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5516"/>
  <workbookPr showInkAnnotation="0" autoCompressPictures="0"/>
  <bookViews>
    <workbookView xWindow="-31720" yWindow="2700" windowWidth="18820" windowHeight="15300" tabRatio="500"/>
  </bookViews>
  <sheets>
    <sheet name="Data" sheetId="1" r:id="rId1"/>
    <sheet name="Calculator" sheetId="2" r:id="rId2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3" i="2" l="1"/>
  <c r="E12" i="2"/>
  <c r="F11" i="2"/>
  <c r="E10" i="2"/>
  <c r="H6" i="2"/>
  <c r="H5" i="2"/>
  <c r="E5" i="2"/>
  <c r="H4" i="2"/>
  <c r="E4" i="2"/>
</calcChain>
</file>

<file path=xl/sharedStrings.xml><?xml version="1.0" encoding="utf-8"?>
<sst xmlns="http://schemas.openxmlformats.org/spreadsheetml/2006/main" count="97" uniqueCount="69">
  <si>
    <t>Sample Name</t>
  </si>
  <si>
    <t>Age (Myr)</t>
  </si>
  <si>
    <t>[Nd] ppm</t>
  </si>
  <si>
    <t>[Sm] ppm</t>
  </si>
  <si>
    <t>147Sm/144Nd</t>
  </si>
  <si>
    <t>143Nd/144Nd</t>
  </si>
  <si>
    <t>error</t>
  </si>
  <si>
    <t>eNd(0)</t>
  </si>
  <si>
    <t>eNd(t)</t>
  </si>
  <si>
    <t>BN1402-1</t>
  </si>
  <si>
    <t>BN1402-7.3</t>
  </si>
  <si>
    <t>BN1402-12.0</t>
  </si>
  <si>
    <t>BN1402-17.5</t>
  </si>
  <si>
    <t>BN1402-23</t>
  </si>
  <si>
    <t>BN1402-28.5</t>
  </si>
  <si>
    <t>BN1402-34</t>
  </si>
  <si>
    <t>BN1402-39.3</t>
  </si>
  <si>
    <t>BN1402-45.4</t>
  </si>
  <si>
    <t>BN1402-52.0</t>
  </si>
  <si>
    <t>BN1402-58.5</t>
  </si>
  <si>
    <t>BN1402-65.0</t>
  </si>
  <si>
    <t>BN1402-70.0</t>
  </si>
  <si>
    <t>BN1402-76.1</t>
  </si>
  <si>
    <t>F1458-0.5</t>
  </si>
  <si>
    <t>F1458-4.0</t>
  </si>
  <si>
    <t>F1458-12.0</t>
  </si>
  <si>
    <t>F1458-40.0</t>
  </si>
  <si>
    <t>F1458-47.5</t>
  </si>
  <si>
    <t>F1458-55.0</t>
  </si>
  <si>
    <t>BN1401-.5</t>
  </si>
  <si>
    <t>BN1401-0.7</t>
  </si>
  <si>
    <t>BN1401-1.7</t>
  </si>
  <si>
    <t>BN1401-2.1</t>
  </si>
  <si>
    <t>BN1401-7.6</t>
  </si>
  <si>
    <t>BN1401-10.5</t>
  </si>
  <si>
    <t>BN1401-10.9</t>
  </si>
  <si>
    <t>BN1401-12.2</t>
  </si>
  <si>
    <t>BN1401-15</t>
  </si>
  <si>
    <t>Formation</t>
  </si>
  <si>
    <t>Hatch Hill</t>
  </si>
  <si>
    <t>Poultney</t>
  </si>
  <si>
    <t>Indian River</t>
  </si>
  <si>
    <t>Mt. Merino</t>
  </si>
  <si>
    <t>Austin Glen</t>
  </si>
  <si>
    <t>Sample Name:</t>
  </si>
  <si>
    <t>Concentrations</t>
  </si>
  <si>
    <t>age=</t>
  </si>
  <si>
    <t>Sample Mass (g)</t>
  </si>
  <si>
    <t>ppm Nd=</t>
  </si>
  <si>
    <t>Epsilon Nd(0)</t>
  </si>
  <si>
    <t>Spike Mass (g)</t>
  </si>
  <si>
    <t>ppm Sm=</t>
  </si>
  <si>
    <t>Epsilon (t)=</t>
  </si>
  <si>
    <t>147Sm/144Nd=</t>
  </si>
  <si>
    <t>T(DM)=Jacobsen</t>
  </si>
  <si>
    <t xml:space="preserve">INPUT "149/152 = </t>
  </si>
  <si>
    <t>% Std errors</t>
  </si>
  <si>
    <t>INPUT "149/154 =</t>
  </si>
  <si>
    <t>2 sigma</t>
  </si>
  <si>
    <t xml:space="preserve">INPUT "142/144 = </t>
  </si>
  <si>
    <t xml:space="preserve"> </t>
  </si>
  <si>
    <t>142/144Nd c=</t>
  </si>
  <si>
    <t xml:space="preserve">INPUT "143/144 = </t>
  </si>
  <si>
    <t>143/144Nd c=</t>
  </si>
  <si>
    <t xml:space="preserve">INPUT "145/144 = </t>
  </si>
  <si>
    <t>145/144Nd c=</t>
  </si>
  <si>
    <t xml:space="preserve">INPUT "148/144 = </t>
  </si>
  <si>
    <t>148/144Nd c=</t>
  </si>
  <si>
    <t>INPUT "150/144 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</si>
</sst>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0\-000"/>
    <numFmt numFmtId="165" formatCode="0.0"/>
    <numFmt numFmtId="166" formatCode="0.000000"/>
    <numFmt numFmtId="167" formatCode="0E+00;\_x0000_"/>
  </numFmts>
  <fonts count="9" x14ac:knownFonts="1">
    <font>
      <sz val="12"/>
      <color theme="1"/>
      <name val="Calibri"/>
      <family val="2"/>
      <scheme val="minor"/>
    </font>
    <font>
      <b/>
      <sz val="12"/>
      <color theme="1"/>
      <name val="Avenir Book"/>
    </font>
    <font>
      <sz val="12"/>
      <color theme="1"/>
      <name val="Avenir Book"/>
    </font>
    <font>
      <sz val="12"/>
      <name val="Avenir Book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name val="Calibri"/>
      <scheme val="minor"/>
    </font>
    <font>
      <b/>
      <sz val="12"/>
      <name val="Calibri"/>
      <scheme val="minor"/>
    </font>
    <font>
      <sz val="12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000000"/>
      </patternFill>
    </fill>
  </fills>
  <borders count="10">
    <border>
      <left/>
      <right/>
      <top/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49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35">
    <xf numFmtId="0" fontId="0" fillId="0" borderId="0" xfId="0"/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2" fillId="0" borderId="0" xfId="0" applyFont="1"/>
    <xf numFmtId="164" fontId="3" fillId="0" borderId="0" xfId="0" applyNumberFormat="1" applyFont="1" applyAlignment="1">
      <alignment horizontal="left" vertical="top"/>
    </xf>
    <xf numFmtId="165" fontId="2" fillId="0" borderId="0" xfId="0" applyNumberFormat="1" applyFont="1"/>
    <xf numFmtId="165" fontId="2" fillId="0" borderId="0" xfId="0" applyNumberFormat="1" applyFont="1" applyFill="1"/>
    <xf numFmtId="164" fontId="3" fillId="0" borderId="0" xfId="0" applyNumberFormat="1" applyFont="1" applyFill="1" applyAlignment="1">
      <alignment horizontal="left" vertical="top"/>
    </xf>
    <xf numFmtId="0" fontId="0" fillId="0" borderId="0" xfId="0" applyFill="1"/>
    <xf numFmtId="0" fontId="2" fillId="0" borderId="0" xfId="0" applyFont="1" applyFill="1"/>
    <xf numFmtId="166" fontId="2" fillId="0" borderId="0" xfId="0" applyNumberFormat="1" applyFont="1" applyFill="1"/>
    <xf numFmtId="167" fontId="2" fillId="0" borderId="0" xfId="0" applyNumberFormat="1" applyFont="1" applyFill="1"/>
    <xf numFmtId="166" fontId="3" fillId="0" borderId="0" xfId="0" applyNumberFormat="1" applyFont="1" applyFill="1" applyBorder="1"/>
    <xf numFmtId="0" fontId="6" fillId="0" borderId="2" xfId="0" applyFont="1" applyFill="1" applyBorder="1"/>
    <xf numFmtId="0" fontId="6" fillId="0" borderId="3" xfId="0" applyFont="1" applyFill="1" applyBorder="1"/>
    <xf numFmtId="0" fontId="6" fillId="0" borderId="4" xfId="0" applyFont="1" applyFill="1" applyBorder="1"/>
    <xf numFmtId="0" fontId="6" fillId="0" borderId="5" xfId="0" applyFont="1" applyFill="1" applyBorder="1"/>
    <xf numFmtId="0" fontId="0" fillId="0" borderId="0" xfId="0" applyFont="1" applyFill="1"/>
    <xf numFmtId="0" fontId="6" fillId="0" borderId="0" xfId="0" applyFont="1" applyFill="1" applyBorder="1"/>
    <xf numFmtId="0" fontId="7" fillId="0" borderId="0" xfId="0" applyFont="1" applyFill="1" applyBorder="1"/>
    <xf numFmtId="0" fontId="6" fillId="0" borderId="6" xfId="0" applyFont="1" applyFill="1" applyBorder="1"/>
    <xf numFmtId="0" fontId="6" fillId="2" borderId="0" xfId="0" applyFont="1" applyFill="1" applyBorder="1"/>
    <xf numFmtId="0" fontId="8" fillId="0" borderId="0" xfId="0" applyFont="1" applyFill="1"/>
    <xf numFmtId="2" fontId="7" fillId="0" borderId="0" xfId="0" applyNumberFormat="1" applyFont="1" applyFill="1" applyBorder="1"/>
    <xf numFmtId="165" fontId="6" fillId="0" borderId="0" xfId="0" applyNumberFormat="1" applyFont="1" applyFill="1" applyBorder="1" applyAlignment="1">
      <alignment horizontal="right"/>
    </xf>
    <xf numFmtId="2" fontId="8" fillId="0" borderId="0" xfId="0" applyNumberFormat="1" applyFont="1" applyFill="1" applyBorder="1" applyAlignment="1">
      <alignment horizontal="right"/>
    </xf>
    <xf numFmtId="2" fontId="6" fillId="0" borderId="0" xfId="0" applyNumberFormat="1" applyFont="1" applyFill="1" applyBorder="1"/>
    <xf numFmtId="11" fontId="0" fillId="0" borderId="0" xfId="0" applyNumberFormat="1" applyFont="1" applyFill="1"/>
    <xf numFmtId="0" fontId="6" fillId="0" borderId="5" xfId="0" quotePrefix="1" applyFont="1" applyFill="1" applyBorder="1"/>
    <xf numFmtId="166" fontId="6" fillId="0" borderId="0" xfId="0" applyNumberFormat="1" applyFont="1" applyFill="1" applyBorder="1"/>
    <xf numFmtId="11" fontId="7" fillId="0" borderId="0" xfId="0" applyNumberFormat="1" applyFont="1" applyFill="1" applyBorder="1"/>
    <xf numFmtId="0" fontId="6" fillId="0" borderId="7" xfId="0" applyFont="1" applyFill="1" applyBorder="1"/>
    <xf numFmtId="0" fontId="6" fillId="0" borderId="8" xfId="0" applyFont="1" applyFill="1" applyBorder="1"/>
    <xf numFmtId="0" fontId="6" fillId="0" borderId="9" xfId="0" applyFont="1" applyFill="1" applyBorder="1"/>
    <xf numFmtId="167" fontId="3" fillId="0" borderId="0" xfId="0" applyNumberFormat="1" applyFont="1" applyFill="1" applyBorder="1"/>
  </cellXfs>
  <cellStyles count="149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tabSelected="1" workbookViewId="0">
      <selection activeCell="H17" sqref="H17"/>
    </sheetView>
  </sheetViews>
  <sheetFormatPr baseColWidth="10" defaultColWidth="17.83203125" defaultRowHeight="17" x14ac:dyDescent="0"/>
  <cols>
    <col min="1" max="2" width="17.83203125" style="3"/>
    <col min="3" max="3" width="13.83203125" style="3" customWidth="1"/>
    <col min="4" max="5" width="13.5" style="3" customWidth="1"/>
    <col min="6" max="6" width="16" style="3" customWidth="1"/>
    <col min="7" max="7" width="15.6640625" style="3" customWidth="1"/>
    <col min="8" max="8" width="12.5" style="3" customWidth="1"/>
    <col min="9" max="9" width="10.5" style="3" customWidth="1"/>
    <col min="10" max="10" width="11" style="3" customWidth="1"/>
    <col min="11" max="16384" width="17.83203125" style="3"/>
  </cols>
  <sheetData>
    <row r="1" spans="1:10" ht="18" thickBot="1">
      <c r="A1" s="1" t="s">
        <v>0</v>
      </c>
      <c r="B1" s="1" t="s">
        <v>38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 s="9" customFormat="1">
      <c r="A2" s="7" t="s">
        <v>9</v>
      </c>
      <c r="B2" s="8" t="s">
        <v>39</v>
      </c>
      <c r="C2" s="9">
        <v>500</v>
      </c>
      <c r="D2" s="6">
        <v>33.069614332607927</v>
      </c>
      <c r="E2" s="6">
        <v>5.3306812772177645</v>
      </c>
      <c r="F2" s="10">
        <v>9.7429030120107687E-2</v>
      </c>
      <c r="G2" s="10">
        <v>0.51165413296499518</v>
      </c>
      <c r="H2" s="11">
        <v>5.8703524948227227E-6</v>
      </c>
      <c r="I2" s="6">
        <v>-19.2</v>
      </c>
      <c r="J2" s="6">
        <v>-12.865773337131792</v>
      </c>
    </row>
    <row r="3" spans="1:10" s="9" customFormat="1">
      <c r="A3" s="7" t="s">
        <v>10</v>
      </c>
      <c r="B3" s="8" t="s">
        <v>39</v>
      </c>
      <c r="C3" s="9">
        <v>498</v>
      </c>
      <c r="D3" s="6">
        <v>25.882060883337672</v>
      </c>
      <c r="E3" s="6">
        <v>3.8660062845540955</v>
      </c>
      <c r="F3" s="10">
        <v>9.0280426157007931E-2</v>
      </c>
      <c r="G3" s="10">
        <v>0.51160678942179971</v>
      </c>
      <c r="H3" s="11">
        <v>5.8698093089692238E-6</v>
      </c>
      <c r="I3" s="6">
        <v>-20.100000000000001</v>
      </c>
      <c r="J3" s="6">
        <v>-13.360359756731111</v>
      </c>
    </row>
    <row r="4" spans="1:10" s="9" customFormat="1">
      <c r="A4" s="7" t="s">
        <v>11</v>
      </c>
      <c r="B4" s="8" t="s">
        <v>39</v>
      </c>
      <c r="C4" s="9">
        <v>496</v>
      </c>
      <c r="D4" s="6">
        <v>32.509972641488503</v>
      </c>
      <c r="E4" s="6">
        <v>5.8489097525478577</v>
      </c>
      <c r="F4" s="10">
        <v>0.10874319249976072</v>
      </c>
      <c r="G4" s="12">
        <v>0.51174091875187666</v>
      </c>
      <c r="H4" s="34">
        <v>5.8713482126870199E-6</v>
      </c>
      <c r="I4" s="6">
        <v>-17.5</v>
      </c>
      <c r="J4" s="6">
        <v>-11.939482163796367</v>
      </c>
    </row>
    <row r="5" spans="1:10" s="9" customFormat="1">
      <c r="A5" s="7" t="s">
        <v>12</v>
      </c>
      <c r="B5" s="8" t="s">
        <v>39</v>
      </c>
      <c r="C5" s="9">
        <v>494</v>
      </c>
      <c r="D5" s="6">
        <v>16.603313908255885</v>
      </c>
      <c r="E5" s="6">
        <v>3.1527383873381463</v>
      </c>
      <c r="F5" s="10">
        <v>0.11476949988306391</v>
      </c>
      <c r="G5" s="10">
        <v>0.51164001461326314</v>
      </c>
      <c r="H5" s="11">
        <v>5.8701905109825208E-6</v>
      </c>
      <c r="I5" s="6">
        <v>-19.5</v>
      </c>
      <c r="J5" s="6">
        <v>-14.313621772878982</v>
      </c>
    </row>
    <row r="6" spans="1:10" s="9" customFormat="1">
      <c r="A6" s="7" t="s">
        <v>13</v>
      </c>
      <c r="B6" s="8" t="s">
        <v>39</v>
      </c>
      <c r="C6" s="9">
        <v>492</v>
      </c>
      <c r="D6" s="6">
        <v>21.459170494953558</v>
      </c>
      <c r="E6" s="6">
        <v>4.2626858799369414</v>
      </c>
      <c r="F6" s="10">
        <v>0.12006397650353899</v>
      </c>
      <c r="G6" s="10">
        <v>0.51172698950942863</v>
      </c>
      <c r="H6" s="11">
        <v>5.8711883985510884E-6</v>
      </c>
      <c r="I6" s="6">
        <v>-17.8</v>
      </c>
      <c r="J6" s="6">
        <v>-12.969099045463395</v>
      </c>
    </row>
    <row r="7" spans="1:10" s="9" customFormat="1">
      <c r="A7" s="7" t="s">
        <v>14</v>
      </c>
      <c r="B7" s="8" t="s">
        <v>39</v>
      </c>
      <c r="C7" s="9">
        <v>490</v>
      </c>
      <c r="D7" s="6">
        <v>17.68398862571782</v>
      </c>
      <c r="E7" s="6">
        <v>3.1175601675405558</v>
      </c>
      <c r="F7" s="10">
        <v>0.10655490896306992</v>
      </c>
      <c r="G7" s="10">
        <v>0.5116933432337305</v>
      </c>
      <c r="H7" s="11">
        <v>5.8708023653193405E-6</v>
      </c>
      <c r="I7" s="6">
        <v>-18.399999999999999</v>
      </c>
      <c r="J7" s="6">
        <v>-12.798944105415488</v>
      </c>
    </row>
    <row r="8" spans="1:10" s="9" customFormat="1">
      <c r="A8" s="7" t="s">
        <v>15</v>
      </c>
      <c r="B8" s="8" t="s">
        <v>39</v>
      </c>
      <c r="C8" s="9">
        <v>488</v>
      </c>
      <c r="D8" s="6">
        <v>20.768466435085848</v>
      </c>
      <c r="E8" s="6">
        <v>3.3278798178438591</v>
      </c>
      <c r="F8" s="10">
        <v>9.6850383799654868E-2</v>
      </c>
      <c r="G8" s="10">
        <v>0.51168653003304987</v>
      </c>
      <c r="H8" s="11">
        <v>5.8707241955420691E-6</v>
      </c>
      <c r="I8" s="6">
        <v>-18.600000000000001</v>
      </c>
      <c r="J8" s="6">
        <v>-12.349169179733943</v>
      </c>
    </row>
    <row r="9" spans="1:10" s="9" customFormat="1">
      <c r="A9" s="7" t="s">
        <v>16</v>
      </c>
      <c r="B9" s="8" t="s">
        <v>40</v>
      </c>
      <c r="C9" s="9">
        <v>486</v>
      </c>
      <c r="D9" s="6">
        <v>21.042690088817441</v>
      </c>
      <c r="E9" s="6">
        <v>3.9491362680428108</v>
      </c>
      <c r="F9" s="10">
        <v>0.11343470143085733</v>
      </c>
      <c r="G9" s="10">
        <v>0.51175358426172379</v>
      </c>
      <c r="H9" s="11">
        <v>5.8714935276616085E-6</v>
      </c>
      <c r="I9" s="6">
        <v>-17.3</v>
      </c>
      <c r="J9" s="6">
        <v>-12.096223879277668</v>
      </c>
    </row>
    <row r="10" spans="1:10" s="9" customFormat="1">
      <c r="A10" s="7" t="s">
        <v>17</v>
      </c>
      <c r="B10" s="8" t="s">
        <v>40</v>
      </c>
      <c r="C10" s="9">
        <v>484</v>
      </c>
      <c r="D10" s="6">
        <v>20.251337210718102</v>
      </c>
      <c r="E10" s="6">
        <v>4.0159870595817857</v>
      </c>
      <c r="F10" s="10">
        <v>0.1198611669134912</v>
      </c>
      <c r="G10" s="10">
        <v>0.51170356664904604</v>
      </c>
      <c r="H10" s="11">
        <v>5.8709196614530687E-6</v>
      </c>
      <c r="I10" s="6">
        <v>-18.2</v>
      </c>
      <c r="J10" s="6">
        <v>-13.492305089617407</v>
      </c>
    </row>
    <row r="11" spans="1:10" s="9" customFormat="1">
      <c r="A11" s="7" t="s">
        <v>18</v>
      </c>
      <c r="B11" s="8" t="s">
        <v>40</v>
      </c>
      <c r="C11" s="9">
        <v>482</v>
      </c>
      <c r="D11" s="6">
        <v>21.025282053418319</v>
      </c>
      <c r="E11" s="6">
        <v>3.4730271081848678</v>
      </c>
      <c r="F11" s="10">
        <v>9.9838746859280153E-2</v>
      </c>
      <c r="G11" s="10">
        <v>0.51163464781723156</v>
      </c>
      <c r="H11" s="11">
        <v>5.8701289362146389E-6</v>
      </c>
      <c r="I11" s="6">
        <v>-19.600000000000001</v>
      </c>
      <c r="J11" s="6">
        <v>-13.623310947799006</v>
      </c>
    </row>
    <row r="12" spans="1:10" s="9" customFormat="1">
      <c r="A12" s="7" t="s">
        <v>19</v>
      </c>
      <c r="B12" s="8" t="s">
        <v>40</v>
      </c>
      <c r="C12" s="9">
        <v>480</v>
      </c>
      <c r="D12" s="6">
        <v>27.93777100706486</v>
      </c>
      <c r="E12" s="6">
        <v>5.1479492511083267</v>
      </c>
      <c r="F12" s="10">
        <v>0.11137449194660971</v>
      </c>
      <c r="G12" s="10">
        <v>0.51173578799343822</v>
      </c>
      <c r="H12" s="11">
        <v>5.8712893460451639E-6</v>
      </c>
      <c r="I12" s="6">
        <v>-17.600000000000001</v>
      </c>
      <c r="J12" s="6">
        <v>-12.381115312499746</v>
      </c>
    </row>
    <row r="13" spans="1:10" s="9" customFormat="1">
      <c r="A13" s="7" t="s">
        <v>20</v>
      </c>
      <c r="B13" s="8" t="s">
        <v>40</v>
      </c>
      <c r="C13" s="9">
        <v>478</v>
      </c>
      <c r="D13" s="6">
        <v>14.219702672376878</v>
      </c>
      <c r="E13" s="6">
        <v>2.5764785534766124</v>
      </c>
      <c r="F13" s="10">
        <v>0.10951362851101723</v>
      </c>
      <c r="G13" s="10">
        <v>0.51162858950734613</v>
      </c>
      <c r="H13" s="11">
        <v>5.870059427512844E-6</v>
      </c>
      <c r="I13" s="6">
        <v>-19.7</v>
      </c>
      <c r="J13" s="6">
        <v>-14.382756634873095</v>
      </c>
    </row>
    <row r="14" spans="1:10" s="9" customFormat="1">
      <c r="A14" s="7" t="s">
        <v>21</v>
      </c>
      <c r="B14" s="8" t="s">
        <v>40</v>
      </c>
      <c r="C14" s="9">
        <v>476</v>
      </c>
      <c r="D14" s="6">
        <v>16.804159052930444</v>
      </c>
      <c r="E14" s="6">
        <v>3.5486177816832836</v>
      </c>
      <c r="F14" s="10">
        <v>0.12763763888309124</v>
      </c>
      <c r="G14" s="10">
        <v>0.51166891869200171</v>
      </c>
      <c r="H14" s="11">
        <v>5.870522135648094E-6</v>
      </c>
      <c r="I14" s="6">
        <v>-18.899999999999999</v>
      </c>
      <c r="J14" s="6">
        <v>-14.721016572837309</v>
      </c>
    </row>
    <row r="15" spans="1:10" s="9" customFormat="1">
      <c r="A15" s="7" t="s">
        <v>22</v>
      </c>
      <c r="B15" s="8" t="s">
        <v>40</v>
      </c>
      <c r="C15" s="9">
        <v>474</v>
      </c>
      <c r="D15" s="6">
        <v>15.698852627654654</v>
      </c>
      <c r="E15" s="6">
        <v>3.2623324754894072</v>
      </c>
      <c r="F15" s="10">
        <v>0.12560163817678677</v>
      </c>
      <c r="G15" s="10">
        <v>0.51165610961057895</v>
      </c>
      <c r="H15" s="11">
        <v>5.8703751734362366E-6</v>
      </c>
      <c r="I15" s="6">
        <v>-19.2</v>
      </c>
      <c r="J15" s="6">
        <v>-14.865347059577205</v>
      </c>
    </row>
    <row r="16" spans="1:10" s="9" customFormat="1">
      <c r="A16" s="7" t="s">
        <v>23</v>
      </c>
      <c r="B16" s="8" t="s">
        <v>41</v>
      </c>
      <c r="C16" s="9">
        <v>463</v>
      </c>
      <c r="D16" s="6">
        <v>13.389707007609394</v>
      </c>
      <c r="E16" s="6">
        <v>2.8841042850847125</v>
      </c>
      <c r="F16" s="10">
        <v>0.13019461790020695</v>
      </c>
      <c r="G16" s="10">
        <v>0.51183170118141108</v>
      </c>
      <c r="H16" s="11">
        <v>5.8723897851621903E-6</v>
      </c>
      <c r="I16" s="6">
        <v>-15.7</v>
      </c>
      <c r="J16" s="6">
        <v>-11.807910286910639</v>
      </c>
    </row>
    <row r="17" spans="1:10" s="9" customFormat="1">
      <c r="A17" s="7" t="s">
        <v>24</v>
      </c>
      <c r="B17" s="8" t="s">
        <v>42</v>
      </c>
      <c r="C17" s="9">
        <v>461</v>
      </c>
      <c r="D17" s="6">
        <v>27.331522402422387</v>
      </c>
      <c r="E17" s="6">
        <v>5.4292120432636946</v>
      </c>
      <c r="F17" s="10">
        <v>0.12007058438819485</v>
      </c>
      <c r="G17" s="10">
        <v>0.51193327768000263</v>
      </c>
      <c r="H17" s="11">
        <v>5.8735552010427713E-6</v>
      </c>
      <c r="I17" s="6">
        <v>-13.7</v>
      </c>
      <c r="J17" s="6">
        <v>-9.2441380539842744</v>
      </c>
    </row>
    <row r="18" spans="1:10" s="9" customFormat="1">
      <c r="A18" s="7" t="s">
        <v>25</v>
      </c>
      <c r="B18" s="8" t="s">
        <v>42</v>
      </c>
      <c r="C18" s="9">
        <v>458</v>
      </c>
      <c r="D18" s="6">
        <v>29.493268218528321</v>
      </c>
      <c r="E18" s="6">
        <v>5.8032578914690403</v>
      </c>
      <c r="F18" s="10">
        <v>0.11893567211348589</v>
      </c>
      <c r="G18" s="10">
        <v>0.51192860609466151</v>
      </c>
      <c r="H18" s="11">
        <v>5.8735016026236537E-6</v>
      </c>
      <c r="I18" s="6">
        <v>-13.8</v>
      </c>
      <c r="J18" s="6">
        <v>-9.2982634434157774</v>
      </c>
    </row>
    <row r="19" spans="1:10" s="9" customFormat="1">
      <c r="A19" s="7" t="s">
        <v>26</v>
      </c>
      <c r="B19" s="8" t="s">
        <v>42</v>
      </c>
      <c r="C19" s="9">
        <v>455</v>
      </c>
      <c r="D19" s="6">
        <v>33.357187544336064</v>
      </c>
      <c r="E19" s="6">
        <v>6.9693298583475851</v>
      </c>
      <c r="F19" s="10">
        <v>0.12628904923706491</v>
      </c>
      <c r="G19" s="10">
        <v>0.51193769456027249</v>
      </c>
      <c r="H19" s="11">
        <v>5.8736058771586103E-6</v>
      </c>
      <c r="I19" s="6">
        <v>-13.7</v>
      </c>
      <c r="J19" s="6">
        <v>-9.5785527803038395</v>
      </c>
    </row>
    <row r="20" spans="1:10" s="9" customFormat="1">
      <c r="A20" s="7" t="s">
        <v>27</v>
      </c>
      <c r="B20" s="8" t="s">
        <v>43</v>
      </c>
      <c r="C20" s="9">
        <v>453</v>
      </c>
      <c r="D20" s="6">
        <v>27.352302099165488</v>
      </c>
      <c r="E20" s="6">
        <v>5.4987911676421506</v>
      </c>
      <c r="F20" s="10">
        <v>0.12151746610564833</v>
      </c>
      <c r="G20" s="10">
        <v>0.51194991347249519</v>
      </c>
      <c r="H20" s="11">
        <v>5.8737460681924146E-6</v>
      </c>
      <c r="I20" s="6">
        <v>-13.4</v>
      </c>
      <c r="J20" s="6">
        <v>-9.0814372514580466</v>
      </c>
    </row>
    <row r="21" spans="1:10" s="9" customFormat="1">
      <c r="A21" s="7" t="s">
        <v>27</v>
      </c>
      <c r="B21" s="8" t="s">
        <v>43</v>
      </c>
      <c r="C21" s="9">
        <v>453</v>
      </c>
      <c r="D21" s="6">
        <v>22.7</v>
      </c>
      <c r="E21" s="6">
        <v>4.3</v>
      </c>
      <c r="F21" s="10">
        <v>0.1144659957434353</v>
      </c>
      <c r="G21" s="10">
        <v>0.51191706439549567</v>
      </c>
      <c r="H21" s="11">
        <v>5.8737460681924146E-6</v>
      </c>
      <c r="I21" s="6">
        <v>-14.1</v>
      </c>
      <c r="J21" s="6">
        <v>-9.31</v>
      </c>
    </row>
    <row r="22" spans="1:10" s="9" customFormat="1">
      <c r="A22" s="7" t="s">
        <v>28</v>
      </c>
      <c r="B22" s="8" t="s">
        <v>43</v>
      </c>
      <c r="C22" s="9">
        <v>451</v>
      </c>
      <c r="D22" s="6">
        <v>30.80441560782328</v>
      </c>
      <c r="E22" s="6">
        <v>6.5429253458190884</v>
      </c>
      <c r="F22" s="10">
        <v>0.12838760359533649</v>
      </c>
      <c r="G22" s="10">
        <v>0.51193770959592899</v>
      </c>
      <c r="H22" s="11">
        <v>5.873606049666948E-6</v>
      </c>
      <c r="I22" s="6">
        <v>-13.7</v>
      </c>
      <c r="J22" s="6">
        <v>-9.7352998699762328</v>
      </c>
    </row>
    <row r="23" spans="1:10" s="9" customFormat="1">
      <c r="A23" s="7" t="s">
        <v>29</v>
      </c>
      <c r="B23" s="8" t="s">
        <v>41</v>
      </c>
      <c r="C23" s="9">
        <v>467.5</v>
      </c>
      <c r="D23" s="6">
        <v>17.992984645892445</v>
      </c>
      <c r="E23" s="6">
        <v>3.3046793856183987</v>
      </c>
      <c r="F23" s="10">
        <v>0.1110093241507918</v>
      </c>
      <c r="G23" s="10">
        <v>0.51164004562059695</v>
      </c>
      <c r="H23" s="11">
        <v>5.8701908667384262E-6</v>
      </c>
      <c r="I23" s="6">
        <v>-19.5</v>
      </c>
      <c r="J23" s="6">
        <v>-14.392730896546357</v>
      </c>
    </row>
    <row r="24" spans="1:10" s="9" customFormat="1">
      <c r="A24" s="7" t="s">
        <v>30</v>
      </c>
      <c r="B24" s="8" t="s">
        <v>41</v>
      </c>
      <c r="C24" s="9">
        <v>467</v>
      </c>
      <c r="D24" s="6">
        <v>14.424115567054145</v>
      </c>
      <c r="E24" s="6">
        <v>5.7038367151808584</v>
      </c>
      <c r="F24" s="10">
        <v>0.23901250436583635</v>
      </c>
      <c r="G24" s="10">
        <v>0.51173094121192586</v>
      </c>
      <c r="H24" s="11">
        <v>5.8712337375508523E-6</v>
      </c>
      <c r="I24" s="6">
        <v>-17.7</v>
      </c>
      <c r="J24" s="6">
        <v>-20.2314939809356</v>
      </c>
    </row>
    <row r="25" spans="1:10" s="9" customFormat="1">
      <c r="A25" s="7" t="s">
        <v>31</v>
      </c>
      <c r="B25" s="8" t="s">
        <v>41</v>
      </c>
      <c r="C25" s="9">
        <v>466.5</v>
      </c>
      <c r="D25" s="6">
        <v>25.859901633969042</v>
      </c>
      <c r="E25" s="6">
        <v>4.9139355824898932</v>
      </c>
      <c r="F25" s="10">
        <v>0.11485213540706635</v>
      </c>
      <c r="G25" s="10">
        <v>0.51167049624477257</v>
      </c>
      <c r="H25" s="11">
        <v>5.8705402353569544E-6</v>
      </c>
      <c r="I25" s="6">
        <v>-18.899999999999999</v>
      </c>
      <c r="J25" s="6">
        <v>-14.026616858446861</v>
      </c>
    </row>
    <row r="26" spans="1:10" s="9" customFormat="1">
      <c r="A26" s="7" t="s">
        <v>32</v>
      </c>
      <c r="B26" s="8" t="s">
        <v>41</v>
      </c>
      <c r="C26" s="9">
        <v>466</v>
      </c>
      <c r="D26" s="6">
        <v>16.079374132504721</v>
      </c>
      <c r="E26" s="6">
        <v>3.0837647502918482</v>
      </c>
      <c r="F26" s="10">
        <v>0.11591541663375277</v>
      </c>
      <c r="G26" s="10">
        <v>0.51159906783276998</v>
      </c>
      <c r="H26" s="11">
        <v>5.8697207169956526E-6</v>
      </c>
      <c r="I26" s="6">
        <v>-20.3</v>
      </c>
      <c r="J26" s="6">
        <v>-15.484843519466551</v>
      </c>
    </row>
    <row r="27" spans="1:10" s="9" customFormat="1">
      <c r="A27" s="7" t="s">
        <v>33</v>
      </c>
      <c r="B27" s="8" t="s">
        <v>41</v>
      </c>
      <c r="C27" s="9">
        <v>465.5</v>
      </c>
      <c r="D27" s="6">
        <v>25.880915180093506</v>
      </c>
      <c r="E27" s="6">
        <v>4.8549908209565782</v>
      </c>
      <c r="F27" s="10">
        <v>0.11338502289413052</v>
      </c>
      <c r="G27" s="10">
        <v>0.5117713548637276</v>
      </c>
      <c r="H27" s="11">
        <v>5.8716974148015449E-6</v>
      </c>
      <c r="I27" s="6">
        <v>-16.899999999999999</v>
      </c>
      <c r="J27" s="6">
        <v>-11.969604299753023</v>
      </c>
    </row>
    <row r="28" spans="1:10" s="9" customFormat="1">
      <c r="A28" s="7" t="s">
        <v>34</v>
      </c>
      <c r="B28" s="8" t="s">
        <v>41</v>
      </c>
      <c r="C28" s="9">
        <v>465</v>
      </c>
      <c r="D28" s="6">
        <v>17.082705328025074</v>
      </c>
      <c r="E28" s="6">
        <v>3.2231080027841976</v>
      </c>
      <c r="F28" s="10">
        <v>0.11403899103900593</v>
      </c>
      <c r="G28" s="10">
        <v>0.51165766048228367</v>
      </c>
      <c r="H28" s="11">
        <v>5.8703929670256839E-6</v>
      </c>
      <c r="I28" s="6">
        <v>-19.100000000000001</v>
      </c>
      <c r="J28" s="6">
        <v>-14.228928540932495</v>
      </c>
    </row>
    <row r="29" spans="1:10" s="9" customFormat="1">
      <c r="A29" s="7" t="s">
        <v>35</v>
      </c>
      <c r="B29" s="8" t="s">
        <v>41</v>
      </c>
      <c r="C29" s="9">
        <v>464.5</v>
      </c>
      <c r="D29" s="6">
        <v>21.550972856770148</v>
      </c>
      <c r="E29" s="6">
        <v>4.1307439650996898</v>
      </c>
      <c r="F29" s="10">
        <v>0.1158558283373243</v>
      </c>
      <c r="G29" s="12">
        <v>0.51186405640862587</v>
      </c>
      <c r="H29" s="11">
        <v>5.8727610058297541E-6</v>
      </c>
      <c r="I29" s="6">
        <v>-15.1</v>
      </c>
      <c r="J29" s="6">
        <v>-10.306134187270111</v>
      </c>
    </row>
    <row r="30" spans="1:10" s="9" customFormat="1">
      <c r="A30" s="7" t="s">
        <v>36</v>
      </c>
      <c r="B30" s="8" t="s">
        <v>41</v>
      </c>
      <c r="C30" s="9">
        <v>464</v>
      </c>
      <c r="D30" s="6">
        <v>16.647508601673664</v>
      </c>
      <c r="E30" s="6">
        <v>2.8318828677230821</v>
      </c>
      <c r="F30" s="10">
        <v>0.102819458611994</v>
      </c>
      <c r="G30" s="10">
        <v>0.51179424928559536</v>
      </c>
      <c r="H30" s="11">
        <v>5.8719600889751136E-6</v>
      </c>
      <c r="I30" s="6">
        <v>-16.5</v>
      </c>
      <c r="J30" s="6">
        <v>-10.906016638368987</v>
      </c>
    </row>
    <row r="31" spans="1:10" s="9" customFormat="1">
      <c r="A31" s="7" t="s">
        <v>37</v>
      </c>
      <c r="B31" s="8" t="s">
        <v>41</v>
      </c>
      <c r="C31" s="9">
        <v>463.5</v>
      </c>
      <c r="D31" s="6">
        <v>23.462415844135368</v>
      </c>
      <c r="E31" s="6">
        <v>4.4981461411598502</v>
      </c>
      <c r="F31" s="10">
        <v>0.11588285560634823</v>
      </c>
      <c r="G31" s="10">
        <v>0.51188210890505714</v>
      </c>
      <c r="H31" s="11">
        <v>5.8729681272241406E-6</v>
      </c>
      <c r="I31" s="6">
        <v>-14.7</v>
      </c>
      <c r="J31" s="6">
        <v>-9.9551808023157218</v>
      </c>
    </row>
    <row r="32" spans="1:10">
      <c r="A32" s="4"/>
      <c r="B32"/>
      <c r="J32" s="5"/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workbookViewId="0">
      <selection activeCell="E11" sqref="E11"/>
    </sheetView>
  </sheetViews>
  <sheetFormatPr baseColWidth="10" defaultRowHeight="15" x14ac:dyDescent="0"/>
  <sheetData>
    <row r="1" spans="1:9">
      <c r="A1" s="13"/>
      <c r="B1" s="14"/>
      <c r="C1" s="14"/>
      <c r="D1" s="14"/>
      <c r="E1" s="14"/>
      <c r="F1" s="14"/>
      <c r="G1" s="14"/>
      <c r="H1" s="14"/>
      <c r="I1" s="15"/>
    </row>
    <row r="2" spans="1:9">
      <c r="A2" s="16" t="s">
        <v>44</v>
      </c>
      <c r="B2" s="17"/>
      <c r="C2" s="18"/>
      <c r="D2" s="19" t="s">
        <v>45</v>
      </c>
      <c r="E2" s="18"/>
      <c r="F2" s="18"/>
      <c r="G2" s="18"/>
      <c r="H2" s="18"/>
      <c r="I2" s="20"/>
    </row>
    <row r="3" spans="1:9">
      <c r="A3" s="16"/>
      <c r="B3" s="18"/>
      <c r="C3" s="18"/>
      <c r="D3" s="18"/>
      <c r="E3" s="18"/>
      <c r="F3" s="18"/>
      <c r="G3" s="18" t="s">
        <v>46</v>
      </c>
      <c r="H3" s="21">
        <v>0.45100000000000001</v>
      </c>
      <c r="I3" s="20"/>
    </row>
    <row r="4" spans="1:9">
      <c r="A4" s="16" t="s">
        <v>47</v>
      </c>
      <c r="B4" s="22">
        <v>0.43559999999999999</v>
      </c>
      <c r="C4" s="18"/>
      <c r="D4" s="18" t="s">
        <v>48</v>
      </c>
      <c r="E4" s="23">
        <f>L43</f>
        <v>0</v>
      </c>
      <c r="F4" s="18"/>
      <c r="G4" s="18" t="s">
        <v>49</v>
      </c>
      <c r="H4" s="24">
        <f>((E11/0.512638)-1)*10000</f>
        <v>-18.427365241545644</v>
      </c>
      <c r="I4" s="20"/>
    </row>
    <row r="5" spans="1:9">
      <c r="A5" s="16" t="s">
        <v>50</v>
      </c>
      <c r="B5" s="22">
        <v>0.216</v>
      </c>
      <c r="C5" s="18"/>
      <c r="D5" s="18" t="s">
        <v>51</v>
      </c>
      <c r="E5" s="23">
        <f>L25</f>
        <v>0</v>
      </c>
      <c r="F5" s="18"/>
      <c r="G5" s="18" t="s">
        <v>52</v>
      </c>
      <c r="H5" s="25">
        <f>(((E11-E6*(EXP(0.00654*H3)-1))/(0.512638-0.1967*(EXP(0.00654*H3)-1)))-1)*10000</f>
        <v>-13.248090509057064</v>
      </c>
      <c r="I5" s="20"/>
    </row>
    <row r="6" spans="1:9" ht="17">
      <c r="A6" s="16"/>
      <c r="B6" s="17"/>
      <c r="C6" s="18"/>
      <c r="D6" s="18" t="s">
        <v>53</v>
      </c>
      <c r="E6" s="10">
        <v>0.10655490896306992</v>
      </c>
      <c r="F6" s="18"/>
      <c r="G6" s="18" t="s">
        <v>54</v>
      </c>
      <c r="H6" s="26">
        <f>(1/0.00654)*LN(((0.513151-E11)/(0.21362-E6))+1)</f>
        <v>2.0677111963536654</v>
      </c>
      <c r="I6" s="20"/>
    </row>
    <row r="7" spans="1:9">
      <c r="A7" s="16" t="s">
        <v>55</v>
      </c>
      <c r="B7" s="27">
        <v>1.8162469999999999</v>
      </c>
      <c r="C7" s="27"/>
      <c r="D7" s="18"/>
      <c r="E7" s="18"/>
      <c r="F7" s="18"/>
      <c r="G7" s="18"/>
      <c r="H7" s="18"/>
      <c r="I7" s="20"/>
    </row>
    <row r="8" spans="1:9">
      <c r="A8" s="16"/>
      <c r="B8" s="17"/>
      <c r="C8" s="18" t="s">
        <v>56</v>
      </c>
      <c r="D8" s="19"/>
      <c r="E8" s="18"/>
      <c r="F8" s="18"/>
      <c r="G8" s="18"/>
      <c r="H8" s="18"/>
      <c r="I8" s="20"/>
    </row>
    <row r="9" spans="1:9">
      <c r="A9" s="28" t="s">
        <v>57</v>
      </c>
      <c r="B9" s="17">
        <v>1</v>
      </c>
      <c r="C9" s="18"/>
      <c r="D9" s="18"/>
      <c r="E9" s="18"/>
      <c r="F9" s="18" t="s">
        <v>58</v>
      </c>
      <c r="G9" s="18"/>
      <c r="H9" s="18"/>
      <c r="I9" s="20"/>
    </row>
    <row r="10" spans="1:9">
      <c r="A10" s="16" t="s">
        <v>59</v>
      </c>
      <c r="B10" s="17">
        <v>2.0917370000000002</v>
      </c>
      <c r="C10" s="27" t="s">
        <v>60</v>
      </c>
      <c r="D10" s="18" t="s">
        <v>61</v>
      </c>
      <c r="E10" s="29">
        <f>L38</f>
        <v>0</v>
      </c>
      <c r="F10" s="18"/>
      <c r="G10" s="18"/>
      <c r="H10" s="18"/>
      <c r="I10" s="20"/>
    </row>
    <row r="11" spans="1:9" ht="17">
      <c r="A11" s="16" t="s">
        <v>62</v>
      </c>
      <c r="B11" s="17">
        <v>0.51187199999999999</v>
      </c>
      <c r="C11" s="27">
        <v>5.7366413330861761E-4</v>
      </c>
      <c r="D11" s="18" t="s">
        <v>63</v>
      </c>
      <c r="E11" s="10">
        <v>0.5116933432337305</v>
      </c>
      <c r="F11" s="30">
        <f>2*E11*C11/100</f>
        <v>5.8708023653193405E-6</v>
      </c>
      <c r="G11" s="29" t="s">
        <v>60</v>
      </c>
      <c r="H11" s="18"/>
      <c r="I11" s="20"/>
    </row>
    <row r="12" spans="1:9">
      <c r="A12" s="16" t="s">
        <v>64</v>
      </c>
      <c r="B12" s="17">
        <v>0.34842479999999998</v>
      </c>
      <c r="C12" s="27" t="s">
        <v>60</v>
      </c>
      <c r="D12" s="18" t="s">
        <v>65</v>
      </c>
      <c r="E12" s="29">
        <f>L40</f>
        <v>0</v>
      </c>
      <c r="F12" s="18"/>
      <c r="G12" s="18"/>
      <c r="H12" s="18"/>
      <c r="I12" s="20"/>
    </row>
    <row r="13" spans="1:9">
      <c r="A13" s="16" t="s">
        <v>66</v>
      </c>
      <c r="B13" s="17">
        <v>0.24213970000000001</v>
      </c>
      <c r="C13" s="18"/>
      <c r="D13" s="18" t="s">
        <v>67</v>
      </c>
      <c r="E13" s="29">
        <f>L41</f>
        <v>0</v>
      </c>
      <c r="F13" s="18"/>
      <c r="G13" s="18"/>
      <c r="H13" s="18"/>
      <c r="I13" s="20"/>
    </row>
    <row r="14" spans="1:9">
      <c r="A14" s="16" t="s">
        <v>68</v>
      </c>
      <c r="B14" s="17">
        <v>0.54028520000000002</v>
      </c>
      <c r="C14" s="18"/>
      <c r="D14" s="18"/>
      <c r="E14" s="18"/>
      <c r="F14" s="18"/>
      <c r="G14" s="18"/>
      <c r="H14" s="18"/>
      <c r="I14" s="20"/>
    </row>
    <row r="15" spans="1:9">
      <c r="A15" s="31"/>
      <c r="B15" s="32"/>
      <c r="C15" s="32"/>
      <c r="D15" s="32"/>
      <c r="E15" s="32"/>
      <c r="F15" s="32"/>
      <c r="G15" s="32"/>
      <c r="H15" s="32"/>
      <c r="I15" s="33"/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Calculator</vt:lpstr>
    </vt:vector>
  </TitlesOfParts>
  <Company>McGill University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Crockford</dc:creator>
  <cp:lastModifiedBy>Francis Macdonald</cp:lastModifiedBy>
  <dcterms:created xsi:type="dcterms:W3CDTF">2016-07-31T13:15:13Z</dcterms:created>
  <dcterms:modified xsi:type="dcterms:W3CDTF">2016-09-01T00:07:19Z</dcterms:modified>
</cp:coreProperties>
</file>