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muntene/Othmar/Lausanne_Research/Ulmer_Projects/AMJ_2017/Figures/Tables/"/>
    </mc:Choice>
  </mc:AlternateContent>
  <bookViews>
    <workbookView xWindow="580" yWindow="460" windowWidth="25760" windowHeight="15560"/>
  </bookViews>
  <sheets>
    <sheet name="Fractional Experiments" sheetId="2" r:id="rId1"/>
    <sheet name="Equilibrium Experiments" sheetId="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69" i="1" l="1"/>
  <c r="AM24" i="2"/>
  <c r="AL24" i="2"/>
  <c r="AK24" i="2"/>
  <c r="AJ24" i="2"/>
  <c r="AI24" i="2"/>
  <c r="AH24" i="2"/>
  <c r="AM19" i="1"/>
  <c r="AL19" i="1"/>
  <c r="AK19" i="1"/>
  <c r="AJ19" i="1"/>
  <c r="AI19" i="1"/>
  <c r="AM60" i="1"/>
  <c r="AL60" i="1"/>
  <c r="AK60" i="1"/>
  <c r="AJ60" i="1"/>
  <c r="AI60" i="1"/>
  <c r="AH60" i="1"/>
  <c r="AM200" i="1"/>
  <c r="AL200" i="1"/>
  <c r="AK200" i="1"/>
  <c r="AJ200" i="1"/>
  <c r="AI200" i="1"/>
  <c r="AH200" i="1"/>
  <c r="AM207" i="1"/>
  <c r="AL207" i="1"/>
  <c r="AK207" i="1"/>
  <c r="AJ207" i="1"/>
  <c r="AI207" i="1"/>
  <c r="AH207" i="1"/>
  <c r="AM206" i="1"/>
  <c r="AL206" i="1"/>
  <c r="AK206" i="1"/>
  <c r="AJ206" i="1"/>
  <c r="AI206" i="1"/>
  <c r="AH206" i="1"/>
  <c r="AM205" i="1"/>
  <c r="AL205" i="1"/>
  <c r="AK205" i="1"/>
  <c r="AJ205" i="1"/>
  <c r="AI205" i="1"/>
  <c r="AH205" i="1"/>
  <c r="AM204" i="1"/>
  <c r="AL204" i="1"/>
  <c r="AK204" i="1"/>
  <c r="AJ204" i="1"/>
  <c r="AI204" i="1"/>
  <c r="AH204" i="1"/>
  <c r="AM203" i="1"/>
  <c r="AL203" i="1"/>
  <c r="AK203" i="1"/>
  <c r="AJ203" i="1"/>
  <c r="AI203" i="1"/>
  <c r="AH203" i="1"/>
  <c r="AM202" i="1"/>
  <c r="AL202" i="1"/>
  <c r="AK202" i="1"/>
  <c r="AJ202" i="1"/>
  <c r="AI202" i="1"/>
  <c r="AH202" i="1"/>
  <c r="AM201" i="1"/>
  <c r="AL201" i="1"/>
  <c r="AK201" i="1"/>
  <c r="AJ201" i="1"/>
  <c r="AI201" i="1"/>
  <c r="AH201" i="1"/>
  <c r="AM196" i="1"/>
  <c r="AL196" i="1"/>
  <c r="AK196" i="1"/>
  <c r="AJ196" i="1"/>
  <c r="AI196" i="1"/>
  <c r="AH196" i="1"/>
  <c r="AM195" i="1"/>
  <c r="AL195" i="1"/>
  <c r="AK195" i="1"/>
  <c r="AJ195" i="1"/>
  <c r="AI195" i="1"/>
  <c r="AH195" i="1"/>
  <c r="AM194" i="1"/>
  <c r="AL194" i="1"/>
  <c r="AK194" i="1"/>
  <c r="AJ194" i="1"/>
  <c r="AI194" i="1"/>
  <c r="AH194" i="1"/>
  <c r="AM193" i="1"/>
  <c r="AL193" i="1"/>
  <c r="AK193" i="1"/>
  <c r="AJ193" i="1"/>
  <c r="AI193" i="1"/>
  <c r="AH193" i="1"/>
  <c r="AM192" i="1"/>
  <c r="AL192" i="1"/>
  <c r="AK192" i="1"/>
  <c r="AJ192" i="1"/>
  <c r="AI192" i="1"/>
  <c r="AH192" i="1"/>
  <c r="AM191" i="1"/>
  <c r="AL191" i="1"/>
  <c r="AK191" i="1"/>
  <c r="AJ191" i="1"/>
  <c r="AI191" i="1"/>
  <c r="AH191" i="1"/>
  <c r="AM190" i="1"/>
  <c r="AL190" i="1"/>
  <c r="AK190" i="1"/>
  <c r="AJ190" i="1"/>
  <c r="AI190" i="1"/>
  <c r="AH190" i="1"/>
  <c r="AM189" i="1"/>
  <c r="AL189" i="1"/>
  <c r="AK189" i="1"/>
  <c r="AJ189" i="1"/>
  <c r="AI189" i="1"/>
  <c r="AH189" i="1"/>
  <c r="AM188" i="1"/>
  <c r="AL188" i="1"/>
  <c r="AK188" i="1"/>
  <c r="AJ188" i="1"/>
  <c r="AI188" i="1"/>
  <c r="AH188" i="1"/>
  <c r="AM187" i="1"/>
  <c r="AL187" i="1"/>
  <c r="AK187" i="1"/>
  <c r="AJ187" i="1"/>
  <c r="AI187" i="1"/>
  <c r="AH187" i="1"/>
  <c r="AM186" i="1"/>
  <c r="AL186" i="1"/>
  <c r="AK186" i="1"/>
  <c r="AJ186" i="1"/>
  <c r="AI186" i="1"/>
  <c r="AH186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AM96" i="2"/>
  <c r="AL96" i="2"/>
  <c r="AK96" i="2"/>
  <c r="AJ96" i="2"/>
  <c r="AI96" i="2"/>
  <c r="AH96" i="2"/>
  <c r="AM95" i="2"/>
  <c r="AL95" i="2"/>
  <c r="AK95" i="2"/>
  <c r="AJ95" i="2"/>
  <c r="AI95" i="2"/>
  <c r="AH95" i="2"/>
  <c r="AM94" i="2"/>
  <c r="AL94" i="2"/>
  <c r="AK94" i="2"/>
  <c r="AJ94" i="2"/>
  <c r="AI94" i="2"/>
  <c r="AH94" i="2"/>
  <c r="AM93" i="2"/>
  <c r="AL93" i="2"/>
  <c r="AK93" i="2"/>
  <c r="AJ93" i="2"/>
  <c r="AI93" i="2"/>
  <c r="AH93" i="2"/>
  <c r="AM92" i="2"/>
  <c r="AL92" i="2"/>
  <c r="AK92" i="2"/>
  <c r="AJ92" i="2"/>
  <c r="AI92" i="2"/>
  <c r="AH92" i="2"/>
  <c r="AM91" i="2"/>
  <c r="AL91" i="2"/>
  <c r="AK91" i="2"/>
  <c r="AJ91" i="2"/>
  <c r="AI91" i="2"/>
  <c r="AH91" i="2"/>
  <c r="AM90" i="2"/>
  <c r="AL90" i="2"/>
  <c r="AK90" i="2"/>
  <c r="AJ90" i="2"/>
  <c r="AI90" i="2"/>
  <c r="AH90" i="2"/>
  <c r="AM89" i="2"/>
  <c r="AL89" i="2"/>
  <c r="AK89" i="2"/>
  <c r="AJ89" i="2"/>
  <c r="AI89" i="2"/>
  <c r="AH89" i="2"/>
  <c r="AM88" i="2"/>
  <c r="AL88" i="2"/>
  <c r="AK88" i="2"/>
  <c r="AJ88" i="2"/>
  <c r="AI88" i="2"/>
  <c r="AH88" i="2"/>
  <c r="AM87" i="2"/>
  <c r="AL87" i="2"/>
  <c r="AK87" i="2"/>
  <c r="AJ87" i="2"/>
  <c r="AI87" i="2"/>
  <c r="AH87" i="2"/>
  <c r="AM86" i="2"/>
  <c r="AL86" i="2"/>
  <c r="AK86" i="2"/>
  <c r="AJ86" i="2"/>
  <c r="AI86" i="2"/>
  <c r="AH86" i="2"/>
  <c r="Q96" i="2"/>
  <c r="P96" i="2"/>
  <c r="Q95" i="2"/>
  <c r="P95" i="2"/>
  <c r="Q94" i="2"/>
  <c r="P94" i="2"/>
  <c r="Q93" i="2"/>
  <c r="P93" i="2"/>
  <c r="Q92" i="2"/>
  <c r="P92" i="2"/>
  <c r="Q91" i="2"/>
  <c r="P91" i="2"/>
  <c r="Q90" i="2"/>
  <c r="P90" i="2"/>
  <c r="Q89" i="2"/>
  <c r="P89" i="2"/>
  <c r="Q88" i="2"/>
  <c r="P88" i="2"/>
  <c r="Q87" i="2"/>
  <c r="P87" i="2"/>
  <c r="AM75" i="2"/>
  <c r="AM74" i="2"/>
  <c r="AL74" i="2"/>
  <c r="AK74" i="2"/>
  <c r="AJ74" i="2"/>
  <c r="AI74" i="2"/>
  <c r="AH74" i="2"/>
  <c r="AJ169" i="1"/>
  <c r="AM169" i="1"/>
  <c r="AL169" i="1"/>
  <c r="AK169" i="1"/>
  <c r="AH169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AI170" i="1"/>
  <c r="AM183" i="1"/>
  <c r="AL183" i="1"/>
  <c r="AK183" i="1"/>
  <c r="AJ183" i="1"/>
  <c r="AI183" i="1"/>
  <c r="AH183" i="1"/>
  <c r="AM182" i="1"/>
  <c r="AL182" i="1"/>
  <c r="AK182" i="1"/>
  <c r="AJ182" i="1"/>
  <c r="AI182" i="1"/>
  <c r="AH182" i="1"/>
  <c r="AM181" i="1"/>
  <c r="AL181" i="1"/>
  <c r="AK181" i="1"/>
  <c r="AJ181" i="1"/>
  <c r="AI181" i="1"/>
  <c r="AH181" i="1"/>
  <c r="AM180" i="1"/>
  <c r="AL180" i="1"/>
  <c r="AK180" i="1"/>
  <c r="AJ180" i="1"/>
  <c r="AI180" i="1"/>
  <c r="AH180" i="1"/>
  <c r="AM179" i="1"/>
  <c r="AL179" i="1"/>
  <c r="AK179" i="1"/>
  <c r="AJ179" i="1"/>
  <c r="AI179" i="1"/>
  <c r="AH179" i="1"/>
  <c r="AM178" i="1"/>
  <c r="AL178" i="1"/>
  <c r="AK178" i="1"/>
  <c r="AJ178" i="1"/>
  <c r="AI178" i="1"/>
  <c r="AH178" i="1"/>
  <c r="AM177" i="1"/>
  <c r="AL177" i="1"/>
  <c r="AK177" i="1"/>
  <c r="AJ177" i="1"/>
  <c r="AI177" i="1"/>
  <c r="AH177" i="1"/>
  <c r="AM176" i="1"/>
  <c r="AL176" i="1"/>
  <c r="AK176" i="1"/>
  <c r="AJ176" i="1"/>
  <c r="AI176" i="1"/>
  <c r="AH176" i="1"/>
  <c r="AM175" i="1"/>
  <c r="AL175" i="1"/>
  <c r="AK175" i="1"/>
  <c r="AJ175" i="1"/>
  <c r="AI175" i="1"/>
  <c r="AH175" i="1"/>
  <c r="AM174" i="1"/>
  <c r="AL174" i="1"/>
  <c r="AK174" i="1"/>
  <c r="AJ174" i="1"/>
  <c r="AI174" i="1"/>
  <c r="AH174" i="1"/>
  <c r="AM173" i="1"/>
  <c r="AL173" i="1"/>
  <c r="AK173" i="1"/>
  <c r="AJ173" i="1"/>
  <c r="AI173" i="1"/>
  <c r="AH173" i="1"/>
  <c r="AM172" i="1"/>
  <c r="AL172" i="1"/>
  <c r="AK172" i="1"/>
  <c r="AJ172" i="1"/>
  <c r="AI172" i="1"/>
  <c r="AH172" i="1"/>
  <c r="AM171" i="1"/>
  <c r="AL171" i="1"/>
  <c r="AK171" i="1"/>
  <c r="AJ171" i="1"/>
  <c r="AI171" i="1"/>
  <c r="AH171" i="1"/>
  <c r="AM170" i="1"/>
  <c r="AL170" i="1"/>
  <c r="AK170" i="1"/>
  <c r="AJ170" i="1"/>
  <c r="AH170" i="1"/>
  <c r="Q180" i="1"/>
  <c r="Q181" i="1"/>
  <c r="Q172" i="1"/>
  <c r="Q171" i="1"/>
  <c r="Q183" i="1"/>
  <c r="Q182" i="1"/>
  <c r="Q179" i="1"/>
  <c r="Q178" i="1"/>
  <c r="Q177" i="1"/>
  <c r="Q176" i="1"/>
  <c r="Q175" i="1"/>
  <c r="Q174" i="1"/>
  <c r="Q173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AM150" i="1"/>
  <c r="AL150" i="1"/>
  <c r="AK150" i="1"/>
  <c r="AJ150" i="1"/>
  <c r="AI150" i="1"/>
  <c r="AH150" i="1"/>
  <c r="AI154" i="1"/>
  <c r="AJ154" i="1"/>
  <c r="AK154" i="1"/>
  <c r="AL154" i="1"/>
  <c r="AM154" i="1"/>
  <c r="AI155" i="1"/>
  <c r="AJ155" i="1"/>
  <c r="AK155" i="1"/>
  <c r="AL155" i="1"/>
  <c r="AM155" i="1"/>
  <c r="AI156" i="1"/>
  <c r="AJ156" i="1"/>
  <c r="AK156" i="1"/>
  <c r="AL156" i="1"/>
  <c r="AM156" i="1"/>
  <c r="AI157" i="1"/>
  <c r="AJ157" i="1"/>
  <c r="AK157" i="1"/>
  <c r="AL157" i="1"/>
  <c r="AM157" i="1"/>
  <c r="AI158" i="1"/>
  <c r="AJ158" i="1"/>
  <c r="AK158" i="1"/>
  <c r="AL158" i="1"/>
  <c r="AM158" i="1"/>
  <c r="AI159" i="1"/>
  <c r="AJ159" i="1"/>
  <c r="AK159" i="1"/>
  <c r="AL159" i="1"/>
  <c r="AM159" i="1"/>
  <c r="AI160" i="1"/>
  <c r="AJ160" i="1"/>
  <c r="AK160" i="1"/>
  <c r="AL160" i="1"/>
  <c r="AM160" i="1"/>
  <c r="AI161" i="1"/>
  <c r="AJ161" i="1"/>
  <c r="AK161" i="1"/>
  <c r="AL161" i="1"/>
  <c r="AM161" i="1"/>
  <c r="AI162" i="1"/>
  <c r="AJ162" i="1"/>
  <c r="AK162" i="1"/>
  <c r="AL162" i="1"/>
  <c r="AM162" i="1"/>
  <c r="AI163" i="1"/>
  <c r="AJ163" i="1"/>
  <c r="AK163" i="1"/>
  <c r="AL163" i="1"/>
  <c r="AM163" i="1"/>
  <c r="AI164" i="1"/>
  <c r="AJ164" i="1"/>
  <c r="AK164" i="1"/>
  <c r="AL164" i="1"/>
  <c r="AM164" i="1"/>
  <c r="AI165" i="1"/>
  <c r="AJ165" i="1"/>
  <c r="AK165" i="1"/>
  <c r="AL165" i="1"/>
  <c r="AM165" i="1"/>
  <c r="AM153" i="1"/>
  <c r="AL153" i="1"/>
  <c r="AK153" i="1"/>
  <c r="AJ153" i="1"/>
  <c r="AI153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M148" i="1"/>
  <c r="AL148" i="1"/>
  <c r="AK148" i="1"/>
  <c r="AJ148" i="1"/>
  <c r="AI148" i="1"/>
  <c r="AH148" i="1"/>
  <c r="AM147" i="1"/>
  <c r="AL147" i="1"/>
  <c r="AK147" i="1"/>
  <c r="AJ147" i="1"/>
  <c r="AI147" i="1"/>
  <c r="AH147" i="1"/>
  <c r="AM146" i="1"/>
  <c r="AL146" i="1"/>
  <c r="AK146" i="1"/>
  <c r="AJ146" i="1"/>
  <c r="AI146" i="1"/>
  <c r="AH146" i="1"/>
  <c r="AM145" i="1"/>
  <c r="AL145" i="1"/>
  <c r="AK145" i="1"/>
  <c r="AJ145" i="1"/>
  <c r="AI145" i="1"/>
  <c r="AH145" i="1"/>
  <c r="AM144" i="1"/>
  <c r="AL144" i="1"/>
  <c r="AK144" i="1"/>
  <c r="AJ144" i="1"/>
  <c r="AI144" i="1"/>
  <c r="AH144" i="1"/>
  <c r="AM142" i="1"/>
  <c r="AL142" i="1"/>
  <c r="AK142" i="1"/>
  <c r="AJ142" i="1"/>
  <c r="AI142" i="1"/>
  <c r="AH142" i="1"/>
  <c r="AM140" i="1"/>
  <c r="AL140" i="1"/>
  <c r="AK140" i="1"/>
  <c r="AJ140" i="1"/>
  <c r="AI140" i="1"/>
  <c r="AH140" i="1"/>
  <c r="AM139" i="1"/>
  <c r="AL139" i="1"/>
  <c r="AK139" i="1"/>
  <c r="AJ139" i="1"/>
  <c r="AI139" i="1"/>
  <c r="AH139" i="1"/>
  <c r="AM138" i="1"/>
  <c r="AL138" i="1"/>
  <c r="AK138" i="1"/>
  <c r="AJ138" i="1"/>
  <c r="AI138" i="1"/>
  <c r="AH138" i="1"/>
  <c r="AM137" i="1"/>
  <c r="AL137" i="1"/>
  <c r="AK137" i="1"/>
  <c r="AJ137" i="1"/>
  <c r="AI137" i="1"/>
  <c r="AH137" i="1"/>
  <c r="AM136" i="1"/>
  <c r="AL136" i="1"/>
  <c r="AK136" i="1"/>
  <c r="AJ136" i="1"/>
  <c r="AI136" i="1"/>
  <c r="AH136" i="1"/>
  <c r="AM133" i="1"/>
  <c r="AL133" i="1"/>
  <c r="AK133" i="1"/>
  <c r="AJ133" i="1"/>
  <c r="AI133" i="1"/>
  <c r="AH133" i="1"/>
  <c r="AM132" i="1"/>
  <c r="AH132" i="1"/>
  <c r="AI132" i="1"/>
  <c r="AJ132" i="1"/>
  <c r="AK132" i="1"/>
  <c r="AL132" i="1"/>
  <c r="AM131" i="1"/>
  <c r="AL131" i="1"/>
  <c r="AK131" i="1"/>
  <c r="AJ131" i="1"/>
  <c r="AI131" i="1"/>
  <c r="AH131" i="1"/>
  <c r="AM130" i="1"/>
  <c r="AL130" i="1"/>
  <c r="AK130" i="1"/>
  <c r="AJ130" i="1"/>
  <c r="AI130" i="1"/>
  <c r="AH130" i="1"/>
  <c r="AM129" i="1"/>
  <c r="AL129" i="1"/>
  <c r="AK129" i="1"/>
  <c r="AJ129" i="1"/>
  <c r="AI129" i="1"/>
  <c r="AH129" i="1"/>
  <c r="AM128" i="1"/>
  <c r="AL128" i="1"/>
  <c r="AK128" i="1"/>
  <c r="AJ128" i="1"/>
  <c r="AI128" i="1"/>
  <c r="AH128" i="1"/>
  <c r="AM127" i="1"/>
  <c r="AL127" i="1"/>
  <c r="AK127" i="1"/>
  <c r="AJ127" i="1"/>
  <c r="AI127" i="1"/>
  <c r="AH127" i="1"/>
  <c r="AM125" i="1"/>
  <c r="AL125" i="1"/>
  <c r="AK125" i="1"/>
  <c r="AJ125" i="1"/>
  <c r="AI125" i="1"/>
  <c r="AH125" i="1"/>
  <c r="AM124" i="1"/>
  <c r="AL124" i="1"/>
  <c r="AK124" i="1"/>
  <c r="AJ124" i="1"/>
  <c r="AI124" i="1"/>
  <c r="AH124" i="1"/>
  <c r="AM122" i="1"/>
  <c r="AL122" i="1"/>
  <c r="AK122" i="1"/>
  <c r="AJ122" i="1"/>
  <c r="AI122" i="1"/>
  <c r="AH122" i="1"/>
  <c r="AM121" i="1"/>
  <c r="AL121" i="1"/>
  <c r="AK121" i="1"/>
  <c r="AJ121" i="1"/>
  <c r="AI121" i="1"/>
  <c r="AH121" i="1"/>
  <c r="AM120" i="1"/>
  <c r="AL120" i="1"/>
  <c r="AK120" i="1"/>
  <c r="AJ120" i="1"/>
  <c r="AI120" i="1"/>
  <c r="AH120" i="1"/>
  <c r="AM118" i="1"/>
  <c r="AL118" i="1"/>
  <c r="AK118" i="1"/>
  <c r="AJ118" i="1"/>
  <c r="AI118" i="1"/>
  <c r="AH118" i="1"/>
  <c r="AM117" i="1"/>
  <c r="AL117" i="1"/>
  <c r="AK117" i="1"/>
  <c r="AJ117" i="1"/>
  <c r="AI117" i="1"/>
  <c r="AH117" i="1"/>
  <c r="AM116" i="1"/>
  <c r="AL116" i="1"/>
  <c r="AK116" i="1"/>
  <c r="AJ116" i="1"/>
  <c r="AI116" i="1"/>
  <c r="AH116" i="1"/>
  <c r="AM115" i="1"/>
  <c r="AL115" i="1"/>
  <c r="AK115" i="1"/>
  <c r="AJ115" i="1"/>
  <c r="AI115" i="1"/>
  <c r="AH115" i="1"/>
  <c r="AM114" i="1"/>
  <c r="AL114" i="1"/>
  <c r="AK114" i="1"/>
  <c r="AJ114" i="1"/>
  <c r="AI114" i="1"/>
  <c r="AH114" i="1"/>
  <c r="AH113" i="1"/>
  <c r="AI113" i="1"/>
  <c r="AJ113" i="1"/>
  <c r="AK113" i="1"/>
  <c r="AL113" i="1"/>
  <c r="AM113" i="1"/>
  <c r="AM96" i="1"/>
  <c r="AM111" i="1"/>
  <c r="AL111" i="1"/>
  <c r="AK111" i="1"/>
  <c r="AJ111" i="1"/>
  <c r="AI111" i="1"/>
  <c r="AH111" i="1"/>
  <c r="AM110" i="1"/>
  <c r="AL110" i="1"/>
  <c r="AK110" i="1"/>
  <c r="AJ110" i="1"/>
  <c r="AI110" i="1"/>
  <c r="AH110" i="1"/>
  <c r="AM109" i="1"/>
  <c r="AL109" i="1"/>
  <c r="AK109" i="1"/>
  <c r="AJ109" i="1"/>
  <c r="AI109" i="1"/>
  <c r="AH109" i="1"/>
  <c r="AM108" i="1"/>
  <c r="AL108" i="1"/>
  <c r="AK108" i="1"/>
  <c r="AJ108" i="1"/>
  <c r="AI108" i="1"/>
  <c r="AH108" i="1"/>
  <c r="AM107" i="1"/>
  <c r="AL107" i="1"/>
  <c r="AK107" i="1"/>
  <c r="AJ107" i="1"/>
  <c r="AI107" i="1"/>
  <c r="AH107" i="1"/>
  <c r="AM105" i="1"/>
  <c r="AL105" i="1"/>
  <c r="AK105" i="1"/>
  <c r="AJ105" i="1"/>
  <c r="AI105" i="1"/>
  <c r="AH105" i="1"/>
  <c r="AM104" i="1"/>
  <c r="AL104" i="1"/>
  <c r="AK104" i="1"/>
  <c r="AJ104" i="1"/>
  <c r="AI104" i="1"/>
  <c r="AH104" i="1"/>
  <c r="AM102" i="1"/>
  <c r="AL102" i="1"/>
  <c r="AK102" i="1"/>
  <c r="AJ102" i="1"/>
  <c r="AI102" i="1"/>
  <c r="AH102" i="1"/>
  <c r="AM101" i="1"/>
  <c r="AL101" i="1"/>
  <c r="AK101" i="1"/>
  <c r="AJ101" i="1"/>
  <c r="AI101" i="1"/>
  <c r="AH101" i="1"/>
  <c r="AM100" i="1"/>
  <c r="AL100" i="1"/>
  <c r="AK100" i="1"/>
  <c r="AJ100" i="1"/>
  <c r="AI100" i="1"/>
  <c r="AH100" i="1"/>
  <c r="AM99" i="1"/>
  <c r="AL99" i="1"/>
  <c r="AK99" i="1"/>
  <c r="AJ99" i="1"/>
  <c r="AI99" i="1"/>
  <c r="AH99" i="1"/>
  <c r="AM98" i="1"/>
  <c r="AL98" i="1"/>
  <c r="AK98" i="1"/>
  <c r="AJ98" i="1"/>
  <c r="AI98" i="1"/>
  <c r="AH98" i="1"/>
  <c r="AM97" i="1"/>
  <c r="AL97" i="1"/>
  <c r="AK97" i="1"/>
  <c r="AJ97" i="1"/>
  <c r="AI97" i="1"/>
  <c r="AH97" i="1"/>
  <c r="AL96" i="1"/>
  <c r="AK96" i="1"/>
  <c r="AJ96" i="1"/>
  <c r="AI96" i="1"/>
  <c r="AH96" i="1"/>
  <c r="AM94" i="1"/>
  <c r="AL94" i="1"/>
  <c r="AK94" i="1"/>
  <c r="AJ94" i="1"/>
  <c r="AI94" i="1"/>
  <c r="AH94" i="1"/>
  <c r="AM85" i="1"/>
  <c r="AL85" i="1"/>
  <c r="AK85" i="1"/>
  <c r="AJ85" i="1"/>
  <c r="AI85" i="1"/>
  <c r="AH85" i="1"/>
  <c r="AM92" i="1"/>
  <c r="AL92" i="1"/>
  <c r="AK92" i="1"/>
  <c r="AJ92" i="1"/>
  <c r="AI92" i="1"/>
  <c r="AH92" i="1"/>
  <c r="AM91" i="1"/>
  <c r="AL91" i="1"/>
  <c r="AK91" i="1"/>
  <c r="AJ91" i="1"/>
  <c r="AI91" i="1"/>
  <c r="AH91" i="1"/>
  <c r="AM90" i="1"/>
  <c r="AL90" i="1"/>
  <c r="AK90" i="1"/>
  <c r="AJ90" i="1"/>
  <c r="AI90" i="1"/>
  <c r="AH90" i="1"/>
  <c r="AM89" i="1"/>
  <c r="AL89" i="1"/>
  <c r="AK89" i="1"/>
  <c r="AJ89" i="1"/>
  <c r="AI89" i="1"/>
  <c r="AH89" i="1"/>
  <c r="AM88" i="1"/>
  <c r="AL88" i="1"/>
  <c r="AK88" i="1"/>
  <c r="AJ88" i="1"/>
  <c r="AI88" i="1"/>
  <c r="AH88" i="1"/>
  <c r="AM87" i="1"/>
  <c r="AL87" i="1"/>
  <c r="AK87" i="1"/>
  <c r="AJ87" i="1"/>
  <c r="AI87" i="1"/>
  <c r="AH87" i="1"/>
  <c r="AM86" i="1"/>
  <c r="AL86" i="1"/>
  <c r="AK86" i="1"/>
  <c r="AJ86" i="1"/>
  <c r="AI86" i="1"/>
  <c r="AH86" i="1"/>
  <c r="AM81" i="1"/>
  <c r="AL81" i="1"/>
  <c r="AK81" i="1"/>
  <c r="AJ81" i="1"/>
  <c r="AI81" i="1"/>
  <c r="AH81" i="1"/>
  <c r="AM80" i="1"/>
  <c r="AL80" i="1"/>
  <c r="AK80" i="1"/>
  <c r="AJ80" i="1"/>
  <c r="AI80" i="1"/>
  <c r="AH80" i="1"/>
  <c r="AM79" i="1"/>
  <c r="AL79" i="1"/>
  <c r="AK79" i="1"/>
  <c r="AJ79" i="1"/>
  <c r="AI79" i="1"/>
  <c r="AH79" i="1"/>
  <c r="AM78" i="1"/>
  <c r="AL78" i="1"/>
  <c r="AK78" i="1"/>
  <c r="AJ78" i="1"/>
  <c r="AI78" i="1"/>
  <c r="AH78" i="1"/>
  <c r="AM77" i="1"/>
  <c r="AL77" i="1"/>
  <c r="AK77" i="1"/>
  <c r="AJ77" i="1"/>
  <c r="AI77" i="1"/>
  <c r="AH77" i="1"/>
  <c r="AM76" i="1"/>
  <c r="AL76" i="1"/>
  <c r="AK76" i="1"/>
  <c r="AJ76" i="1"/>
  <c r="AI76" i="1"/>
  <c r="AH76" i="1"/>
  <c r="AM75" i="1"/>
  <c r="AL75" i="1"/>
  <c r="AK75" i="1"/>
  <c r="AJ75" i="1"/>
  <c r="AI75" i="1"/>
  <c r="AH75" i="1"/>
  <c r="AM74" i="1"/>
  <c r="AL74" i="1"/>
  <c r="AK74" i="1"/>
  <c r="AJ74" i="1"/>
  <c r="AI74" i="1"/>
  <c r="AH74" i="1"/>
  <c r="AM73" i="1"/>
  <c r="AL73" i="1"/>
  <c r="AK73" i="1"/>
  <c r="AJ73" i="1"/>
  <c r="AI73" i="1"/>
  <c r="AH73" i="1"/>
  <c r="AM72" i="1"/>
  <c r="AL72" i="1"/>
  <c r="AK72" i="1"/>
  <c r="AJ72" i="1"/>
  <c r="AI72" i="1"/>
  <c r="AH72" i="1"/>
  <c r="AM71" i="1"/>
  <c r="AL71" i="1"/>
  <c r="AK71" i="1"/>
  <c r="AJ71" i="1"/>
  <c r="AI71" i="1"/>
  <c r="AH71" i="1"/>
  <c r="AM68" i="1"/>
  <c r="AL68" i="1"/>
  <c r="AK68" i="1"/>
  <c r="AJ68" i="1"/>
  <c r="AI68" i="1"/>
  <c r="AH68" i="1"/>
  <c r="AM67" i="1"/>
  <c r="AL67" i="1"/>
  <c r="AK67" i="1"/>
  <c r="AJ67" i="1"/>
  <c r="AI67" i="1"/>
  <c r="AH67" i="1"/>
  <c r="AM66" i="1"/>
  <c r="AL66" i="1"/>
  <c r="AK66" i="1"/>
  <c r="AJ66" i="1"/>
  <c r="AI66" i="1"/>
  <c r="AH66" i="1"/>
  <c r="AM65" i="1"/>
  <c r="AL65" i="1"/>
  <c r="AK65" i="1"/>
  <c r="AJ65" i="1"/>
  <c r="AI65" i="1"/>
  <c r="AH65" i="1"/>
  <c r="AM64" i="1"/>
  <c r="AL64" i="1"/>
  <c r="AK64" i="1"/>
  <c r="AJ64" i="1"/>
  <c r="AI64" i="1"/>
  <c r="AH64" i="1"/>
  <c r="AM63" i="1"/>
  <c r="AL63" i="1"/>
  <c r="AK63" i="1"/>
  <c r="AJ63" i="1"/>
  <c r="AI63" i="1"/>
  <c r="AH63" i="1"/>
  <c r="AM62" i="1"/>
  <c r="AL62" i="1"/>
  <c r="AK62" i="1"/>
  <c r="AJ62" i="1"/>
  <c r="AI62" i="1"/>
  <c r="AH62" i="1"/>
  <c r="AM61" i="1"/>
  <c r="AL61" i="1"/>
  <c r="AK61" i="1"/>
  <c r="AJ61" i="1"/>
  <c r="AI61" i="1"/>
  <c r="AH61" i="1"/>
  <c r="AJ51" i="1"/>
  <c r="AM58" i="1"/>
  <c r="AL58" i="1"/>
  <c r="AK58" i="1"/>
  <c r="AJ58" i="1"/>
  <c r="AI58" i="1"/>
  <c r="AH58" i="1"/>
  <c r="AM57" i="1"/>
  <c r="AL57" i="1"/>
  <c r="AK57" i="1"/>
  <c r="AJ57" i="1"/>
  <c r="AI57" i="1"/>
  <c r="AH57" i="1"/>
  <c r="AM56" i="1"/>
  <c r="AL56" i="1"/>
  <c r="AK56" i="1"/>
  <c r="AJ56" i="1"/>
  <c r="AI56" i="1"/>
  <c r="AH56" i="1"/>
  <c r="AM55" i="1"/>
  <c r="AL55" i="1"/>
  <c r="AK55" i="1"/>
  <c r="AJ55" i="1"/>
  <c r="AI55" i="1"/>
  <c r="AH55" i="1"/>
  <c r="AM54" i="1"/>
  <c r="AL54" i="1"/>
  <c r="AK54" i="1"/>
  <c r="AJ54" i="1"/>
  <c r="AI54" i="1"/>
  <c r="AH54" i="1"/>
  <c r="AM53" i="1"/>
  <c r="AL53" i="1"/>
  <c r="AK53" i="1"/>
  <c r="AJ53" i="1"/>
  <c r="AI53" i="1"/>
  <c r="AH53" i="1"/>
  <c r="AM52" i="1"/>
  <c r="AL52" i="1"/>
  <c r="AK52" i="1"/>
  <c r="AJ52" i="1"/>
  <c r="AI52" i="1"/>
  <c r="AH52" i="1"/>
  <c r="AM51" i="1"/>
  <c r="AL51" i="1"/>
  <c r="AK51" i="1"/>
  <c r="AI51" i="1"/>
  <c r="AH51" i="1"/>
  <c r="AM48" i="1"/>
  <c r="AL48" i="1"/>
  <c r="AK48" i="1"/>
  <c r="AJ48" i="1"/>
  <c r="AI48" i="1"/>
  <c r="AH48" i="1"/>
  <c r="AM47" i="1"/>
  <c r="AL47" i="1"/>
  <c r="AK47" i="1"/>
  <c r="AJ47" i="1"/>
  <c r="AI47" i="1"/>
  <c r="AH47" i="1"/>
  <c r="AM46" i="1"/>
  <c r="AL46" i="1"/>
  <c r="AK46" i="1"/>
  <c r="AJ46" i="1"/>
  <c r="AI46" i="1"/>
  <c r="AH46" i="1"/>
  <c r="AM45" i="1"/>
  <c r="AL45" i="1"/>
  <c r="AK45" i="1"/>
  <c r="AJ45" i="1"/>
  <c r="AI45" i="1"/>
  <c r="AH45" i="1"/>
  <c r="AM44" i="1"/>
  <c r="AL44" i="1"/>
  <c r="AK44" i="1"/>
  <c r="AJ44" i="1"/>
  <c r="AI44" i="1"/>
  <c r="AH44" i="1"/>
  <c r="AM41" i="1"/>
  <c r="AL41" i="1"/>
  <c r="AK41" i="1"/>
  <c r="AJ41" i="1"/>
  <c r="AI41" i="1"/>
  <c r="AM40" i="1"/>
  <c r="AL40" i="1"/>
  <c r="AK40" i="1"/>
  <c r="AJ40" i="1"/>
  <c r="AI40" i="1"/>
  <c r="AM39" i="1"/>
  <c r="AL39" i="1"/>
  <c r="AK39" i="1"/>
  <c r="AJ39" i="1"/>
  <c r="AI39" i="1"/>
  <c r="AM38" i="1"/>
  <c r="AL38" i="1"/>
  <c r="AK38" i="1"/>
  <c r="AJ38" i="1"/>
  <c r="AI38" i="1"/>
  <c r="AM37" i="1"/>
  <c r="AL37" i="1"/>
  <c r="AK37" i="1"/>
  <c r="AJ37" i="1"/>
  <c r="AI37" i="1"/>
  <c r="AM36" i="1"/>
  <c r="AL36" i="1"/>
  <c r="AK36" i="1"/>
  <c r="AJ36" i="1"/>
  <c r="AI36" i="1"/>
  <c r="AM35" i="1"/>
  <c r="AL35" i="1"/>
  <c r="AK35" i="1"/>
  <c r="AJ35" i="1"/>
  <c r="AI35" i="1"/>
  <c r="AM34" i="1"/>
  <c r="AL34" i="1"/>
  <c r="AK34" i="1"/>
  <c r="AJ34" i="1"/>
  <c r="AI34" i="1"/>
  <c r="AM33" i="1"/>
  <c r="AL33" i="1"/>
  <c r="AK33" i="1"/>
  <c r="AJ33" i="1"/>
  <c r="AI33" i="1"/>
  <c r="AM32" i="1"/>
  <c r="AL32" i="1"/>
  <c r="AK32" i="1"/>
  <c r="AJ32" i="1"/>
  <c r="AI32" i="1"/>
  <c r="AM30" i="1"/>
  <c r="AL30" i="1"/>
  <c r="AK30" i="1"/>
  <c r="AJ30" i="1"/>
  <c r="AI30" i="1"/>
  <c r="AM29" i="1"/>
  <c r="AL29" i="1"/>
  <c r="AK29" i="1"/>
  <c r="AJ29" i="1"/>
  <c r="AI29" i="1"/>
  <c r="AM28" i="1"/>
  <c r="AL28" i="1"/>
  <c r="AK28" i="1"/>
  <c r="AJ28" i="1"/>
  <c r="AI28" i="1"/>
  <c r="AM27" i="1"/>
  <c r="AL27" i="1"/>
  <c r="AK27" i="1"/>
  <c r="AJ27" i="1"/>
  <c r="AI27" i="1"/>
  <c r="AM26" i="1"/>
  <c r="AL26" i="1"/>
  <c r="AK26" i="1"/>
  <c r="AJ26" i="1"/>
  <c r="AI26" i="1"/>
  <c r="AM25" i="1"/>
  <c r="AL25" i="1"/>
  <c r="AK25" i="1"/>
  <c r="AJ25" i="1"/>
  <c r="AI25" i="1"/>
  <c r="AM24" i="1"/>
  <c r="AL24" i="1"/>
  <c r="AK24" i="1"/>
  <c r="AJ24" i="1"/>
  <c r="AI24" i="1"/>
  <c r="AM23" i="1"/>
  <c r="AL23" i="1"/>
  <c r="AK23" i="1"/>
  <c r="AJ23" i="1"/>
  <c r="AI23" i="1"/>
  <c r="AM22" i="1"/>
  <c r="AL22" i="1"/>
  <c r="AK22" i="1"/>
  <c r="AJ22" i="1"/>
  <c r="AI22" i="1"/>
  <c r="AM21" i="1"/>
  <c r="AL21" i="1"/>
  <c r="AK21" i="1"/>
  <c r="AJ21" i="1"/>
  <c r="AI21" i="1"/>
  <c r="AM20" i="1"/>
  <c r="AL20" i="1"/>
  <c r="AK20" i="1"/>
  <c r="AJ20" i="1"/>
  <c r="AI20" i="1"/>
  <c r="AM5" i="1"/>
  <c r="AL5" i="1"/>
  <c r="AK5" i="1"/>
  <c r="AJ5" i="1"/>
  <c r="AI5" i="1"/>
  <c r="AH5" i="1"/>
  <c r="AM16" i="1"/>
  <c r="AL16" i="1"/>
  <c r="AK16" i="1"/>
  <c r="AJ16" i="1"/>
  <c r="AI16" i="1"/>
  <c r="AH16" i="1"/>
  <c r="AM15" i="1"/>
  <c r="AL15" i="1"/>
  <c r="AK15" i="1"/>
  <c r="AJ15" i="1"/>
  <c r="AI15" i="1"/>
  <c r="AH15" i="1"/>
  <c r="AM14" i="1"/>
  <c r="AL14" i="1"/>
  <c r="AK14" i="1"/>
  <c r="AJ14" i="1"/>
  <c r="AI14" i="1"/>
  <c r="AH14" i="1"/>
  <c r="AM13" i="1"/>
  <c r="AL13" i="1"/>
  <c r="AK13" i="1"/>
  <c r="AJ13" i="1"/>
  <c r="AI13" i="1"/>
  <c r="AH13" i="1"/>
  <c r="AM12" i="1"/>
  <c r="AL12" i="1"/>
  <c r="AK12" i="1"/>
  <c r="AJ12" i="1"/>
  <c r="AI12" i="1"/>
  <c r="AH12" i="1"/>
  <c r="AM11" i="1"/>
  <c r="AL11" i="1"/>
  <c r="AK11" i="1"/>
  <c r="AJ11" i="1"/>
  <c r="AI11" i="1"/>
  <c r="AH11" i="1"/>
  <c r="AM10" i="1"/>
  <c r="AL10" i="1"/>
  <c r="AK10" i="1"/>
  <c r="AJ10" i="1"/>
  <c r="AI10" i="1"/>
  <c r="AH10" i="1"/>
  <c r="AM9" i="1"/>
  <c r="AL9" i="1"/>
  <c r="AK9" i="1"/>
  <c r="AJ9" i="1"/>
  <c r="AI9" i="1"/>
  <c r="AH9" i="1"/>
  <c r="AM8" i="1"/>
  <c r="AL8" i="1"/>
  <c r="AK8" i="1"/>
  <c r="AJ8" i="1"/>
  <c r="AI8" i="1"/>
  <c r="AH8" i="1"/>
  <c r="AM7" i="1"/>
  <c r="AL7" i="1"/>
  <c r="AK7" i="1"/>
  <c r="AJ7" i="1"/>
  <c r="AI7" i="1"/>
  <c r="AH7" i="1"/>
  <c r="AM6" i="1"/>
  <c r="AL6" i="1"/>
  <c r="AK6" i="1"/>
  <c r="AJ6" i="1"/>
  <c r="AI6" i="1"/>
  <c r="AH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48" i="1"/>
  <c r="P148" i="1"/>
  <c r="Q147" i="1"/>
  <c r="P147" i="1"/>
  <c r="Q146" i="1"/>
  <c r="P146" i="1"/>
  <c r="Q145" i="1"/>
  <c r="P145" i="1"/>
  <c r="Q144" i="1"/>
  <c r="P144" i="1"/>
  <c r="Q142" i="1"/>
  <c r="P142" i="1"/>
  <c r="Q140" i="1"/>
  <c r="P140" i="1"/>
  <c r="Q139" i="1"/>
  <c r="P139" i="1"/>
  <c r="Q138" i="1"/>
  <c r="P138" i="1"/>
  <c r="Q137" i="1"/>
  <c r="P137" i="1"/>
  <c r="Q136" i="1"/>
  <c r="P136" i="1"/>
  <c r="Q133" i="1"/>
  <c r="P133" i="1"/>
  <c r="Q131" i="1"/>
  <c r="P131" i="1"/>
  <c r="Q130" i="1"/>
  <c r="P130" i="1"/>
  <c r="Q129" i="1"/>
  <c r="P129" i="1"/>
  <c r="Q128" i="1"/>
  <c r="P128" i="1"/>
  <c r="Q127" i="1"/>
  <c r="P127" i="1"/>
  <c r="Q125" i="1"/>
  <c r="P125" i="1"/>
  <c r="Q124" i="1"/>
  <c r="P124" i="1"/>
  <c r="Q122" i="1"/>
  <c r="P122" i="1"/>
  <c r="Q121" i="1"/>
  <c r="P121" i="1"/>
  <c r="Q120" i="1"/>
  <c r="P120" i="1"/>
  <c r="Q118" i="1"/>
  <c r="P118" i="1"/>
  <c r="Q117" i="1"/>
  <c r="P117" i="1"/>
  <c r="Q116" i="1"/>
  <c r="P116" i="1"/>
  <c r="Q115" i="1"/>
  <c r="P115" i="1"/>
  <c r="Q114" i="1"/>
  <c r="P114" i="1"/>
  <c r="Q111" i="1"/>
  <c r="P111" i="1"/>
  <c r="Q110" i="1"/>
  <c r="P110" i="1"/>
  <c r="Q109" i="1"/>
  <c r="P109" i="1"/>
  <c r="Q108" i="1"/>
  <c r="P108" i="1"/>
  <c r="Q107" i="1"/>
  <c r="P107" i="1"/>
  <c r="Q105" i="1"/>
  <c r="P105" i="1"/>
  <c r="Q104" i="1"/>
  <c r="P104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4" i="1"/>
  <c r="P94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48" i="1"/>
  <c r="P48" i="1"/>
  <c r="Q47" i="1"/>
  <c r="P47" i="1"/>
  <c r="Q46" i="1"/>
  <c r="P46" i="1"/>
  <c r="Q45" i="1"/>
  <c r="P45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AM83" i="2"/>
  <c r="AL83" i="2"/>
  <c r="AK83" i="2"/>
  <c r="AJ83" i="2"/>
  <c r="AI83" i="2"/>
  <c r="AH83" i="2"/>
  <c r="AM82" i="2"/>
  <c r="AL82" i="2"/>
  <c r="AK82" i="2"/>
  <c r="AJ82" i="2"/>
  <c r="AI82" i="2"/>
  <c r="AH82" i="2"/>
  <c r="AM81" i="2"/>
  <c r="AL81" i="2"/>
  <c r="AK81" i="2"/>
  <c r="AJ81" i="2"/>
  <c r="AI81" i="2"/>
  <c r="AH81" i="2"/>
  <c r="AM80" i="2"/>
  <c r="AL80" i="2"/>
  <c r="AK80" i="2"/>
  <c r="AJ80" i="2"/>
  <c r="AI80" i="2"/>
  <c r="AH80" i="2"/>
  <c r="AM79" i="2"/>
  <c r="AL79" i="2"/>
  <c r="AK79" i="2"/>
  <c r="AJ79" i="2"/>
  <c r="AI79" i="2"/>
  <c r="AH79" i="2"/>
  <c r="AM78" i="2"/>
  <c r="AL78" i="2"/>
  <c r="AK78" i="2"/>
  <c r="AJ78" i="2"/>
  <c r="AI78" i="2"/>
  <c r="AH78" i="2"/>
  <c r="AM77" i="2"/>
  <c r="AL77" i="2"/>
  <c r="AK77" i="2"/>
  <c r="AJ77" i="2"/>
  <c r="AI77" i="2"/>
  <c r="AH77" i="2"/>
  <c r="AM76" i="2"/>
  <c r="AL76" i="2"/>
  <c r="AK76" i="2"/>
  <c r="AJ76" i="2"/>
  <c r="AI76" i="2"/>
  <c r="AH76" i="2"/>
  <c r="AL75" i="2"/>
  <c r="AK75" i="2"/>
  <c r="AJ75" i="2"/>
  <c r="AI75" i="2"/>
  <c r="AH75" i="2"/>
  <c r="AM71" i="2"/>
  <c r="AL71" i="2"/>
  <c r="AK71" i="2"/>
  <c r="AJ71" i="2"/>
  <c r="AI71" i="2"/>
  <c r="AH71" i="2"/>
  <c r="AM70" i="2"/>
  <c r="AL70" i="2"/>
  <c r="AK70" i="2"/>
  <c r="AJ70" i="2"/>
  <c r="AI70" i="2"/>
  <c r="AH70" i="2"/>
  <c r="AM69" i="2"/>
  <c r="AL69" i="2"/>
  <c r="AK69" i="2"/>
  <c r="AJ69" i="2"/>
  <c r="AI69" i="2"/>
  <c r="AH69" i="2"/>
  <c r="AM68" i="2"/>
  <c r="AL68" i="2"/>
  <c r="AK68" i="2"/>
  <c r="AJ68" i="2"/>
  <c r="AI68" i="2"/>
  <c r="AH68" i="2"/>
  <c r="AM67" i="2"/>
  <c r="AL67" i="2"/>
  <c r="AK67" i="2"/>
  <c r="AJ67" i="2"/>
  <c r="AI67" i="2"/>
  <c r="AH67" i="2"/>
  <c r="AM66" i="2"/>
  <c r="AL66" i="2"/>
  <c r="AK66" i="2"/>
  <c r="AJ66" i="2"/>
  <c r="AI66" i="2"/>
  <c r="AH66" i="2"/>
  <c r="AM65" i="2"/>
  <c r="AL65" i="2"/>
  <c r="AK65" i="2"/>
  <c r="AJ65" i="2"/>
  <c r="AI65" i="2"/>
  <c r="AH65" i="2"/>
  <c r="AM64" i="2"/>
  <c r="AL64" i="2"/>
  <c r="AK64" i="2"/>
  <c r="AJ64" i="2"/>
  <c r="AI64" i="2"/>
  <c r="AH64" i="2"/>
  <c r="AM63" i="2"/>
  <c r="AL63" i="2"/>
  <c r="AK63" i="2"/>
  <c r="AJ63" i="2"/>
  <c r="AI63" i="2"/>
  <c r="AH63" i="2"/>
  <c r="AM60" i="2"/>
  <c r="AL60" i="2"/>
  <c r="AK60" i="2"/>
  <c r="AJ60" i="2"/>
  <c r="AI60" i="2"/>
  <c r="AH60" i="2"/>
  <c r="AM59" i="2"/>
  <c r="AL59" i="2"/>
  <c r="AK59" i="2"/>
  <c r="AJ59" i="2"/>
  <c r="AI59" i="2"/>
  <c r="AH59" i="2"/>
  <c r="AM58" i="2"/>
  <c r="AL58" i="2"/>
  <c r="AK58" i="2"/>
  <c r="AJ58" i="2"/>
  <c r="AI58" i="2"/>
  <c r="AH58" i="2"/>
  <c r="AM57" i="2"/>
  <c r="AL57" i="2"/>
  <c r="AK57" i="2"/>
  <c r="AJ57" i="2"/>
  <c r="AI57" i="2"/>
  <c r="AH57" i="2"/>
  <c r="AM56" i="2"/>
  <c r="AL56" i="2"/>
  <c r="AK56" i="2"/>
  <c r="AJ56" i="2"/>
  <c r="AI56" i="2"/>
  <c r="AH56" i="2"/>
  <c r="AM55" i="2"/>
  <c r="AL55" i="2"/>
  <c r="AK55" i="2"/>
  <c r="AJ55" i="2"/>
  <c r="AI55" i="2"/>
  <c r="AH55" i="2"/>
  <c r="AM54" i="2"/>
  <c r="AL54" i="2"/>
  <c r="AK54" i="2"/>
  <c r="AJ54" i="2"/>
  <c r="AI54" i="2"/>
  <c r="AH54" i="2"/>
  <c r="AM53" i="2"/>
  <c r="AL53" i="2"/>
  <c r="AK53" i="2"/>
  <c r="AJ53" i="2"/>
  <c r="AI53" i="2"/>
  <c r="AH53" i="2"/>
  <c r="AM52" i="2"/>
  <c r="AL52" i="2"/>
  <c r="AK52" i="2"/>
  <c r="AJ52" i="2"/>
  <c r="AI52" i="2"/>
  <c r="AH52" i="2"/>
  <c r="AM51" i="2"/>
  <c r="AL51" i="2"/>
  <c r="AK51" i="2"/>
  <c r="AJ51" i="2"/>
  <c r="AI51" i="2"/>
  <c r="AH51" i="2"/>
  <c r="AM50" i="2"/>
  <c r="AL50" i="2"/>
  <c r="AK50" i="2"/>
  <c r="AJ50" i="2"/>
  <c r="AI50" i="2"/>
  <c r="AH50" i="2"/>
  <c r="AM49" i="2"/>
  <c r="AL49" i="2"/>
  <c r="AK49" i="2"/>
  <c r="AJ49" i="2"/>
  <c r="AI49" i="2"/>
  <c r="AH49" i="2"/>
  <c r="AM48" i="2"/>
  <c r="AL48" i="2"/>
  <c r="AK48" i="2"/>
  <c r="AJ48" i="2"/>
  <c r="AI48" i="2"/>
  <c r="AH48" i="2"/>
  <c r="AM47" i="2"/>
  <c r="AL47" i="2"/>
  <c r="AK47" i="2"/>
  <c r="AJ47" i="2"/>
  <c r="AI47" i="2"/>
  <c r="AH47" i="2"/>
  <c r="AM46" i="2"/>
  <c r="AL46" i="2"/>
  <c r="AK46" i="2"/>
  <c r="AJ46" i="2"/>
  <c r="AI46" i="2"/>
  <c r="AH46" i="2"/>
  <c r="AM45" i="2"/>
  <c r="AL45" i="2"/>
  <c r="AK45" i="2"/>
  <c r="AJ45" i="2"/>
  <c r="AI45" i="2"/>
  <c r="AH45" i="2"/>
  <c r="AM44" i="2"/>
  <c r="AL44" i="2"/>
  <c r="AK44" i="2"/>
  <c r="AJ44" i="2"/>
  <c r="AI44" i="2"/>
  <c r="AH44" i="2"/>
  <c r="AM43" i="2"/>
  <c r="AL43" i="2"/>
  <c r="AK43" i="2"/>
  <c r="AJ43" i="2"/>
  <c r="AI43" i="2"/>
  <c r="AH43" i="2"/>
  <c r="AM40" i="2"/>
  <c r="AL40" i="2"/>
  <c r="AK40" i="2"/>
  <c r="AJ40" i="2"/>
  <c r="AI40" i="2"/>
  <c r="AH40" i="2"/>
  <c r="AM39" i="2"/>
  <c r="AL39" i="2"/>
  <c r="AK39" i="2"/>
  <c r="AJ39" i="2"/>
  <c r="AI39" i="2"/>
  <c r="AH39" i="2"/>
  <c r="AM38" i="2"/>
  <c r="AL38" i="2"/>
  <c r="AK38" i="2"/>
  <c r="AJ38" i="2"/>
  <c r="AI38" i="2"/>
  <c r="AH38" i="2"/>
  <c r="AM37" i="2"/>
  <c r="AL37" i="2"/>
  <c r="AK37" i="2"/>
  <c r="AJ37" i="2"/>
  <c r="AI37" i="2"/>
  <c r="AH37" i="2"/>
  <c r="AM36" i="2"/>
  <c r="AL36" i="2"/>
  <c r="AK36" i="2"/>
  <c r="AJ36" i="2"/>
  <c r="AI36" i="2"/>
  <c r="AH36" i="2"/>
  <c r="AM35" i="2"/>
  <c r="AL35" i="2"/>
  <c r="AK35" i="2"/>
  <c r="AJ35" i="2"/>
  <c r="AI35" i="2"/>
  <c r="AH35" i="2"/>
  <c r="AM34" i="2"/>
  <c r="AL34" i="2"/>
  <c r="AK34" i="2"/>
  <c r="AJ34" i="2"/>
  <c r="AI34" i="2"/>
  <c r="AH34" i="2"/>
  <c r="AM33" i="2"/>
  <c r="AL33" i="2"/>
  <c r="AK33" i="2"/>
  <c r="AJ33" i="2"/>
  <c r="AI33" i="2"/>
  <c r="AH33" i="2"/>
  <c r="AM32" i="2"/>
  <c r="AL32" i="2"/>
  <c r="AK32" i="2"/>
  <c r="AJ32" i="2"/>
  <c r="AI32" i="2"/>
  <c r="AH32" i="2"/>
  <c r="AM31" i="2"/>
  <c r="AL31" i="2"/>
  <c r="AK31" i="2"/>
  <c r="AJ31" i="2"/>
  <c r="AI31" i="2"/>
  <c r="AH31" i="2"/>
  <c r="AM30" i="2"/>
  <c r="AL30" i="2"/>
  <c r="AK30" i="2"/>
  <c r="AJ30" i="2"/>
  <c r="AI30" i="2"/>
  <c r="AH30" i="2"/>
  <c r="AM29" i="2"/>
  <c r="AL29" i="2"/>
  <c r="AK29" i="2"/>
  <c r="AJ29" i="2"/>
  <c r="AI29" i="2"/>
  <c r="AH29" i="2"/>
  <c r="AM28" i="2"/>
  <c r="AL28" i="2"/>
  <c r="AK28" i="2"/>
  <c r="AJ28" i="2"/>
  <c r="AI28" i="2"/>
  <c r="AH28" i="2"/>
  <c r="AM27" i="2"/>
  <c r="AL27" i="2"/>
  <c r="AK27" i="2"/>
  <c r="AJ27" i="2"/>
  <c r="AI27" i="2"/>
  <c r="AH27" i="2"/>
  <c r="AM26" i="2"/>
  <c r="AL26" i="2"/>
  <c r="AK26" i="2"/>
  <c r="AJ26" i="2"/>
  <c r="AI26" i="2"/>
  <c r="AH26" i="2"/>
  <c r="AM25" i="2"/>
  <c r="AL25" i="2"/>
  <c r="AK25" i="2"/>
  <c r="AJ25" i="2"/>
  <c r="AI25" i="2"/>
  <c r="AH25" i="2"/>
  <c r="AL4" i="2"/>
  <c r="AJ4" i="2"/>
  <c r="AK4" i="2"/>
  <c r="AM21" i="2"/>
  <c r="AL21" i="2"/>
  <c r="AK21" i="2"/>
  <c r="AJ21" i="2"/>
  <c r="AI21" i="2"/>
  <c r="AH21" i="2"/>
  <c r="AM20" i="2"/>
  <c r="AL20" i="2"/>
  <c r="AK20" i="2"/>
  <c r="AJ20" i="2"/>
  <c r="AI20" i="2"/>
  <c r="AH20" i="2"/>
  <c r="AM19" i="2"/>
  <c r="AL19" i="2"/>
  <c r="AK19" i="2"/>
  <c r="AJ19" i="2"/>
  <c r="AI19" i="2"/>
  <c r="AH19" i="2"/>
  <c r="AM18" i="2"/>
  <c r="AL18" i="2"/>
  <c r="AK18" i="2"/>
  <c r="AJ18" i="2"/>
  <c r="AI18" i="2"/>
  <c r="AH18" i="2"/>
  <c r="AM17" i="2"/>
  <c r="AL17" i="2"/>
  <c r="AK17" i="2"/>
  <c r="AJ17" i="2"/>
  <c r="AI17" i="2"/>
  <c r="AH17" i="2"/>
  <c r="AM16" i="2"/>
  <c r="AL16" i="2"/>
  <c r="AK16" i="2"/>
  <c r="AJ16" i="2"/>
  <c r="AI16" i="2"/>
  <c r="AH16" i="2"/>
  <c r="AM15" i="2"/>
  <c r="AL15" i="2"/>
  <c r="AK15" i="2"/>
  <c r="AJ15" i="2"/>
  <c r="AI15" i="2"/>
  <c r="AH15" i="2"/>
  <c r="AM14" i="2"/>
  <c r="AL14" i="2"/>
  <c r="AK14" i="2"/>
  <c r="AJ14" i="2"/>
  <c r="AI14" i="2"/>
  <c r="AH14" i="2"/>
  <c r="AM13" i="2"/>
  <c r="AL13" i="2"/>
  <c r="AK13" i="2"/>
  <c r="AJ13" i="2"/>
  <c r="AI13" i="2"/>
  <c r="AH13" i="2"/>
  <c r="AM12" i="2"/>
  <c r="AL12" i="2"/>
  <c r="AK12" i="2"/>
  <c r="AJ12" i="2"/>
  <c r="AI12" i="2"/>
  <c r="AH12" i="2"/>
  <c r="AM11" i="2"/>
  <c r="AL11" i="2"/>
  <c r="AK11" i="2"/>
  <c r="AJ11" i="2"/>
  <c r="AI11" i="2"/>
  <c r="AH11" i="2"/>
  <c r="AM10" i="2"/>
  <c r="AL10" i="2"/>
  <c r="AK10" i="2"/>
  <c r="AJ10" i="2"/>
  <c r="AI10" i="2"/>
  <c r="AH10" i="2"/>
  <c r="AM9" i="2"/>
  <c r="AL9" i="2"/>
  <c r="AK9" i="2"/>
  <c r="AJ9" i="2"/>
  <c r="AI9" i="2"/>
  <c r="AH9" i="2"/>
  <c r="AM8" i="2"/>
  <c r="AL8" i="2"/>
  <c r="AK8" i="2"/>
  <c r="AJ8" i="2"/>
  <c r="AI8" i="2"/>
  <c r="AH8" i="2"/>
  <c r="AM7" i="2"/>
  <c r="AL7" i="2"/>
  <c r="AK7" i="2"/>
  <c r="AJ7" i="2"/>
  <c r="AI7" i="2"/>
  <c r="AH7" i="2"/>
  <c r="AM6" i="2"/>
  <c r="AL6" i="2"/>
  <c r="AK6" i="2"/>
  <c r="AJ6" i="2"/>
  <c r="AI6" i="2"/>
  <c r="AH6" i="2"/>
  <c r="AM5" i="2"/>
  <c r="AL5" i="2"/>
  <c r="AK5" i="2"/>
  <c r="AJ5" i="2"/>
  <c r="AI5" i="2"/>
  <c r="AH5" i="2"/>
  <c r="AM4" i="2"/>
  <c r="AI4" i="2"/>
  <c r="AH4" i="2"/>
  <c r="P7" i="2"/>
  <c r="Q7" i="2"/>
  <c r="P8" i="2"/>
  <c r="Q8" i="2"/>
  <c r="P9" i="2"/>
  <c r="Q9" i="2"/>
  <c r="P10" i="2"/>
  <c r="Q10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Q6" i="2"/>
  <c r="P6" i="2"/>
  <c r="Q71" i="2"/>
  <c r="P71" i="2"/>
  <c r="Q70" i="2"/>
  <c r="P70" i="2"/>
  <c r="Q69" i="2"/>
  <c r="P69" i="2"/>
  <c r="Q68" i="2"/>
  <c r="P68" i="2"/>
  <c r="Q67" i="2"/>
  <c r="P67" i="2"/>
  <c r="Q66" i="2"/>
  <c r="P66" i="2"/>
  <c r="Q65" i="2"/>
  <c r="P65" i="2"/>
  <c r="Q64" i="2"/>
  <c r="P64" i="2"/>
  <c r="Q83" i="2"/>
  <c r="P83" i="2"/>
  <c r="Q82" i="2"/>
  <c r="P82" i="2"/>
  <c r="Q81" i="2"/>
  <c r="P81" i="2"/>
  <c r="Q80" i="2"/>
  <c r="P80" i="2"/>
  <c r="Q79" i="2"/>
  <c r="P79" i="2"/>
  <c r="Q78" i="2"/>
  <c r="P78" i="2"/>
  <c r="Q77" i="2"/>
  <c r="P77" i="2"/>
  <c r="Q76" i="2"/>
  <c r="P76" i="2"/>
  <c r="Q75" i="2"/>
  <c r="P75" i="2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52" i="2"/>
  <c r="P52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</calcChain>
</file>

<file path=xl/sharedStrings.xml><?xml version="1.0" encoding="utf-8"?>
<sst xmlns="http://schemas.openxmlformats.org/spreadsheetml/2006/main" count="928" uniqueCount="433">
  <si>
    <t>Run#</t>
  </si>
  <si>
    <t>Temperature (°C)</t>
  </si>
  <si>
    <t>SM</t>
  </si>
  <si>
    <t>SiO2</t>
  </si>
  <si>
    <t>TiO2</t>
  </si>
  <si>
    <t>Cr2O3</t>
  </si>
  <si>
    <t>Al2O3</t>
  </si>
  <si>
    <t>FeO</t>
  </si>
  <si>
    <t>MnO</t>
  </si>
  <si>
    <t>NiO</t>
  </si>
  <si>
    <t>MgO</t>
  </si>
  <si>
    <t>CaO</t>
  </si>
  <si>
    <t>Na2O</t>
  </si>
  <si>
    <t>K2O</t>
  </si>
  <si>
    <t>P2O5</t>
  </si>
  <si>
    <t>Total</t>
  </si>
  <si>
    <t>xMg</t>
  </si>
  <si>
    <t>FeO/MgO</t>
  </si>
  <si>
    <t>Na2O+K2O</t>
  </si>
  <si>
    <t>ASI</t>
  </si>
  <si>
    <t>PI</t>
  </si>
  <si>
    <t>85-44</t>
  </si>
  <si>
    <t>F1b</t>
  </si>
  <si>
    <t>F2b</t>
  </si>
  <si>
    <t>F3b</t>
  </si>
  <si>
    <t>F4b</t>
  </si>
  <si>
    <t>F5b</t>
  </si>
  <si>
    <t>F6b</t>
  </si>
  <si>
    <t>F7b</t>
  </si>
  <si>
    <t>PU1049</t>
  </si>
  <si>
    <t>F7b new</t>
  </si>
  <si>
    <t>PU1070</t>
  </si>
  <si>
    <t>RK70+An</t>
  </si>
  <si>
    <t>PU1062</t>
  </si>
  <si>
    <t>Fb7 new</t>
  </si>
  <si>
    <t>PU1064</t>
  </si>
  <si>
    <t>950 ba</t>
  </si>
  <si>
    <t>PU1066</t>
  </si>
  <si>
    <t>900 ba</t>
  </si>
  <si>
    <t>PU1068</t>
  </si>
  <si>
    <t>850 ba</t>
  </si>
  <si>
    <t>PU1072</t>
  </si>
  <si>
    <t>800 ba</t>
  </si>
  <si>
    <t>Temp</t>
  </si>
  <si>
    <t>RC158c</t>
  </si>
  <si>
    <t>F1a</t>
  </si>
  <si>
    <t>F2a</t>
  </si>
  <si>
    <t>F3a</t>
  </si>
  <si>
    <t>F4a</t>
  </si>
  <si>
    <t>F5a</t>
  </si>
  <si>
    <t>F6a</t>
  </si>
  <si>
    <t>F7a</t>
  </si>
  <si>
    <t>PU1048</t>
  </si>
  <si>
    <t>F7a new</t>
  </si>
  <si>
    <t>PU1069</t>
  </si>
  <si>
    <t>RK65+An</t>
  </si>
  <si>
    <t>PU1061</t>
  </si>
  <si>
    <t>PU1063</t>
  </si>
  <si>
    <t>950 pb</t>
  </si>
  <si>
    <t>PU1065</t>
  </si>
  <si>
    <t>900 pb</t>
  </si>
  <si>
    <t>PU1067</t>
  </si>
  <si>
    <t>850 pb</t>
  </si>
  <si>
    <t>PU1071</t>
  </si>
  <si>
    <t>800 pb</t>
  </si>
  <si>
    <t>PU1006</t>
  </si>
  <si>
    <t>PU905</t>
  </si>
  <si>
    <t>PU906</t>
  </si>
  <si>
    <t xml:space="preserve"> B690  </t>
  </si>
  <si>
    <t>85-44 3.8%</t>
  </si>
  <si>
    <t xml:space="preserve"> B674  </t>
  </si>
  <si>
    <t xml:space="preserve"> B659  </t>
  </si>
  <si>
    <t xml:space="preserve"> B681  </t>
  </si>
  <si>
    <t xml:space="preserve"> B726  </t>
  </si>
  <si>
    <t xml:space="preserve"> B714  </t>
  </si>
  <si>
    <t>85-44 5%</t>
  </si>
  <si>
    <t xml:space="preserve"> B686  </t>
  </si>
  <si>
    <t xml:space="preserve"> B671  </t>
  </si>
  <si>
    <t xml:space="preserve"> B665  </t>
  </si>
  <si>
    <t xml:space="preserve"> B683  </t>
  </si>
  <si>
    <t xml:space="preserve"> B704  </t>
  </si>
  <si>
    <t>SB-872</t>
  </si>
  <si>
    <t>Run No</t>
  </si>
  <si>
    <t>phase</t>
  </si>
  <si>
    <t xml:space="preserve">SiO2  </t>
  </si>
  <si>
    <t xml:space="preserve">TiO2  </t>
  </si>
  <si>
    <t xml:space="preserve">Cr2O3 </t>
  </si>
  <si>
    <t xml:space="preserve">Al2O3 </t>
  </si>
  <si>
    <t xml:space="preserve">FeO   </t>
  </si>
  <si>
    <t xml:space="preserve">MnO   </t>
  </si>
  <si>
    <t xml:space="preserve">NiO   </t>
  </si>
  <si>
    <t xml:space="preserve">MgO   </t>
  </si>
  <si>
    <t xml:space="preserve">CaO   </t>
  </si>
  <si>
    <t xml:space="preserve">Na2O  </t>
  </si>
  <si>
    <t xml:space="preserve">K2O   </t>
  </si>
  <si>
    <t>dunite</t>
  </si>
  <si>
    <t>spl-wehrlite</t>
  </si>
  <si>
    <t>PU910 I liq</t>
  </si>
  <si>
    <t>PU908 I liq</t>
  </si>
  <si>
    <t>PU926 I liq</t>
  </si>
  <si>
    <t>PU899 I liq</t>
  </si>
  <si>
    <t>PU909 I liq</t>
  </si>
  <si>
    <t>PU1006 liq</t>
  </si>
  <si>
    <t>PU1003 liq</t>
  </si>
  <si>
    <t>PU1004 liq</t>
  </si>
  <si>
    <t>PU905 I liq</t>
  </si>
  <si>
    <t>PU1005 liqI</t>
  </si>
  <si>
    <t>PU906 I liq</t>
  </si>
  <si>
    <t>PU910</t>
  </si>
  <si>
    <t>spl-dunite</t>
  </si>
  <si>
    <t>PU908</t>
  </si>
  <si>
    <t>PU926</t>
  </si>
  <si>
    <t>PU899</t>
  </si>
  <si>
    <t>PU909</t>
  </si>
  <si>
    <t>sp-wehrlite</t>
  </si>
  <si>
    <t>PU1003</t>
  </si>
  <si>
    <t>PU1004</t>
  </si>
  <si>
    <t>cpx-opx-hornblendite</t>
  </si>
  <si>
    <t>PU1005</t>
  </si>
  <si>
    <t>ol-cpx-opx-hornblendite</t>
  </si>
  <si>
    <t>ol-clinopyroxenite</t>
  </si>
  <si>
    <t>clinopyroxenite</t>
  </si>
  <si>
    <t>RK47 liq</t>
  </si>
  <si>
    <t>RK51 liq</t>
  </si>
  <si>
    <t>RK52 liq</t>
  </si>
  <si>
    <t>RK54 melt</t>
  </si>
  <si>
    <t>RK57 liq</t>
  </si>
  <si>
    <t>RK58 I melt</t>
  </si>
  <si>
    <t>RK73 melt</t>
  </si>
  <si>
    <t>RK65 Liq</t>
  </si>
  <si>
    <t>RK67 melt</t>
  </si>
  <si>
    <t>RK47</t>
  </si>
  <si>
    <t>RK51</t>
  </si>
  <si>
    <t>Rk52</t>
  </si>
  <si>
    <t>RK54</t>
  </si>
  <si>
    <t>spl-clinopyroxenite</t>
  </si>
  <si>
    <t>RK57</t>
  </si>
  <si>
    <t>RK58</t>
  </si>
  <si>
    <t>spl-websterite</t>
  </si>
  <si>
    <t>RK73</t>
  </si>
  <si>
    <t>cpx-hornblendite</t>
  </si>
  <si>
    <t>RK65</t>
  </si>
  <si>
    <t>spl-cpx-hormblendite</t>
  </si>
  <si>
    <t>RK67</t>
  </si>
  <si>
    <t>spl-cpx-hornblendite</t>
  </si>
  <si>
    <t>hornblendite</t>
  </si>
  <si>
    <t>ilm-garnet-amph-gabbro</t>
  </si>
  <si>
    <t>garnet-anorthosite</t>
  </si>
  <si>
    <t>garnet-amph-gabbro</t>
  </si>
  <si>
    <t>magnetite-anorthosite</t>
  </si>
  <si>
    <t>RK48 liq</t>
  </si>
  <si>
    <t>RK50 liq</t>
  </si>
  <si>
    <t>RK56 liq</t>
  </si>
  <si>
    <t>RK60 liq</t>
  </si>
  <si>
    <t>RK63 I melt</t>
  </si>
  <si>
    <t>RK66 I melt</t>
  </si>
  <si>
    <t>RK69 I melt</t>
  </si>
  <si>
    <t>RK70 I melt</t>
  </si>
  <si>
    <t>RK71 imelt</t>
  </si>
  <si>
    <t>PU1072o</t>
  </si>
  <si>
    <t>RK48</t>
  </si>
  <si>
    <t>RK50</t>
  </si>
  <si>
    <t>orthopyroxenite</t>
  </si>
  <si>
    <t>RK56</t>
  </si>
  <si>
    <t>websterite</t>
  </si>
  <si>
    <t>RK60</t>
  </si>
  <si>
    <t>RK63</t>
  </si>
  <si>
    <t>RK66</t>
  </si>
  <si>
    <t>RK69</t>
  </si>
  <si>
    <t>RK70</t>
  </si>
  <si>
    <t>RK71</t>
  </si>
  <si>
    <t>mag-anorthosite</t>
  </si>
  <si>
    <t>amph-tonalite</t>
  </si>
  <si>
    <t>F8a</t>
  </si>
  <si>
    <t>liquid only</t>
  </si>
  <si>
    <t>HK19.2</t>
  </si>
  <si>
    <t>sv11</t>
  </si>
  <si>
    <t>sv13</t>
  </si>
  <si>
    <t>sv15</t>
  </si>
  <si>
    <t>sv27</t>
  </si>
  <si>
    <t>sv28</t>
  </si>
  <si>
    <t>sv25</t>
  </si>
  <si>
    <t>sv24</t>
  </si>
  <si>
    <t>sm</t>
  </si>
  <si>
    <t>SV75</t>
  </si>
  <si>
    <t>SV89</t>
  </si>
  <si>
    <t>SV90</t>
  </si>
  <si>
    <t>SV79</t>
  </si>
  <si>
    <t>HK19+An</t>
  </si>
  <si>
    <t>SV76</t>
  </si>
  <si>
    <t>SV96</t>
  </si>
  <si>
    <t>SV97</t>
  </si>
  <si>
    <t>SV99</t>
  </si>
  <si>
    <t>SV101</t>
  </si>
  <si>
    <t>SV103</t>
  </si>
  <si>
    <t>SV104</t>
  </si>
  <si>
    <t>SV107</t>
  </si>
  <si>
    <t>SV11</t>
  </si>
  <si>
    <t>SV13</t>
  </si>
  <si>
    <t>SV15</t>
  </si>
  <si>
    <t>SV27</t>
  </si>
  <si>
    <t>SV28</t>
  </si>
  <si>
    <t>SV25</t>
  </si>
  <si>
    <t>SV24</t>
  </si>
  <si>
    <t>SV44</t>
  </si>
  <si>
    <t>SV49</t>
  </si>
  <si>
    <t>SV53</t>
  </si>
  <si>
    <t>SV54</t>
  </si>
  <si>
    <t>SV57</t>
  </si>
  <si>
    <t>SV58</t>
  </si>
  <si>
    <t>SV61</t>
  </si>
  <si>
    <t xml:space="preserve">SV63 </t>
  </si>
  <si>
    <t xml:space="preserve">SV64 </t>
  </si>
  <si>
    <t>Dunite</t>
  </si>
  <si>
    <t>RN2</t>
  </si>
  <si>
    <t>RN5</t>
  </si>
  <si>
    <t>RN6</t>
  </si>
  <si>
    <t>RN7W2</t>
  </si>
  <si>
    <t>RN7</t>
  </si>
  <si>
    <t>RN8</t>
  </si>
  <si>
    <t>RN9</t>
  </si>
  <si>
    <t>RN10s</t>
  </si>
  <si>
    <t>RN11</t>
  </si>
  <si>
    <t>RN12</t>
  </si>
  <si>
    <t>RN13</t>
  </si>
  <si>
    <t>RN14</t>
  </si>
  <si>
    <t>RN15</t>
  </si>
  <si>
    <t>RN16</t>
  </si>
  <si>
    <t>RN17</t>
  </si>
  <si>
    <t>RN1</t>
  </si>
  <si>
    <t>RN8W2</t>
  </si>
  <si>
    <t>RC156</t>
  </si>
  <si>
    <t>BN-only</t>
  </si>
  <si>
    <t>QFM</t>
  </si>
  <si>
    <t>NaCl</t>
  </si>
  <si>
    <t>Re-ReO2</t>
  </si>
  <si>
    <t>MnO-Mn3O4</t>
  </si>
  <si>
    <t>87S35A</t>
  </si>
  <si>
    <t>AD19-93</t>
  </si>
  <si>
    <t>QFM series</t>
  </si>
  <si>
    <t>YOS-55A</t>
  </si>
  <si>
    <t>Hbl-gabbro</t>
  </si>
  <si>
    <t>cpx-Hbl-gabbro</t>
  </si>
  <si>
    <t>opx-cpx-hbl-gabbro</t>
  </si>
  <si>
    <t>gar-cpx-hbl-gabbro</t>
  </si>
  <si>
    <t>gar-copx-cpx-hbl-gabbro</t>
  </si>
  <si>
    <t>hbl-gabbronorite</t>
  </si>
  <si>
    <t>gar-hbl-gabbronorite</t>
  </si>
  <si>
    <t>gar-hbl-cpx-gabbro</t>
  </si>
  <si>
    <t>hbl-garnet-clinopyroxenite</t>
  </si>
  <si>
    <t>B679</t>
  </si>
  <si>
    <t>85-44 2.5%</t>
  </si>
  <si>
    <t>B668</t>
  </si>
  <si>
    <t>B725</t>
  </si>
  <si>
    <t>85-44 5% +5% ol</t>
  </si>
  <si>
    <t>B736</t>
  </si>
  <si>
    <t>B706</t>
  </si>
  <si>
    <t>85-41c 5% H2O</t>
  </si>
  <si>
    <t>B705</t>
  </si>
  <si>
    <t>B702</t>
  </si>
  <si>
    <t>B707</t>
  </si>
  <si>
    <t>B708</t>
  </si>
  <si>
    <t>B720</t>
  </si>
  <si>
    <t>gar-websterite</t>
  </si>
  <si>
    <t>gar-amp-websterite</t>
  </si>
  <si>
    <t>amp-websterite</t>
  </si>
  <si>
    <t>gabbro-norite</t>
  </si>
  <si>
    <t>wehrlite</t>
  </si>
  <si>
    <t>RP30</t>
  </si>
  <si>
    <t>RP31</t>
  </si>
  <si>
    <t>RP43</t>
  </si>
  <si>
    <t>RP39</t>
  </si>
  <si>
    <t>RP37</t>
  </si>
  <si>
    <t>RP90</t>
  </si>
  <si>
    <t>RP89</t>
  </si>
  <si>
    <t>RP62</t>
  </si>
  <si>
    <t>RP26</t>
  </si>
  <si>
    <t>RP62A</t>
  </si>
  <si>
    <t>RP66</t>
  </si>
  <si>
    <t>RP32</t>
  </si>
  <si>
    <t>RP22</t>
  </si>
  <si>
    <t>RP25</t>
  </si>
  <si>
    <t>RP33</t>
  </si>
  <si>
    <t>RP18</t>
  </si>
  <si>
    <t>RP10</t>
  </si>
  <si>
    <t>RP34</t>
  </si>
  <si>
    <t>RP13</t>
  </si>
  <si>
    <t>RP36</t>
  </si>
  <si>
    <t>RP14</t>
  </si>
  <si>
    <t>RP15</t>
  </si>
  <si>
    <t>RP40</t>
  </si>
  <si>
    <t>Nandedkar  et al. (2014) FC Ol-tholeiite 0.7 GPa</t>
  </si>
  <si>
    <t>Liquids renormalized to 100% anhydrous</t>
  </si>
  <si>
    <t>Cumulates</t>
  </si>
  <si>
    <t>Ulmer et al. (2017) FC High-Mg basaltic andesite (ba) 1.0 GPa</t>
  </si>
  <si>
    <t>Ulmer et al. (2017) FC Mg-Basalt (Mb) 1.0 GPa</t>
  </si>
  <si>
    <t>Villiger et al. (2007)  FC tholeiite anhydrous 0.7 GPa</t>
  </si>
  <si>
    <t>Villiger et al. (2007)  FC tholeiite anhydrous 1.0 GPa</t>
  </si>
  <si>
    <t>Ulmer et al. (2017)  EQ Mg-Basalt (Mb) 1.0 GPa</t>
  </si>
  <si>
    <t>Villiger et al. (2007) tholeiite anhydrous EQ 0.7 GPa</t>
  </si>
  <si>
    <t>Villiger et al. (2004) tholeiite anhydrous EQ 1.0 GPa</t>
  </si>
  <si>
    <t>Blatter et al. (2013) EQ 0.7 GPa</t>
  </si>
  <si>
    <t>Sisson et al. (2005) EQ 0.7 GPa</t>
  </si>
  <si>
    <t>Wolf &amp; Wyllie (1994) EQ 1.0 GPa</t>
  </si>
  <si>
    <t>Amph Owens Mts.</t>
  </si>
  <si>
    <t>RP67</t>
  </si>
  <si>
    <t>Alonso Perez et al. (2009) EQ basaltic andesite 0.8 GPa</t>
  </si>
  <si>
    <t>H2O-content</t>
  </si>
  <si>
    <t>liq only</t>
  </si>
  <si>
    <t>H2O initital</t>
  </si>
  <si>
    <t>RP88</t>
  </si>
  <si>
    <t>Alonso Perez et al. (2009) EQ basaltic andesite 1.2 GPa</t>
  </si>
  <si>
    <t>4-8</t>
  </si>
  <si>
    <t>T (°C)</t>
  </si>
  <si>
    <t>Amphib.</t>
  </si>
  <si>
    <t>F8a8-8</t>
  </si>
  <si>
    <t>F8a8-6</t>
  </si>
  <si>
    <t>F8a8-4</t>
  </si>
  <si>
    <t>sv46</t>
  </si>
  <si>
    <t>SV46</t>
  </si>
  <si>
    <t>fr1</t>
  </si>
  <si>
    <t>fr2</t>
  </si>
  <si>
    <t>fr3</t>
  </si>
  <si>
    <t>fr5</t>
  </si>
  <si>
    <t>fr6</t>
  </si>
  <si>
    <t>fr7</t>
  </si>
  <si>
    <t>fr8</t>
  </si>
  <si>
    <t>fr4.1</t>
  </si>
  <si>
    <t>7Fr1</t>
  </si>
  <si>
    <t>7Fr2</t>
  </si>
  <si>
    <t>7Fr3</t>
  </si>
  <si>
    <t>7Fr4</t>
  </si>
  <si>
    <t>7Fr5</t>
  </si>
  <si>
    <t>7Fr6</t>
  </si>
  <si>
    <t>7Fr7</t>
  </si>
  <si>
    <t>RN4</t>
  </si>
  <si>
    <t>RN6V2</t>
  </si>
  <si>
    <t>RN10</t>
  </si>
  <si>
    <t>RN13V2</t>
  </si>
  <si>
    <t>RN14V2</t>
  </si>
  <si>
    <t>RN15V2</t>
  </si>
  <si>
    <t>RN16V2</t>
  </si>
  <si>
    <t>RN17V2</t>
  </si>
  <si>
    <t>Alonso Perez (PhD, 2006) FC Mg-basalt (Mb) 1.5 GPa</t>
  </si>
  <si>
    <t>rp78</t>
  </si>
  <si>
    <t>rp80a</t>
  </si>
  <si>
    <t>rp81</t>
  </si>
  <si>
    <t>rp82N1</t>
  </si>
  <si>
    <t>rp82N2</t>
  </si>
  <si>
    <t>rp83A</t>
  </si>
  <si>
    <t>rp84</t>
  </si>
  <si>
    <t>rp85</t>
  </si>
  <si>
    <t>rp86</t>
  </si>
  <si>
    <t>rp91</t>
  </si>
  <si>
    <t>Rc158c</t>
  </si>
  <si>
    <t>SM80</t>
  </si>
  <si>
    <t>SM81</t>
  </si>
  <si>
    <t>SM82N1</t>
  </si>
  <si>
    <t>SM82N2</t>
  </si>
  <si>
    <t>SM83</t>
  </si>
  <si>
    <t>SM84</t>
  </si>
  <si>
    <t>SM85</t>
  </si>
  <si>
    <t>SM86</t>
  </si>
  <si>
    <t>SM87</t>
  </si>
  <si>
    <t>Alonso Perez (PhD, 2006) EQ Mg-basalt (Mb) 1.5 GPa</t>
  </si>
  <si>
    <t>Rc158_1</t>
  </si>
  <si>
    <t>Rc158_2</t>
  </si>
  <si>
    <t>Rc158_3</t>
  </si>
  <si>
    <t>Rc158_8</t>
  </si>
  <si>
    <t>Rc158_5</t>
  </si>
  <si>
    <t>Rc158_6</t>
  </si>
  <si>
    <t>Rc158_7</t>
  </si>
  <si>
    <t>Rc158-9</t>
  </si>
  <si>
    <t>Cpx-bearing dunite</t>
  </si>
  <si>
    <t>Wherlite</t>
  </si>
  <si>
    <t>Opx-bearing wherlite</t>
  </si>
  <si>
    <t>Olivine-websterite</t>
  </si>
  <si>
    <t>Amphibole-garnet-websterite</t>
  </si>
  <si>
    <t>Garnet-amphibole-websterite</t>
  </si>
  <si>
    <t>not available</t>
  </si>
  <si>
    <t>01SB-872</t>
  </si>
  <si>
    <t>Blatter et al. (2013) EQ 0.9 GPa</t>
  </si>
  <si>
    <t>plag-spl-bearing websterite</t>
  </si>
  <si>
    <t>plag-bearing spl-clinopyroxenite</t>
  </si>
  <si>
    <t>opx-bearing spl-gabbro</t>
  </si>
  <si>
    <t>gar-hornblendite</t>
  </si>
  <si>
    <t>gar-hbl-gabbro</t>
  </si>
  <si>
    <t>gar-bearing hbl-gabbro</t>
  </si>
  <si>
    <t>hbl-gabbro</t>
  </si>
  <si>
    <t>spinel-cumulate</t>
  </si>
  <si>
    <t>hbl-garnetite</t>
  </si>
  <si>
    <t>garnetite</t>
  </si>
  <si>
    <t>hbl-cpx-bearing garnetite</t>
  </si>
  <si>
    <t>cpx-bearing garnetite</t>
  </si>
  <si>
    <t>gar-gabbronorite</t>
  </si>
  <si>
    <t>cpx-hbl-gabbro</t>
  </si>
  <si>
    <t>ol-gabbro</t>
  </si>
  <si>
    <t>plg-bearing-websterite</t>
  </si>
  <si>
    <t>cumulate-name</t>
  </si>
  <si>
    <t>87S35A -Series</t>
  </si>
  <si>
    <t>AD19-93 Series</t>
  </si>
  <si>
    <t>YOS-55A Series</t>
  </si>
  <si>
    <t>ol-cpx-bearing hbl-gabbro</t>
  </si>
  <si>
    <t>opx-bearing hbl-gabbro</t>
  </si>
  <si>
    <t>bio-bearing hbl-gabbro</t>
  </si>
  <si>
    <t>mag-cpx-hbl-gabbro</t>
  </si>
  <si>
    <t>mag-hbl-gabbro</t>
  </si>
  <si>
    <t>mag-ilm-hbl-gabbro</t>
  </si>
  <si>
    <t>ilm-hbl-gabbro</t>
  </si>
  <si>
    <t>ol-bearing hbl-gabbro</t>
  </si>
  <si>
    <t>opx-bearing mag-hbl-gabbro</t>
  </si>
  <si>
    <t>cpx-hbl-gabbronorite</t>
  </si>
  <si>
    <t>ilm-cpx-hbl-gabbronorite</t>
  </si>
  <si>
    <t>Liquid only</t>
  </si>
  <si>
    <t>spl-gabbro</t>
  </si>
  <si>
    <t>opx-bearing spl-hbl-gabbro</t>
  </si>
  <si>
    <t>spl-anorthosite</t>
  </si>
  <si>
    <t>bio-tonalite</t>
  </si>
  <si>
    <t>spl-ol-clinopyroxenite</t>
  </si>
  <si>
    <t>spl-gabbronorite</t>
  </si>
  <si>
    <t>mag-ilm-gabbro</t>
  </si>
  <si>
    <t>spl-lherzolite</t>
  </si>
  <si>
    <t>gabbronorite</t>
  </si>
  <si>
    <t>gabbro</t>
  </si>
  <si>
    <t>diorite</t>
  </si>
  <si>
    <t>qtz-diorite</t>
  </si>
  <si>
    <t>spl-bearing dunite</t>
  </si>
  <si>
    <t>cpx-garnetite</t>
  </si>
  <si>
    <t>Ilm-bearing hbl-garnetite</t>
  </si>
  <si>
    <t>spl websterite</t>
  </si>
  <si>
    <t>plg-bearing spl-websterite</t>
  </si>
  <si>
    <t>mag-gabbronorite</t>
  </si>
  <si>
    <t>Müntener et al. (2001) EQ High-Mg basaltic andesite (ba) 1.2 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</si>
</sst>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0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name val="Verdana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  <font>
      <b/>
      <i/>
      <sz val="10"/>
      <name val="Verdana"/>
      <family val="2"/>
    </font>
    <font>
      <b/>
      <i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0" fontId="0" fillId="2" borderId="0" xfId="0" applyFill="1"/>
    <xf numFmtId="2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/>
    <xf numFmtId="2" fontId="0" fillId="2" borderId="0" xfId="0" applyNumberFormat="1" applyFill="1"/>
    <xf numFmtId="0" fontId="4" fillId="0" borderId="0" xfId="0" applyFont="1"/>
    <xf numFmtId="2" fontId="4" fillId="0" borderId="0" xfId="0" applyNumberFormat="1" applyFont="1"/>
    <xf numFmtId="2" fontId="2" fillId="0" borderId="0" xfId="0" applyNumberFormat="1" applyFont="1"/>
    <xf numFmtId="164" fontId="4" fillId="0" borderId="0" xfId="0" applyNumberFormat="1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7" fillId="0" borderId="0" xfId="0" applyNumberFormat="1" applyFont="1"/>
    <xf numFmtId="0" fontId="8" fillId="0" borderId="0" xfId="0" applyFont="1" applyAlignment="1">
      <alignment horizontal="left"/>
    </xf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0" fillId="0" borderId="0" xfId="0" applyAlignment="1">
      <alignment horizontal="right"/>
    </xf>
    <xf numFmtId="0" fontId="8" fillId="0" borderId="0" xfId="0" applyFont="1"/>
    <xf numFmtId="2" fontId="8" fillId="0" borderId="0" xfId="0" applyNumberFormat="1" applyFont="1"/>
    <xf numFmtId="164" fontId="8" fillId="0" borderId="0" xfId="0" applyNumberFormat="1" applyFont="1"/>
    <xf numFmtId="2" fontId="0" fillId="0" borderId="0" xfId="0" applyNumberFormat="1" applyFill="1"/>
    <xf numFmtId="2" fontId="2" fillId="0" borderId="0" xfId="0" applyNumberFormat="1" applyFont="1" applyFill="1"/>
    <xf numFmtId="2" fontId="5" fillId="0" borderId="0" xfId="0" applyNumberFormat="1" applyFont="1" applyFill="1"/>
    <xf numFmtId="2" fontId="3" fillId="0" borderId="0" xfId="0" applyNumberFormat="1" applyFont="1" applyFill="1"/>
    <xf numFmtId="2" fontId="0" fillId="0" borderId="0" xfId="0" applyNumberFormat="1" applyFill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0" fontId="0" fillId="0" borderId="0" xfId="0" applyNumberFormat="1" applyFill="1"/>
    <xf numFmtId="49" fontId="0" fillId="0" borderId="0" xfId="0" applyNumberFormat="1" applyAlignment="1">
      <alignment horizontal="right"/>
    </xf>
    <xf numFmtId="0" fontId="11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NumberFormat="1" applyAlignment="1">
      <alignment horizontal="right"/>
    </xf>
    <xf numFmtId="2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165" fontId="11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165" fontId="6" fillId="0" borderId="0" xfId="0" applyNumberFormat="1" applyFont="1"/>
    <xf numFmtId="165" fontId="8" fillId="0" borderId="0" xfId="0" applyNumberFormat="1" applyFont="1"/>
    <xf numFmtId="165" fontId="2" fillId="0" borderId="0" xfId="0" applyNumberFormat="1" applyFon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6"/>
  <sheetViews>
    <sheetView tabSelected="1" workbookViewId="0">
      <pane xSplit="3" ySplit="2" topLeftCell="V64" activePane="bottomRight" state="frozen"/>
      <selection pane="topRight" activeCell="D1" sqref="D1"/>
      <selection pane="bottomLeft" activeCell="A3" sqref="A3"/>
      <selection pane="bottomRight" activeCell="C101" sqref="C101"/>
    </sheetView>
  </sheetViews>
  <sheetFormatPr baseColWidth="10" defaultRowHeight="13" x14ac:dyDescent="0.15"/>
  <cols>
    <col min="1" max="1" width="10.83203125" style="12"/>
    <col min="2" max="2" width="6.33203125" customWidth="1"/>
    <col min="3" max="3" width="24.6640625" customWidth="1"/>
    <col min="4" max="16" width="6" style="3" customWidth="1"/>
    <col min="17" max="17" width="6" style="1" customWidth="1"/>
    <col min="18" max="18" width="5.1640625" customWidth="1"/>
    <col min="22" max="33" width="5.83203125" customWidth="1"/>
    <col min="34" max="34" width="7.6640625" customWidth="1"/>
    <col min="35" max="35" width="5.83203125" customWidth="1"/>
    <col min="36" max="39" width="5.83203125" style="3" customWidth="1"/>
  </cols>
  <sheetData>
    <row r="1" spans="1:39" s="35" customFormat="1" ht="16" x14ac:dyDescent="0.2">
      <c r="A1" s="34" t="s">
        <v>293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  <c r="S1" s="35" t="s">
        <v>292</v>
      </c>
      <c r="AJ1" s="36"/>
      <c r="AK1" s="36"/>
      <c r="AL1" s="36"/>
      <c r="AM1" s="36"/>
    </row>
    <row r="2" spans="1:39" x14ac:dyDescent="0.15">
      <c r="A2" s="12" t="s">
        <v>82</v>
      </c>
      <c r="B2" t="s">
        <v>43</v>
      </c>
      <c r="C2" t="s">
        <v>83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88</v>
      </c>
      <c r="I2" s="3" t="s">
        <v>89</v>
      </c>
      <c r="J2" s="3" t="s">
        <v>90</v>
      </c>
      <c r="K2" s="3" t="s">
        <v>91</v>
      </c>
      <c r="L2" s="3" t="s">
        <v>92</v>
      </c>
      <c r="M2" s="3" t="s">
        <v>93</v>
      </c>
      <c r="N2" s="3" t="s">
        <v>94</v>
      </c>
      <c r="O2" s="3" t="s">
        <v>14</v>
      </c>
      <c r="P2" s="3" t="s">
        <v>15</v>
      </c>
      <c r="Q2" s="1" t="s">
        <v>16</v>
      </c>
      <c r="S2" t="s">
        <v>0</v>
      </c>
      <c r="T2" t="s">
        <v>1</v>
      </c>
      <c r="U2" t="s">
        <v>2</v>
      </c>
      <c r="V2" s="3" t="s">
        <v>3</v>
      </c>
      <c r="W2" s="3" t="s">
        <v>4</v>
      </c>
      <c r="X2" s="3" t="s">
        <v>5</v>
      </c>
      <c r="Y2" s="3" t="s">
        <v>6</v>
      </c>
      <c r="Z2" s="3" t="s">
        <v>7</v>
      </c>
      <c r="AA2" s="3" t="s">
        <v>8</v>
      </c>
      <c r="AB2" s="3" t="s">
        <v>9</v>
      </c>
      <c r="AC2" s="3" t="s">
        <v>10</v>
      </c>
      <c r="AD2" s="3" t="s">
        <v>11</v>
      </c>
      <c r="AE2" s="3" t="s">
        <v>12</v>
      </c>
      <c r="AF2" s="30" t="s">
        <v>13</v>
      </c>
      <c r="AG2" s="3" t="s">
        <v>14</v>
      </c>
      <c r="AH2" s="3" t="s">
        <v>15</v>
      </c>
      <c r="AI2" t="s">
        <v>16</v>
      </c>
      <c r="AJ2" s="3" t="s">
        <v>17</v>
      </c>
      <c r="AK2" s="3" t="s">
        <v>18</v>
      </c>
      <c r="AL2" s="3" t="s">
        <v>19</v>
      </c>
      <c r="AM2" s="3" t="s">
        <v>20</v>
      </c>
    </row>
    <row r="3" spans="1:39" x14ac:dyDescent="0.15">
      <c r="A3" s="21" t="s">
        <v>291</v>
      </c>
    </row>
    <row r="4" spans="1:39" x14ac:dyDescent="0.15">
      <c r="S4" t="s">
        <v>231</v>
      </c>
      <c r="T4" s="48" t="s">
        <v>183</v>
      </c>
      <c r="V4" s="3">
        <v>50.017557267676032</v>
      </c>
      <c r="W4" s="3">
        <v>0.7022907070414971</v>
      </c>
      <c r="X4" s="3"/>
      <c r="Y4" s="3">
        <v>15.687935058765207</v>
      </c>
      <c r="Z4" s="3">
        <v>8.3923739491458882</v>
      </c>
      <c r="AA4" s="3">
        <v>0.15491706772974201</v>
      </c>
      <c r="AB4" s="3"/>
      <c r="AC4" s="3">
        <v>10.462065974015244</v>
      </c>
      <c r="AD4" s="3">
        <v>11.949269824220766</v>
      </c>
      <c r="AE4" s="3">
        <v>1.9209716398488008</v>
      </c>
      <c r="AF4" s="29">
        <v>0.60934046640365191</v>
      </c>
      <c r="AG4" s="3">
        <v>0.10327804515316133</v>
      </c>
      <c r="AH4" s="3">
        <f t="shared" ref="AH4:AH21" si="0">SUM(V4:AG4)</f>
        <v>100</v>
      </c>
      <c r="AI4" s="1">
        <f t="shared" ref="AI4:AI21" si="1">(AC4/40.304)/(AC4/40.304+Z4/71.846)</f>
        <v>0.68965496786535641</v>
      </c>
      <c r="AJ4" s="3">
        <f t="shared" ref="AJ4:AJ21" si="2">Z4/AC4</f>
        <v>0.80217176702862758</v>
      </c>
      <c r="AK4" s="3">
        <f t="shared" ref="AK4:AK21" si="3">AE4+AF4</f>
        <v>2.5303121062524525</v>
      </c>
      <c r="AL4" s="3">
        <f t="shared" ref="AL4:AL21" si="4">(Y4/101.961)/(AD4/56.077+AE4/61.979+AF4/94.196)</f>
        <v>0.61409844243941103</v>
      </c>
      <c r="AM4" s="3">
        <f t="shared" ref="AM4:AM21" si="5">(Y4/101.961)/(AE4/61.979+AF4/94.196)</f>
        <v>4.1070673686796573</v>
      </c>
    </row>
    <row r="5" spans="1:39" x14ac:dyDescent="0.15">
      <c r="A5" t="s">
        <v>229</v>
      </c>
      <c r="B5">
        <v>1170</v>
      </c>
      <c r="C5" t="s">
        <v>413</v>
      </c>
      <c r="S5" t="s">
        <v>229</v>
      </c>
      <c r="T5">
        <v>1170</v>
      </c>
      <c r="U5" t="s">
        <v>231</v>
      </c>
      <c r="V5" s="3">
        <v>50.327211315178381</v>
      </c>
      <c r="W5" s="3">
        <v>0.72830905636478782</v>
      </c>
      <c r="X5" s="3"/>
      <c r="Y5" s="3">
        <v>15.062275701921045</v>
      </c>
      <c r="Z5" s="3">
        <v>8.7819294912391808</v>
      </c>
      <c r="AA5" s="3">
        <v>0.18999366687777072</v>
      </c>
      <c r="AB5" s="3"/>
      <c r="AC5" s="3">
        <v>10.175216381676165</v>
      </c>
      <c r="AD5" s="3">
        <v>12.138484272746464</v>
      </c>
      <c r="AE5" s="3">
        <v>1.9527126873548657</v>
      </c>
      <c r="AF5" s="29">
        <v>0.64386742664133412</v>
      </c>
      <c r="AG5" s="3"/>
      <c r="AH5" s="3">
        <f t="shared" si="0"/>
        <v>99.999999999999986</v>
      </c>
      <c r="AI5" s="1">
        <f t="shared" si="1"/>
        <v>0.67378031340660816</v>
      </c>
      <c r="AJ5" s="3">
        <f t="shared" si="2"/>
        <v>0.86307053941908718</v>
      </c>
      <c r="AK5" s="3">
        <f t="shared" si="3"/>
        <v>2.5965801139961999</v>
      </c>
      <c r="AL5" s="3">
        <f t="shared" si="4"/>
        <v>0.57976621428228459</v>
      </c>
      <c r="AM5" s="3">
        <f t="shared" si="5"/>
        <v>3.8529032748627849</v>
      </c>
    </row>
    <row r="6" spans="1:39" x14ac:dyDescent="0.15">
      <c r="A6" s="12" t="s">
        <v>214</v>
      </c>
      <c r="B6">
        <v>1150</v>
      </c>
      <c r="C6" t="s">
        <v>95</v>
      </c>
      <c r="D6" s="3">
        <v>40.326086956521735</v>
      </c>
      <c r="E6" s="3">
        <v>9.8814229249011842E-3</v>
      </c>
      <c r="G6" s="3">
        <v>2.9644268774703553E-2</v>
      </c>
      <c r="H6" s="3">
        <v>11.294466403162053</v>
      </c>
      <c r="I6" s="3">
        <v>0.20750988142292487</v>
      </c>
      <c r="K6" s="3">
        <v>47.855731225296438</v>
      </c>
      <c r="L6" s="3">
        <v>0.25691699604743079</v>
      </c>
      <c r="M6" s="3">
        <v>9.8814229249011842E-3</v>
      </c>
      <c r="N6" s="3">
        <v>9.8814229249011842E-3</v>
      </c>
      <c r="O6" s="3">
        <v>0</v>
      </c>
      <c r="P6" s="3">
        <f>SUM(D6:N6)</f>
        <v>100</v>
      </c>
      <c r="Q6" s="1">
        <f>(K6/40.304)/(K6/40.304+H6/71.846)</f>
        <v>0.88308271977156361</v>
      </c>
      <c r="S6" t="s">
        <v>214</v>
      </c>
      <c r="T6">
        <v>1150</v>
      </c>
      <c r="U6" t="s">
        <v>231</v>
      </c>
      <c r="V6" s="3">
        <v>50.503461296412837</v>
      </c>
      <c r="W6" s="3">
        <v>0.723725613593455</v>
      </c>
      <c r="X6" s="3"/>
      <c r="Y6" s="3">
        <v>15.428990979651772</v>
      </c>
      <c r="Z6" s="3">
        <v>8.737151248164464</v>
      </c>
      <c r="AA6" s="3">
        <v>0.18879798615481433</v>
      </c>
      <c r="AB6" s="3"/>
      <c r="AC6" s="3">
        <v>9.5657646318439262</v>
      </c>
      <c r="AD6" s="3">
        <v>12.345290539123138</v>
      </c>
      <c r="AE6" s="3">
        <v>1.8670023075309419</v>
      </c>
      <c r="AF6" s="29">
        <v>0.63981539752464855</v>
      </c>
      <c r="AG6" s="3"/>
      <c r="AH6" s="3">
        <f t="shared" si="0"/>
        <v>99.999999999999986</v>
      </c>
      <c r="AI6" s="1">
        <f t="shared" si="1"/>
        <v>0.66120765331799258</v>
      </c>
      <c r="AJ6" s="3">
        <f t="shared" si="2"/>
        <v>0.91337719298245623</v>
      </c>
      <c r="AK6" s="3">
        <f t="shared" si="3"/>
        <v>2.5068177050555907</v>
      </c>
      <c r="AL6" s="3">
        <f t="shared" si="4"/>
        <v>0.58865581095122599</v>
      </c>
      <c r="AM6" s="3">
        <f t="shared" si="5"/>
        <v>4.0991552001972886</v>
      </c>
    </row>
    <row r="7" spans="1:39" x14ac:dyDescent="0.15">
      <c r="A7" s="12" t="s">
        <v>215</v>
      </c>
      <c r="B7">
        <v>1100</v>
      </c>
      <c r="C7" t="s">
        <v>267</v>
      </c>
      <c r="D7" s="3">
        <v>44.329744804719105</v>
      </c>
      <c r="E7" s="3">
        <v>0.12050865674127624</v>
      </c>
      <c r="G7" s="3">
        <v>1.5165944187244804</v>
      </c>
      <c r="H7" s="3">
        <v>9.4920115359242381</v>
      </c>
      <c r="I7" s="3">
        <v>0.22416379756783691</v>
      </c>
      <c r="K7" s="3">
        <v>36.368103712717975</v>
      </c>
      <c r="L7" s="3">
        <v>7.8354944690150337</v>
      </c>
      <c r="M7" s="3">
        <v>9.6255704041720985E-2</v>
      </c>
      <c r="N7" s="3">
        <v>7.1300521512385915E-3</v>
      </c>
      <c r="O7" s="3">
        <v>9.9928483970780722E-3</v>
      </c>
      <c r="P7" s="3">
        <f>SUM(D7:N7)</f>
        <v>99.99000715160291</v>
      </c>
      <c r="Q7" s="1">
        <f>(K7/40.304)/(K7/40.304+H7/71.846)</f>
        <v>0.87228508894015133</v>
      </c>
      <c r="S7" t="s">
        <v>215</v>
      </c>
      <c r="T7">
        <v>1100</v>
      </c>
      <c r="U7" t="s">
        <v>335</v>
      </c>
      <c r="V7" s="3">
        <v>50.523168908819137</v>
      </c>
      <c r="W7" s="3">
        <v>0.75806107196241723</v>
      </c>
      <c r="X7" s="3"/>
      <c r="Y7" s="3">
        <v>16.218236173393123</v>
      </c>
      <c r="Z7" s="3">
        <v>8.8298099508861849</v>
      </c>
      <c r="AA7" s="3">
        <v>0.20286141362374546</v>
      </c>
      <c r="AB7" s="3"/>
      <c r="AC7" s="3">
        <v>8.6269485372624395</v>
      </c>
      <c r="AD7" s="3">
        <v>11.915438821268419</v>
      </c>
      <c r="AE7" s="3">
        <v>2.0819987187700191</v>
      </c>
      <c r="AF7" s="29">
        <v>0.71535340593636565</v>
      </c>
      <c r="AG7" s="3">
        <v>0.12812299807815503</v>
      </c>
      <c r="AH7" s="3">
        <f t="shared" si="0"/>
        <v>100.00000000000003</v>
      </c>
      <c r="AI7" s="1">
        <f t="shared" si="1"/>
        <v>0.63525582708096529</v>
      </c>
      <c r="AJ7" s="3">
        <f t="shared" si="2"/>
        <v>1.0235148514851484</v>
      </c>
      <c r="AK7" s="3">
        <f t="shared" si="3"/>
        <v>2.7973521247063848</v>
      </c>
      <c r="AL7" s="3">
        <f t="shared" si="4"/>
        <v>0.62704787698121822</v>
      </c>
      <c r="AM7" s="3">
        <f t="shared" si="5"/>
        <v>3.8620389459362814</v>
      </c>
    </row>
    <row r="8" spans="1:39" x14ac:dyDescent="0.15">
      <c r="A8" s="12" t="s">
        <v>216</v>
      </c>
      <c r="B8">
        <v>1070</v>
      </c>
      <c r="C8" t="s">
        <v>120</v>
      </c>
      <c r="D8" s="3">
        <v>51.08620462656981</v>
      </c>
      <c r="E8" s="3">
        <v>0.35685586673099051</v>
      </c>
      <c r="G8" s="3">
        <v>3.7260878352075664</v>
      </c>
      <c r="H8" s="3">
        <v>5.84321065750947</v>
      </c>
      <c r="I8" s="3">
        <v>0.15831150035577682</v>
      </c>
      <c r="K8" s="3">
        <v>18.166835504852799</v>
      </c>
      <c r="L8" s="3">
        <v>20.416642104506771</v>
      </c>
      <c r="M8" s="3">
        <v>0.22521391628501256</v>
      </c>
      <c r="N8" s="3">
        <v>9.9983948552329217E-3</v>
      </c>
      <c r="O8" s="3">
        <v>1.0639593126562383E-2</v>
      </c>
      <c r="P8" s="3">
        <f>SUM(D8:N8)</f>
        <v>99.989360406873416</v>
      </c>
      <c r="Q8" s="1">
        <f>(K8/40.304)/(K8/40.304+H8/71.846)</f>
        <v>0.84714621693381031</v>
      </c>
      <c r="S8" t="s">
        <v>216</v>
      </c>
      <c r="T8">
        <v>1070</v>
      </c>
      <c r="U8" t="s">
        <v>336</v>
      </c>
      <c r="V8" s="3">
        <v>50.784103114930168</v>
      </c>
      <c r="W8" s="3">
        <v>0.87003222341568187</v>
      </c>
      <c r="X8" s="3"/>
      <c r="Y8" s="3">
        <v>18.635875402792696</v>
      </c>
      <c r="Z8" s="3">
        <v>8.3566058002148207</v>
      </c>
      <c r="AA8" s="3">
        <v>0.19334049409237375</v>
      </c>
      <c r="AB8" s="3"/>
      <c r="AC8" s="3">
        <v>7.2287862513426404</v>
      </c>
      <c r="AD8" s="3">
        <v>10.816326530612242</v>
      </c>
      <c r="AE8" s="3">
        <v>2.1911922663802357</v>
      </c>
      <c r="AF8" s="29">
        <v>0.773361976369495</v>
      </c>
      <c r="AG8" s="3">
        <v>0.15037593984962405</v>
      </c>
      <c r="AH8" s="3">
        <f t="shared" si="0"/>
        <v>99.999999999999986</v>
      </c>
      <c r="AI8" s="1">
        <f t="shared" si="1"/>
        <v>0.60661201193794367</v>
      </c>
      <c r="AJ8" s="3">
        <f t="shared" si="2"/>
        <v>1.1560178306092126</v>
      </c>
      <c r="AK8" s="3">
        <f t="shared" si="3"/>
        <v>2.9645542427497307</v>
      </c>
      <c r="AL8" s="3">
        <f t="shared" si="4"/>
        <v>0.77300299878854484</v>
      </c>
      <c r="AM8" s="3">
        <f t="shared" si="5"/>
        <v>4.195548495077877</v>
      </c>
    </row>
    <row r="9" spans="1:39" x14ac:dyDescent="0.15">
      <c r="A9" s="12" t="s">
        <v>217</v>
      </c>
      <c r="B9">
        <v>1055</v>
      </c>
      <c r="C9" t="s">
        <v>121</v>
      </c>
      <c r="D9" s="3">
        <v>49.025292412276315</v>
      </c>
      <c r="E9" s="3">
        <v>0.62981105668299509</v>
      </c>
      <c r="G9" s="3">
        <v>7.1878436469059279</v>
      </c>
      <c r="H9" s="3">
        <v>7.0478856343097069</v>
      </c>
      <c r="I9" s="3">
        <v>0.17994601619514144</v>
      </c>
      <c r="K9" s="3">
        <v>14.94551634509647</v>
      </c>
      <c r="L9" s="3">
        <v>20.603818854343697</v>
      </c>
      <c r="M9" s="3">
        <v>0.3299010296910927</v>
      </c>
      <c r="N9" s="3">
        <v>2.9991002699190243E-2</v>
      </c>
      <c r="O9" s="3">
        <v>1.9994001799460162E-2</v>
      </c>
      <c r="P9" s="3">
        <f>SUM(D9:N9)</f>
        <v>99.980005998200525</v>
      </c>
      <c r="Q9" s="1">
        <f>(K9/40.304)/(K9/40.304+H9/71.846)</f>
        <v>0.79080058625829919</v>
      </c>
      <c r="S9" t="s">
        <v>217</v>
      </c>
      <c r="T9">
        <v>1055</v>
      </c>
      <c r="U9" t="s">
        <v>218</v>
      </c>
      <c r="V9" s="3">
        <v>50.776979959275522</v>
      </c>
      <c r="W9" s="3">
        <v>0.8787911263530167</v>
      </c>
      <c r="X9" s="3"/>
      <c r="Y9" s="3">
        <v>19.397706569499515</v>
      </c>
      <c r="Z9" s="3">
        <v>8.4128174900868053</v>
      </c>
      <c r="AA9" s="3">
        <v>0.19290536919944268</v>
      </c>
      <c r="AB9" s="3"/>
      <c r="AC9" s="3">
        <v>6.7302539920694446</v>
      </c>
      <c r="AD9" s="3">
        <v>10.28828635730361</v>
      </c>
      <c r="AE9" s="3">
        <v>2.422034079948558</v>
      </c>
      <c r="AF9" s="29">
        <v>0.78233844175329537</v>
      </c>
      <c r="AG9" s="3">
        <v>0.11788661451077052</v>
      </c>
      <c r="AH9" s="3">
        <f t="shared" si="0"/>
        <v>99.999999999999972</v>
      </c>
      <c r="AI9" s="1">
        <f t="shared" si="1"/>
        <v>0.58781274033348063</v>
      </c>
      <c r="AJ9" s="3">
        <f t="shared" si="2"/>
        <v>1.25</v>
      </c>
      <c r="AK9" s="3">
        <f t="shared" si="3"/>
        <v>3.2043725217018535</v>
      </c>
      <c r="AL9" s="3">
        <f t="shared" si="4"/>
        <v>0.82410925583339834</v>
      </c>
      <c r="AM9" s="3">
        <f t="shared" si="5"/>
        <v>4.0150135986209978</v>
      </c>
    </row>
    <row r="10" spans="1:39" x14ac:dyDescent="0.15">
      <c r="A10" s="12" t="s">
        <v>218</v>
      </c>
      <c r="B10">
        <v>1040</v>
      </c>
      <c r="C10" t="s">
        <v>414</v>
      </c>
      <c r="D10" s="3">
        <v>46.884612507872397</v>
      </c>
      <c r="E10" s="3">
        <v>0.60277703840970054</v>
      </c>
      <c r="G10" s="3">
        <v>11.799977615328359</v>
      </c>
      <c r="H10" s="3">
        <v>7.8093482373464189</v>
      </c>
      <c r="I10" s="3">
        <v>0.20003682597053118</v>
      </c>
      <c r="K10" s="3">
        <v>13.561466163063749</v>
      </c>
      <c r="L10" s="3">
        <v>18.666286155583371</v>
      </c>
      <c r="M10" s="3">
        <v>0.45431201465828785</v>
      </c>
      <c r="N10" s="3">
        <v>6.2088508410509348E-3</v>
      </c>
      <c r="O10" s="3">
        <v>1.497459092612788E-2</v>
      </c>
      <c r="P10" s="3">
        <f>SUM(D10:N10)</f>
        <v>99.985025409073856</v>
      </c>
      <c r="Q10" s="1">
        <f>(K10/40.304)/(K10/40.304+H10/71.846)</f>
        <v>0.75583615166173002</v>
      </c>
      <c r="S10" t="s">
        <v>218</v>
      </c>
      <c r="T10">
        <v>1040</v>
      </c>
      <c r="U10" t="s">
        <v>218</v>
      </c>
      <c r="V10" s="3">
        <v>53.822136089577945</v>
      </c>
      <c r="W10" s="3">
        <v>1.0228251507321273</v>
      </c>
      <c r="X10" s="3"/>
      <c r="Y10" s="3">
        <v>20.176571920757961</v>
      </c>
      <c r="Z10" s="3">
        <v>8.1072351421188618</v>
      </c>
      <c r="AA10" s="3">
        <v>0.18303186907838068</v>
      </c>
      <c r="AB10" s="3"/>
      <c r="AC10" s="3">
        <v>5.0387596899224798</v>
      </c>
      <c r="AD10" s="3">
        <v>8.77476313522825</v>
      </c>
      <c r="AE10" s="3">
        <v>1.7118863049095605</v>
      </c>
      <c r="AF10" s="29">
        <v>0.95822566752799299</v>
      </c>
      <c r="AG10" s="3">
        <v>0.20456503014642546</v>
      </c>
      <c r="AH10" s="3">
        <f t="shared" si="0"/>
        <v>100</v>
      </c>
      <c r="AI10" s="1">
        <f t="shared" si="1"/>
        <v>0.52559692519512968</v>
      </c>
      <c r="AJ10" s="3">
        <f t="shared" si="2"/>
        <v>1.608974358974359</v>
      </c>
      <c r="AK10" s="3">
        <f t="shared" si="3"/>
        <v>2.6701119724375535</v>
      </c>
      <c r="AL10" s="3">
        <f t="shared" si="4"/>
        <v>1.0186083352064603</v>
      </c>
      <c r="AM10" s="3">
        <f t="shared" si="5"/>
        <v>5.2360132203710918</v>
      </c>
    </row>
    <row r="11" spans="1:39" x14ac:dyDescent="0.15">
      <c r="A11" t="s">
        <v>230</v>
      </c>
      <c r="B11">
        <v>1025</v>
      </c>
      <c r="C11" t="s">
        <v>174</v>
      </c>
      <c r="S11" t="s">
        <v>230</v>
      </c>
      <c r="T11">
        <v>1025</v>
      </c>
      <c r="U11" t="s">
        <v>219</v>
      </c>
      <c r="V11" s="3">
        <v>53.587274104534139</v>
      </c>
      <c r="W11" s="3">
        <v>0.87652851423006162</v>
      </c>
      <c r="X11" s="3"/>
      <c r="Y11" s="3">
        <v>19.781408938426576</v>
      </c>
      <c r="Z11" s="3">
        <v>8.4081809327994801</v>
      </c>
      <c r="AA11" s="3">
        <v>0.1839627745914944</v>
      </c>
      <c r="AB11" s="3"/>
      <c r="AC11" s="3">
        <v>4.7397467806514442</v>
      </c>
      <c r="AD11" s="3">
        <v>8.3107888756628068</v>
      </c>
      <c r="AE11" s="3">
        <v>2.9434043934639105</v>
      </c>
      <c r="AF11" s="29">
        <v>0.98474191104858766</v>
      </c>
      <c r="AG11" s="3">
        <v>0.1839627745914944</v>
      </c>
      <c r="AH11" s="3">
        <f t="shared" si="0"/>
        <v>99.999999999999986</v>
      </c>
      <c r="AI11" s="1">
        <f t="shared" si="1"/>
        <v>0.50121319257814745</v>
      </c>
      <c r="AJ11" s="3">
        <f t="shared" si="2"/>
        <v>1.773972602739726</v>
      </c>
      <c r="AK11" s="3">
        <f t="shared" si="3"/>
        <v>3.9281463045124982</v>
      </c>
      <c r="AL11" s="3">
        <f t="shared" si="4"/>
        <v>0.94111924187363361</v>
      </c>
      <c r="AM11" s="3">
        <f t="shared" si="5"/>
        <v>3.348194616051082</v>
      </c>
    </row>
    <row r="12" spans="1:39" x14ac:dyDescent="0.15">
      <c r="A12" s="12" t="s">
        <v>219</v>
      </c>
      <c r="B12">
        <v>1010</v>
      </c>
      <c r="C12" t="s">
        <v>415</v>
      </c>
      <c r="D12" s="3">
        <v>43.35357685303795</v>
      </c>
      <c r="E12" s="3">
        <v>0.7258303536809898</v>
      </c>
      <c r="G12" s="3">
        <v>26.974512036135639</v>
      </c>
      <c r="H12" s="3">
        <v>7.6326573681592365</v>
      </c>
      <c r="I12" s="3">
        <v>9.8635362311937119E-2</v>
      </c>
      <c r="K12" s="3">
        <v>4.8078145100056657</v>
      </c>
      <c r="L12" s="3">
        <v>14.463704479794488</v>
      </c>
      <c r="M12" s="3">
        <v>1.7612209967541452</v>
      </c>
      <c r="N12" s="3">
        <v>0.171550594603328</v>
      </c>
      <c r="O12" s="3">
        <v>1.0497445516628012E-2</v>
      </c>
      <c r="P12" s="3">
        <f t="shared" ref="P12:P21" si="6">SUM(D12:N12)</f>
        <v>99.98950255448338</v>
      </c>
      <c r="Q12" s="1">
        <f t="shared" ref="Q12:Q21" si="7">(K12/40.304)/(K12/40.304+H12/71.846)</f>
        <v>0.52893781829481423</v>
      </c>
      <c r="S12" t="s">
        <v>219</v>
      </c>
      <c r="T12">
        <v>1010</v>
      </c>
      <c r="U12" t="s">
        <v>219</v>
      </c>
      <c r="V12" s="3">
        <v>57.089139570891383</v>
      </c>
      <c r="W12" s="3">
        <v>0.74098650740986494</v>
      </c>
      <c r="X12" s="3"/>
      <c r="Y12" s="3">
        <v>19.785445697854453</v>
      </c>
      <c r="Z12" s="3">
        <v>7.1333775713337744</v>
      </c>
      <c r="AA12" s="3">
        <v>0.18801150188011498</v>
      </c>
      <c r="AB12" s="3"/>
      <c r="AC12" s="3">
        <v>2.9307675293076749</v>
      </c>
      <c r="AD12" s="3">
        <v>7.3213890732138891</v>
      </c>
      <c r="AE12" s="3">
        <v>3.3178500331784999</v>
      </c>
      <c r="AF12" s="29">
        <v>1.2607830126078297</v>
      </c>
      <c r="AG12" s="3">
        <v>0.23224950232249497</v>
      </c>
      <c r="AH12" s="3">
        <f t="shared" si="0"/>
        <v>99.999999999999986</v>
      </c>
      <c r="AI12" s="1">
        <f t="shared" si="1"/>
        <v>0.4227617598384556</v>
      </c>
      <c r="AJ12" s="3">
        <f t="shared" si="2"/>
        <v>2.4339622641509431</v>
      </c>
      <c r="AK12" s="3">
        <f t="shared" si="3"/>
        <v>4.5786330457863293</v>
      </c>
      <c r="AL12" s="3">
        <f t="shared" si="4"/>
        <v>0.98264632022672371</v>
      </c>
      <c r="AM12" s="3">
        <f t="shared" si="5"/>
        <v>2.8998692216266142</v>
      </c>
    </row>
    <row r="13" spans="1:39" x14ac:dyDescent="0.15">
      <c r="A13" s="12" t="s">
        <v>220</v>
      </c>
      <c r="B13">
        <v>980</v>
      </c>
      <c r="C13" t="s">
        <v>416</v>
      </c>
      <c r="D13" s="3">
        <v>42.379503096929028</v>
      </c>
      <c r="E13" s="3">
        <v>0.31434231880233787</v>
      </c>
      <c r="G13" s="3">
        <v>29.415762013404578</v>
      </c>
      <c r="H13" s="3">
        <v>10.159905154489417</v>
      </c>
      <c r="I13" s="3">
        <v>6.5767889915707686E-2</v>
      </c>
      <c r="K13" s="3">
        <v>0.82448723034896965</v>
      </c>
      <c r="L13" s="3">
        <v>15.121211048576452</v>
      </c>
      <c r="M13" s="3">
        <v>1.6087555265637461</v>
      </c>
      <c r="N13" s="3">
        <v>9.108270465390568E-2</v>
      </c>
      <c r="O13" s="3">
        <v>1.9183016315861175E-2</v>
      </c>
      <c r="P13" s="3">
        <f t="shared" si="6"/>
        <v>99.980816983684136</v>
      </c>
      <c r="Q13" s="1">
        <f t="shared" si="7"/>
        <v>0.12637820535057567</v>
      </c>
      <c r="S13" t="s">
        <v>220</v>
      </c>
      <c r="T13">
        <v>980</v>
      </c>
      <c r="U13" t="s">
        <v>220</v>
      </c>
      <c r="V13" s="3">
        <v>60.164654226125144</v>
      </c>
      <c r="W13" s="3">
        <v>0.62568605927552134</v>
      </c>
      <c r="X13" s="3"/>
      <c r="Y13" s="3">
        <v>19.286498353457741</v>
      </c>
      <c r="Z13" s="3">
        <v>4.6981339187705817</v>
      </c>
      <c r="AA13" s="3">
        <v>0.18660812294182219</v>
      </c>
      <c r="AB13" s="3"/>
      <c r="AC13" s="3">
        <v>2.8540065861690453</v>
      </c>
      <c r="AD13" s="3">
        <v>7.3216245883644353</v>
      </c>
      <c r="AE13" s="3">
        <v>3.2930845225027445</v>
      </c>
      <c r="AF13" s="29">
        <v>1.3391877058177828</v>
      </c>
      <c r="AG13" s="3">
        <v>0.2305159165751921</v>
      </c>
      <c r="AH13" s="3">
        <f t="shared" si="0"/>
        <v>99.999999999999986</v>
      </c>
      <c r="AI13" s="1">
        <f t="shared" si="1"/>
        <v>0.51989765007985511</v>
      </c>
      <c r="AJ13" s="3">
        <f t="shared" si="2"/>
        <v>1.6461538461538459</v>
      </c>
      <c r="AK13" s="3">
        <f t="shared" si="3"/>
        <v>4.6322722283205273</v>
      </c>
      <c r="AL13" s="3">
        <f t="shared" si="4"/>
        <v>0.95575114705089936</v>
      </c>
      <c r="AM13" s="3">
        <f t="shared" si="5"/>
        <v>2.8085763469424898</v>
      </c>
    </row>
    <row r="14" spans="1:39" x14ac:dyDescent="0.15">
      <c r="A14" s="12" t="s">
        <v>221</v>
      </c>
      <c r="B14">
        <v>950</v>
      </c>
      <c r="C14" t="s">
        <v>388</v>
      </c>
      <c r="D14" s="3">
        <v>46.954554338056987</v>
      </c>
      <c r="E14" s="3">
        <v>0.57198297580829183</v>
      </c>
      <c r="G14" s="3">
        <v>26.895635304893371</v>
      </c>
      <c r="H14" s="3">
        <v>3.7490832915444354</v>
      </c>
      <c r="I14" s="3">
        <v>0.10540578150137421</v>
      </c>
      <c r="K14" s="3">
        <v>5.1001228236775216</v>
      </c>
      <c r="L14" s="3">
        <v>14.489862321113902</v>
      </c>
      <c r="M14" s="3">
        <v>1.9146279450065045</v>
      </c>
      <c r="N14" s="3">
        <v>0.19537394842461528</v>
      </c>
      <c r="O14" s="3">
        <v>2.3351269973017251E-2</v>
      </c>
      <c r="P14" s="3">
        <f t="shared" si="6"/>
        <v>99.976648730027009</v>
      </c>
      <c r="Q14" s="1">
        <f t="shared" si="7"/>
        <v>0.70802836262676161</v>
      </c>
      <c r="S14" t="s">
        <v>221</v>
      </c>
      <c r="T14">
        <v>950</v>
      </c>
      <c r="U14" t="s">
        <v>337</v>
      </c>
      <c r="V14" s="3">
        <v>63.214718519334596</v>
      </c>
      <c r="W14" s="3">
        <v>0.6059270684146747</v>
      </c>
      <c r="X14" s="3"/>
      <c r="Y14" s="3">
        <v>18.398149168227391</v>
      </c>
      <c r="Z14" s="3">
        <v>4.219455767324007</v>
      </c>
      <c r="AA14" s="3">
        <v>0.1762696926297235</v>
      </c>
      <c r="AB14" s="3"/>
      <c r="AC14" s="3">
        <v>2.3245565715544787</v>
      </c>
      <c r="AD14" s="3">
        <v>5.8058830009915185</v>
      </c>
      <c r="AE14" s="3">
        <v>3.4262421504902507</v>
      </c>
      <c r="AF14" s="29">
        <v>1.5533766662994384</v>
      </c>
      <c r="AG14" s="3">
        <v>0.275421394733943</v>
      </c>
      <c r="AH14" s="3">
        <f t="shared" si="0"/>
        <v>100.00000000000001</v>
      </c>
      <c r="AI14" s="1">
        <f t="shared" si="1"/>
        <v>0.49547446461683897</v>
      </c>
      <c r="AJ14" s="3">
        <f t="shared" si="2"/>
        <v>1.8151658767772514</v>
      </c>
      <c r="AK14" s="3">
        <f t="shared" si="3"/>
        <v>4.9796188167896887</v>
      </c>
      <c r="AL14" s="3">
        <f t="shared" si="4"/>
        <v>1.0293047430347937</v>
      </c>
      <c r="AM14" s="3">
        <f t="shared" si="5"/>
        <v>2.5141284681609508</v>
      </c>
    </row>
    <row r="15" spans="1:39" x14ac:dyDescent="0.15">
      <c r="A15" s="12" t="s">
        <v>222</v>
      </c>
      <c r="B15">
        <v>920</v>
      </c>
      <c r="C15" t="s">
        <v>388</v>
      </c>
      <c r="D15" s="3">
        <v>43.579880042040642</v>
      </c>
      <c r="E15" s="3">
        <v>2.0097290621835002</v>
      </c>
      <c r="G15" s="3">
        <v>18.620947682291671</v>
      </c>
      <c r="H15" s="3">
        <v>10.828367937557221</v>
      </c>
      <c r="I15" s="3">
        <v>0.2465481188273061</v>
      </c>
      <c r="K15" s="3">
        <v>10.154045945397629</v>
      </c>
      <c r="L15" s="3">
        <v>12.104177142914757</v>
      </c>
      <c r="M15" s="3">
        <v>2.1297168743408368</v>
      </c>
      <c r="N15" s="3">
        <v>0.29004440967152395</v>
      </c>
      <c r="O15" s="3">
        <v>3.6542784774901645E-2</v>
      </c>
      <c r="P15" s="3">
        <f t="shared" si="6"/>
        <v>99.963457215225077</v>
      </c>
      <c r="Q15" s="1">
        <f t="shared" si="7"/>
        <v>0.6256914989253034</v>
      </c>
      <c r="S15" t="s">
        <v>222</v>
      </c>
      <c r="T15">
        <v>920</v>
      </c>
      <c r="U15" t="s">
        <v>222</v>
      </c>
      <c r="V15" s="3">
        <v>65.222234599532143</v>
      </c>
      <c r="W15" s="3">
        <v>0.54583936727191718</v>
      </c>
      <c r="X15" s="3"/>
      <c r="Y15" s="3">
        <v>18.090676172440681</v>
      </c>
      <c r="Z15" s="3">
        <v>3.230477887935836</v>
      </c>
      <c r="AA15" s="3">
        <v>0.17823326278266682</v>
      </c>
      <c r="AB15" s="3"/>
      <c r="AC15" s="3">
        <v>1.6263785228918348</v>
      </c>
      <c r="AD15" s="3">
        <v>5.1687646206973374</v>
      </c>
      <c r="AE15" s="3">
        <v>3.8988526233708369</v>
      </c>
      <c r="AF15" s="29">
        <v>1.7711930489027516</v>
      </c>
      <c r="AG15" s="3">
        <v>0.26734989417400024</v>
      </c>
      <c r="AH15" s="3">
        <f t="shared" si="0"/>
        <v>100.00000000000001</v>
      </c>
      <c r="AI15" s="1">
        <f t="shared" si="1"/>
        <v>0.47297633890945118</v>
      </c>
      <c r="AJ15" s="3">
        <f t="shared" si="2"/>
        <v>1.9863013698630134</v>
      </c>
      <c r="AK15" s="3">
        <f t="shared" si="3"/>
        <v>5.6700456722735888</v>
      </c>
      <c r="AL15" s="3">
        <f t="shared" si="4"/>
        <v>1.0203901596964235</v>
      </c>
      <c r="AM15" s="3">
        <f t="shared" si="5"/>
        <v>2.171446974970924</v>
      </c>
    </row>
    <row r="16" spans="1:39" x14ac:dyDescent="0.15">
      <c r="A16" s="12" t="s">
        <v>223</v>
      </c>
      <c r="B16">
        <v>890</v>
      </c>
      <c r="C16" t="s">
        <v>388</v>
      </c>
      <c r="D16" s="3">
        <v>47.299383615633296</v>
      </c>
      <c r="E16" s="3">
        <v>1.4874753146272142</v>
      </c>
      <c r="G16" s="3">
        <v>26.711856836448678</v>
      </c>
      <c r="H16" s="3">
        <v>5.4888509299769703</v>
      </c>
      <c r="I16" s="3">
        <v>9.7298030292258628E-2</v>
      </c>
      <c r="K16" s="3">
        <v>2.2951835637421163</v>
      </c>
      <c r="L16" s="3">
        <v>13.589742821750704</v>
      </c>
      <c r="M16" s="3">
        <v>2.8534348073425044</v>
      </c>
      <c r="N16" s="3">
        <v>0.1368663963520643</v>
      </c>
      <c r="O16" s="3">
        <v>3.9907683834193498E-2</v>
      </c>
      <c r="P16" s="3">
        <f t="shared" si="6"/>
        <v>99.960092316165813</v>
      </c>
      <c r="Q16" s="1">
        <f t="shared" si="7"/>
        <v>0.42706601759384705</v>
      </c>
      <c r="S16" t="s">
        <v>223</v>
      </c>
      <c r="T16">
        <v>890</v>
      </c>
      <c r="U16" t="s">
        <v>223</v>
      </c>
      <c r="V16" s="3">
        <v>69.051339285714278</v>
      </c>
      <c r="W16" s="3">
        <v>0.3683035714285714</v>
      </c>
      <c r="X16" s="3"/>
      <c r="Y16" s="3">
        <v>16.986607142857142</v>
      </c>
      <c r="Z16" s="3">
        <v>2.0647321428571428</v>
      </c>
      <c r="AA16" s="3">
        <v>0.17857142857142855</v>
      </c>
      <c r="AB16" s="3"/>
      <c r="AC16" s="3">
        <v>1.4397321428571428</v>
      </c>
      <c r="AD16" s="3">
        <v>3.7946428571428568</v>
      </c>
      <c r="AE16" s="3">
        <v>3.9062499999999996</v>
      </c>
      <c r="AF16" s="29">
        <v>1.8749999999999998</v>
      </c>
      <c r="AG16" s="3">
        <v>0.33482142857142855</v>
      </c>
      <c r="AH16" s="3">
        <f t="shared" si="0"/>
        <v>99.999999999999986</v>
      </c>
      <c r="AI16" s="1">
        <f t="shared" si="1"/>
        <v>0.55416926217985796</v>
      </c>
      <c r="AJ16" s="3">
        <f t="shared" si="2"/>
        <v>1.4341085271317831</v>
      </c>
      <c r="AK16" s="3">
        <f t="shared" si="3"/>
        <v>5.7812499999999991</v>
      </c>
      <c r="AL16" s="3">
        <f t="shared" si="4"/>
        <v>1.1062419555559948</v>
      </c>
      <c r="AM16" s="3">
        <f t="shared" si="5"/>
        <v>2.0088953444039741</v>
      </c>
    </row>
    <row r="17" spans="1:39" x14ac:dyDescent="0.15">
      <c r="A17" s="12" t="s">
        <v>224</v>
      </c>
      <c r="B17">
        <v>860</v>
      </c>
      <c r="C17" t="s">
        <v>406</v>
      </c>
      <c r="D17" s="3">
        <v>47.662301020278463</v>
      </c>
      <c r="E17" s="3">
        <v>0.63173683644676182</v>
      </c>
      <c r="G17" s="3">
        <v>22.122618288225649</v>
      </c>
      <c r="H17" s="3">
        <v>4.9368502805307601</v>
      </c>
      <c r="I17" s="3">
        <v>0.32601518792431899</v>
      </c>
      <c r="K17" s="3">
        <v>8.856215454110357</v>
      </c>
      <c r="L17" s="3">
        <v>13.418162573135074</v>
      </c>
      <c r="M17" s="3">
        <v>1.7576297500690634</v>
      </c>
      <c r="N17" s="3">
        <v>0.23709542876702694</v>
      </c>
      <c r="O17" s="3">
        <v>5.1375180512526784E-2</v>
      </c>
      <c r="P17" s="3">
        <f t="shared" si="6"/>
        <v>99.948624819487463</v>
      </c>
      <c r="Q17" s="1">
        <f t="shared" si="7"/>
        <v>0.76178054932897421</v>
      </c>
      <c r="S17" t="s">
        <v>224</v>
      </c>
      <c r="T17">
        <v>860</v>
      </c>
      <c r="U17" t="s">
        <v>338</v>
      </c>
      <c r="V17" s="3">
        <v>69.764837625979837</v>
      </c>
      <c r="W17" s="3">
        <v>0.27995520716685329</v>
      </c>
      <c r="X17" s="3"/>
      <c r="Y17" s="3">
        <v>17.122060470324747</v>
      </c>
      <c r="Z17" s="3">
        <v>1.8365061590145575</v>
      </c>
      <c r="AA17" s="3">
        <v>0.16797312430011196</v>
      </c>
      <c r="AB17" s="3"/>
      <c r="AC17" s="3">
        <v>1.1870100783874578</v>
      </c>
      <c r="AD17" s="3">
        <v>3.7290033594624856</v>
      </c>
      <c r="AE17" s="3">
        <v>3.60582306830907</v>
      </c>
      <c r="AF17" s="29">
        <v>2.0492721164613661</v>
      </c>
      <c r="AG17" s="3">
        <v>0.257558790593505</v>
      </c>
      <c r="AH17" s="3">
        <f t="shared" si="0"/>
        <v>100</v>
      </c>
      <c r="AI17" s="1">
        <f t="shared" si="1"/>
        <v>0.53535263215463569</v>
      </c>
      <c r="AJ17" s="3">
        <f t="shared" si="2"/>
        <v>1.5471698113207548</v>
      </c>
      <c r="AK17" s="3">
        <f t="shared" si="3"/>
        <v>5.6550951847704365</v>
      </c>
      <c r="AL17" s="3">
        <f t="shared" si="4"/>
        <v>1.1467996549377055</v>
      </c>
      <c r="AM17" s="3">
        <f t="shared" si="5"/>
        <v>2.1008394090665909</v>
      </c>
    </row>
    <row r="18" spans="1:39" x14ac:dyDescent="0.15">
      <c r="A18" s="12" t="s">
        <v>225</v>
      </c>
      <c r="B18">
        <v>830</v>
      </c>
      <c r="C18" t="s">
        <v>406</v>
      </c>
      <c r="D18" s="3">
        <v>45.506691608091742</v>
      </c>
      <c r="E18" s="3">
        <v>0.90388869615950274</v>
      </c>
      <c r="G18" s="3">
        <v>27.985053070787632</v>
      </c>
      <c r="H18" s="3">
        <v>6.5984866638142723</v>
      </c>
      <c r="I18" s="3">
        <v>0.16389764365182097</v>
      </c>
      <c r="K18" s="3">
        <v>2.4256775672555495</v>
      </c>
      <c r="L18" s="3">
        <v>14.41150848554425</v>
      </c>
      <c r="M18" s="3">
        <v>1.8324483086858927</v>
      </c>
      <c r="N18" s="3">
        <v>0.1398995774150926</v>
      </c>
      <c r="O18" s="3">
        <v>3.2448378594222144E-2</v>
      </c>
      <c r="P18" s="3">
        <f t="shared" si="6"/>
        <v>99.967551621405761</v>
      </c>
      <c r="Q18" s="1">
        <f t="shared" si="7"/>
        <v>0.39588155540935777</v>
      </c>
      <c r="S18" t="s">
        <v>225</v>
      </c>
      <c r="T18">
        <v>830</v>
      </c>
      <c r="U18" t="s">
        <v>339</v>
      </c>
      <c r="V18" s="3">
        <v>72.509643748581809</v>
      </c>
      <c r="W18" s="3">
        <v>0.14749262536873159</v>
      </c>
      <c r="X18" s="3"/>
      <c r="Y18" s="3">
        <v>16.292262309961426</v>
      </c>
      <c r="Z18" s="3">
        <v>1.077830723848423</v>
      </c>
      <c r="AA18" s="3">
        <v>0.1815293850692081</v>
      </c>
      <c r="AB18" s="3"/>
      <c r="AC18" s="3">
        <v>0.91899251191286602</v>
      </c>
      <c r="AD18" s="3">
        <v>2.9158157476741553</v>
      </c>
      <c r="AE18" s="3">
        <v>3.6305877013841621</v>
      </c>
      <c r="AF18" s="29">
        <v>2.1443158611300208</v>
      </c>
      <c r="AG18" s="3">
        <v>0.1815293850692081</v>
      </c>
      <c r="AH18" s="3">
        <f t="shared" si="0"/>
        <v>100.00000000000001</v>
      </c>
      <c r="AI18" s="1">
        <f t="shared" si="1"/>
        <v>0.60315931978815984</v>
      </c>
      <c r="AJ18" s="3">
        <f t="shared" si="2"/>
        <v>1.1728395061728394</v>
      </c>
      <c r="AK18" s="3">
        <f t="shared" si="3"/>
        <v>5.7749035625141829</v>
      </c>
      <c r="AL18" s="3">
        <f t="shared" si="4"/>
        <v>1.1983699576405544</v>
      </c>
      <c r="AM18" s="3">
        <f t="shared" si="5"/>
        <v>1.9644087728348238</v>
      </c>
    </row>
    <row r="19" spans="1:39" x14ac:dyDescent="0.15">
      <c r="A19" s="12" t="s">
        <v>226</v>
      </c>
      <c r="B19">
        <v>780</v>
      </c>
      <c r="C19" t="s">
        <v>388</v>
      </c>
      <c r="D19" s="3">
        <v>49.825829371477674</v>
      </c>
      <c r="E19" s="3">
        <v>0.56093052294643964</v>
      </c>
      <c r="G19" s="3">
        <v>24.954904441283283</v>
      </c>
      <c r="H19" s="3">
        <v>5.0611664242760241</v>
      </c>
      <c r="I19" s="3">
        <v>0.36731669976234887</v>
      </c>
      <c r="K19" s="3">
        <v>4.5984679320677229</v>
      </c>
      <c r="L19" s="3">
        <v>11.452727311670449</v>
      </c>
      <c r="M19" s="3">
        <v>2.9700548876131405</v>
      </c>
      <c r="N19" s="3">
        <v>0.17830573492140134</v>
      </c>
      <c r="O19" s="3">
        <v>3.0296673981508791E-2</v>
      </c>
      <c r="P19" s="3">
        <f t="shared" si="6"/>
        <v>99.96970332601849</v>
      </c>
      <c r="Q19" s="1">
        <f t="shared" si="7"/>
        <v>0.61826734046957277</v>
      </c>
      <c r="S19" t="s">
        <v>226</v>
      </c>
      <c r="T19">
        <v>780</v>
      </c>
      <c r="U19" t="s">
        <v>340</v>
      </c>
      <c r="V19" s="3">
        <v>74.775899239759454</v>
      </c>
      <c r="W19" s="3">
        <v>0.10212186542607511</v>
      </c>
      <c r="X19" s="3"/>
      <c r="Y19" s="3">
        <v>15.079995461250423</v>
      </c>
      <c r="Z19" s="3">
        <v>0.7715874276636786</v>
      </c>
      <c r="AA19" s="3">
        <v>0.13616248723476682</v>
      </c>
      <c r="AB19" s="3"/>
      <c r="AC19" s="3">
        <v>0.57869057074775898</v>
      </c>
      <c r="AD19" s="3">
        <v>1.8154998297968907</v>
      </c>
      <c r="AE19" s="3">
        <v>4.2323839782140018</v>
      </c>
      <c r="AF19" s="29">
        <v>2.3941904005446495</v>
      </c>
      <c r="AG19" s="3">
        <v>0.11346873936230567</v>
      </c>
      <c r="AH19" s="3">
        <f t="shared" si="0"/>
        <v>99.999999999999986</v>
      </c>
      <c r="AI19" s="1">
        <f t="shared" si="1"/>
        <v>0.57209213439007944</v>
      </c>
      <c r="AJ19" s="3">
        <f t="shared" si="2"/>
        <v>1.3333333333333333</v>
      </c>
      <c r="AK19" s="3">
        <f t="shared" si="3"/>
        <v>6.6265743787586509</v>
      </c>
      <c r="AL19" s="3">
        <f t="shared" si="4"/>
        <v>1.1730653791028165</v>
      </c>
      <c r="AM19" s="3">
        <f t="shared" si="5"/>
        <v>1.57836221013269</v>
      </c>
    </row>
    <row r="20" spans="1:39" x14ac:dyDescent="0.15">
      <c r="A20" s="12" t="s">
        <v>227</v>
      </c>
      <c r="B20">
        <v>730</v>
      </c>
      <c r="C20" t="s">
        <v>388</v>
      </c>
      <c r="D20" s="3">
        <v>56.483772918059458</v>
      </c>
      <c r="E20" s="3">
        <v>0.26209449368519278</v>
      </c>
      <c r="G20" s="3">
        <v>23.506398500714148</v>
      </c>
      <c r="H20" s="3">
        <v>3.0297161911928185</v>
      </c>
      <c r="I20" s="3">
        <v>0.56565616483095693</v>
      </c>
      <c r="K20" s="3">
        <v>3.2446717836661927</v>
      </c>
      <c r="L20" s="3">
        <v>7.1547133537401599</v>
      </c>
      <c r="M20" s="3">
        <v>5.4390158543270051</v>
      </c>
      <c r="N20" s="3">
        <v>0.30223231966700326</v>
      </c>
      <c r="O20" s="3">
        <v>1.1728420117065205E-2</v>
      </c>
      <c r="P20" s="3">
        <f t="shared" si="6"/>
        <v>99.988271579882934</v>
      </c>
      <c r="Q20" s="1">
        <f t="shared" si="7"/>
        <v>0.65624826430182137</v>
      </c>
      <c r="S20" t="s">
        <v>227</v>
      </c>
      <c r="T20">
        <v>730</v>
      </c>
      <c r="U20" t="s">
        <v>341</v>
      </c>
      <c r="V20" s="3">
        <v>77.416399450297732</v>
      </c>
      <c r="W20" s="3">
        <v>5.726065048098946E-2</v>
      </c>
      <c r="X20" s="3"/>
      <c r="Y20" s="3">
        <v>13.673843334860283</v>
      </c>
      <c r="Z20" s="3">
        <v>0.51534585432890512</v>
      </c>
      <c r="AA20" s="3">
        <v>0.13742556115437471</v>
      </c>
      <c r="AB20" s="3"/>
      <c r="AC20" s="3">
        <v>0.29775538250114519</v>
      </c>
      <c r="AD20" s="3">
        <v>1.0306917086578102</v>
      </c>
      <c r="AE20" s="3">
        <v>4.3518094365551985</v>
      </c>
      <c r="AF20" s="29">
        <v>2.4736601007787447</v>
      </c>
      <c r="AG20" s="3">
        <v>4.5808520384791565E-2</v>
      </c>
      <c r="AH20" s="3">
        <f t="shared" si="0"/>
        <v>99.999999999999972</v>
      </c>
      <c r="AI20" s="1">
        <f t="shared" si="1"/>
        <v>0.50737653177520237</v>
      </c>
      <c r="AJ20" s="3">
        <f t="shared" si="2"/>
        <v>1.7307692307692306</v>
      </c>
      <c r="AK20" s="3">
        <f t="shared" si="3"/>
        <v>6.8254695373339427</v>
      </c>
      <c r="AL20" s="3">
        <f t="shared" si="4"/>
        <v>1.1676339665150957</v>
      </c>
      <c r="AM20" s="3">
        <f t="shared" si="5"/>
        <v>1.3900856991416675</v>
      </c>
    </row>
    <row r="21" spans="1:39" x14ac:dyDescent="0.15">
      <c r="A21" s="12" t="s">
        <v>228</v>
      </c>
      <c r="B21">
        <v>700</v>
      </c>
      <c r="C21" t="s">
        <v>417</v>
      </c>
      <c r="D21" s="3">
        <v>72.807989188611401</v>
      </c>
      <c r="E21" s="3">
        <v>0.32531695701915297</v>
      </c>
      <c r="G21" s="3">
        <v>15.216654596741531</v>
      </c>
      <c r="H21" s="3">
        <v>1.9888620031408588</v>
      </c>
      <c r="I21" s="3">
        <v>0.14248722139357209</v>
      </c>
      <c r="K21" s="3">
        <v>2.6526032855671442</v>
      </c>
      <c r="L21" s="3">
        <v>2.1579575470101791</v>
      </c>
      <c r="M21" s="3">
        <v>3.3233093745172684</v>
      </c>
      <c r="N21" s="3">
        <v>1.378669573056543</v>
      </c>
      <c r="O21" s="3">
        <v>6.1502529423386031E-3</v>
      </c>
      <c r="P21" s="3">
        <f t="shared" si="6"/>
        <v>99.993849747057638</v>
      </c>
      <c r="Q21" s="1">
        <f t="shared" si="7"/>
        <v>0.70392377374879289</v>
      </c>
      <c r="S21" t="s">
        <v>228</v>
      </c>
      <c r="T21">
        <v>700</v>
      </c>
      <c r="U21" t="s">
        <v>342</v>
      </c>
      <c r="V21" s="3">
        <v>78.231448560614751</v>
      </c>
      <c r="W21" s="3">
        <v>5.7346025920403727E-2</v>
      </c>
      <c r="X21" s="3"/>
      <c r="Y21" s="3">
        <v>13.2239935772451</v>
      </c>
      <c r="Z21" s="3">
        <v>0.29819933478609939</v>
      </c>
      <c r="AA21" s="3">
        <v>0.11469205184080745</v>
      </c>
      <c r="AB21" s="3"/>
      <c r="AC21" s="3">
        <v>0.1261612570248882</v>
      </c>
      <c r="AD21" s="3">
        <v>0.18350728294529192</v>
      </c>
      <c r="AE21" s="3">
        <v>4.4500516114233291</v>
      </c>
      <c r="AF21" s="29">
        <v>3.2801926826470931</v>
      </c>
      <c r="AG21" s="3">
        <v>3.4407615552242234E-2</v>
      </c>
      <c r="AH21" s="3">
        <f t="shared" si="0"/>
        <v>100.00000000000001</v>
      </c>
      <c r="AI21" s="1">
        <f t="shared" si="1"/>
        <v>0.42993237986954702</v>
      </c>
      <c r="AJ21" s="3">
        <f t="shared" si="2"/>
        <v>2.3636363636363638</v>
      </c>
      <c r="AK21" s="3">
        <f t="shared" si="3"/>
        <v>7.7302442940704221</v>
      </c>
      <c r="AL21" s="3">
        <f t="shared" si="4"/>
        <v>1.1801883623126015</v>
      </c>
      <c r="AM21" s="3">
        <f t="shared" si="5"/>
        <v>1.2164102765679021</v>
      </c>
    </row>
    <row r="23" spans="1:39" ht="15" x14ac:dyDescent="0.2">
      <c r="A23" s="14" t="s">
        <v>295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0"/>
      <c r="AG23" s="3"/>
      <c r="AH23" s="3"/>
    </row>
    <row r="24" spans="1:39" ht="15" x14ac:dyDescent="0.2">
      <c r="A24" s="14"/>
      <c r="S24" t="s">
        <v>44</v>
      </c>
      <c r="T24" s="46" t="s">
        <v>183</v>
      </c>
      <c r="V24" s="3">
        <v>47.569803516028948</v>
      </c>
      <c r="W24" s="3">
        <v>0.72388831437435353</v>
      </c>
      <c r="X24" s="3">
        <v>0.16546018614270938</v>
      </c>
      <c r="Y24" s="3">
        <v>12.843846949327816</v>
      </c>
      <c r="Z24" s="3">
        <v>9.3898655635987573</v>
      </c>
      <c r="AA24" s="3">
        <v>0.18614270941054806</v>
      </c>
      <c r="AB24" s="3">
        <v>4.1365046535677345E-2</v>
      </c>
      <c r="AC24" s="3">
        <v>17.094105480868663</v>
      </c>
      <c r="AD24" s="3">
        <v>10.361944157187175</v>
      </c>
      <c r="AE24" s="3">
        <v>1.2202688728024818</v>
      </c>
      <c r="AF24" s="30">
        <v>0.40330920372285411</v>
      </c>
      <c r="AG24" s="3"/>
      <c r="AH24" s="3">
        <f t="shared" ref="AH24:AH40" si="8">SUM(V24:AG24)</f>
        <v>99.999999999999986</v>
      </c>
      <c r="AI24" s="1">
        <f t="shared" ref="AI24:AI40" si="9">(AC24/40.304)/(AC24/40.304+Z24/71.846)</f>
        <v>0.76443983028302409</v>
      </c>
      <c r="AJ24" s="3">
        <f t="shared" ref="AJ24:AJ40" si="10">Z24/AC24</f>
        <v>0.54930429522081059</v>
      </c>
      <c r="AK24" s="3">
        <f t="shared" ref="AK24:AK40" si="11">AE24+AF24</f>
        <v>1.6235780765253358</v>
      </c>
      <c r="AL24" s="3">
        <f t="shared" ref="AL24:AL40" si="12">(Y24/101.961)/(AD24/56.077+AE24/61.979+AF24/94.196)</f>
        <v>0.60343871437525987</v>
      </c>
      <c r="AM24" s="3">
        <f t="shared" ref="AM24:AM40" si="13">(Y24/101.961)/(AE24/61.979+AF24/94.196)</f>
        <v>5.2552409071411397</v>
      </c>
    </row>
    <row r="25" spans="1:39" x14ac:dyDescent="0.15">
      <c r="A25" s="12" t="s">
        <v>131</v>
      </c>
      <c r="B25">
        <v>1230</v>
      </c>
      <c r="C25" t="s">
        <v>109</v>
      </c>
      <c r="D25" s="3">
        <v>36.727134621474399</v>
      </c>
      <c r="E25" s="3">
        <v>4.4215060388552538E-2</v>
      </c>
      <c r="F25" s="3">
        <v>3.8266300731492846</v>
      </c>
      <c r="G25" s="3">
        <v>1.4945762387784873</v>
      </c>
      <c r="H25" s="3">
        <v>10.394415467975772</v>
      </c>
      <c r="I25" s="3">
        <v>0.14966982086557609</v>
      </c>
      <c r="J25" s="3">
        <v>0.20568180020498725</v>
      </c>
      <c r="K25" s="3">
        <v>46.931029275294001</v>
      </c>
      <c r="L25" s="3">
        <v>0.21513473132420219</v>
      </c>
      <c r="M25" s="3">
        <v>8.4239332985281846E-3</v>
      </c>
      <c r="N25" s="3">
        <v>3.0889772461978656E-3</v>
      </c>
      <c r="P25" s="3">
        <f t="shared" ref="P25:P40" si="14">SUM(D25:N25)</f>
        <v>99.999999999999972</v>
      </c>
      <c r="Q25" s="1">
        <f t="shared" ref="Q25:Q40" si="15">(K25/40.304)/(K25/40.304+H25/71.846)</f>
        <v>0.889484332397248</v>
      </c>
      <c r="S25" t="s">
        <v>122</v>
      </c>
      <c r="T25">
        <v>1230</v>
      </c>
      <c r="U25" t="s">
        <v>44</v>
      </c>
      <c r="V25" s="3">
        <v>48.084327938939666</v>
      </c>
      <c r="W25" s="3">
        <v>0.86876687175411438</v>
      </c>
      <c r="X25" s="3">
        <v>9.0439453526453564E-2</v>
      </c>
      <c r="Y25" s="3">
        <v>13.277470984008659</v>
      </c>
      <c r="Z25" s="3">
        <v>10.216917658988448</v>
      </c>
      <c r="AA25" s="3">
        <v>0.16991654904970063</v>
      </c>
      <c r="AB25" s="3">
        <v>2.4665305507214602E-2</v>
      </c>
      <c r="AC25" s="3">
        <v>13.416555901174343</v>
      </c>
      <c r="AD25" s="3">
        <v>11.971580086876685</v>
      </c>
      <c r="AE25" s="3">
        <v>1.3970154980336269</v>
      </c>
      <c r="AF25" s="30">
        <v>0.48234375214108549</v>
      </c>
      <c r="AG25" s="3"/>
      <c r="AH25" s="3">
        <f t="shared" si="8"/>
        <v>100</v>
      </c>
      <c r="AI25" s="1">
        <f t="shared" si="9"/>
        <v>0.70067594845608017</v>
      </c>
      <c r="AJ25" s="3">
        <f t="shared" si="10"/>
        <v>0.76151567766315997</v>
      </c>
      <c r="AK25" s="3">
        <f t="shared" si="11"/>
        <v>1.8793592501747125</v>
      </c>
      <c r="AL25" s="3">
        <f t="shared" si="12"/>
        <v>0.54001048367080151</v>
      </c>
      <c r="AM25" s="3">
        <f t="shared" si="13"/>
        <v>4.7077871630669659</v>
      </c>
    </row>
    <row r="26" spans="1:39" x14ac:dyDescent="0.15">
      <c r="A26" s="12" t="s">
        <v>132</v>
      </c>
      <c r="B26">
        <v>1200</v>
      </c>
      <c r="C26" t="s">
        <v>96</v>
      </c>
      <c r="D26" s="3">
        <v>44.677824930926207</v>
      </c>
      <c r="E26" s="3">
        <v>8.5661701216482297E-2</v>
      </c>
      <c r="G26" s="3">
        <v>1.3358791734716977</v>
      </c>
      <c r="H26" s="3">
        <v>8.2137423742679516</v>
      </c>
      <c r="I26" s="3">
        <v>0.16530877667245325</v>
      </c>
      <c r="K26" s="3">
        <v>37.739556488511596</v>
      </c>
      <c r="L26" s="3">
        <v>7.700355738831397</v>
      </c>
      <c r="M26" s="3">
        <v>7.8296828578175798E-2</v>
      </c>
      <c r="N26" s="3">
        <v>3.373987524039571E-3</v>
      </c>
      <c r="P26" s="3">
        <f t="shared" si="14"/>
        <v>99.999999999999986</v>
      </c>
      <c r="Q26" s="1">
        <f t="shared" si="15"/>
        <v>0.8911919346212942</v>
      </c>
      <c r="S26" t="s">
        <v>123</v>
      </c>
      <c r="T26">
        <v>1200</v>
      </c>
      <c r="U26" t="s">
        <v>45</v>
      </c>
      <c r="V26" s="3">
        <v>47.315428967789494</v>
      </c>
      <c r="W26" s="3">
        <v>0.96241383795031876</v>
      </c>
      <c r="X26" s="3"/>
      <c r="Y26" s="3">
        <v>15.194867126197598</v>
      </c>
      <c r="Z26" s="3">
        <v>9.7563619022846488</v>
      </c>
      <c r="AA26" s="3">
        <v>0.21242467594398926</v>
      </c>
      <c r="AB26" s="3"/>
      <c r="AC26" s="3">
        <v>11.225993844019595</v>
      </c>
      <c r="AD26" s="3">
        <v>13.387089781939567</v>
      </c>
      <c r="AE26" s="3">
        <v>1.3720899986994406</v>
      </c>
      <c r="AF26" s="30">
        <v>0.57332986517535867</v>
      </c>
      <c r="AG26" s="3"/>
      <c r="AH26" s="3">
        <f t="shared" si="8"/>
        <v>100.00000000000001</v>
      </c>
      <c r="AI26" s="1">
        <f t="shared" si="9"/>
        <v>0.67225163935242793</v>
      </c>
      <c r="AJ26" s="3">
        <f t="shared" si="10"/>
        <v>0.86908669627341184</v>
      </c>
      <c r="AK26" s="3">
        <f t="shared" si="11"/>
        <v>1.9454198638747993</v>
      </c>
      <c r="AL26" s="3">
        <f t="shared" si="12"/>
        <v>0.55825227754595863</v>
      </c>
      <c r="AM26" s="3">
        <f t="shared" si="13"/>
        <v>5.2800236967994989</v>
      </c>
    </row>
    <row r="27" spans="1:39" x14ac:dyDescent="0.15">
      <c r="A27" s="12" t="s">
        <v>133</v>
      </c>
      <c r="B27">
        <v>1170</v>
      </c>
      <c r="C27" t="s">
        <v>120</v>
      </c>
      <c r="D27" s="3">
        <v>48.105195413968715</v>
      </c>
      <c r="E27" s="3">
        <v>0.29674093244905941</v>
      </c>
      <c r="G27" s="3">
        <v>6.4847805570543811</v>
      </c>
      <c r="H27" s="3">
        <v>6.548856729212071</v>
      </c>
      <c r="I27" s="3">
        <v>0.16943822710103359</v>
      </c>
      <c r="K27" s="3">
        <v>19.712937314550917</v>
      </c>
      <c r="L27" s="3">
        <v>18.397814645123038</v>
      </c>
      <c r="M27" s="3">
        <v>0.27878146184363661</v>
      </c>
      <c r="N27" s="3">
        <v>5.454718697134403E-3</v>
      </c>
      <c r="P27" s="3">
        <f t="shared" si="14"/>
        <v>99.999999999999986</v>
      </c>
      <c r="Q27" s="1">
        <f t="shared" si="15"/>
        <v>0.84291232595110654</v>
      </c>
      <c r="S27" t="s">
        <v>124</v>
      </c>
      <c r="T27">
        <v>1170</v>
      </c>
      <c r="U27" t="s">
        <v>46</v>
      </c>
      <c r="V27" s="3">
        <v>47.629522060393789</v>
      </c>
      <c r="W27" s="3">
        <v>0.75385469610899936</v>
      </c>
      <c r="X27" s="3"/>
      <c r="Y27" s="3">
        <v>17.65472173578781</v>
      </c>
      <c r="Z27" s="3">
        <v>9.6826549352923585</v>
      </c>
      <c r="AA27" s="3">
        <v>0.22316661683680006</v>
      </c>
      <c r="AB27" s="3"/>
      <c r="AC27" s="3">
        <v>9.5288942040746587</v>
      </c>
      <c r="AD27" s="3">
        <v>12.096911971981376</v>
      </c>
      <c r="AE27" s="3">
        <v>1.6379789006107721</v>
      </c>
      <c r="AF27" s="30">
        <v>0.79229487891342421</v>
      </c>
      <c r="AG27" s="3"/>
      <c r="AH27" s="3">
        <f t="shared" si="8"/>
        <v>100</v>
      </c>
      <c r="AI27" s="1">
        <f t="shared" si="9"/>
        <v>0.6369306145396908</v>
      </c>
      <c r="AJ27" s="3">
        <f t="shared" si="10"/>
        <v>1.0161362617660243</v>
      </c>
      <c r="AK27" s="3">
        <f t="shared" si="11"/>
        <v>2.4302737795241964</v>
      </c>
      <c r="AL27" s="3">
        <f t="shared" si="12"/>
        <v>0.69106227677119503</v>
      </c>
      <c r="AM27" s="3">
        <f t="shared" si="13"/>
        <v>4.9700402250247695</v>
      </c>
    </row>
    <row r="28" spans="1:39" x14ac:dyDescent="0.15">
      <c r="A28" s="12" t="s">
        <v>134</v>
      </c>
      <c r="B28">
        <v>1140</v>
      </c>
      <c r="C28" t="s">
        <v>135</v>
      </c>
      <c r="D28" s="3">
        <v>43.510218089358482</v>
      </c>
      <c r="E28" s="3">
        <v>0.39355893613391207</v>
      </c>
      <c r="G28" s="3">
        <v>13.172161049665505</v>
      </c>
      <c r="H28" s="3">
        <v>8.0138622205102976</v>
      </c>
      <c r="I28" s="3">
        <v>0.19385053456607163</v>
      </c>
      <c r="K28" s="3">
        <v>15.220210869177063</v>
      </c>
      <c r="L28" s="3">
        <v>19.198234911832241</v>
      </c>
      <c r="M28" s="3">
        <v>0.28951546949011431</v>
      </c>
      <c r="N28" s="3">
        <v>8.3879192663258977E-3</v>
      </c>
      <c r="P28" s="3">
        <f t="shared" si="14"/>
        <v>100.00000000000001</v>
      </c>
      <c r="Q28" s="1">
        <f t="shared" si="15"/>
        <v>0.77198005432937566</v>
      </c>
      <c r="S28" t="s">
        <v>125</v>
      </c>
      <c r="T28">
        <v>1140</v>
      </c>
      <c r="U28" t="s">
        <v>47</v>
      </c>
      <c r="V28" s="3">
        <v>48.047114505459042</v>
      </c>
      <c r="W28" s="3">
        <v>0.86161458613456665</v>
      </c>
      <c r="X28" s="3"/>
      <c r="Y28" s="3">
        <v>18.516646049588552</v>
      </c>
      <c r="Z28" s="3">
        <v>10.254396816006023</v>
      </c>
      <c r="AA28" s="3">
        <v>0.2484806109826278</v>
      </c>
      <c r="AB28" s="3"/>
      <c r="AC28" s="3">
        <v>8.0718549991932456</v>
      </c>
      <c r="AD28" s="3">
        <v>11.162265368687137</v>
      </c>
      <c r="AE28" s="3">
        <v>1.8566127037056959</v>
      </c>
      <c r="AF28" s="30">
        <v>0.98101436024310207</v>
      </c>
      <c r="AG28" s="3"/>
      <c r="AH28" s="3">
        <f t="shared" si="8"/>
        <v>99.999999999999986</v>
      </c>
      <c r="AI28" s="1">
        <f t="shared" si="9"/>
        <v>0.58388708626519958</v>
      </c>
      <c r="AJ28" s="3">
        <f t="shared" si="10"/>
        <v>1.2703891257995734</v>
      </c>
      <c r="AK28" s="3">
        <f t="shared" si="11"/>
        <v>2.8376270639487977</v>
      </c>
      <c r="AL28" s="3">
        <f t="shared" si="12"/>
        <v>0.75851314980675721</v>
      </c>
      <c r="AM28" s="3">
        <f t="shared" si="13"/>
        <v>4.4985049248130409</v>
      </c>
    </row>
    <row r="29" spans="1:39" x14ac:dyDescent="0.15">
      <c r="A29" s="12" t="s">
        <v>136</v>
      </c>
      <c r="B29">
        <v>1110</v>
      </c>
      <c r="C29" t="s">
        <v>135</v>
      </c>
      <c r="D29" s="3">
        <v>41.089850294212312</v>
      </c>
      <c r="E29" s="3">
        <v>0.51513109012936387</v>
      </c>
      <c r="G29" s="3">
        <v>16.528166812385201</v>
      </c>
      <c r="H29" s="3">
        <v>9.4613771492060046</v>
      </c>
      <c r="I29" s="3">
        <v>0.25196683826957955</v>
      </c>
      <c r="K29" s="3">
        <v>15.471899219437287</v>
      </c>
      <c r="L29" s="3">
        <v>16.332448708929729</v>
      </c>
      <c r="M29" s="3">
        <v>0.33780364846026878</v>
      </c>
      <c r="N29" s="3">
        <v>1.1356238970261551E-2</v>
      </c>
      <c r="P29" s="3">
        <f t="shared" si="14"/>
        <v>100.00000000000001</v>
      </c>
      <c r="Q29" s="1">
        <f t="shared" si="15"/>
        <v>0.74457441708086314</v>
      </c>
      <c r="S29" t="s">
        <v>126</v>
      </c>
      <c r="T29">
        <v>1110</v>
      </c>
      <c r="U29" t="s">
        <v>48</v>
      </c>
      <c r="V29" s="3">
        <v>50.940623870890029</v>
      </c>
      <c r="W29" s="3">
        <v>0.93098879922919409</v>
      </c>
      <c r="X29" s="3"/>
      <c r="Y29" s="3">
        <v>19.591713838371664</v>
      </c>
      <c r="Z29" s="3">
        <v>9.1810189088281344</v>
      </c>
      <c r="AA29" s="3">
        <v>0.24328555943634825</v>
      </c>
      <c r="AB29" s="3"/>
      <c r="AC29" s="3">
        <v>6.137540647958569</v>
      </c>
      <c r="AD29" s="3">
        <v>9.4772973623991295</v>
      </c>
      <c r="AE29" s="3">
        <v>2.3425267975430555</v>
      </c>
      <c r="AF29" s="30">
        <v>1.1550042153438518</v>
      </c>
      <c r="AG29" s="3"/>
      <c r="AH29" s="3">
        <f t="shared" si="8"/>
        <v>99.999999999999972</v>
      </c>
      <c r="AI29" s="1">
        <f t="shared" si="9"/>
        <v>0.54372803626768573</v>
      </c>
      <c r="AJ29" s="3">
        <f t="shared" si="10"/>
        <v>1.4958791208791209</v>
      </c>
      <c r="AK29" s="3">
        <f t="shared" si="11"/>
        <v>3.497531012886907</v>
      </c>
      <c r="AL29" s="3">
        <f t="shared" si="12"/>
        <v>0.8771437016887127</v>
      </c>
      <c r="AM29" s="3">
        <f t="shared" si="13"/>
        <v>3.838590246511393</v>
      </c>
    </row>
    <row r="30" spans="1:39" x14ac:dyDescent="0.15">
      <c r="A30" s="12" t="s">
        <v>137</v>
      </c>
      <c r="B30">
        <v>1080</v>
      </c>
      <c r="C30" t="s">
        <v>138</v>
      </c>
      <c r="D30" s="3">
        <v>41.582366617819034</v>
      </c>
      <c r="E30" s="3">
        <v>1.1181792583262227</v>
      </c>
      <c r="G30" s="3">
        <v>10.436080694753107</v>
      </c>
      <c r="H30" s="3">
        <v>17.190988444894241</v>
      </c>
      <c r="I30" s="3">
        <v>0.38099505147008222</v>
      </c>
      <c r="K30" s="3">
        <v>13.419774920707471</v>
      </c>
      <c r="L30" s="3">
        <v>15.438464494899373</v>
      </c>
      <c r="M30" s="3">
        <v>0.42582868434060955</v>
      </c>
      <c r="N30" s="3">
        <v>7.3218327898420463E-3</v>
      </c>
      <c r="P30" s="3">
        <f t="shared" si="14"/>
        <v>99.999999999999986</v>
      </c>
      <c r="Q30" s="1">
        <f t="shared" si="15"/>
        <v>0.58186114255903632</v>
      </c>
      <c r="S30" t="s">
        <v>127</v>
      </c>
      <c r="T30">
        <v>1080</v>
      </c>
      <c r="U30" t="s">
        <v>49</v>
      </c>
      <c r="V30" s="3">
        <v>53.146938414688044</v>
      </c>
      <c r="W30" s="3">
        <v>0.99619264195287893</v>
      </c>
      <c r="X30" s="3"/>
      <c r="Y30" s="3">
        <v>18.852061734679882</v>
      </c>
      <c r="Z30" s="3">
        <v>9.2205737557499017</v>
      </c>
      <c r="AA30" s="3">
        <v>0.33043844059881294</v>
      </c>
      <c r="AB30" s="3"/>
      <c r="AC30" s="3">
        <v>4.773677103115693</v>
      </c>
      <c r="AD30" s="3">
        <v>8.5621355346304977</v>
      </c>
      <c r="AE30" s="3">
        <v>2.6529573325936062</v>
      </c>
      <c r="AF30" s="30">
        <v>1.4650250419906783</v>
      </c>
      <c r="AG30" s="3"/>
      <c r="AH30" s="3">
        <f t="shared" si="8"/>
        <v>99.999999999999972</v>
      </c>
      <c r="AI30" s="1">
        <f t="shared" si="9"/>
        <v>0.47994921945488422</v>
      </c>
      <c r="AJ30" s="3">
        <f t="shared" si="10"/>
        <v>1.9315453384418899</v>
      </c>
      <c r="AK30" s="3">
        <f t="shared" si="11"/>
        <v>4.117982374584285</v>
      </c>
      <c r="AL30" s="3">
        <f t="shared" si="12"/>
        <v>0.87610271774482218</v>
      </c>
      <c r="AM30" s="3">
        <f t="shared" si="13"/>
        <v>3.1683360954729105</v>
      </c>
    </row>
    <row r="31" spans="1:39" x14ac:dyDescent="0.15">
      <c r="A31" s="12" t="s">
        <v>139</v>
      </c>
      <c r="B31">
        <v>1050</v>
      </c>
      <c r="C31" t="s">
        <v>140</v>
      </c>
      <c r="D31" s="3">
        <v>43.615263186211315</v>
      </c>
      <c r="E31" s="3">
        <v>1.618958418729822</v>
      </c>
      <c r="G31" s="3">
        <v>13.615844024612015</v>
      </c>
      <c r="H31" s="3">
        <v>9.9432674977804396</v>
      </c>
      <c r="I31" s="3">
        <v>0.29912548502929948</v>
      </c>
      <c r="K31" s="3">
        <v>14.284173201601799</v>
      </c>
      <c r="L31" s="3">
        <v>14.30840645398165</v>
      </c>
      <c r="M31" s="3">
        <v>1.6944002615743481</v>
      </c>
      <c r="N31" s="3">
        <v>0.62056147047931964</v>
      </c>
      <c r="P31" s="3">
        <f t="shared" si="14"/>
        <v>100</v>
      </c>
      <c r="Q31" s="1">
        <f t="shared" si="15"/>
        <v>0.71916644966630372</v>
      </c>
      <c r="S31" t="s">
        <v>128</v>
      </c>
      <c r="T31">
        <v>1050</v>
      </c>
      <c r="U31" t="s">
        <v>50</v>
      </c>
      <c r="V31" s="3">
        <v>53.778285911512825</v>
      </c>
      <c r="W31" s="3">
        <v>0.92650516642578262</v>
      </c>
      <c r="X31" s="3"/>
      <c r="Y31" s="3">
        <v>19.257070129646007</v>
      </c>
      <c r="Z31" s="3">
        <v>9.3826175119183741</v>
      </c>
      <c r="AA31" s="3">
        <v>0.32033997023103311</v>
      </c>
      <c r="AB31" s="3"/>
      <c r="AC31" s="3">
        <v>4.0802899238518453</v>
      </c>
      <c r="AD31" s="3">
        <v>8.5165131479603957</v>
      </c>
      <c r="AE31" s="3">
        <v>2.4710399723882048</v>
      </c>
      <c r="AF31" s="30">
        <v>1.2673382660655348</v>
      </c>
      <c r="AG31" s="3"/>
      <c r="AH31" s="3">
        <f t="shared" si="8"/>
        <v>100</v>
      </c>
      <c r="AI31" s="1">
        <f t="shared" si="9"/>
        <v>0.43668754648171904</v>
      </c>
      <c r="AJ31" s="3">
        <f t="shared" si="10"/>
        <v>2.2994977531060008</v>
      </c>
      <c r="AK31" s="3">
        <f t="shared" si="11"/>
        <v>3.7383782384537394</v>
      </c>
      <c r="AL31" s="3">
        <f t="shared" si="12"/>
        <v>0.92042689581439541</v>
      </c>
      <c r="AM31" s="3">
        <f t="shared" si="13"/>
        <v>3.5419258650246039</v>
      </c>
    </row>
    <row r="32" spans="1:39" x14ac:dyDescent="0.15">
      <c r="A32" s="12" t="s">
        <v>141</v>
      </c>
      <c r="B32">
        <v>1020</v>
      </c>
      <c r="C32" t="s">
        <v>142</v>
      </c>
      <c r="D32" s="3">
        <v>32.378133954159139</v>
      </c>
      <c r="E32" s="3">
        <v>2.7571156100248064</v>
      </c>
      <c r="G32" s="3">
        <v>9.3827575924298028</v>
      </c>
      <c r="H32" s="3">
        <v>32.320464469233741</v>
      </c>
      <c r="I32" s="3">
        <v>0.48741520394698934</v>
      </c>
      <c r="K32" s="3">
        <v>9.6930287154024946</v>
      </c>
      <c r="L32" s="3">
        <v>11.990218217624289</v>
      </c>
      <c r="M32" s="3">
        <v>0.80286738274982494</v>
      </c>
      <c r="N32" s="3">
        <v>0.18799885442892114</v>
      </c>
      <c r="P32" s="3">
        <f t="shared" si="14"/>
        <v>100.00000000000001</v>
      </c>
      <c r="Q32" s="1">
        <f t="shared" si="15"/>
        <v>0.34836826024481582</v>
      </c>
      <c r="S32" t="s">
        <v>129</v>
      </c>
      <c r="T32">
        <v>1020</v>
      </c>
      <c r="U32" t="s">
        <v>51</v>
      </c>
      <c r="V32" s="3">
        <v>57.448823406340502</v>
      </c>
      <c r="W32" s="3">
        <v>0.96131611112946358</v>
      </c>
      <c r="X32" s="3"/>
      <c r="Y32" s="3">
        <v>18.922400977833572</v>
      </c>
      <c r="Z32" s="3">
        <v>7.786330150969575</v>
      </c>
      <c r="AA32" s="3">
        <v>0.31273055619790119</v>
      </c>
      <c r="AB32" s="3"/>
      <c r="AC32" s="3">
        <v>2.968737956019512</v>
      </c>
      <c r="AD32" s="3">
        <v>7.4625879554689298</v>
      </c>
      <c r="AE32" s="3">
        <v>2.6538050719610626</v>
      </c>
      <c r="AF32" s="30">
        <v>1.4832678140794819</v>
      </c>
      <c r="AG32" s="3"/>
      <c r="AH32" s="3">
        <f t="shared" si="8"/>
        <v>100</v>
      </c>
      <c r="AI32" s="1">
        <f t="shared" si="9"/>
        <v>0.40464240471423457</v>
      </c>
      <c r="AJ32" s="3">
        <f t="shared" si="10"/>
        <v>2.6227744807121667</v>
      </c>
      <c r="AK32" s="3">
        <f t="shared" si="11"/>
        <v>4.1370728860405448</v>
      </c>
      <c r="AL32" s="3">
        <f t="shared" si="12"/>
        <v>0.96839290192505312</v>
      </c>
      <c r="AM32" s="3">
        <f t="shared" si="13"/>
        <v>3.1688982481597097</v>
      </c>
    </row>
    <row r="33" spans="1:39" x14ac:dyDescent="0.15">
      <c r="A33" s="12" t="s">
        <v>143</v>
      </c>
      <c r="B33">
        <v>990</v>
      </c>
      <c r="C33" t="s">
        <v>144</v>
      </c>
      <c r="D33" s="3">
        <v>42.879082932132839</v>
      </c>
      <c r="E33" s="3">
        <v>1.6138784835504778</v>
      </c>
      <c r="G33" s="3">
        <v>10.997814783913586</v>
      </c>
      <c r="H33" s="3">
        <v>17.239196956221683</v>
      </c>
      <c r="I33" s="3">
        <v>0.5663025456762556</v>
      </c>
      <c r="K33" s="3">
        <v>10.321349019836838</v>
      </c>
      <c r="L33" s="3">
        <v>14.368747377774634</v>
      </c>
      <c r="M33" s="3">
        <v>1.5907478505045562</v>
      </c>
      <c r="N33" s="3">
        <v>0.42288005038912629</v>
      </c>
      <c r="P33" s="3">
        <f t="shared" si="14"/>
        <v>100</v>
      </c>
      <c r="Q33" s="1">
        <f t="shared" si="15"/>
        <v>0.51627000544524282</v>
      </c>
      <c r="S33" t="s">
        <v>130</v>
      </c>
      <c r="T33">
        <v>990</v>
      </c>
      <c r="U33" t="s">
        <v>53</v>
      </c>
      <c r="V33" s="3">
        <v>61.953803148447854</v>
      </c>
      <c r="W33" s="3">
        <v>0.66545195278459945</v>
      </c>
      <c r="X33" s="3"/>
      <c r="Y33" s="3">
        <v>18.036237706680545</v>
      </c>
      <c r="Z33" s="3">
        <v>6.3217935514536956</v>
      </c>
      <c r="AA33" s="3">
        <v>0.35196523353063003</v>
      </c>
      <c r="AB33" s="3"/>
      <c r="AC33" s="3">
        <v>1.6704202080103212</v>
      </c>
      <c r="AD33" s="3">
        <v>6.4304387682348541</v>
      </c>
      <c r="AE33" s="3">
        <v>3.0669639320514706</v>
      </c>
      <c r="AF33" s="30">
        <v>1.5029254988060343</v>
      </c>
      <c r="AG33" s="3"/>
      <c r="AH33" s="3">
        <f t="shared" si="8"/>
        <v>100</v>
      </c>
      <c r="AI33" s="1">
        <f t="shared" si="9"/>
        <v>0.3201998509343057</v>
      </c>
      <c r="AJ33" s="3">
        <f t="shared" si="10"/>
        <v>3.7845528455284554</v>
      </c>
      <c r="AK33" s="3">
        <f t="shared" si="11"/>
        <v>4.5698894308575051</v>
      </c>
      <c r="AL33" s="3">
        <f t="shared" si="12"/>
        <v>0.98213701805956943</v>
      </c>
      <c r="AM33" s="3">
        <f t="shared" si="13"/>
        <v>2.7031723716198681</v>
      </c>
    </row>
    <row r="34" spans="1:39" x14ac:dyDescent="0.15">
      <c r="A34" s="16" t="s">
        <v>52</v>
      </c>
      <c r="B34">
        <v>990</v>
      </c>
      <c r="C34" t="s">
        <v>121</v>
      </c>
      <c r="D34" s="3">
        <v>51.610792102572162</v>
      </c>
      <c r="E34" s="3">
        <v>0.56602218201840626</v>
      </c>
      <c r="G34" s="3">
        <v>3.5692598127900568</v>
      </c>
      <c r="H34" s="3">
        <v>9.012506882718478</v>
      </c>
      <c r="I34" s="3">
        <v>0.66333359553213234</v>
      </c>
      <c r="K34" s="3">
        <v>15.739479273184928</v>
      </c>
      <c r="L34" s="3">
        <v>18.554865098717851</v>
      </c>
      <c r="M34" s="3">
        <v>0.26403209313301346</v>
      </c>
      <c r="N34" s="3">
        <v>4.5937229607488396E-3</v>
      </c>
      <c r="O34" s="3">
        <v>1.511523637221741E-2</v>
      </c>
      <c r="P34" s="3">
        <f t="shared" si="14"/>
        <v>99.98488476362779</v>
      </c>
      <c r="Q34" s="1">
        <f t="shared" si="15"/>
        <v>0.75687697135213505</v>
      </c>
      <c r="S34" s="4" t="s">
        <v>52</v>
      </c>
      <c r="T34">
        <v>990</v>
      </c>
      <c r="U34" t="s">
        <v>173</v>
      </c>
      <c r="V34" s="3">
        <v>58.963854256964545</v>
      </c>
      <c r="W34" s="3">
        <v>0.96677113038020968</v>
      </c>
      <c r="X34" s="3"/>
      <c r="Y34" s="3">
        <v>18.451244814976196</v>
      </c>
      <c r="Z34" s="3">
        <v>6.2500737748231288</v>
      </c>
      <c r="AA34" s="3">
        <v>0.3301234859144585</v>
      </c>
      <c r="AB34" s="3"/>
      <c r="AC34" s="3">
        <v>3.0078587741808027</v>
      </c>
      <c r="AD34" s="3">
        <v>7.3891139637280343</v>
      </c>
      <c r="AE34" s="3">
        <v>2.920836793031488</v>
      </c>
      <c r="AF34" s="30">
        <v>1.4767888682171002</v>
      </c>
      <c r="AG34" s="3">
        <v>0.24333413778405683</v>
      </c>
      <c r="AH34" s="3">
        <f t="shared" si="8"/>
        <v>100.00000000000003</v>
      </c>
      <c r="AI34" s="1">
        <f t="shared" si="9"/>
        <v>0.46175221800762689</v>
      </c>
      <c r="AJ34" s="3">
        <f t="shared" si="10"/>
        <v>2.0779146376396449</v>
      </c>
      <c r="AK34" s="3">
        <f t="shared" si="11"/>
        <v>4.397625661248588</v>
      </c>
      <c r="AL34" s="3">
        <f t="shared" si="12"/>
        <v>0.93006371321895354</v>
      </c>
      <c r="AM34" s="3">
        <f t="shared" si="13"/>
        <v>2.8814019456901359</v>
      </c>
    </row>
    <row r="35" spans="1:39" x14ac:dyDescent="0.15">
      <c r="A35" s="16" t="s">
        <v>54</v>
      </c>
      <c r="B35">
        <v>980</v>
      </c>
      <c r="C35" t="s">
        <v>121</v>
      </c>
      <c r="D35" s="3">
        <v>50.217880884547554</v>
      </c>
      <c r="E35" s="3">
        <v>0.79500746167412817</v>
      </c>
      <c r="G35" s="3">
        <v>5.2725546058879376</v>
      </c>
      <c r="H35" s="3">
        <v>8.9160222493555832</v>
      </c>
      <c r="I35" s="3">
        <v>0.73097273097273086</v>
      </c>
      <c r="K35" s="3">
        <v>13.636684303350968</v>
      </c>
      <c r="L35" s="3">
        <v>19.956043956043956</v>
      </c>
      <c r="M35" s="3">
        <v>0.47483380816714149</v>
      </c>
      <c r="N35" s="3">
        <v>0</v>
      </c>
      <c r="O35" s="3">
        <v>0</v>
      </c>
      <c r="P35" s="3">
        <f t="shared" si="14"/>
        <v>100.00000000000001</v>
      </c>
      <c r="Q35" s="1">
        <f t="shared" si="15"/>
        <v>0.73164561899303504</v>
      </c>
      <c r="S35" s="4" t="s">
        <v>54</v>
      </c>
      <c r="T35">
        <v>980</v>
      </c>
      <c r="U35" t="s">
        <v>55</v>
      </c>
      <c r="V35" s="3">
        <v>57.515910573822318</v>
      </c>
      <c r="W35" s="3">
        <v>1.0381839304289453</v>
      </c>
      <c r="X35" s="3"/>
      <c r="Y35" s="3">
        <v>18.787136125646878</v>
      </c>
      <c r="Z35" s="3">
        <v>6.9573948180501626</v>
      </c>
      <c r="AA35" s="3">
        <v>0.34808675259365141</v>
      </c>
      <c r="AB35" s="3"/>
      <c r="AC35" s="3">
        <v>2.657091146357025</v>
      </c>
      <c r="AD35" s="3">
        <v>7.697838708230675</v>
      </c>
      <c r="AE35" s="3">
        <v>2.9991015715986671</v>
      </c>
      <c r="AF35" s="30">
        <v>1.7378296226745391</v>
      </c>
      <c r="AG35" s="3">
        <v>0.26142675059714382</v>
      </c>
      <c r="AH35" s="3">
        <f t="shared" si="8"/>
        <v>99.999999999999986</v>
      </c>
      <c r="AI35" s="1">
        <f t="shared" si="9"/>
        <v>0.40504227547113741</v>
      </c>
      <c r="AJ35" s="3">
        <f t="shared" si="10"/>
        <v>2.6184253511924198</v>
      </c>
      <c r="AK35" s="3">
        <f t="shared" si="11"/>
        <v>4.7369311942732057</v>
      </c>
      <c r="AL35" s="3">
        <f t="shared" si="12"/>
        <v>0.90273577783747694</v>
      </c>
      <c r="AM35" s="3">
        <f t="shared" si="13"/>
        <v>2.756782806978348</v>
      </c>
    </row>
    <row r="36" spans="1:39" x14ac:dyDescent="0.15">
      <c r="A36" s="16" t="s">
        <v>56</v>
      </c>
      <c r="B36">
        <v>950</v>
      </c>
      <c r="C36" t="s">
        <v>145</v>
      </c>
      <c r="D36" s="3">
        <v>43.105328975446675</v>
      </c>
      <c r="E36" s="3">
        <v>2.5661769441211275</v>
      </c>
      <c r="G36" s="3">
        <v>14.785748357151197</v>
      </c>
      <c r="H36" s="3">
        <v>11.796966046396719</v>
      </c>
      <c r="I36" s="3">
        <v>0.40545009927496695</v>
      </c>
      <c r="K36" s="3">
        <v>13.01331634422162</v>
      </c>
      <c r="L36" s="3">
        <v>10.930415834220806</v>
      </c>
      <c r="M36" s="3">
        <v>2.6046716903887202</v>
      </c>
      <c r="N36" s="3">
        <v>0.78983360300273542</v>
      </c>
      <c r="O36" s="3">
        <v>2.0921057754126264E-3</v>
      </c>
      <c r="P36" s="3">
        <f t="shared" si="14"/>
        <v>99.997907894224568</v>
      </c>
      <c r="Q36" s="1">
        <f t="shared" si="15"/>
        <v>0.66289116787550273</v>
      </c>
      <c r="S36" s="4" t="s">
        <v>56</v>
      </c>
      <c r="T36">
        <v>950</v>
      </c>
      <c r="U36" t="s">
        <v>53</v>
      </c>
      <c r="V36" s="7">
        <v>57.912193950897105</v>
      </c>
      <c r="W36" s="7">
        <v>0.97976974285733054</v>
      </c>
      <c r="X36" s="7"/>
      <c r="Y36" s="7">
        <v>19.241672472952711</v>
      </c>
      <c r="Z36" s="7">
        <v>6.6314507212766998</v>
      </c>
      <c r="AA36" s="7">
        <v>0.35109666129956407</v>
      </c>
      <c r="AB36" s="7"/>
      <c r="AC36" s="7">
        <v>2.4089132039164531</v>
      </c>
      <c r="AD36" s="7">
        <v>7.4244190353656752</v>
      </c>
      <c r="AE36" s="7">
        <v>3.1628707778610297</v>
      </c>
      <c r="AF36" s="30">
        <v>1.6564560430543536</v>
      </c>
      <c r="AG36" s="7">
        <v>0.2311573905190773</v>
      </c>
      <c r="AH36" s="3">
        <f t="shared" si="8"/>
        <v>99.999999999999986</v>
      </c>
      <c r="AI36" s="1">
        <f t="shared" si="9"/>
        <v>0.39303470974917931</v>
      </c>
      <c r="AJ36" s="3">
        <f t="shared" si="10"/>
        <v>2.7528807225163496</v>
      </c>
      <c r="AK36" s="3">
        <f t="shared" si="11"/>
        <v>4.819326820915383</v>
      </c>
      <c r="AL36" s="3">
        <f t="shared" si="12"/>
        <v>0.93882299845748463</v>
      </c>
      <c r="AM36" s="3">
        <f t="shared" si="13"/>
        <v>2.7502992221873295</v>
      </c>
    </row>
    <row r="37" spans="1:39" x14ac:dyDescent="0.15">
      <c r="A37" s="16" t="s">
        <v>57</v>
      </c>
      <c r="B37">
        <v>900</v>
      </c>
      <c r="C37" t="s">
        <v>146</v>
      </c>
      <c r="D37" s="3">
        <v>40.288175624293608</v>
      </c>
      <c r="E37" s="3">
        <v>2.2957216844225083</v>
      </c>
      <c r="G37" s="3">
        <v>19.263838614018368</v>
      </c>
      <c r="H37" s="3">
        <v>17.576090516695931</v>
      </c>
      <c r="I37" s="3">
        <v>0.86145369938637451</v>
      </c>
      <c r="K37" s="3">
        <v>7.6365952028345845</v>
      </c>
      <c r="L37" s="3">
        <v>10.152782716248954</v>
      </c>
      <c r="M37" s="3">
        <v>1.4082123120347536</v>
      </c>
      <c r="N37" s="3">
        <v>0.38699186683029702</v>
      </c>
      <c r="O37" s="3">
        <v>0</v>
      </c>
      <c r="P37" s="3">
        <f t="shared" si="14"/>
        <v>99.869862236765371</v>
      </c>
      <c r="Q37" s="1">
        <f t="shared" si="15"/>
        <v>0.43646692812466681</v>
      </c>
      <c r="S37" s="4" t="s">
        <v>57</v>
      </c>
      <c r="T37">
        <v>900</v>
      </c>
      <c r="U37" s="2" t="s">
        <v>58</v>
      </c>
      <c r="V37" s="3">
        <v>63.483953301086075</v>
      </c>
      <c r="W37" s="3">
        <v>0.56497494422762717</v>
      </c>
      <c r="X37" s="3"/>
      <c r="Y37" s="3">
        <v>19.083711733399191</v>
      </c>
      <c r="Z37" s="3">
        <v>4.33</v>
      </c>
      <c r="AA37" s="3">
        <v>0.106</v>
      </c>
      <c r="AB37" s="3"/>
      <c r="AC37" s="3">
        <v>1.125</v>
      </c>
      <c r="AD37" s="3">
        <v>6.0742868618608696</v>
      </c>
      <c r="AE37" s="3">
        <v>3.3769999999999998</v>
      </c>
      <c r="AF37" s="30">
        <v>1.724</v>
      </c>
      <c r="AG37" s="3">
        <v>0.32600000000000001</v>
      </c>
      <c r="AH37" s="3">
        <f t="shared" si="8"/>
        <v>100.19492684057374</v>
      </c>
      <c r="AI37" s="1">
        <f t="shared" si="9"/>
        <v>0.31654178043680603</v>
      </c>
      <c r="AJ37" s="3">
        <f t="shared" si="10"/>
        <v>3.8488888888888888</v>
      </c>
      <c r="AK37" s="3">
        <f t="shared" si="11"/>
        <v>5.101</v>
      </c>
      <c r="AL37" s="3">
        <f t="shared" si="12"/>
        <v>1.0334486488443833</v>
      </c>
      <c r="AM37" s="3">
        <f t="shared" si="13"/>
        <v>2.5713798047100767</v>
      </c>
    </row>
    <row r="38" spans="1:39" x14ac:dyDescent="0.15">
      <c r="A38" s="16" t="s">
        <v>59</v>
      </c>
      <c r="B38">
        <v>850</v>
      </c>
      <c r="C38" t="s">
        <v>147</v>
      </c>
      <c r="D38" s="3">
        <v>40.332447139529286</v>
      </c>
      <c r="E38" s="3">
        <v>0.74398859776790927</v>
      </c>
      <c r="G38" s="3">
        <v>24.452443316625384</v>
      </c>
      <c r="H38" s="3">
        <v>14.568016218166674</v>
      </c>
      <c r="I38" s="3">
        <v>0.89660613631144481</v>
      </c>
      <c r="K38" s="3">
        <v>3.3331900577206417</v>
      </c>
      <c r="L38" s="3">
        <v>13.065833216721575</v>
      </c>
      <c r="M38" s="3">
        <v>0.81040005343131138</v>
      </c>
      <c r="N38" s="3">
        <v>1.4243014453706768E-2</v>
      </c>
      <c r="O38" s="3">
        <v>1.7828322492720783</v>
      </c>
      <c r="P38" s="3">
        <f t="shared" si="14"/>
        <v>98.217167750727938</v>
      </c>
      <c r="Q38" s="1">
        <f t="shared" si="15"/>
        <v>0.28970351793902532</v>
      </c>
      <c r="S38" s="4" t="s">
        <v>59</v>
      </c>
      <c r="T38">
        <v>850</v>
      </c>
      <c r="U38" t="s">
        <v>60</v>
      </c>
      <c r="V38" s="3">
        <v>66.421998615558564</v>
      </c>
      <c r="W38" s="3">
        <v>0.48034692588851924</v>
      </c>
      <c r="X38" s="3"/>
      <c r="Y38" s="3">
        <v>18.450078636339793</v>
      </c>
      <c r="Z38" s="3">
        <v>2.9939805551119636</v>
      </c>
      <c r="AA38" s="3">
        <v>7.8676953533485514E-2</v>
      </c>
      <c r="AB38" s="3"/>
      <c r="AC38" s="3">
        <v>0.49009422552099752</v>
      </c>
      <c r="AD38" s="3">
        <v>5.2869353206561058</v>
      </c>
      <c r="AE38" s="3">
        <v>3.2970825844835017</v>
      </c>
      <c r="AF38" s="30">
        <v>2.4114819290750749</v>
      </c>
      <c r="AG38" s="3">
        <v>8.9324253832029049E-2</v>
      </c>
      <c r="AH38" s="3">
        <f t="shared" si="8"/>
        <v>100.00000000000006</v>
      </c>
      <c r="AI38" s="1">
        <f t="shared" si="9"/>
        <v>0.22588626603863166</v>
      </c>
      <c r="AJ38" s="3">
        <f t="shared" si="10"/>
        <v>6.1089896579156697</v>
      </c>
      <c r="AK38" s="3">
        <f t="shared" si="11"/>
        <v>5.7085645135585761</v>
      </c>
      <c r="AL38" s="3">
        <f t="shared" si="12"/>
        <v>1.0454995027096459</v>
      </c>
      <c r="AM38" s="3">
        <f t="shared" si="13"/>
        <v>2.296423369989435</v>
      </c>
    </row>
    <row r="39" spans="1:39" ht="15" x14ac:dyDescent="0.2">
      <c r="A39" s="16" t="s">
        <v>61</v>
      </c>
      <c r="B39">
        <v>800</v>
      </c>
      <c r="C39" t="s">
        <v>148</v>
      </c>
      <c r="D39" s="3">
        <v>49.655472841756541</v>
      </c>
      <c r="E39" s="3">
        <v>1.5254058904274617</v>
      </c>
      <c r="G39" s="3">
        <v>24.346087634542531</v>
      </c>
      <c r="H39" s="3">
        <v>7.2761822121970372</v>
      </c>
      <c r="I39" s="3">
        <v>0.17370693355089314</v>
      </c>
      <c r="K39" s="3">
        <v>2.2276426602873949</v>
      </c>
      <c r="L39" s="3">
        <v>10.532442240773104</v>
      </c>
      <c r="M39" s="3">
        <v>4.0185032244275334</v>
      </c>
      <c r="N39" s="3">
        <v>0.24455636203753714</v>
      </c>
      <c r="O39" s="3">
        <v>0</v>
      </c>
      <c r="P39" s="3">
        <f t="shared" si="14"/>
        <v>100.00000000000006</v>
      </c>
      <c r="Q39" s="1">
        <f t="shared" si="15"/>
        <v>0.35306625391021873</v>
      </c>
      <c r="S39" s="4" t="s">
        <v>61</v>
      </c>
      <c r="T39">
        <v>800</v>
      </c>
      <c r="U39" t="s">
        <v>62</v>
      </c>
      <c r="V39" s="3">
        <v>70.181071200270054</v>
      </c>
      <c r="W39" s="3">
        <v>0.23127697932153973</v>
      </c>
      <c r="X39" s="3"/>
      <c r="Y39" s="3">
        <v>16.839406149669248</v>
      </c>
      <c r="Z39" s="3">
        <v>1.8311821701250477</v>
      </c>
      <c r="AA39" s="3">
        <v>4.8122849734606087E-2</v>
      </c>
      <c r="AB39" s="3"/>
      <c r="AC39" s="3">
        <v>0.37277252257105298</v>
      </c>
      <c r="AD39" s="3">
        <v>3.5312834435849378</v>
      </c>
      <c r="AE39" s="3">
        <v>3.8519827332342156</v>
      </c>
      <c r="AF39" s="32">
        <v>2.9157419178751254</v>
      </c>
      <c r="AG39" s="3">
        <v>0.19716003361416967</v>
      </c>
      <c r="AH39" s="3">
        <f t="shared" si="8"/>
        <v>99.999999999999986</v>
      </c>
      <c r="AI39" s="1">
        <f t="shared" si="9"/>
        <v>0.2662613734075423</v>
      </c>
      <c r="AJ39" s="3">
        <f t="shared" si="10"/>
        <v>4.9123314065510604</v>
      </c>
      <c r="AK39" s="3">
        <f t="shared" si="11"/>
        <v>6.767724651109341</v>
      </c>
      <c r="AL39" s="3">
        <f t="shared" si="12"/>
        <v>1.0581738036997992</v>
      </c>
      <c r="AM39" s="3">
        <f t="shared" si="13"/>
        <v>1.7738843837097253</v>
      </c>
    </row>
    <row r="40" spans="1:39" ht="15" x14ac:dyDescent="0.2">
      <c r="A40" s="17" t="s">
        <v>63</v>
      </c>
      <c r="B40">
        <v>750</v>
      </c>
      <c r="C40" t="s">
        <v>149</v>
      </c>
      <c r="D40" s="3">
        <v>48.18471613920822</v>
      </c>
      <c r="E40" s="3">
        <v>2.908999352294618</v>
      </c>
      <c r="G40" s="3">
        <v>24.17612711472184</v>
      </c>
      <c r="H40" s="3">
        <v>10.919112311991642</v>
      </c>
      <c r="I40" s="3">
        <v>4.0154552067213217E-2</v>
      </c>
      <c r="K40" s="3">
        <v>2.0586277397838897E-2</v>
      </c>
      <c r="L40" s="3">
        <v>8.9379877906355105</v>
      </c>
      <c r="M40" s="3">
        <v>4.784893064730424</v>
      </c>
      <c r="N40" s="3">
        <v>2.7423396952707377E-2</v>
      </c>
      <c r="O40" s="3">
        <v>0</v>
      </c>
      <c r="P40" s="3">
        <f t="shared" si="14"/>
        <v>100</v>
      </c>
      <c r="Q40" s="1">
        <f t="shared" si="15"/>
        <v>3.3495602495394348E-3</v>
      </c>
      <c r="S40" s="5" t="s">
        <v>63</v>
      </c>
      <c r="T40">
        <v>750</v>
      </c>
      <c r="U40" t="s">
        <v>64</v>
      </c>
      <c r="V40" s="3">
        <v>72.396024064870517</v>
      </c>
      <c r="W40" s="3">
        <v>5.8854302903478949E-2</v>
      </c>
      <c r="X40" s="3"/>
      <c r="Y40" s="3">
        <v>16.058069578864771</v>
      </c>
      <c r="Z40" s="3">
        <v>1.0070625163484175</v>
      </c>
      <c r="AA40" s="3">
        <v>0.11509285901124773</v>
      </c>
      <c r="AB40" s="3"/>
      <c r="AC40" s="3">
        <v>0.41590374051791784</v>
      </c>
      <c r="AD40" s="3">
        <v>3.012032435260267</v>
      </c>
      <c r="AE40" s="3">
        <v>3.4822129217891704</v>
      </c>
      <c r="AF40" s="32">
        <v>3.4547475804342147</v>
      </c>
      <c r="AG40" s="3">
        <v>0</v>
      </c>
      <c r="AH40" s="3">
        <f t="shared" si="8"/>
        <v>100</v>
      </c>
      <c r="AI40" s="1">
        <f t="shared" si="9"/>
        <v>0.42402669224990697</v>
      </c>
      <c r="AJ40" s="3">
        <f t="shared" si="10"/>
        <v>2.4213836477987423</v>
      </c>
      <c r="AK40" s="3">
        <f t="shared" si="11"/>
        <v>6.9369605022233856</v>
      </c>
      <c r="AL40" s="3">
        <f t="shared" si="12"/>
        <v>1.0745018996791611</v>
      </c>
      <c r="AM40" s="3">
        <f t="shared" si="13"/>
        <v>1.6960199984696447</v>
      </c>
    </row>
    <row r="42" spans="1:39" ht="15" x14ac:dyDescent="0.2">
      <c r="A42" s="14" t="s">
        <v>294</v>
      </c>
    </row>
    <row r="43" spans="1:39" ht="15" x14ac:dyDescent="0.2">
      <c r="A43" s="14"/>
      <c r="S43" t="s">
        <v>21</v>
      </c>
      <c r="T43" s="48" t="s">
        <v>183</v>
      </c>
      <c r="V43" s="3">
        <v>52.34</v>
      </c>
      <c r="W43" s="3">
        <v>0.64</v>
      </c>
      <c r="X43" s="3"/>
      <c r="Y43" s="3">
        <v>15.73</v>
      </c>
      <c r="Z43" s="3">
        <v>8.3800000000000008</v>
      </c>
      <c r="AA43" s="3">
        <v>0.19</v>
      </c>
      <c r="AB43" s="3"/>
      <c r="AC43" s="3">
        <v>10.25</v>
      </c>
      <c r="AD43" s="3">
        <v>9.91</v>
      </c>
      <c r="AE43" s="3">
        <v>2.1800000000000002</v>
      </c>
      <c r="AF43" s="32">
        <v>0.38</v>
      </c>
      <c r="AG43" s="3"/>
      <c r="AH43" s="3">
        <f t="shared" ref="AH43:AH60" si="16">SUM(V43:AG43)</f>
        <v>100</v>
      </c>
      <c r="AI43" s="1">
        <f t="shared" ref="AI43:AI60" si="17">(AC43/40.304)/(AC43/40.304+Z43/71.846)</f>
        <v>0.68557320709174796</v>
      </c>
      <c r="AJ43" s="3">
        <f t="shared" ref="AJ43:AJ60" si="18">Z43/AC43</f>
        <v>0.81756097560975616</v>
      </c>
      <c r="AK43" s="3">
        <f t="shared" ref="AK43:AK60" si="19">AE43+AF43</f>
        <v>2.56</v>
      </c>
      <c r="AL43" s="3">
        <f t="shared" ref="AL43:AL60" si="20">(Y43/101.961)/(AD43/56.077+AE43/61.979+AF43/94.196)</f>
        <v>0.71447064234616287</v>
      </c>
      <c r="AM43" s="3">
        <f t="shared" ref="AM43:AM60" si="21">(Y43/101.961)/(AE43/61.979+AF43/94.196)</f>
        <v>3.9348410880438243</v>
      </c>
    </row>
    <row r="44" spans="1:39" ht="15" x14ac:dyDescent="0.2">
      <c r="A44" s="12" t="s">
        <v>160</v>
      </c>
      <c r="B44">
        <v>1230</v>
      </c>
      <c r="C44" t="s">
        <v>174</v>
      </c>
      <c r="S44" t="s">
        <v>150</v>
      </c>
      <c r="T44">
        <v>1230</v>
      </c>
      <c r="U44" t="s">
        <v>21</v>
      </c>
      <c r="V44" s="3">
        <v>52.341745081266033</v>
      </c>
      <c r="W44" s="3">
        <v>0.63919779488641748</v>
      </c>
      <c r="X44" s="3"/>
      <c r="Y44" s="3">
        <v>15.731631974146943</v>
      </c>
      <c r="Z44" s="3">
        <v>8.3796692329626463</v>
      </c>
      <c r="AA44" s="3">
        <v>0.19366029845071758</v>
      </c>
      <c r="AB44" s="3"/>
      <c r="AC44" s="3">
        <v>10.258055317935558</v>
      </c>
      <c r="AD44" s="3">
        <v>9.8861800209105581</v>
      </c>
      <c r="AE44" s="3">
        <v>2.1825396825396819</v>
      </c>
      <c r="AF44" s="32">
        <v>0.38732059690143517</v>
      </c>
      <c r="AG44" s="3"/>
      <c r="AH44" s="3">
        <f t="shared" si="16"/>
        <v>100</v>
      </c>
      <c r="AI44" s="1">
        <f t="shared" si="17"/>
        <v>0.68575102929586262</v>
      </c>
      <c r="AJ44" s="3">
        <f t="shared" si="18"/>
        <v>0.81688672689367614</v>
      </c>
      <c r="AK44" s="3">
        <f t="shared" si="19"/>
        <v>2.5698602794411172</v>
      </c>
      <c r="AL44" s="3">
        <f t="shared" si="20"/>
        <v>0.71555907543427366</v>
      </c>
      <c r="AM44" s="3">
        <f t="shared" si="21"/>
        <v>3.9233720255856182</v>
      </c>
    </row>
    <row r="45" spans="1:39" ht="15" x14ac:dyDescent="0.2">
      <c r="A45" s="12" t="s">
        <v>161</v>
      </c>
      <c r="B45">
        <v>1200</v>
      </c>
      <c r="C45" t="s">
        <v>162</v>
      </c>
      <c r="D45" s="3">
        <v>55.07312659898902</v>
      </c>
      <c r="E45" s="3">
        <v>7.5892687739536294E-2</v>
      </c>
      <c r="G45" s="3">
        <v>3.1036114933484047</v>
      </c>
      <c r="H45" s="3">
        <v>7.7324662926621741</v>
      </c>
      <c r="I45" s="3">
        <v>0.17974583938311228</v>
      </c>
      <c r="K45" s="3">
        <v>32.323294861066451</v>
      </c>
      <c r="L45" s="3">
        <v>1.4779102349278119</v>
      </c>
      <c r="M45" s="3">
        <v>2.9957639897185379E-2</v>
      </c>
      <c r="N45" s="3">
        <v>3.9943519862913838E-3</v>
      </c>
      <c r="P45" s="3">
        <f t="shared" ref="P45:P60" si="22">SUM(D45:N45)</f>
        <v>99.999999999999986</v>
      </c>
      <c r="Q45" s="1">
        <f t="shared" ref="Q45:Q60" si="23">(K45/40.304)/(K45/40.304+H45/71.846)</f>
        <v>0.88167980876722174</v>
      </c>
      <c r="S45" t="s">
        <v>151</v>
      </c>
      <c r="T45">
        <v>1200</v>
      </c>
      <c r="U45" t="s">
        <v>22</v>
      </c>
      <c r="V45" s="3">
        <v>52.141514865143769</v>
      </c>
      <c r="W45" s="3">
        <v>0.64631059840757765</v>
      </c>
      <c r="X45" s="3"/>
      <c r="Y45" s="3">
        <v>15.681993460857473</v>
      </c>
      <c r="Z45" s="3">
        <v>8.8560845526335807</v>
      </c>
      <c r="AA45" s="3">
        <v>0.15641802717763223</v>
      </c>
      <c r="AB45" s="3"/>
      <c r="AC45" s="3">
        <v>9.6099325447257815</v>
      </c>
      <c r="AD45" s="3">
        <v>10.171516711745475</v>
      </c>
      <c r="AE45" s="3">
        <v>2.323459445367746</v>
      </c>
      <c r="AF45" s="32">
        <v>0.41276979394097396</v>
      </c>
      <c r="AG45" s="3"/>
      <c r="AH45" s="3">
        <f t="shared" si="16"/>
        <v>100.00000000000001</v>
      </c>
      <c r="AI45" s="1">
        <f t="shared" si="17"/>
        <v>0.65920797454793512</v>
      </c>
      <c r="AJ45" s="3">
        <f t="shared" si="18"/>
        <v>0.92155532949022256</v>
      </c>
      <c r="AK45" s="3">
        <f t="shared" si="19"/>
        <v>2.7362292393087198</v>
      </c>
      <c r="AL45" s="3">
        <f t="shared" si="20"/>
        <v>0.68891646497996029</v>
      </c>
      <c r="AM45" s="3">
        <f t="shared" si="21"/>
        <v>3.6733766161910051</v>
      </c>
    </row>
    <row r="46" spans="1:39" ht="15" x14ac:dyDescent="0.2">
      <c r="A46" s="12" t="s">
        <v>163</v>
      </c>
      <c r="B46">
        <v>1170</v>
      </c>
      <c r="C46" t="s">
        <v>164</v>
      </c>
      <c r="D46" s="3">
        <v>54.147421721856816</v>
      </c>
      <c r="E46" s="3">
        <v>0.1467334054763991</v>
      </c>
      <c r="G46" s="3">
        <v>3.0804697693447158</v>
      </c>
      <c r="H46" s="3">
        <v>7.5439105520358636</v>
      </c>
      <c r="I46" s="3">
        <v>0.22611488166822116</v>
      </c>
      <c r="K46" s="3">
        <v>25.366767723818562</v>
      </c>
      <c r="L46" s="3">
        <v>9.328380127093677</v>
      </c>
      <c r="M46" s="3">
        <v>0.15362296133899439</v>
      </c>
      <c r="N46" s="3">
        <v>6.5788573667404831E-3</v>
      </c>
      <c r="P46" s="3">
        <f t="shared" si="22"/>
        <v>100.00000000000001</v>
      </c>
      <c r="Q46" s="1">
        <f t="shared" si="23"/>
        <v>0.8570220826508006</v>
      </c>
      <c r="S46" t="s">
        <v>152</v>
      </c>
      <c r="T46">
        <v>1170</v>
      </c>
      <c r="U46" t="s">
        <v>23</v>
      </c>
      <c r="V46" s="3">
        <v>52.785369436183927</v>
      </c>
      <c r="W46" s="3">
        <v>0.70311465343912161</v>
      </c>
      <c r="X46" s="3"/>
      <c r="Y46" s="3">
        <v>16.757967228114957</v>
      </c>
      <c r="Z46" s="3">
        <v>8.3711578516476237</v>
      </c>
      <c r="AA46" s="3">
        <v>0.19383811507482629</v>
      </c>
      <c r="AB46" s="3"/>
      <c r="AC46" s="3">
        <v>8.0749828435208713</v>
      </c>
      <c r="AD46" s="3">
        <v>10.201182292105614</v>
      </c>
      <c r="AE46" s="3">
        <v>2.4416378718742093</v>
      </c>
      <c r="AF46" s="32">
        <v>0.47074970803886396</v>
      </c>
      <c r="AG46" s="3"/>
      <c r="AH46" s="3">
        <f t="shared" si="16"/>
        <v>100.00000000000001</v>
      </c>
      <c r="AI46" s="1">
        <f t="shared" si="17"/>
        <v>0.63228981171900034</v>
      </c>
      <c r="AJ46" s="3">
        <f t="shared" si="18"/>
        <v>1.036678097510064</v>
      </c>
      <c r="AK46" s="3">
        <f t="shared" si="19"/>
        <v>2.9123875799130734</v>
      </c>
      <c r="AL46" s="3">
        <f t="shared" si="20"/>
        <v>0.72625844676662199</v>
      </c>
      <c r="AM46" s="3">
        <f t="shared" si="21"/>
        <v>3.7023803057198679</v>
      </c>
    </row>
    <row r="47" spans="1:39" ht="15" x14ac:dyDescent="0.2">
      <c r="A47" s="12" t="s">
        <v>165</v>
      </c>
      <c r="B47">
        <v>1140</v>
      </c>
      <c r="C47" t="s">
        <v>164</v>
      </c>
      <c r="D47" s="3">
        <v>53.552305012671496</v>
      </c>
      <c r="E47" s="3">
        <v>0.18657630389359164</v>
      </c>
      <c r="G47" s="3">
        <v>2.8715844109977553</v>
      </c>
      <c r="H47" s="3">
        <v>6.6057092789426139</v>
      </c>
      <c r="I47" s="3">
        <v>0.23954446476658814</v>
      </c>
      <c r="K47" s="3">
        <v>22.134858800529464</v>
      </c>
      <c r="L47" s="3">
        <v>14.160087658163699</v>
      </c>
      <c r="M47" s="3">
        <v>0.24501335042966335</v>
      </c>
      <c r="N47" s="3">
        <v>4.320719605134575E-3</v>
      </c>
      <c r="P47" s="3">
        <f t="shared" si="22"/>
        <v>100</v>
      </c>
      <c r="Q47" s="1">
        <f t="shared" si="23"/>
        <v>0.85659514206946208</v>
      </c>
      <c r="S47" t="s">
        <v>153</v>
      </c>
      <c r="T47">
        <v>1140</v>
      </c>
      <c r="U47" t="s">
        <v>24</v>
      </c>
      <c r="V47" s="3">
        <v>54.241748245690033</v>
      </c>
      <c r="W47" s="3">
        <v>0.74720609893441925</v>
      </c>
      <c r="X47" s="3"/>
      <c r="Y47" s="3">
        <v>17.015723815299317</v>
      </c>
      <c r="Z47" s="3">
        <v>7.8175084466776417</v>
      </c>
      <c r="AA47" s="3">
        <v>0.19275751537728497</v>
      </c>
      <c r="AB47" s="3"/>
      <c r="AC47" s="3">
        <v>7.1915879753963461</v>
      </c>
      <c r="AD47" s="3">
        <v>9.9930693927055358</v>
      </c>
      <c r="AE47" s="3">
        <v>2.2892662219526989</v>
      </c>
      <c r="AF47" s="32">
        <v>0.51113228796673316</v>
      </c>
      <c r="AG47" s="3"/>
      <c r="AH47" s="3">
        <f t="shared" si="16"/>
        <v>100</v>
      </c>
      <c r="AI47" s="1">
        <f t="shared" si="17"/>
        <v>0.62119425964452823</v>
      </c>
      <c r="AJ47" s="3">
        <f t="shared" si="18"/>
        <v>1.0870350850775485</v>
      </c>
      <c r="AK47" s="3">
        <f t="shared" si="19"/>
        <v>2.800398509919432</v>
      </c>
      <c r="AL47" s="3">
        <f t="shared" si="20"/>
        <v>0.75662314459414037</v>
      </c>
      <c r="AM47" s="3">
        <f t="shared" si="21"/>
        <v>3.9394496447157361</v>
      </c>
    </row>
    <row r="48" spans="1:39" ht="15" x14ac:dyDescent="0.2">
      <c r="A48" s="12" t="s">
        <v>166</v>
      </c>
      <c r="B48">
        <v>1110</v>
      </c>
      <c r="C48" t="s">
        <v>164</v>
      </c>
      <c r="D48" s="3">
        <v>53.144300217377712</v>
      </c>
      <c r="E48" s="3">
        <v>0.23853246547081386</v>
      </c>
      <c r="G48" s="3">
        <v>3.1792226165411606</v>
      </c>
      <c r="H48" s="3">
        <v>5.5937237033625502</v>
      </c>
      <c r="I48" s="3">
        <v>0.27316962379460225</v>
      </c>
      <c r="K48" s="3">
        <v>19.672759924547091</v>
      </c>
      <c r="L48" s="3">
        <v>17.615708746029576</v>
      </c>
      <c r="M48" s="3">
        <v>0.27329769377521407</v>
      </c>
      <c r="N48" s="3">
        <v>9.2850091012827811E-3</v>
      </c>
      <c r="P48" s="3">
        <f t="shared" si="22"/>
        <v>99.999999999999986</v>
      </c>
      <c r="Q48" s="1">
        <f t="shared" si="23"/>
        <v>0.86243508313488271</v>
      </c>
      <c r="S48" t="s">
        <v>154</v>
      </c>
      <c r="T48">
        <v>1110</v>
      </c>
      <c r="U48" t="s">
        <v>25</v>
      </c>
      <c r="V48" s="3">
        <v>54.171501938223741</v>
      </c>
      <c r="W48" s="3">
        <v>0.84318905706031955</v>
      </c>
      <c r="X48" s="3"/>
      <c r="Y48" s="3">
        <v>18.197081553541889</v>
      </c>
      <c r="Z48" s="3">
        <v>6.7319325448754332</v>
      </c>
      <c r="AA48" s="3">
        <v>0.18888422508086219</v>
      </c>
      <c r="AB48" s="3"/>
      <c r="AC48" s="3">
        <v>6.7220562455248016</v>
      </c>
      <c r="AD48" s="3">
        <v>9.7429693093997685</v>
      </c>
      <c r="AE48" s="3">
        <v>2.7591911310831825</v>
      </c>
      <c r="AF48" s="32">
        <v>0.64319399520999465</v>
      </c>
      <c r="AG48" s="3"/>
      <c r="AH48" s="3">
        <f t="shared" si="16"/>
        <v>99.999999999999986</v>
      </c>
      <c r="AI48" s="1">
        <f t="shared" si="17"/>
        <v>0.64028608752171867</v>
      </c>
      <c r="AJ48" s="3">
        <f t="shared" si="18"/>
        <v>1.001469237832874</v>
      </c>
      <c r="AK48" s="3">
        <f t="shared" si="19"/>
        <v>3.402385126293177</v>
      </c>
      <c r="AL48" s="3">
        <f t="shared" si="20"/>
        <v>0.79289041498238333</v>
      </c>
      <c r="AM48" s="3">
        <f t="shared" si="21"/>
        <v>3.4758221308580617</v>
      </c>
    </row>
    <row r="49" spans="1:39" ht="15" x14ac:dyDescent="0.2">
      <c r="A49" s="12" t="s">
        <v>167</v>
      </c>
      <c r="B49">
        <v>1080</v>
      </c>
      <c r="C49" t="s">
        <v>164</v>
      </c>
      <c r="D49" s="3">
        <v>50.355884739000459</v>
      </c>
      <c r="E49" s="3">
        <v>0.52157770978895812</v>
      </c>
      <c r="G49" s="3">
        <v>6.6784816295959271</v>
      </c>
      <c r="H49" s="3">
        <v>7.3950634634819359</v>
      </c>
      <c r="I49" s="3">
        <v>0.24641962984881574</v>
      </c>
      <c r="K49" s="3">
        <v>17.897624800550055</v>
      </c>
      <c r="L49" s="3">
        <v>16.502773099138164</v>
      </c>
      <c r="M49" s="3">
        <v>0.3878004000641872</v>
      </c>
      <c r="N49" s="3">
        <v>1.4374528531490694E-2</v>
      </c>
      <c r="P49" s="3">
        <f t="shared" si="22"/>
        <v>100.00000000000001</v>
      </c>
      <c r="Q49" s="1">
        <f t="shared" si="23"/>
        <v>0.81182761751322097</v>
      </c>
      <c r="S49" t="s">
        <v>155</v>
      </c>
      <c r="T49">
        <v>1080</v>
      </c>
      <c r="U49" t="s">
        <v>26</v>
      </c>
      <c r="V49" s="3">
        <v>54.928747038079443</v>
      </c>
      <c r="W49" s="3">
        <v>0.920003114883581</v>
      </c>
      <c r="X49" s="3"/>
      <c r="Y49" s="3">
        <v>19.662702606490083</v>
      </c>
      <c r="Z49" s="3">
        <v>6.8271573349946051</v>
      </c>
      <c r="AA49" s="3">
        <v>0.19023039013916851</v>
      </c>
      <c r="AB49" s="3"/>
      <c r="AC49" s="3">
        <v>4.9749140625869099</v>
      </c>
      <c r="AD49" s="3">
        <v>8.6504766884337698</v>
      </c>
      <c r="AE49" s="3">
        <v>3.1104337475386856</v>
      </c>
      <c r="AF49" s="32">
        <v>0.73533501685374514</v>
      </c>
      <c r="AG49" s="3"/>
      <c r="AH49" s="3">
        <f t="shared" si="16"/>
        <v>99.999999999999986</v>
      </c>
      <c r="AI49" s="1">
        <f t="shared" si="17"/>
        <v>0.56502315978082196</v>
      </c>
      <c r="AJ49" s="3">
        <f t="shared" si="18"/>
        <v>1.3723166368515209</v>
      </c>
      <c r="AK49" s="3">
        <f t="shared" si="19"/>
        <v>3.8457687643924308</v>
      </c>
      <c r="AL49" s="3">
        <f t="shared" si="20"/>
        <v>0.90856602942194575</v>
      </c>
      <c r="AM49" s="3">
        <f t="shared" si="21"/>
        <v>3.3253941861568732</v>
      </c>
    </row>
    <row r="50" spans="1:39" ht="15" x14ac:dyDescent="0.2">
      <c r="A50" s="12" t="s">
        <v>168</v>
      </c>
      <c r="B50">
        <v>1050</v>
      </c>
      <c r="C50" t="s">
        <v>140</v>
      </c>
      <c r="D50" s="3">
        <v>44.174873932395435</v>
      </c>
      <c r="E50" s="3">
        <v>1.5425377416331001</v>
      </c>
      <c r="G50" s="3">
        <v>13.55801248398671</v>
      </c>
      <c r="H50" s="3">
        <v>9.3240482640327986</v>
      </c>
      <c r="I50" s="3">
        <v>0.19987403124406952</v>
      </c>
      <c r="K50" s="3">
        <v>15.541992778179905</v>
      </c>
      <c r="L50" s="3">
        <v>13.080728026241163</v>
      </c>
      <c r="M50" s="3">
        <v>2.2085344716263555</v>
      </c>
      <c r="N50" s="3">
        <v>0.36939827066047642</v>
      </c>
      <c r="P50" s="3">
        <f t="shared" si="22"/>
        <v>100</v>
      </c>
      <c r="Q50" s="1">
        <f t="shared" si="23"/>
        <v>0.7481976816130399</v>
      </c>
      <c r="S50" t="s">
        <v>156</v>
      </c>
      <c r="T50">
        <v>1050</v>
      </c>
      <c r="U50" t="s">
        <v>27</v>
      </c>
      <c r="V50" s="3">
        <v>55.448993490906261</v>
      </c>
      <c r="W50" s="3">
        <v>0.90435093282124035</v>
      </c>
      <c r="X50" s="3"/>
      <c r="Y50" s="3">
        <v>19.997320441680532</v>
      </c>
      <c r="Z50" s="3">
        <v>6.9244252905646073</v>
      </c>
      <c r="AA50" s="3">
        <v>0.21771411345696517</v>
      </c>
      <c r="AB50" s="3"/>
      <c r="AC50" s="3">
        <v>4.2247702836982377</v>
      </c>
      <c r="AD50" s="3">
        <v>8.7643886699342417</v>
      </c>
      <c r="AE50" s="3">
        <v>2.7632945169537892</v>
      </c>
      <c r="AF50" s="32">
        <v>0.75474225998414601</v>
      </c>
      <c r="AG50" s="3"/>
      <c r="AH50" s="3">
        <f t="shared" si="16"/>
        <v>100.00000000000001</v>
      </c>
      <c r="AI50" s="1">
        <f t="shared" si="17"/>
        <v>0.52098368031536479</v>
      </c>
      <c r="AJ50" s="3">
        <f t="shared" si="18"/>
        <v>1.6390063424947148</v>
      </c>
      <c r="AK50" s="3">
        <f t="shared" si="19"/>
        <v>3.5180367769379353</v>
      </c>
      <c r="AL50" s="3">
        <f t="shared" si="20"/>
        <v>0.93890664674911206</v>
      </c>
      <c r="AM50" s="3">
        <f t="shared" si="21"/>
        <v>3.7288775238607932</v>
      </c>
    </row>
    <row r="51" spans="1:39" ht="15" x14ac:dyDescent="0.2">
      <c r="A51" s="12" t="s">
        <v>169</v>
      </c>
      <c r="B51">
        <v>1020</v>
      </c>
      <c r="C51" t="s">
        <v>140</v>
      </c>
      <c r="D51" s="3">
        <v>42.985007331946868</v>
      </c>
      <c r="E51" s="3">
        <v>1.8119655018507455</v>
      </c>
      <c r="G51" s="3">
        <v>15.418473991115642</v>
      </c>
      <c r="H51" s="3">
        <v>10.32470327199333</v>
      </c>
      <c r="I51" s="3">
        <v>0.25467323649365892</v>
      </c>
      <c r="K51" s="3">
        <v>14.229815412740075</v>
      </c>
      <c r="L51" s="3">
        <v>12.227345647713225</v>
      </c>
      <c r="M51" s="3">
        <v>2.3570781755970067</v>
      </c>
      <c r="N51" s="3">
        <v>0.39093743054944341</v>
      </c>
      <c r="P51" s="3">
        <f t="shared" si="22"/>
        <v>100</v>
      </c>
      <c r="Q51" s="1">
        <f t="shared" si="23"/>
        <v>0.71071810788650369</v>
      </c>
      <c r="S51" t="s">
        <v>157</v>
      </c>
      <c r="T51">
        <v>1020</v>
      </c>
      <c r="U51" t="s">
        <v>28</v>
      </c>
      <c r="V51" s="3">
        <v>56.143100205963997</v>
      </c>
      <c r="W51" s="3">
        <v>0.91004746126981295</v>
      </c>
      <c r="X51" s="3"/>
      <c r="Y51" s="3">
        <v>20.392674845526997</v>
      </c>
      <c r="Z51" s="3">
        <v>6.7632309483299</v>
      </c>
      <c r="AA51" s="3">
        <v>0.23059013163786157</v>
      </c>
      <c r="AB51" s="3"/>
      <c r="AC51" s="3">
        <v>3.3637055610280289</v>
      </c>
      <c r="AD51" s="3">
        <v>8.5195218053192452</v>
      </c>
      <c r="AE51" s="3">
        <v>2.8767797976179814</v>
      </c>
      <c r="AF51" s="32">
        <v>0.80034924330616997</v>
      </c>
      <c r="AG51" s="3"/>
      <c r="AH51" s="3">
        <f t="shared" si="16"/>
        <v>100</v>
      </c>
      <c r="AI51" s="1">
        <f t="shared" si="17"/>
        <v>0.46994046968503556</v>
      </c>
      <c r="AJ51" s="3">
        <f t="shared" si="18"/>
        <v>2.0106489184692178</v>
      </c>
      <c r="AK51" s="3">
        <f t="shared" si="19"/>
        <v>3.6771290409241515</v>
      </c>
      <c r="AL51" s="3">
        <f t="shared" si="20"/>
        <v>0.96696538261933196</v>
      </c>
      <c r="AM51" s="3">
        <f t="shared" si="21"/>
        <v>3.6422737801209406</v>
      </c>
    </row>
    <row r="52" spans="1:39" ht="15" x14ac:dyDescent="0.2">
      <c r="A52" s="12" t="s">
        <v>170</v>
      </c>
      <c r="B52">
        <v>990</v>
      </c>
      <c r="C52" t="s">
        <v>140</v>
      </c>
      <c r="D52" s="3">
        <v>42.359767187309259</v>
      </c>
      <c r="E52" s="3">
        <v>1.9238147839869717</v>
      </c>
      <c r="G52" s="3">
        <v>15.198953266069047</v>
      </c>
      <c r="H52" s="3">
        <v>12.325225466557173</v>
      </c>
      <c r="I52" s="3">
        <v>0.27218934799214267</v>
      </c>
      <c r="K52" s="3">
        <v>12.191575397356013</v>
      </c>
      <c r="L52" s="3">
        <v>13.090311284967175</v>
      </c>
      <c r="M52" s="3">
        <v>2.2865877170182833</v>
      </c>
      <c r="N52" s="3">
        <v>0.35157554874393698</v>
      </c>
      <c r="P52" s="3">
        <f t="shared" si="22"/>
        <v>100</v>
      </c>
      <c r="Q52" s="1">
        <f t="shared" si="23"/>
        <v>0.63811022968035858</v>
      </c>
      <c r="S52" t="s">
        <v>158</v>
      </c>
      <c r="T52">
        <v>990</v>
      </c>
      <c r="U52" t="s">
        <v>30</v>
      </c>
      <c r="V52" s="3">
        <v>58.511017137769855</v>
      </c>
      <c r="W52" s="3">
        <v>0.81682617404851998</v>
      </c>
      <c r="X52" s="3"/>
      <c r="Y52" s="3">
        <v>20.080124638326286</v>
      </c>
      <c r="Z52" s="3">
        <v>5.8891609169819725</v>
      </c>
      <c r="AA52" s="3">
        <v>0.23369686178499888</v>
      </c>
      <c r="AB52" s="3"/>
      <c r="AC52" s="3">
        <v>2.3225016692632985</v>
      </c>
      <c r="AD52" s="3">
        <v>8.216113955041175</v>
      </c>
      <c r="AE52" s="3">
        <v>3.1048297351435568</v>
      </c>
      <c r="AF52" s="32">
        <v>0.82572891164032947</v>
      </c>
      <c r="AG52" s="3"/>
      <c r="AH52" s="3">
        <f t="shared" si="16"/>
        <v>100</v>
      </c>
      <c r="AI52" s="1">
        <f t="shared" si="17"/>
        <v>0.41280190639921871</v>
      </c>
      <c r="AJ52" s="3">
        <f t="shared" si="18"/>
        <v>2.5356971729755631</v>
      </c>
      <c r="AK52" s="3">
        <f t="shared" si="19"/>
        <v>3.9305586467838864</v>
      </c>
      <c r="AL52" s="3">
        <f t="shared" si="20"/>
        <v>0.95892148056674809</v>
      </c>
      <c r="AM52" s="3">
        <f t="shared" si="21"/>
        <v>3.3458397430428595</v>
      </c>
    </row>
    <row r="53" spans="1:39" ht="15" x14ac:dyDescent="0.2">
      <c r="A53" s="12" t="s">
        <v>29</v>
      </c>
      <c r="B53">
        <v>990</v>
      </c>
      <c r="C53" t="s">
        <v>145</v>
      </c>
      <c r="D53" s="3">
        <v>37.493489401449445</v>
      </c>
      <c r="E53" s="3">
        <v>2.0271763942392478</v>
      </c>
      <c r="G53" s="3">
        <v>16.390139844646143</v>
      </c>
      <c r="H53" s="3">
        <v>17.347800492365462</v>
      </c>
      <c r="I53" s="3">
        <v>0.26390158181209233</v>
      </c>
      <c r="K53" s="3">
        <v>13.814173499644761</v>
      </c>
      <c r="L53" s="3">
        <v>10.175556516773858</v>
      </c>
      <c r="M53" s="3">
        <v>2.1124460983319477</v>
      </c>
      <c r="N53" s="3">
        <v>0.36280918331833584</v>
      </c>
      <c r="O53" s="3">
        <v>1.2506987418701539E-2</v>
      </c>
      <c r="P53" s="3">
        <f t="shared" si="22"/>
        <v>99.987493012581282</v>
      </c>
      <c r="Q53" s="1">
        <f t="shared" si="23"/>
        <v>0.5866912051378369</v>
      </c>
      <c r="S53" t="s">
        <v>29</v>
      </c>
      <c r="T53">
        <v>990</v>
      </c>
      <c r="U53" t="s">
        <v>32</v>
      </c>
      <c r="V53" s="3">
        <v>56.19761846919576</v>
      </c>
      <c r="W53" s="3">
        <v>0.8552808728974618</v>
      </c>
      <c r="X53" s="3"/>
      <c r="Y53" s="3">
        <v>20.889357988055526</v>
      </c>
      <c r="Z53" s="3">
        <v>6.1783541818931322</v>
      </c>
      <c r="AA53" s="3">
        <v>0.2304617648637913</v>
      </c>
      <c r="AB53" s="3"/>
      <c r="AC53" s="3">
        <v>3.6533234649716007</v>
      </c>
      <c r="AD53" s="3">
        <v>8.402026853984518</v>
      </c>
      <c r="AE53" s="3">
        <v>2.7379355472281541</v>
      </c>
      <c r="AF53" s="32">
        <v>0.67144218029356995</v>
      </c>
      <c r="AG53" s="3">
        <v>0.18419867661648767</v>
      </c>
      <c r="AH53" s="3">
        <f t="shared" si="16"/>
        <v>100</v>
      </c>
      <c r="AI53" s="1">
        <f t="shared" si="17"/>
        <v>0.51316185589183516</v>
      </c>
      <c r="AJ53" s="3">
        <f t="shared" si="18"/>
        <v>1.6911599099099099</v>
      </c>
      <c r="AK53" s="3">
        <f t="shared" si="19"/>
        <v>3.4093777275217239</v>
      </c>
      <c r="AL53" s="3">
        <f t="shared" si="20"/>
        <v>1.0186067067777007</v>
      </c>
      <c r="AM53" s="3">
        <f t="shared" si="21"/>
        <v>3.9934225149090405</v>
      </c>
    </row>
    <row r="54" spans="1:39" ht="15" x14ac:dyDescent="0.2">
      <c r="A54" s="12" t="s">
        <v>31</v>
      </c>
      <c r="B54">
        <v>980</v>
      </c>
      <c r="C54" t="s">
        <v>145</v>
      </c>
      <c r="D54" s="3">
        <v>43.241870383438034</v>
      </c>
      <c r="E54" s="3">
        <v>2.2554185131741962</v>
      </c>
      <c r="G54" s="3">
        <v>16.315586927324706</v>
      </c>
      <c r="H54" s="3">
        <v>8.7133814603725828</v>
      </c>
      <c r="I54" s="3">
        <v>0.24609938109312315</v>
      </c>
      <c r="K54" s="3">
        <v>14.674502260835803</v>
      </c>
      <c r="L54" s="3">
        <v>11.625698178597236</v>
      </c>
      <c r="M54" s="3">
        <v>2.465566841168811</v>
      </c>
      <c r="N54" s="3">
        <v>0.45871010998489503</v>
      </c>
      <c r="O54" s="3">
        <v>3.1659440106319441E-3</v>
      </c>
      <c r="P54" s="3">
        <f t="shared" si="22"/>
        <v>99.996834055989382</v>
      </c>
      <c r="Q54" s="1">
        <f t="shared" si="23"/>
        <v>0.75013374537402466</v>
      </c>
      <c r="S54" t="s">
        <v>31</v>
      </c>
      <c r="T54">
        <v>980</v>
      </c>
      <c r="U54" t="s">
        <v>34</v>
      </c>
      <c r="V54" s="3">
        <v>55.751197944356612</v>
      </c>
      <c r="W54" s="3">
        <v>0.96817986792725985</v>
      </c>
      <c r="X54" s="3"/>
      <c r="Y54" s="3">
        <v>20.885246428989063</v>
      </c>
      <c r="Z54" s="3">
        <v>5.9676603928275043</v>
      </c>
      <c r="AA54" s="3">
        <v>0.26395420968275507</v>
      </c>
      <c r="AB54" s="3"/>
      <c r="AC54" s="3">
        <v>3.1961411911585769</v>
      </c>
      <c r="AD54" s="3">
        <v>8.7037074872663407</v>
      </c>
      <c r="AE54" s="3">
        <v>3.1473670437171988</v>
      </c>
      <c r="AF54" s="32">
        <v>0.84541855565056356</v>
      </c>
      <c r="AG54" s="3">
        <v>0.2711268784241343</v>
      </c>
      <c r="AH54" s="3">
        <f t="shared" si="16"/>
        <v>100.00000000000001</v>
      </c>
      <c r="AI54" s="1">
        <f t="shared" si="17"/>
        <v>0.48841793912597031</v>
      </c>
      <c r="AJ54" s="3">
        <f t="shared" si="18"/>
        <v>1.8671454219030521</v>
      </c>
      <c r="AK54" s="3">
        <f t="shared" si="19"/>
        <v>3.9927855993677621</v>
      </c>
      <c r="AL54" s="3">
        <f t="shared" si="20"/>
        <v>0.95287360984010738</v>
      </c>
      <c r="AM54" s="3">
        <f t="shared" si="21"/>
        <v>3.4278509333576626</v>
      </c>
    </row>
    <row r="55" spans="1:39" ht="15" x14ac:dyDescent="0.2">
      <c r="A55" s="12" t="s">
        <v>33</v>
      </c>
      <c r="B55">
        <v>950</v>
      </c>
      <c r="C55" t="s">
        <v>145</v>
      </c>
      <c r="D55" s="3">
        <v>42.481128909144495</v>
      </c>
      <c r="E55" s="3">
        <v>2.04</v>
      </c>
      <c r="G55" s="3">
        <v>17.156910598584773</v>
      </c>
      <c r="H55" s="3">
        <v>10.078930543662826</v>
      </c>
      <c r="I55" s="3">
        <v>0.24399999999999999</v>
      </c>
      <c r="K55" s="3">
        <v>14.09</v>
      </c>
      <c r="L55" s="3">
        <v>11.36</v>
      </c>
      <c r="M55" s="3">
        <v>2.4580000000000002</v>
      </c>
      <c r="N55" s="3">
        <v>0.40600000000000003</v>
      </c>
      <c r="O55" s="3">
        <v>4.3999999999999997E-2</v>
      </c>
      <c r="P55" s="3">
        <f t="shared" si="22"/>
        <v>100.31497005139209</v>
      </c>
      <c r="Q55" s="1">
        <f t="shared" si="23"/>
        <v>0.71363254345231164</v>
      </c>
      <c r="S55" s="2" t="s">
        <v>33</v>
      </c>
      <c r="T55" s="2">
        <v>950</v>
      </c>
      <c r="U55" s="2" t="s">
        <v>36</v>
      </c>
      <c r="V55" s="7">
        <v>57.156948430410225</v>
      </c>
      <c r="W55" s="7">
        <v>0.83217647856657406</v>
      </c>
      <c r="X55" s="7"/>
      <c r="Y55" s="7">
        <v>21.474642731102367</v>
      </c>
      <c r="Z55" s="7">
        <v>5.75</v>
      </c>
      <c r="AA55" s="7">
        <v>0.217</v>
      </c>
      <c r="AB55" s="7"/>
      <c r="AC55" s="7">
        <v>2.8</v>
      </c>
      <c r="AD55" s="7">
        <v>8.1387073393529299</v>
      </c>
      <c r="AE55" s="7">
        <v>3.26</v>
      </c>
      <c r="AF55" s="32">
        <v>0.77400000000000002</v>
      </c>
      <c r="AG55" s="7">
        <v>0.20499999999999999</v>
      </c>
      <c r="AH55" s="3">
        <f t="shared" si="16"/>
        <v>100.6084749794321</v>
      </c>
      <c r="AI55" s="1">
        <f t="shared" si="17"/>
        <v>0.46468235928935991</v>
      </c>
      <c r="AJ55" s="3">
        <f t="shared" si="18"/>
        <v>2.0535714285714288</v>
      </c>
      <c r="AK55" s="3">
        <f t="shared" si="19"/>
        <v>4.0339999999999998</v>
      </c>
      <c r="AL55" s="7">
        <f t="shared" si="20"/>
        <v>1.0226578094290417</v>
      </c>
      <c r="AM55" s="7">
        <f t="shared" si="21"/>
        <v>3.4632074445228005</v>
      </c>
    </row>
    <row r="56" spans="1:39" ht="15" x14ac:dyDescent="0.2">
      <c r="A56" s="12" t="s">
        <v>35</v>
      </c>
      <c r="B56">
        <v>900</v>
      </c>
      <c r="C56" t="s">
        <v>148</v>
      </c>
      <c r="D56" s="3">
        <v>41.920180767617452</v>
      </c>
      <c r="E56" s="3">
        <v>1.7719523808802844</v>
      </c>
      <c r="G56" s="3">
        <v>22.559655734443481</v>
      </c>
      <c r="H56" s="3">
        <v>12.922138742452018</v>
      </c>
      <c r="I56" s="3">
        <v>0.57882529221514711</v>
      </c>
      <c r="K56" s="3">
        <v>6.4098075438881859</v>
      </c>
      <c r="L56" s="3">
        <v>11.980495349557536</v>
      </c>
      <c r="M56" s="3">
        <v>1.6276175807324305</v>
      </c>
      <c r="N56" s="3">
        <v>0.22932660821348402</v>
      </c>
      <c r="O56" s="3">
        <v>0</v>
      </c>
      <c r="P56" s="3">
        <f t="shared" si="22"/>
        <v>100.00000000000001</v>
      </c>
      <c r="Q56" s="1">
        <f t="shared" si="23"/>
        <v>0.46927910686634278</v>
      </c>
      <c r="S56" t="s">
        <v>35</v>
      </c>
      <c r="T56">
        <v>900</v>
      </c>
      <c r="U56" t="s">
        <v>38</v>
      </c>
      <c r="V56" s="3">
        <v>62.291175107960939</v>
      </c>
      <c r="W56" s="3">
        <v>0.57493576771164079</v>
      </c>
      <c r="X56" s="3"/>
      <c r="Y56" s="3">
        <v>19.985453776125535</v>
      </c>
      <c r="Z56" s="3">
        <v>4.3431714937905328</v>
      </c>
      <c r="AA56" s="3">
        <v>0.13356716732042007</v>
      </c>
      <c r="AB56" s="3"/>
      <c r="AC56" s="3">
        <v>1.2282209911140307</v>
      </c>
      <c r="AD56" s="3">
        <v>6.767154415803855</v>
      </c>
      <c r="AE56" s="3">
        <v>3.5007063521656607</v>
      </c>
      <c r="AF56" s="32">
        <v>1.1756149280073847</v>
      </c>
      <c r="AG56" s="3">
        <v>0</v>
      </c>
      <c r="AH56" s="3">
        <f t="shared" si="16"/>
        <v>100.00000000000001</v>
      </c>
      <c r="AI56" s="1">
        <f t="shared" si="17"/>
        <v>0.33515432545465729</v>
      </c>
      <c r="AJ56" s="3">
        <f t="shared" si="18"/>
        <v>3.5361482381530989</v>
      </c>
      <c r="AK56" s="3">
        <f t="shared" si="19"/>
        <v>4.6763212801730454</v>
      </c>
      <c r="AL56" s="3">
        <f t="shared" si="20"/>
        <v>1.033600712978306</v>
      </c>
      <c r="AM56" s="3">
        <f t="shared" si="21"/>
        <v>2.8422740650206126</v>
      </c>
    </row>
    <row r="57" spans="1:39" ht="15" x14ac:dyDescent="0.2">
      <c r="A57" s="12" t="s">
        <v>37</v>
      </c>
      <c r="B57">
        <v>850</v>
      </c>
      <c r="C57" t="s">
        <v>147</v>
      </c>
      <c r="D57" s="3">
        <v>43.090582308293172</v>
      </c>
      <c r="E57" s="3">
        <v>0.47542522884477445</v>
      </c>
      <c r="G57" s="3">
        <v>27.00039087824905</v>
      </c>
      <c r="H57" s="3">
        <v>10.78165543304633</v>
      </c>
      <c r="I57" s="3">
        <v>0.59898871653957964</v>
      </c>
      <c r="K57" s="3">
        <v>2.4175194798064714</v>
      </c>
      <c r="L57" s="3">
        <v>13.50247435706483</v>
      </c>
      <c r="M57" s="3">
        <v>1.2815569069610058</v>
      </c>
      <c r="N57" s="3">
        <v>1.5695318881844059E-2</v>
      </c>
      <c r="O57" s="3">
        <v>0.83571137231294457</v>
      </c>
      <c r="P57" s="3">
        <f t="shared" si="22"/>
        <v>99.164288627687043</v>
      </c>
      <c r="Q57" s="1">
        <f t="shared" si="23"/>
        <v>0.2855634604140046</v>
      </c>
      <c r="S57" t="s">
        <v>37</v>
      </c>
      <c r="T57">
        <v>850</v>
      </c>
      <c r="U57" t="s">
        <v>40</v>
      </c>
      <c r="V57" s="3">
        <v>66.214247300796757</v>
      </c>
      <c r="W57" s="3">
        <v>0.47372933886528712</v>
      </c>
      <c r="X57" s="3"/>
      <c r="Y57" s="3">
        <v>18.716822855809948</v>
      </c>
      <c r="Z57" s="3">
        <v>3.2315278170740389</v>
      </c>
      <c r="AA57" s="3">
        <v>8.9674670145375779E-2</v>
      </c>
      <c r="AB57" s="3"/>
      <c r="AC57" s="3">
        <v>0.5278969864386498</v>
      </c>
      <c r="AD57" s="3">
        <v>5.5612118175319161</v>
      </c>
      <c r="AE57" s="3">
        <v>3.6734217841198933</v>
      </c>
      <c r="AF57" s="32">
        <v>1.4088339917107082</v>
      </c>
      <c r="AG57" s="3">
        <v>0.10263343750742426</v>
      </c>
      <c r="AH57" s="3">
        <f t="shared" si="16"/>
        <v>99.999999999999986</v>
      </c>
      <c r="AI57" s="1">
        <f t="shared" si="17"/>
        <v>0.22552839428742102</v>
      </c>
      <c r="AJ57" s="3">
        <f t="shared" si="18"/>
        <v>6.1215121512151214</v>
      </c>
      <c r="AK57" s="3">
        <f t="shared" si="19"/>
        <v>5.0822557758306015</v>
      </c>
      <c r="AL57" s="3">
        <f t="shared" si="20"/>
        <v>1.0586646831581275</v>
      </c>
      <c r="AM57" s="3">
        <f t="shared" si="21"/>
        <v>2.4731276378394789</v>
      </c>
    </row>
    <row r="58" spans="1:39" ht="15" x14ac:dyDescent="0.2">
      <c r="A58" s="12" t="s">
        <v>39</v>
      </c>
      <c r="B58">
        <v>800</v>
      </c>
      <c r="C58" t="s">
        <v>148</v>
      </c>
      <c r="D58" s="3">
        <v>51.013538840968522</v>
      </c>
      <c r="E58" s="3">
        <v>1.4971353165491355</v>
      </c>
      <c r="G58" s="3">
        <v>23.439975616280606</v>
      </c>
      <c r="H58" s="3">
        <v>7.129741876376066</v>
      </c>
      <c r="I58" s="3">
        <v>0.19662783981251167</v>
      </c>
      <c r="K58" s="3">
        <v>2.3496805792894935</v>
      </c>
      <c r="L58" s="3">
        <v>9.7561092312024815</v>
      </c>
      <c r="M58" s="3">
        <v>4.4944976242863026</v>
      </c>
      <c r="N58" s="3">
        <v>0.12269307523486733</v>
      </c>
      <c r="O58" s="3">
        <v>0</v>
      </c>
      <c r="P58" s="3">
        <f t="shared" si="22"/>
        <v>99.999999999999986</v>
      </c>
      <c r="Q58" s="1">
        <f t="shared" si="23"/>
        <v>0.37006885979790349</v>
      </c>
      <c r="S58" t="s">
        <v>39</v>
      </c>
      <c r="T58">
        <v>800</v>
      </c>
      <c r="U58" t="s">
        <v>42</v>
      </c>
      <c r="V58" s="3">
        <v>70.652967085329649</v>
      </c>
      <c r="W58" s="3">
        <v>0.21247074369334032</v>
      </c>
      <c r="X58" s="3"/>
      <c r="Y58" s="3">
        <v>16.903690047180149</v>
      </c>
      <c r="Z58" s="3">
        <v>1.9708636499147414</v>
      </c>
      <c r="AA58" s="3">
        <v>5.6547986579832253E-2</v>
      </c>
      <c r="AB58" s="3"/>
      <c r="AC58" s="3">
        <v>0.40498337447615146</v>
      </c>
      <c r="AD58" s="3">
        <v>3.6843508020874522</v>
      </c>
      <c r="AE58" s="3">
        <v>4.188584208891589</v>
      </c>
      <c r="AF58" s="32">
        <v>1.7442559095764429</v>
      </c>
      <c r="AG58" s="3">
        <v>0.18128619227063866</v>
      </c>
      <c r="AH58" s="3">
        <f t="shared" si="16"/>
        <v>99.999999999999972</v>
      </c>
      <c r="AI58" s="1">
        <f t="shared" si="17"/>
        <v>0.26809547830402081</v>
      </c>
      <c r="AJ58" s="3">
        <f t="shared" si="18"/>
        <v>4.8665297741273106</v>
      </c>
      <c r="AK58" s="3">
        <f t="shared" si="19"/>
        <v>5.9328401184680324</v>
      </c>
      <c r="AL58" s="3">
        <f t="shared" si="20"/>
        <v>1.0921359078153599</v>
      </c>
      <c r="AM58" s="3">
        <f t="shared" si="21"/>
        <v>1.925548021075284</v>
      </c>
    </row>
    <row r="59" spans="1:39" ht="15" x14ac:dyDescent="0.2">
      <c r="A59" s="12" t="s">
        <v>41</v>
      </c>
      <c r="B59">
        <v>750</v>
      </c>
      <c r="C59" t="s">
        <v>171</v>
      </c>
      <c r="D59" s="3">
        <v>50.244105710114226</v>
      </c>
      <c r="E59" s="3">
        <v>2.2797900212273623</v>
      </c>
      <c r="G59" s="3">
        <v>23.798706689127652</v>
      </c>
      <c r="H59" s="3">
        <v>10.052617281235504</v>
      </c>
      <c r="I59" s="3">
        <v>2.8924671549597439E-2</v>
      </c>
      <c r="K59" s="3">
        <v>5.7132202482262723E-2</v>
      </c>
      <c r="L59" s="3">
        <v>8.0212719150838225</v>
      </c>
      <c r="M59" s="3">
        <v>5.492817135151955</v>
      </c>
      <c r="N59" s="3">
        <v>2.46343740275905E-2</v>
      </c>
      <c r="O59" s="3">
        <v>0</v>
      </c>
      <c r="P59" s="3">
        <f t="shared" si="22"/>
        <v>99.999999999999957</v>
      </c>
      <c r="Q59" s="1">
        <f t="shared" si="23"/>
        <v>1.0029482453454645E-2</v>
      </c>
      <c r="S59" t="s">
        <v>41</v>
      </c>
      <c r="T59">
        <v>750</v>
      </c>
      <c r="U59" t="s">
        <v>42</v>
      </c>
      <c r="V59" s="3">
        <v>73.630625686059275</v>
      </c>
      <c r="W59" s="3">
        <v>5.8543724844493238E-2</v>
      </c>
      <c r="X59" s="3"/>
      <c r="Y59" s="3">
        <v>15.724478594950606</v>
      </c>
      <c r="Z59" s="3">
        <v>1.0345773874862787</v>
      </c>
      <c r="AA59" s="3">
        <v>0.13904134650567149</v>
      </c>
      <c r="AB59" s="3"/>
      <c r="AC59" s="3">
        <v>0.47200878155872672</v>
      </c>
      <c r="AD59" s="3">
        <v>2.8997438712038051</v>
      </c>
      <c r="AE59" s="3">
        <v>3.8154043175997088</v>
      </c>
      <c r="AF59" s="32">
        <v>2.2255762897914377</v>
      </c>
      <c r="AG59" s="3">
        <v>0</v>
      </c>
      <c r="AH59" s="3">
        <f t="shared" si="16"/>
        <v>100.00000000000003</v>
      </c>
      <c r="AI59" s="1">
        <f t="shared" si="17"/>
        <v>0.44851401634429588</v>
      </c>
      <c r="AJ59" s="3">
        <f t="shared" si="18"/>
        <v>2.1918604651162785</v>
      </c>
      <c r="AK59" s="3">
        <f t="shared" si="19"/>
        <v>6.0409806073911465</v>
      </c>
      <c r="AL59" s="3">
        <f t="shared" si="20"/>
        <v>1.1265462754531252</v>
      </c>
      <c r="AM59" s="3">
        <f t="shared" si="21"/>
        <v>1.8103824397661599</v>
      </c>
    </row>
    <row r="60" spans="1:39" ht="15" x14ac:dyDescent="0.2">
      <c r="A60" s="12" t="s">
        <v>159</v>
      </c>
      <c r="B60">
        <v>720</v>
      </c>
      <c r="C60" t="s">
        <v>172</v>
      </c>
      <c r="D60" s="3">
        <v>60.973497553532169</v>
      </c>
      <c r="E60" s="3">
        <v>0.95427863848154981</v>
      </c>
      <c r="G60" s="3">
        <v>20.186888780602832</v>
      </c>
      <c r="H60" s="3">
        <v>5.2222099490785343</v>
      </c>
      <c r="I60" s="3">
        <v>9.0419052156162222E-2</v>
      </c>
      <c r="K60" s="3">
        <v>0.70249551961450085</v>
      </c>
      <c r="L60" s="3">
        <v>6.3479620654160236</v>
      </c>
      <c r="M60" s="3">
        <v>5.4624783689657015</v>
      </c>
      <c r="N60" s="3">
        <v>5.9770072152524167E-2</v>
      </c>
      <c r="O60" s="3">
        <v>0</v>
      </c>
      <c r="P60" s="3">
        <f t="shared" si="22"/>
        <v>100</v>
      </c>
      <c r="Q60" s="1">
        <f t="shared" si="23"/>
        <v>0.19341631611052626</v>
      </c>
      <c r="S60" t="s">
        <v>159</v>
      </c>
      <c r="T60">
        <v>720</v>
      </c>
      <c r="V60" s="3">
        <v>74.496067930718382</v>
      </c>
      <c r="W60" s="3">
        <v>8.1053698074974659E-2</v>
      </c>
      <c r="X60" s="3"/>
      <c r="Y60" s="3">
        <v>15.542239590871807</v>
      </c>
      <c r="Z60" s="3">
        <v>0.9078014184397164</v>
      </c>
      <c r="AA60" s="3">
        <v>0.15438799633328509</v>
      </c>
      <c r="AB60" s="3"/>
      <c r="AC60" s="3">
        <v>0.42225116997153467</v>
      </c>
      <c r="AD60" s="3">
        <v>2.3706276836975926</v>
      </c>
      <c r="AE60" s="3">
        <v>3.8008394847300622</v>
      </c>
      <c r="AF60" s="32">
        <v>2.0973609301876781</v>
      </c>
      <c r="AG60" s="3">
        <v>0.12737009697496021</v>
      </c>
      <c r="AH60" s="3">
        <f t="shared" si="16"/>
        <v>99.999999999999986</v>
      </c>
      <c r="AI60" s="1">
        <f t="shared" si="17"/>
        <v>0.45329874646796819</v>
      </c>
      <c r="AJ60" s="3">
        <f t="shared" si="18"/>
        <v>2.1499085923217556</v>
      </c>
      <c r="AK60" s="3">
        <f t="shared" si="19"/>
        <v>5.8982004149177403</v>
      </c>
      <c r="AL60" s="3">
        <f t="shared" si="20"/>
        <v>1.2110840971190284</v>
      </c>
      <c r="AM60" s="3">
        <f t="shared" si="21"/>
        <v>1.8235693833794384</v>
      </c>
    </row>
    <row r="61" spans="1:39" ht="15" x14ac:dyDescent="0.2">
      <c r="V61" s="3"/>
      <c r="W61" s="3"/>
      <c r="X61" s="3"/>
      <c r="Y61" s="3"/>
      <c r="Z61" s="3"/>
      <c r="AA61" s="3"/>
      <c r="AB61" s="3"/>
      <c r="AC61" s="3"/>
      <c r="AD61" s="3"/>
      <c r="AE61" s="3"/>
      <c r="AF61" s="32"/>
      <c r="AG61" s="3"/>
      <c r="AH61" s="3"/>
      <c r="AI61" s="1"/>
    </row>
    <row r="62" spans="1:39" x14ac:dyDescent="0.15">
      <c r="A62" s="18" t="s">
        <v>296</v>
      </c>
    </row>
    <row r="63" spans="1:39" x14ac:dyDescent="0.15">
      <c r="Q63" s="3"/>
      <c r="S63" t="s">
        <v>175</v>
      </c>
      <c r="T63" s="48" t="s">
        <v>183</v>
      </c>
      <c r="V63" s="3">
        <v>48.7</v>
      </c>
      <c r="W63" s="3">
        <v>0.56999999999999995</v>
      </c>
      <c r="X63" s="3">
        <v>0.34</v>
      </c>
      <c r="Y63" s="3">
        <v>14.56</v>
      </c>
      <c r="Z63" s="3">
        <v>7.57</v>
      </c>
      <c r="AA63" s="3">
        <v>0.14000000000000001</v>
      </c>
      <c r="AB63" s="3"/>
      <c r="AC63" s="3">
        <v>14.82</v>
      </c>
      <c r="AD63" s="3">
        <v>11.73</v>
      </c>
      <c r="AE63" s="3">
        <v>1.5</v>
      </c>
      <c r="AF63" s="29">
        <v>0.08</v>
      </c>
      <c r="AG63" s="10"/>
      <c r="AH63" s="3">
        <f t="shared" ref="AH63:AH71" si="24">SUM(V63:AG63)</f>
        <v>100.01000000000002</v>
      </c>
      <c r="AI63" s="1">
        <f t="shared" ref="AI63:AI71" si="25">(AC63/40.304)/(AC63/40.304+Z63/71.846)</f>
        <v>0.77727541301696013</v>
      </c>
      <c r="AJ63" s="3">
        <f t="shared" ref="AJ63:AJ71" si="26">Z63/AC63</f>
        <v>0.5107962213225371</v>
      </c>
      <c r="AK63" s="3">
        <f t="shared" ref="AK63:AK71" si="27">AE63+AF63</f>
        <v>1.58</v>
      </c>
      <c r="AL63" s="3">
        <f t="shared" ref="AL63:AL71" si="28">(Y63/101.961)/(AD63/56.077+AE63/61.979+AF63/94.196)</f>
        <v>0.60966185448362775</v>
      </c>
      <c r="AM63" s="3">
        <f t="shared" ref="AM63:AM71" si="29">(Y63/101.961)/(AE63/61.979+AF63/94.196)</f>
        <v>5.7003503743484378</v>
      </c>
    </row>
    <row r="64" spans="1:39" x14ac:dyDescent="0.15">
      <c r="A64" s="12" t="s">
        <v>189</v>
      </c>
      <c r="B64">
        <v>1270</v>
      </c>
      <c r="C64" t="s">
        <v>109</v>
      </c>
      <c r="D64" s="3">
        <v>31.315250029148579</v>
      </c>
      <c r="E64" s="3">
        <v>6.8562741161374077E-2</v>
      </c>
      <c r="F64" s="3">
        <v>9.2101906587096654</v>
      </c>
      <c r="G64" s="3">
        <v>6.8272907479047289</v>
      </c>
      <c r="H64" s="3">
        <v>9.2699650640890567</v>
      </c>
      <c r="I64" s="3">
        <v>0.15576571341051493</v>
      </c>
      <c r="K64" s="3">
        <v>42.881297599129468</v>
      </c>
      <c r="L64" s="3">
        <v>0.25703479638004156</v>
      </c>
      <c r="M64" s="3">
        <v>4.6887035734619375E-3</v>
      </c>
      <c r="N64" s="3">
        <v>9.9539464930998682E-3</v>
      </c>
      <c r="P64" s="3">
        <f t="shared" ref="P64:P71" si="30">SUM(D64:N64)</f>
        <v>100</v>
      </c>
      <c r="Q64" s="1">
        <f t="shared" ref="Q64:Q71" si="31">(K64/40.304)/(K64/40.304+H64/71.846)</f>
        <v>0.8918453298062925</v>
      </c>
      <c r="S64" t="s">
        <v>189</v>
      </c>
      <c r="T64">
        <v>1270</v>
      </c>
      <c r="U64" t="s">
        <v>175</v>
      </c>
      <c r="V64" s="3">
        <v>50.24</v>
      </c>
      <c r="W64" s="3">
        <v>0.59</v>
      </c>
      <c r="X64" s="3">
        <v>0.31</v>
      </c>
      <c r="Y64" s="3">
        <v>14.59</v>
      </c>
      <c r="Z64" s="3">
        <v>7.36</v>
      </c>
      <c r="AA64" s="3">
        <v>0.16</v>
      </c>
      <c r="AB64" s="3"/>
      <c r="AC64" s="3">
        <v>12.85</v>
      </c>
      <c r="AD64" s="3">
        <v>12.17</v>
      </c>
      <c r="AE64" s="3">
        <v>1.65</v>
      </c>
      <c r="AF64" s="29">
        <v>0.09</v>
      </c>
      <c r="AG64" s="10"/>
      <c r="AH64" s="3">
        <f t="shared" si="24"/>
        <v>100.01</v>
      </c>
      <c r="AI64" s="1">
        <f t="shared" si="25"/>
        <v>0.75682636119430702</v>
      </c>
      <c r="AJ64" s="3">
        <f t="shared" si="26"/>
        <v>0.57276264591439696</v>
      </c>
      <c r="AK64" s="3">
        <f t="shared" si="27"/>
        <v>1.74</v>
      </c>
      <c r="AL64" s="3">
        <f t="shared" si="28"/>
        <v>0.58501102175659392</v>
      </c>
      <c r="AM64" s="3">
        <f t="shared" si="29"/>
        <v>5.1888161410435369</v>
      </c>
    </row>
    <row r="65" spans="1:39" x14ac:dyDescent="0.15">
      <c r="A65" s="12" t="s">
        <v>190</v>
      </c>
      <c r="B65">
        <v>1240</v>
      </c>
      <c r="C65" t="s">
        <v>418</v>
      </c>
      <c r="D65" s="3">
        <v>40.650254592933649</v>
      </c>
      <c r="E65" s="3">
        <v>0.17776676442620221</v>
      </c>
      <c r="F65" s="3">
        <v>4.9894585326563128</v>
      </c>
      <c r="G65" s="3">
        <v>8.9936797333110121</v>
      </c>
      <c r="H65" s="3">
        <v>6.8349251153665858</v>
      </c>
      <c r="I65" s="3">
        <v>0.12220478372797988</v>
      </c>
      <c r="K65" s="3">
        <v>27.696196685700862</v>
      </c>
      <c r="L65" s="3">
        <v>10.356574832313676</v>
      </c>
      <c r="M65" s="3">
        <v>0.17893895956371517</v>
      </c>
      <c r="N65" s="3">
        <v>0</v>
      </c>
      <c r="P65" s="3">
        <f t="shared" si="30"/>
        <v>100</v>
      </c>
      <c r="Q65" s="1">
        <f t="shared" si="31"/>
        <v>0.87839558902132253</v>
      </c>
      <c r="S65" t="s">
        <v>190</v>
      </c>
      <c r="T65">
        <v>1240</v>
      </c>
      <c r="U65" t="s">
        <v>328</v>
      </c>
      <c r="V65" s="3">
        <v>51.55</v>
      </c>
      <c r="W65" s="3">
        <v>0.61</v>
      </c>
      <c r="X65" s="3">
        <v>0.19</v>
      </c>
      <c r="Y65" s="3">
        <v>14.99</v>
      </c>
      <c r="Z65" s="3">
        <v>7.35</v>
      </c>
      <c r="AA65" s="3">
        <v>0.13</v>
      </c>
      <c r="AB65" s="3"/>
      <c r="AC65" s="3">
        <v>10.78</v>
      </c>
      <c r="AD65" s="3">
        <v>12.32</v>
      </c>
      <c r="AE65" s="3">
        <v>1.96</v>
      </c>
      <c r="AF65" s="29">
        <v>0.14000000000000001</v>
      </c>
      <c r="AG65" s="10"/>
      <c r="AH65" s="3">
        <f t="shared" si="24"/>
        <v>100.01999999999998</v>
      </c>
      <c r="AI65" s="1">
        <f t="shared" si="25"/>
        <v>0.72333527978575607</v>
      </c>
      <c r="AJ65" s="3">
        <f t="shared" si="26"/>
        <v>0.68181818181818188</v>
      </c>
      <c r="AK65" s="3">
        <f t="shared" si="27"/>
        <v>2.1</v>
      </c>
      <c r="AL65" s="3">
        <f t="shared" si="28"/>
        <v>0.58153664979777453</v>
      </c>
      <c r="AM65" s="3">
        <f t="shared" si="29"/>
        <v>4.4402761172835925</v>
      </c>
    </row>
    <row r="66" spans="1:39" x14ac:dyDescent="0.15">
      <c r="A66" s="12" t="s">
        <v>191</v>
      </c>
      <c r="B66">
        <v>1210</v>
      </c>
      <c r="C66" t="s">
        <v>419</v>
      </c>
      <c r="D66" s="3">
        <v>50.335303981395654</v>
      </c>
      <c r="E66" s="3">
        <v>0.18969610331272466</v>
      </c>
      <c r="F66" s="3">
        <v>0.3693906816752548</v>
      </c>
      <c r="G66" s="3">
        <v>12.015161611118128</v>
      </c>
      <c r="H66" s="3">
        <v>5.5424781579289881</v>
      </c>
      <c r="I66" s="3">
        <v>0.13351215725864465</v>
      </c>
      <c r="K66" s="3">
        <v>17.131959953747597</v>
      </c>
      <c r="L66" s="3">
        <v>13.276860574590287</v>
      </c>
      <c r="M66" s="3">
        <v>0.98428798089215008</v>
      </c>
      <c r="N66" s="3">
        <v>2.1348798080557965E-2</v>
      </c>
      <c r="P66" s="3">
        <f t="shared" si="30"/>
        <v>99.999999999999986</v>
      </c>
      <c r="Q66" s="1">
        <f t="shared" si="31"/>
        <v>0.8463919367912498</v>
      </c>
      <c r="S66" t="s">
        <v>191</v>
      </c>
      <c r="T66">
        <v>1210</v>
      </c>
      <c r="U66" t="s">
        <v>329</v>
      </c>
      <c r="V66" s="3">
        <v>52.01</v>
      </c>
      <c r="W66" s="3">
        <v>0.74</v>
      </c>
      <c r="X66" s="3">
        <v>0.05</v>
      </c>
      <c r="Y66" s="3">
        <v>16.22</v>
      </c>
      <c r="Z66" s="3">
        <v>8.11</v>
      </c>
      <c r="AA66" s="3">
        <v>0.14000000000000001</v>
      </c>
      <c r="AB66" s="3"/>
      <c r="AC66" s="3">
        <v>8.0500000000000007</v>
      </c>
      <c r="AD66" s="3">
        <v>11.91</v>
      </c>
      <c r="AE66" s="3">
        <v>2.5499999999999998</v>
      </c>
      <c r="AF66" s="29">
        <v>0.22</v>
      </c>
      <c r="AG66" s="10"/>
      <c r="AH66" s="3">
        <f t="shared" si="24"/>
        <v>99.999999999999986</v>
      </c>
      <c r="AI66" s="1">
        <f t="shared" si="25"/>
        <v>0.63891278654979478</v>
      </c>
      <c r="AJ66" s="3">
        <f t="shared" si="26"/>
        <v>1.0074534161490682</v>
      </c>
      <c r="AK66" s="3">
        <f t="shared" si="27"/>
        <v>2.77</v>
      </c>
      <c r="AL66" s="3">
        <f t="shared" si="28"/>
        <v>0.62173565480970416</v>
      </c>
      <c r="AM66" s="3">
        <f t="shared" si="29"/>
        <v>3.6588278572301669</v>
      </c>
    </row>
    <row r="67" spans="1:39" x14ac:dyDescent="0.15">
      <c r="A67" s="12" t="s">
        <v>192</v>
      </c>
      <c r="B67">
        <v>1180</v>
      </c>
      <c r="C67" t="s">
        <v>414</v>
      </c>
      <c r="D67" s="3">
        <v>51.069981488590138</v>
      </c>
      <c r="E67" s="3">
        <v>0.24264182304667528</v>
      </c>
      <c r="F67" s="3">
        <v>7.1688432974693475E-2</v>
      </c>
      <c r="G67" s="3">
        <v>16.701851553014929</v>
      </c>
      <c r="H67" s="3">
        <v>4.4034567812821566</v>
      </c>
      <c r="I67" s="3">
        <v>0.10870007551927324</v>
      </c>
      <c r="K67" s="3">
        <v>9.5948804243457246</v>
      </c>
      <c r="L67" s="3">
        <v>15.594833643607533</v>
      </c>
      <c r="M67" s="3">
        <v>2.1656870755679356</v>
      </c>
      <c r="N67" s="3">
        <v>4.6278702050936156E-2</v>
      </c>
      <c r="P67" s="3">
        <f t="shared" si="30"/>
        <v>100</v>
      </c>
      <c r="Q67" s="1">
        <f t="shared" si="31"/>
        <v>0.79525768769887251</v>
      </c>
      <c r="S67" t="s">
        <v>192</v>
      </c>
      <c r="T67">
        <v>1180</v>
      </c>
      <c r="U67" t="s">
        <v>330</v>
      </c>
      <c r="V67" s="3">
        <v>52.25</v>
      </c>
      <c r="W67" s="3">
        <v>0.95</v>
      </c>
      <c r="X67" s="3">
        <v>0.02</v>
      </c>
      <c r="Y67" s="3">
        <v>15.95</v>
      </c>
      <c r="Z67" s="3">
        <v>9.9</v>
      </c>
      <c r="AA67" s="3">
        <v>0.16</v>
      </c>
      <c r="AB67" s="3"/>
      <c r="AC67" s="3">
        <v>7.22</v>
      </c>
      <c r="AD67" s="3">
        <v>10.32</v>
      </c>
      <c r="AE67" s="3">
        <v>2.92</v>
      </c>
      <c r="AF67" s="29">
        <v>0.31</v>
      </c>
      <c r="AG67" s="10"/>
      <c r="AH67" s="3">
        <f t="shared" si="24"/>
        <v>100.00000000000001</v>
      </c>
      <c r="AI67" s="1">
        <f t="shared" si="25"/>
        <v>0.56522480082871607</v>
      </c>
      <c r="AJ67" s="3">
        <f t="shared" si="26"/>
        <v>1.371191135734072</v>
      </c>
      <c r="AK67" s="3">
        <f t="shared" si="27"/>
        <v>3.23</v>
      </c>
      <c r="AL67" s="3">
        <f t="shared" si="28"/>
        <v>0.66726990276349807</v>
      </c>
      <c r="AM67" s="3">
        <f t="shared" si="29"/>
        <v>3.1035862674550576</v>
      </c>
    </row>
    <row r="68" spans="1:39" x14ac:dyDescent="0.15">
      <c r="A68" s="12" t="s">
        <v>193</v>
      </c>
      <c r="B68">
        <v>1150</v>
      </c>
      <c r="C68" t="s">
        <v>414</v>
      </c>
      <c r="D68" s="3">
        <v>51.086551102513084</v>
      </c>
      <c r="E68" s="3">
        <v>0.4224374582363209</v>
      </c>
      <c r="F68" s="3">
        <v>5.3785488933065728E-2</v>
      </c>
      <c r="G68" s="3">
        <v>16.354349230054815</v>
      </c>
      <c r="H68" s="3">
        <v>8.1727513043465514</v>
      </c>
      <c r="I68" s="3">
        <v>0.20586644823708242</v>
      </c>
      <c r="K68" s="3">
        <v>9.0419776521898338</v>
      </c>
      <c r="L68" s="3">
        <v>11.739944841461293</v>
      </c>
      <c r="M68" s="3">
        <v>2.7968235638067087</v>
      </c>
      <c r="N68" s="3">
        <v>0.12551291022124306</v>
      </c>
      <c r="P68" s="3">
        <f t="shared" si="30"/>
        <v>100.00000000000001</v>
      </c>
      <c r="Q68" s="1">
        <f t="shared" si="31"/>
        <v>0.66354818468499421</v>
      </c>
      <c r="S68" t="s">
        <v>193</v>
      </c>
      <c r="T68">
        <v>1150</v>
      </c>
      <c r="U68" t="s">
        <v>331</v>
      </c>
      <c r="V68" s="3">
        <v>53.38</v>
      </c>
      <c r="W68" s="3">
        <v>1.79</v>
      </c>
      <c r="X68" s="3">
        <v>0.02</v>
      </c>
      <c r="Y68" s="3">
        <v>14.99</v>
      </c>
      <c r="Z68" s="3">
        <v>12.53</v>
      </c>
      <c r="AA68" s="3">
        <v>0.2</v>
      </c>
      <c r="AB68" s="3"/>
      <c r="AC68" s="3">
        <v>4.38</v>
      </c>
      <c r="AD68" s="3">
        <v>8.43</v>
      </c>
      <c r="AE68" s="3">
        <v>3.52</v>
      </c>
      <c r="AF68" s="29">
        <v>0.75</v>
      </c>
      <c r="AG68" s="10"/>
      <c r="AH68" s="3">
        <f t="shared" si="24"/>
        <v>99.99</v>
      </c>
      <c r="AI68" s="1">
        <f t="shared" si="25"/>
        <v>0.38390576197525272</v>
      </c>
      <c r="AJ68" s="3">
        <f t="shared" si="26"/>
        <v>2.8607305936073057</v>
      </c>
      <c r="AK68" s="3">
        <f t="shared" si="27"/>
        <v>4.2699999999999996</v>
      </c>
      <c r="AL68" s="3">
        <f t="shared" si="28"/>
        <v>0.68353113923731856</v>
      </c>
      <c r="AM68" s="3">
        <f t="shared" si="29"/>
        <v>2.2703381121488002</v>
      </c>
    </row>
    <row r="69" spans="1:39" x14ac:dyDescent="0.15">
      <c r="A69" s="12" t="s">
        <v>194</v>
      </c>
      <c r="B69">
        <v>1120</v>
      </c>
      <c r="C69" t="s">
        <v>414</v>
      </c>
      <c r="D69" s="3">
        <v>52.573288164401092</v>
      </c>
      <c r="E69" s="3">
        <v>0.45927788693493171</v>
      </c>
      <c r="F69" s="3">
        <v>4.4262963043861764E-2</v>
      </c>
      <c r="G69" s="3">
        <v>16.722709444938499</v>
      </c>
      <c r="H69" s="3">
        <v>9.4885202945289535</v>
      </c>
      <c r="I69" s="3">
        <v>0.19522032107677556</v>
      </c>
      <c r="K69" s="3">
        <v>6.5120696049988984</v>
      </c>
      <c r="L69" s="3">
        <v>10.244342472615354</v>
      </c>
      <c r="M69" s="3">
        <v>3.5021991086631332</v>
      </c>
      <c r="N69" s="3">
        <v>0.25810973879852722</v>
      </c>
      <c r="P69" s="3">
        <f t="shared" si="30"/>
        <v>100.00000000000003</v>
      </c>
      <c r="Q69" s="1">
        <f t="shared" si="31"/>
        <v>0.55024208369901184</v>
      </c>
      <c r="S69" t="s">
        <v>194</v>
      </c>
      <c r="T69">
        <v>1120</v>
      </c>
      <c r="U69" t="s">
        <v>332</v>
      </c>
      <c r="V69" s="3">
        <v>53.88</v>
      </c>
      <c r="W69" s="3">
        <v>2.58</v>
      </c>
      <c r="X69" s="3">
        <v>0.02</v>
      </c>
      <c r="Y69" s="3">
        <v>13.82</v>
      </c>
      <c r="Z69" s="3">
        <v>14.62</v>
      </c>
      <c r="AA69" s="3">
        <v>0.23</v>
      </c>
      <c r="AB69" s="3"/>
      <c r="AC69" s="3">
        <v>2.94</v>
      </c>
      <c r="AD69" s="3">
        <v>7</v>
      </c>
      <c r="AE69" s="3">
        <v>3.65</v>
      </c>
      <c r="AF69" s="29">
        <v>1.26</v>
      </c>
      <c r="AG69" s="10"/>
      <c r="AH69" s="3">
        <f t="shared" si="24"/>
        <v>100.00000000000003</v>
      </c>
      <c r="AI69" s="1">
        <f t="shared" si="25"/>
        <v>0.2638784540695579</v>
      </c>
      <c r="AJ69" s="3">
        <f t="shared" si="26"/>
        <v>4.9727891156462585</v>
      </c>
      <c r="AK69" s="3">
        <f t="shared" si="27"/>
        <v>4.91</v>
      </c>
      <c r="AL69" s="3">
        <f t="shared" si="28"/>
        <v>0.68769669930463584</v>
      </c>
      <c r="AM69" s="3">
        <f t="shared" si="29"/>
        <v>1.8755655829540825</v>
      </c>
    </row>
    <row r="70" spans="1:39" x14ac:dyDescent="0.15">
      <c r="A70" s="12" t="s">
        <v>195</v>
      </c>
      <c r="B70">
        <v>1090</v>
      </c>
      <c r="C70" t="s">
        <v>420</v>
      </c>
      <c r="D70" s="3">
        <v>53.076962698651577</v>
      </c>
      <c r="E70" s="3">
        <v>1.5387964667515637</v>
      </c>
      <c r="F70" s="3">
        <v>2.3124095304613273E-2</v>
      </c>
      <c r="G70" s="3">
        <v>15.796563713464797</v>
      </c>
      <c r="H70" s="3">
        <v>11.046814920938298</v>
      </c>
      <c r="I70" s="3">
        <v>0.19825162050329728</v>
      </c>
      <c r="K70" s="3">
        <v>4.0266991713061087</v>
      </c>
      <c r="L70" s="3">
        <v>9.6655397042543534</v>
      </c>
      <c r="M70" s="3">
        <v>4.0152732389378514</v>
      </c>
      <c r="N70" s="3">
        <v>0.61197436988752174</v>
      </c>
      <c r="P70" s="3">
        <f t="shared" si="30"/>
        <v>99.999999999999986</v>
      </c>
      <c r="Q70" s="1">
        <f t="shared" si="31"/>
        <v>0.39385869133053941</v>
      </c>
      <c r="S70" t="s">
        <v>195</v>
      </c>
      <c r="T70">
        <v>1090</v>
      </c>
      <c r="U70" t="s">
        <v>333</v>
      </c>
      <c r="V70" s="3">
        <v>54.25</v>
      </c>
      <c r="W70" s="3">
        <v>3.1</v>
      </c>
      <c r="X70" s="3">
        <v>0.03</v>
      </c>
      <c r="Y70" s="3">
        <v>12.74</v>
      </c>
      <c r="Z70" s="3">
        <v>16.649999999999999</v>
      </c>
      <c r="AA70" s="3">
        <v>0.21</v>
      </c>
      <c r="AB70" s="3"/>
      <c r="AC70" s="3">
        <v>1.8</v>
      </c>
      <c r="AD70" s="3">
        <v>5.91</v>
      </c>
      <c r="AE70" s="3">
        <v>3.4</v>
      </c>
      <c r="AF70" s="29">
        <v>1.91</v>
      </c>
      <c r="AG70" s="10"/>
      <c r="AH70" s="3">
        <f t="shared" si="24"/>
        <v>100</v>
      </c>
      <c r="AI70" s="1">
        <f t="shared" si="25"/>
        <v>0.1615758627979256</v>
      </c>
      <c r="AJ70" s="3">
        <f t="shared" si="26"/>
        <v>9.2499999999999982</v>
      </c>
      <c r="AK70" s="3">
        <f t="shared" si="27"/>
        <v>5.31</v>
      </c>
      <c r="AL70" s="3">
        <f t="shared" si="28"/>
        <v>0.6921465842134138</v>
      </c>
      <c r="AM70" s="3">
        <f t="shared" si="29"/>
        <v>1.6630216653118426</v>
      </c>
    </row>
    <row r="71" spans="1:39" s="22" customFormat="1" x14ac:dyDescent="0.15">
      <c r="A71" s="12" t="s">
        <v>196</v>
      </c>
      <c r="B71">
        <v>1060</v>
      </c>
      <c r="C71" t="s">
        <v>420</v>
      </c>
      <c r="D71" s="3">
        <v>49.008187905541554</v>
      </c>
      <c r="E71" s="3">
        <v>4.4836604782122098</v>
      </c>
      <c r="F71" s="3">
        <v>2.4113820138892229E-2</v>
      </c>
      <c r="G71" s="3">
        <v>13.535430909890369</v>
      </c>
      <c r="H71" s="3">
        <v>17.759938803012407</v>
      </c>
      <c r="I71" s="3">
        <v>0.2303670294344338</v>
      </c>
      <c r="J71" s="3"/>
      <c r="K71" s="3">
        <v>2.7086438953308645</v>
      </c>
      <c r="L71" s="3">
        <v>8.2257110688338493</v>
      </c>
      <c r="M71" s="3">
        <v>3.1293593542811156</v>
      </c>
      <c r="N71" s="3">
        <v>0.89458673532429145</v>
      </c>
      <c r="O71" s="3"/>
      <c r="P71" s="3">
        <f t="shared" si="30"/>
        <v>99.999999999999986</v>
      </c>
      <c r="Q71" s="1">
        <f t="shared" si="31"/>
        <v>0.21375751750603614</v>
      </c>
      <c r="R71"/>
      <c r="S71" t="s">
        <v>196</v>
      </c>
      <c r="T71">
        <v>1060</v>
      </c>
      <c r="U71" t="s">
        <v>334</v>
      </c>
      <c r="V71" s="3">
        <v>58.65</v>
      </c>
      <c r="W71" s="3">
        <v>1.81</v>
      </c>
      <c r="X71" s="3">
        <v>0.01</v>
      </c>
      <c r="Y71" s="3">
        <v>11.95</v>
      </c>
      <c r="Z71" s="3">
        <v>15.73</v>
      </c>
      <c r="AA71" s="3">
        <v>0.25</v>
      </c>
      <c r="AB71" s="3"/>
      <c r="AC71" s="3">
        <v>0.82</v>
      </c>
      <c r="AD71" s="3">
        <v>4.32</v>
      </c>
      <c r="AE71" s="3">
        <v>3.22</v>
      </c>
      <c r="AF71" s="29">
        <v>3.23</v>
      </c>
      <c r="AG71" s="10"/>
      <c r="AH71" s="3">
        <f t="shared" si="24"/>
        <v>99.99</v>
      </c>
      <c r="AI71" s="1">
        <f t="shared" si="25"/>
        <v>8.5025387084265672E-2</v>
      </c>
      <c r="AJ71" s="3">
        <f t="shared" si="26"/>
        <v>19.182926829268293</v>
      </c>
      <c r="AK71" s="3">
        <f t="shared" si="27"/>
        <v>6.45</v>
      </c>
      <c r="AL71" s="3">
        <f t="shared" si="28"/>
        <v>0.71779471066742784</v>
      </c>
      <c r="AM71" s="3">
        <f t="shared" si="29"/>
        <v>1.3589658153446191</v>
      </c>
    </row>
    <row r="73" spans="1:39" x14ac:dyDescent="0.15">
      <c r="A73" s="18" t="s">
        <v>297</v>
      </c>
      <c r="Q73" s="3"/>
    </row>
    <row r="74" spans="1:39" s="6" customFormat="1" x14ac:dyDescent="0.15">
      <c r="A74" s="19" t="s">
        <v>318</v>
      </c>
      <c r="B74" s="6">
        <v>1330</v>
      </c>
      <c r="C74" s="6" t="s">
        <v>174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S74" s="19" t="s">
        <v>319</v>
      </c>
      <c r="T74" s="6">
        <v>1330</v>
      </c>
      <c r="U74" s="6" t="s">
        <v>175</v>
      </c>
      <c r="V74" s="10">
        <v>49.849413230865089</v>
      </c>
      <c r="W74" s="10">
        <v>0.58157648769342618</v>
      </c>
      <c r="X74" s="10">
        <v>0.35310001038529443</v>
      </c>
      <c r="Y74" s="10">
        <v>14.425173953681586</v>
      </c>
      <c r="Z74" s="10">
        <v>6.9166060857825311</v>
      </c>
      <c r="AA74" s="10">
        <v>0.17655000519264721</v>
      </c>
      <c r="AB74" s="10"/>
      <c r="AC74" s="10">
        <v>14.020147471180808</v>
      </c>
      <c r="AD74" s="10">
        <v>11.922317997715234</v>
      </c>
      <c r="AE74" s="10">
        <v>1.6720324021185999</v>
      </c>
      <c r="AF74" s="10">
        <v>8.3082355384775153E-2</v>
      </c>
      <c r="AH74" s="3">
        <f t="shared" ref="AH74:AH83" si="32">SUM(V74:AG74)</f>
        <v>100</v>
      </c>
      <c r="AI74" s="1">
        <f t="shared" ref="AI74:AI83" si="33">(AC74/40.304)/(AC74/40.304+Z74/71.846)</f>
        <v>0.78323932242374594</v>
      </c>
      <c r="AJ74" s="3">
        <f t="shared" ref="AJ74:AJ83" si="34">Z74/AC74</f>
        <v>0.49333333333333329</v>
      </c>
      <c r="AK74" s="3">
        <f t="shared" ref="AK74:AK83" si="35">AE74+AF74</f>
        <v>1.755114757503375</v>
      </c>
      <c r="AL74" s="3">
        <f t="shared" ref="AL74:AL83" si="36">(Y74/101.961)/(AD74/56.077+AE74/61.979+AF74/94.196)</f>
        <v>0.58834759152897753</v>
      </c>
      <c r="AM74" s="3">
        <f t="shared" ref="AM74:AM83" si="37">(Y74/101.961)/(AE74/61.979+AF74/94.196)</f>
        <v>5.0782600459322884</v>
      </c>
    </row>
    <row r="75" spans="1:39" x14ac:dyDescent="0.15">
      <c r="A75" s="12" t="s">
        <v>204</v>
      </c>
      <c r="B75">
        <v>1300</v>
      </c>
      <c r="C75" t="s">
        <v>95</v>
      </c>
      <c r="D75" s="3">
        <v>40.758387929323014</v>
      </c>
      <c r="E75" s="3">
        <v>9.9265435775263058E-3</v>
      </c>
      <c r="F75" s="3">
        <v>0.23823704586063135</v>
      </c>
      <c r="G75" s="3">
        <v>5.9559261465157838E-2</v>
      </c>
      <c r="H75" s="3">
        <v>7.9511614055985707</v>
      </c>
      <c r="I75" s="3">
        <v>0.12904506650784198</v>
      </c>
      <c r="K75" s="3">
        <v>50.536033353186426</v>
      </c>
      <c r="L75" s="3">
        <v>0.29779630732578916</v>
      </c>
      <c r="M75" s="3">
        <v>1.9853087155052612E-2</v>
      </c>
      <c r="N75" s="3">
        <v>0</v>
      </c>
      <c r="P75" s="3">
        <f t="shared" ref="P75:P83" si="38">SUM(D75:N75)</f>
        <v>100</v>
      </c>
      <c r="Q75" s="1">
        <f t="shared" ref="Q75:Q83" si="39">(K75/40.304)/(K75/40.304+H75/71.846)</f>
        <v>0.91889616089616954</v>
      </c>
      <c r="S75" s="12" t="s">
        <v>204</v>
      </c>
      <c r="T75">
        <v>1300</v>
      </c>
      <c r="U75" s="6" t="s">
        <v>175</v>
      </c>
      <c r="V75" s="3">
        <v>50.1</v>
      </c>
      <c r="W75" s="3">
        <v>0.59</v>
      </c>
      <c r="X75" s="3">
        <v>0.36</v>
      </c>
      <c r="Y75" s="3">
        <v>14.41</v>
      </c>
      <c r="Z75" s="3">
        <v>6.83</v>
      </c>
      <c r="AA75" s="3">
        <v>0.16</v>
      </c>
      <c r="AB75" s="3"/>
      <c r="AC75" s="3">
        <v>14.11</v>
      </c>
      <c r="AD75" s="3">
        <v>11.77</v>
      </c>
      <c r="AE75" s="3">
        <v>1.59</v>
      </c>
      <c r="AF75" s="29">
        <v>0.08</v>
      </c>
      <c r="AG75" s="10"/>
      <c r="AH75" s="3">
        <f t="shared" si="32"/>
        <v>100</v>
      </c>
      <c r="AI75" s="1">
        <f t="shared" si="33"/>
        <v>0.7864458284689918</v>
      </c>
      <c r="AJ75" s="3">
        <f t="shared" si="34"/>
        <v>0.48405386250885901</v>
      </c>
      <c r="AK75" s="3">
        <f t="shared" si="35"/>
        <v>1.6700000000000002</v>
      </c>
      <c r="AL75" s="3">
        <f t="shared" si="36"/>
        <v>0.59785390317172438</v>
      </c>
      <c r="AM75" s="3">
        <f t="shared" si="37"/>
        <v>5.3325201742833297</v>
      </c>
    </row>
    <row r="76" spans="1:39" x14ac:dyDescent="0.15">
      <c r="A76" s="12" t="s">
        <v>205</v>
      </c>
      <c r="B76">
        <v>1270</v>
      </c>
      <c r="C76" t="s">
        <v>421</v>
      </c>
      <c r="D76" s="3">
        <v>41.086891609435654</v>
      </c>
      <c r="E76" s="3">
        <v>6.9672539066387984E-2</v>
      </c>
      <c r="F76" s="3">
        <v>3.6030655917189209</v>
      </c>
      <c r="G76" s="3">
        <v>4.4291828406489504</v>
      </c>
      <c r="H76" s="3">
        <v>7.9426694535682296</v>
      </c>
      <c r="I76" s="3">
        <v>0.14929829799940281</v>
      </c>
      <c r="K76" s="3">
        <v>38.767791380511603</v>
      </c>
      <c r="L76" s="3">
        <v>3.8618493082512195</v>
      </c>
      <c r="M76" s="3">
        <v>8.957897879964169E-2</v>
      </c>
      <c r="N76" s="3">
        <v>0</v>
      </c>
      <c r="P76" s="3">
        <f t="shared" si="38"/>
        <v>100.00000000000001</v>
      </c>
      <c r="Q76" s="1">
        <f t="shared" si="39"/>
        <v>0.8969156817913041</v>
      </c>
      <c r="S76" s="12" t="s">
        <v>205</v>
      </c>
      <c r="T76">
        <v>1270</v>
      </c>
      <c r="U76" s="6" t="s">
        <v>320</v>
      </c>
      <c r="V76" s="3">
        <v>50.64</v>
      </c>
      <c r="W76" s="3">
        <v>0.6</v>
      </c>
      <c r="X76" s="3">
        <v>0.25</v>
      </c>
      <c r="Y76" s="3">
        <v>14.83</v>
      </c>
      <c r="Z76" s="3">
        <v>6.83</v>
      </c>
      <c r="AA76" s="3">
        <v>0.16</v>
      </c>
      <c r="AB76" s="3"/>
      <c r="AC76" s="3">
        <v>12.42</v>
      </c>
      <c r="AD76" s="3">
        <v>12.34</v>
      </c>
      <c r="AE76" s="3">
        <v>1.83</v>
      </c>
      <c r="AF76" s="29">
        <v>0.1</v>
      </c>
      <c r="AG76" s="10"/>
      <c r="AH76" s="3">
        <f t="shared" si="32"/>
        <v>100</v>
      </c>
      <c r="AI76" s="1">
        <f t="shared" si="33"/>
        <v>0.76423821357734034</v>
      </c>
      <c r="AJ76" s="3">
        <f t="shared" si="34"/>
        <v>0.5499194847020934</v>
      </c>
      <c r="AK76" s="3">
        <f t="shared" si="35"/>
        <v>1.9300000000000002</v>
      </c>
      <c r="AL76" s="3">
        <f t="shared" si="36"/>
        <v>0.5803001377201481</v>
      </c>
      <c r="AM76" s="3">
        <f t="shared" si="37"/>
        <v>4.7550992850956249</v>
      </c>
    </row>
    <row r="77" spans="1:39" x14ac:dyDescent="0.15">
      <c r="A77" s="12" t="s">
        <v>206</v>
      </c>
      <c r="B77">
        <v>1240</v>
      </c>
      <c r="C77" t="s">
        <v>164</v>
      </c>
      <c r="D77" s="3">
        <v>52.775004991016168</v>
      </c>
      <c r="E77" s="3">
        <v>0.21960471151926531</v>
      </c>
      <c r="F77" s="3">
        <v>0.58893990816530239</v>
      </c>
      <c r="G77" s="3">
        <v>5.9293272110201629</v>
      </c>
      <c r="H77" s="3">
        <v>5.8993811139948091</v>
      </c>
      <c r="I77" s="3">
        <v>0.14973048512677181</v>
      </c>
      <c r="K77" s="3">
        <v>20.333399880215609</v>
      </c>
      <c r="L77" s="3">
        <v>13.675384308245158</v>
      </c>
      <c r="M77" s="3">
        <v>0.40926332601317628</v>
      </c>
      <c r="N77" s="3">
        <v>1.9964064683569573E-2</v>
      </c>
      <c r="P77" s="3">
        <f t="shared" si="38"/>
        <v>99.999999999999986</v>
      </c>
      <c r="Q77" s="1">
        <f t="shared" si="39"/>
        <v>0.86002427713948071</v>
      </c>
      <c r="S77" s="12" t="s">
        <v>206</v>
      </c>
      <c r="T77">
        <v>1240</v>
      </c>
      <c r="U77" s="6" t="s">
        <v>321</v>
      </c>
      <c r="V77" s="3">
        <v>51.56</v>
      </c>
      <c r="W77" s="3">
        <v>0.72</v>
      </c>
      <c r="X77" s="3">
        <v>0.04</v>
      </c>
      <c r="Y77" s="3">
        <v>17.03</v>
      </c>
      <c r="Z77" s="3">
        <v>7.8</v>
      </c>
      <c r="AA77" s="3">
        <v>0.15</v>
      </c>
      <c r="AB77" s="3"/>
      <c r="AC77" s="3">
        <v>8.8800000000000008</v>
      </c>
      <c r="AD77" s="3">
        <v>11.33</v>
      </c>
      <c r="AE77" s="3">
        <v>2.34</v>
      </c>
      <c r="AF77" s="29">
        <v>0.15</v>
      </c>
      <c r="AG77" s="10"/>
      <c r="AH77" s="3">
        <f t="shared" si="32"/>
        <v>100</v>
      </c>
      <c r="AI77" s="1">
        <f t="shared" si="33"/>
        <v>0.66990425338353932</v>
      </c>
      <c r="AJ77" s="3">
        <f t="shared" si="34"/>
        <v>0.87837837837837829</v>
      </c>
      <c r="AK77" s="3">
        <f t="shared" si="35"/>
        <v>2.4899999999999998</v>
      </c>
      <c r="AL77" s="3">
        <f t="shared" si="36"/>
        <v>0.69192641149826262</v>
      </c>
      <c r="AM77" s="3">
        <f t="shared" si="37"/>
        <v>4.2448984621085719</v>
      </c>
    </row>
    <row r="78" spans="1:39" x14ac:dyDescent="0.15">
      <c r="A78" s="12" t="s">
        <v>207</v>
      </c>
      <c r="B78">
        <v>1210</v>
      </c>
      <c r="C78" t="s">
        <v>422</v>
      </c>
      <c r="D78" s="3">
        <v>49.433174224343681</v>
      </c>
      <c r="E78" s="3">
        <v>0.29832935560859192</v>
      </c>
      <c r="F78" s="3">
        <v>0.10938743038981703</v>
      </c>
      <c r="G78" s="3">
        <v>15.712012728719175</v>
      </c>
      <c r="H78" s="3">
        <v>6.0660302307080354</v>
      </c>
      <c r="I78" s="3">
        <v>0.1292760540970565</v>
      </c>
      <c r="K78" s="3">
        <v>12.758552108194115</v>
      </c>
      <c r="L78" s="3">
        <v>13.981702466189342</v>
      </c>
      <c r="M78" s="3">
        <v>1.4916467780429596</v>
      </c>
      <c r="N78" s="3">
        <v>1.9888623707239463E-2</v>
      </c>
      <c r="P78" s="3">
        <f t="shared" si="38"/>
        <v>100.00000000000003</v>
      </c>
      <c r="Q78" s="1">
        <f t="shared" si="39"/>
        <v>0.78944306550747922</v>
      </c>
      <c r="S78" s="12" t="s">
        <v>207</v>
      </c>
      <c r="T78">
        <v>1210</v>
      </c>
      <c r="U78" s="6" t="s">
        <v>322</v>
      </c>
      <c r="V78" s="3">
        <v>52.43</v>
      </c>
      <c r="W78" s="3">
        <v>0.89</v>
      </c>
      <c r="X78" s="3">
        <v>0.01</v>
      </c>
      <c r="Y78" s="3">
        <v>17.54</v>
      </c>
      <c r="Z78" s="3">
        <v>8.5299999999999994</v>
      </c>
      <c r="AA78" s="3">
        <v>0.13</v>
      </c>
      <c r="AB78" s="3"/>
      <c r="AC78" s="3">
        <v>6.99</v>
      </c>
      <c r="AD78" s="3">
        <v>10.42</v>
      </c>
      <c r="AE78" s="3">
        <v>2.86</v>
      </c>
      <c r="AF78" s="29">
        <v>0.2</v>
      </c>
      <c r="AG78" s="10"/>
      <c r="AH78" s="3">
        <f t="shared" si="32"/>
        <v>100</v>
      </c>
      <c r="AI78" s="1">
        <f t="shared" si="33"/>
        <v>0.59362354929391803</v>
      </c>
      <c r="AJ78" s="3">
        <f t="shared" si="34"/>
        <v>1.2203147353361945</v>
      </c>
      <c r="AK78" s="3">
        <f t="shared" si="35"/>
        <v>3.06</v>
      </c>
      <c r="AL78" s="3">
        <f t="shared" si="36"/>
        <v>0.73489297458855229</v>
      </c>
      <c r="AM78" s="3">
        <f t="shared" si="37"/>
        <v>3.5639955218990433</v>
      </c>
    </row>
    <row r="79" spans="1:39" x14ac:dyDescent="0.15">
      <c r="A79" s="12" t="s">
        <v>208</v>
      </c>
      <c r="B79">
        <v>1180</v>
      </c>
      <c r="C79" t="s">
        <v>423</v>
      </c>
      <c r="D79" s="3">
        <v>49.416850995375029</v>
      </c>
      <c r="E79" s="3">
        <v>0.47255177960989347</v>
      </c>
      <c r="F79" s="3">
        <v>3.0162879549567666E-2</v>
      </c>
      <c r="G79" s="3">
        <v>15.785240297607078</v>
      </c>
      <c r="H79" s="3">
        <v>6.7564850191031578</v>
      </c>
      <c r="I79" s="3">
        <v>0.1307058113814599</v>
      </c>
      <c r="K79" s="3">
        <v>11.311079831087875</v>
      </c>
      <c r="L79" s="3">
        <v>14.246933440579129</v>
      </c>
      <c r="M79" s="3">
        <v>1.8198270661572493</v>
      </c>
      <c r="N79" s="3">
        <v>3.0162879549567666E-2</v>
      </c>
      <c r="P79" s="3">
        <f t="shared" si="38"/>
        <v>100</v>
      </c>
      <c r="Q79" s="1">
        <f t="shared" si="39"/>
        <v>0.74901281183116775</v>
      </c>
      <c r="S79" s="12" t="s">
        <v>208</v>
      </c>
      <c r="T79">
        <v>1180</v>
      </c>
      <c r="U79" s="6" t="s">
        <v>327</v>
      </c>
      <c r="V79" s="3">
        <v>53.07</v>
      </c>
      <c r="W79" s="3">
        <v>0.93</v>
      </c>
      <c r="X79" s="3">
        <v>0.02</v>
      </c>
      <c r="Y79" s="3">
        <v>17.850000000000001</v>
      </c>
      <c r="Z79" s="3">
        <v>8.94</v>
      </c>
      <c r="AA79" s="3">
        <v>0.15</v>
      </c>
      <c r="AB79" s="3"/>
      <c r="AC79" s="3">
        <v>5.99</v>
      </c>
      <c r="AD79" s="3">
        <v>9.49</v>
      </c>
      <c r="AE79" s="3">
        <v>3.31</v>
      </c>
      <c r="AF79" s="29">
        <v>0.26</v>
      </c>
      <c r="AG79" s="10"/>
      <c r="AH79" s="3">
        <f t="shared" si="32"/>
        <v>100.01</v>
      </c>
      <c r="AI79" s="1">
        <f t="shared" si="33"/>
        <v>0.54429111419061649</v>
      </c>
      <c r="AJ79" s="3">
        <f t="shared" si="34"/>
        <v>1.4924874791318863</v>
      </c>
      <c r="AK79" s="3">
        <f t="shared" si="35"/>
        <v>3.5700000000000003</v>
      </c>
      <c r="AL79" s="3">
        <f t="shared" si="36"/>
        <v>0.77670489343724103</v>
      </c>
      <c r="AM79" s="3">
        <f t="shared" si="37"/>
        <v>3.1169897394679618</v>
      </c>
    </row>
    <row r="80" spans="1:39" x14ac:dyDescent="0.15">
      <c r="A80" s="12" t="s">
        <v>209</v>
      </c>
      <c r="B80">
        <v>1150</v>
      </c>
      <c r="C80" t="s">
        <v>423</v>
      </c>
      <c r="D80" s="3">
        <v>50.480055429080473</v>
      </c>
      <c r="E80" s="3">
        <v>0.36622785311293676</v>
      </c>
      <c r="F80" s="3">
        <v>1.9796100168266852E-2</v>
      </c>
      <c r="G80" s="3">
        <v>18.865683460358309</v>
      </c>
      <c r="H80" s="3">
        <v>7.7501732158764725</v>
      </c>
      <c r="I80" s="3">
        <v>0.14847075126200138</v>
      </c>
      <c r="K80" s="3">
        <v>7.6610907651192717</v>
      </c>
      <c r="L80" s="3">
        <v>11.857864000791844</v>
      </c>
      <c r="M80" s="3">
        <v>2.7813520736414925</v>
      </c>
      <c r="N80" s="3">
        <v>6.9286350588933981E-2</v>
      </c>
      <c r="P80" s="3">
        <f t="shared" si="38"/>
        <v>100</v>
      </c>
      <c r="Q80" s="1">
        <f t="shared" si="39"/>
        <v>0.63795827119387472</v>
      </c>
      <c r="S80" s="12" t="s">
        <v>209</v>
      </c>
      <c r="T80">
        <v>1150</v>
      </c>
      <c r="U80" s="6" t="s">
        <v>323</v>
      </c>
      <c r="V80" s="3">
        <v>56.77</v>
      </c>
      <c r="W80" s="3">
        <v>1.37</v>
      </c>
      <c r="X80" s="3">
        <v>0.01</v>
      </c>
      <c r="Y80" s="3">
        <v>16.28</v>
      </c>
      <c r="Z80" s="3">
        <v>9.89</v>
      </c>
      <c r="AA80" s="3">
        <v>0.15</v>
      </c>
      <c r="AB80" s="3"/>
      <c r="AC80" s="3">
        <v>3.81</v>
      </c>
      <c r="AD80" s="3">
        <v>7.26</v>
      </c>
      <c r="AE80" s="3">
        <v>3.92</v>
      </c>
      <c r="AF80" s="29">
        <v>0.55000000000000004</v>
      </c>
      <c r="AG80" s="10"/>
      <c r="AH80" s="3">
        <f t="shared" si="32"/>
        <v>100.01000000000002</v>
      </c>
      <c r="AI80" s="1">
        <f t="shared" si="33"/>
        <v>0.40713527870474786</v>
      </c>
      <c r="AJ80" s="3">
        <f t="shared" si="34"/>
        <v>2.5958005249343832</v>
      </c>
      <c r="AK80" s="3">
        <f t="shared" si="35"/>
        <v>4.47</v>
      </c>
      <c r="AL80" s="3">
        <f t="shared" si="36"/>
        <v>0.80417083955156121</v>
      </c>
      <c r="AM80" s="3">
        <f t="shared" si="37"/>
        <v>2.311157401412085</v>
      </c>
    </row>
    <row r="81" spans="1:39" x14ac:dyDescent="0.15">
      <c r="A81" s="12" t="s">
        <v>210</v>
      </c>
      <c r="B81">
        <v>1120</v>
      </c>
      <c r="C81" t="s">
        <v>424</v>
      </c>
      <c r="D81" s="3">
        <v>51.199682728534604</v>
      </c>
      <c r="E81" s="3">
        <v>0.52548086456474319</v>
      </c>
      <c r="F81" s="3">
        <v>2.9744199881023201E-2</v>
      </c>
      <c r="G81" s="3">
        <v>18.5901249256395</v>
      </c>
      <c r="H81" s="3">
        <v>10.717826690462026</v>
      </c>
      <c r="I81" s="3">
        <v>0.18837993257981361</v>
      </c>
      <c r="K81" s="3">
        <v>6.0281578425540356</v>
      </c>
      <c r="L81" s="3">
        <v>9.3099345627602617</v>
      </c>
      <c r="M81" s="3">
        <v>3.2817767202062265</v>
      </c>
      <c r="N81" s="3">
        <v>0.12889153281776719</v>
      </c>
      <c r="P81" s="3">
        <f t="shared" si="38"/>
        <v>100</v>
      </c>
      <c r="Q81" s="1">
        <f t="shared" si="39"/>
        <v>0.50065182066927094</v>
      </c>
      <c r="S81" s="12" t="s">
        <v>210</v>
      </c>
      <c r="T81">
        <v>1120</v>
      </c>
      <c r="U81" s="6" t="s">
        <v>324</v>
      </c>
      <c r="V81" s="3">
        <v>62.64</v>
      </c>
      <c r="W81" s="3">
        <v>1.97</v>
      </c>
      <c r="X81" s="3">
        <v>0.02</v>
      </c>
      <c r="Y81" s="3">
        <v>14.27</v>
      </c>
      <c r="Z81" s="3">
        <v>8.99</v>
      </c>
      <c r="AA81" s="3">
        <v>0.13</v>
      </c>
      <c r="AB81" s="3"/>
      <c r="AC81" s="3">
        <v>1.68</v>
      </c>
      <c r="AD81" s="3">
        <v>5.2</v>
      </c>
      <c r="AE81" s="3">
        <v>4.22</v>
      </c>
      <c r="AF81" s="29">
        <v>0.87</v>
      </c>
      <c r="AG81" s="10"/>
      <c r="AH81" s="3">
        <f t="shared" si="32"/>
        <v>99.99</v>
      </c>
      <c r="AI81" s="1">
        <f t="shared" si="33"/>
        <v>0.24988141627392707</v>
      </c>
      <c r="AJ81" s="3">
        <f t="shared" si="34"/>
        <v>5.3511904761904763</v>
      </c>
      <c r="AK81" s="3">
        <f t="shared" si="35"/>
        <v>5.09</v>
      </c>
      <c r="AL81" s="3">
        <f t="shared" si="36"/>
        <v>0.8230095549849763</v>
      </c>
      <c r="AM81" s="3">
        <f t="shared" si="37"/>
        <v>1.8099959459623884</v>
      </c>
    </row>
    <row r="82" spans="1:39" x14ac:dyDescent="0.15">
      <c r="A82" s="12" t="s">
        <v>211</v>
      </c>
      <c r="B82">
        <v>1090</v>
      </c>
      <c r="C82" t="s">
        <v>425</v>
      </c>
      <c r="D82" s="3">
        <v>56.784219964136277</v>
      </c>
      <c r="E82" s="3">
        <v>1.6935644550707312</v>
      </c>
      <c r="F82" s="3">
        <v>9.9621438533572422E-3</v>
      </c>
      <c r="G82" s="3">
        <v>17.473600318788602</v>
      </c>
      <c r="H82" s="3">
        <v>8.5475194261805125</v>
      </c>
      <c r="I82" s="3">
        <v>0.14943215780035862</v>
      </c>
      <c r="K82" s="3">
        <v>3.3472803347280333</v>
      </c>
      <c r="L82" s="3">
        <v>7.8302450687387921</v>
      </c>
      <c r="M82" s="3">
        <v>3.9848575413428966</v>
      </c>
      <c r="N82" s="3">
        <v>0.17931858936043035</v>
      </c>
      <c r="P82" s="3">
        <f t="shared" si="38"/>
        <v>100</v>
      </c>
      <c r="Q82" s="1">
        <f t="shared" si="39"/>
        <v>0.41110028479036359</v>
      </c>
      <c r="S82" s="12" t="s">
        <v>211</v>
      </c>
      <c r="T82">
        <v>1090</v>
      </c>
      <c r="U82" s="6" t="s">
        <v>325</v>
      </c>
      <c r="V82" s="3">
        <v>64.8</v>
      </c>
      <c r="W82" s="3">
        <v>2.06</v>
      </c>
      <c r="X82" s="3">
        <v>0.01</v>
      </c>
      <c r="Y82" s="3">
        <v>13.5</v>
      </c>
      <c r="Z82" s="3">
        <v>8.35</v>
      </c>
      <c r="AA82" s="3">
        <v>0.14000000000000001</v>
      </c>
      <c r="AB82" s="3"/>
      <c r="AC82" s="3">
        <v>1.22</v>
      </c>
      <c r="AD82" s="3">
        <v>4.5199999999999996</v>
      </c>
      <c r="AE82" s="3">
        <v>4.28</v>
      </c>
      <c r="AF82" s="29">
        <v>1.1200000000000001</v>
      </c>
      <c r="AG82" s="10"/>
      <c r="AH82" s="3">
        <f t="shared" si="32"/>
        <v>100</v>
      </c>
      <c r="AI82" s="1">
        <f t="shared" si="33"/>
        <v>0.20663384933732137</v>
      </c>
      <c r="AJ82" s="3">
        <f t="shared" si="34"/>
        <v>6.8442622950819674</v>
      </c>
      <c r="AK82" s="3">
        <f t="shared" si="35"/>
        <v>5.4</v>
      </c>
      <c r="AL82" s="3">
        <f t="shared" si="36"/>
        <v>0.81958661323020077</v>
      </c>
      <c r="AM82" s="3">
        <f t="shared" si="37"/>
        <v>1.6357074595990779</v>
      </c>
    </row>
    <row r="83" spans="1:39" x14ac:dyDescent="0.15">
      <c r="A83" s="12" t="s">
        <v>212</v>
      </c>
      <c r="B83">
        <v>1060</v>
      </c>
      <c r="C83" t="s">
        <v>425</v>
      </c>
      <c r="D83" s="3">
        <v>60.646766169154219</v>
      </c>
      <c r="E83" s="3">
        <v>3.0049751243781091</v>
      </c>
      <c r="F83" s="3">
        <v>9.9502487562189035E-3</v>
      </c>
      <c r="G83" s="3">
        <v>14.348258706467659</v>
      </c>
      <c r="H83" s="3">
        <v>8.756218905472636</v>
      </c>
      <c r="I83" s="3">
        <v>0.18905472636815918</v>
      </c>
      <c r="K83" s="3">
        <v>1.9004975124378107</v>
      </c>
      <c r="L83" s="3">
        <v>6.2587064676616908</v>
      </c>
      <c r="M83" s="3">
        <v>4.4875621890547261</v>
      </c>
      <c r="N83" s="3">
        <v>0.39800995024875618</v>
      </c>
      <c r="P83" s="3">
        <f t="shared" si="38"/>
        <v>99.999999999999972</v>
      </c>
      <c r="Q83" s="1">
        <f t="shared" si="39"/>
        <v>0.2789704498705492</v>
      </c>
      <c r="S83" s="12" t="s">
        <v>212</v>
      </c>
      <c r="T83">
        <v>1060</v>
      </c>
      <c r="U83" s="6" t="s">
        <v>326</v>
      </c>
      <c r="V83" s="3">
        <v>67.64</v>
      </c>
      <c r="W83" s="3">
        <v>1.36</v>
      </c>
      <c r="X83" s="3">
        <v>0.02</v>
      </c>
      <c r="Y83" s="3">
        <v>12.63</v>
      </c>
      <c r="Z83" s="3">
        <v>7.75</v>
      </c>
      <c r="AA83" s="3">
        <v>0.14000000000000001</v>
      </c>
      <c r="AB83" s="3"/>
      <c r="AC83" s="3">
        <v>0.6</v>
      </c>
      <c r="AD83" s="3">
        <v>3.41</v>
      </c>
      <c r="AE83" s="3">
        <v>4.25</v>
      </c>
      <c r="AF83" s="29">
        <v>2.21</v>
      </c>
      <c r="AG83" s="10"/>
      <c r="AH83" s="3">
        <f t="shared" si="32"/>
        <v>100.00999999999998</v>
      </c>
      <c r="AI83" s="1">
        <f t="shared" si="33"/>
        <v>0.12127148883880093</v>
      </c>
      <c r="AJ83" s="3">
        <f t="shared" si="34"/>
        <v>12.916666666666668</v>
      </c>
      <c r="AK83" s="3">
        <f t="shared" si="35"/>
        <v>6.46</v>
      </c>
      <c r="AL83" s="3">
        <f t="shared" si="36"/>
        <v>0.81044755620273901</v>
      </c>
      <c r="AM83" s="3">
        <f t="shared" si="37"/>
        <v>1.3459351123203733</v>
      </c>
    </row>
    <row r="85" spans="1:39" x14ac:dyDescent="0.15">
      <c r="A85" s="18" t="s">
        <v>343</v>
      </c>
      <c r="Y85" s="10"/>
    </row>
    <row r="86" spans="1:39" x14ac:dyDescent="0.15">
      <c r="S86" t="s">
        <v>44</v>
      </c>
      <c r="T86" s="48" t="s">
        <v>183</v>
      </c>
      <c r="V86" s="3">
        <v>47.577002053388085</v>
      </c>
      <c r="W86" s="3">
        <v>0.72895277207392195</v>
      </c>
      <c r="X86" s="3">
        <v>0.16427104722792607</v>
      </c>
      <c r="Y86" s="3">
        <v>12.843942505133469</v>
      </c>
      <c r="Z86" s="3">
        <v>9.3839835728952767</v>
      </c>
      <c r="AA86" s="3">
        <v>0.18480492813141683</v>
      </c>
      <c r="AC86" s="3">
        <v>17.094455852156056</v>
      </c>
      <c r="AD86" s="3">
        <v>10.359342915811087</v>
      </c>
      <c r="AE86" s="3">
        <v>1.2422997946611909</v>
      </c>
      <c r="AF86" s="3">
        <v>0.41067761806981518</v>
      </c>
      <c r="AH86" s="3">
        <f t="shared" ref="AH86:AH96" si="40">SUM(V86:AG86)</f>
        <v>99.989733059548243</v>
      </c>
      <c r="AI86" s="1">
        <f t="shared" ref="AI86:AI96" si="41">(AC86/40.304)/(AC86/40.304+Z86/71.846)</f>
        <v>0.76455633677321377</v>
      </c>
      <c r="AJ86" s="3">
        <f t="shared" ref="AJ86:AJ96" si="42">Z86/AC86</f>
        <v>0.54894894894894897</v>
      </c>
      <c r="AK86" s="3">
        <f t="shared" ref="AK86:AK96" si="43">AE86+AF86</f>
        <v>1.6529774127310062</v>
      </c>
      <c r="AL86" s="3">
        <f t="shared" ref="AL86:AL96" si="44">(Y86/101.961)/(AD86/56.077+AE86/61.979+AF86/94.196)</f>
        <v>0.60232570877679104</v>
      </c>
      <c r="AM86" s="3">
        <f t="shared" ref="AM86:AM96" si="45">(Y86/101.961)/(AE86/61.979+AF86/94.196)</f>
        <v>5.1618875784860148</v>
      </c>
    </row>
    <row r="87" spans="1:39" x14ac:dyDescent="0.15">
      <c r="A87" t="s">
        <v>344</v>
      </c>
      <c r="B87">
        <v>1230</v>
      </c>
      <c r="C87" t="s">
        <v>95</v>
      </c>
      <c r="D87" s="3">
        <v>40.775169601013665</v>
      </c>
      <c r="E87" s="3">
        <v>1.2567646646838111E-2</v>
      </c>
      <c r="F87" s="3">
        <v>4.9772858007279645E-2</v>
      </c>
      <c r="G87" s="3">
        <v>0.10338533648940658</v>
      </c>
      <c r="H87" s="3">
        <v>7.8952196014047331</v>
      </c>
      <c r="I87" s="3">
        <v>0.14334583106096541</v>
      </c>
      <c r="K87" s="3">
        <v>50.767070845975063</v>
      </c>
      <c r="L87" s="3">
        <v>0.2379142612747967</v>
      </c>
      <c r="M87" s="3">
        <v>9.4568430213831343E-3</v>
      </c>
      <c r="N87" s="3">
        <v>6.097175105891757E-3</v>
      </c>
      <c r="P87" s="3">
        <f t="shared" ref="P87:P96" si="46">SUM(D87:N87)</f>
        <v>100.00000000000001</v>
      </c>
      <c r="Q87" s="1">
        <f t="shared" ref="Q87:Q96" si="47">(K87/40.304)/(K87/40.304+H87/71.846)</f>
        <v>0.91975808609666798</v>
      </c>
      <c r="S87" t="s">
        <v>344</v>
      </c>
      <c r="T87">
        <v>1230</v>
      </c>
      <c r="U87" t="s">
        <v>354</v>
      </c>
      <c r="V87" s="3">
        <v>48.643919510061245</v>
      </c>
      <c r="W87" s="3">
        <v>0.78740157480314965</v>
      </c>
      <c r="X87" s="3">
        <v>0</v>
      </c>
      <c r="Y87" s="3">
        <v>13.757655293088364</v>
      </c>
      <c r="Z87" s="3">
        <v>7.9943132108486443</v>
      </c>
      <c r="AA87" s="3">
        <v>0.17497812773403326</v>
      </c>
      <c r="AC87" s="3">
        <v>15.310586176727909</v>
      </c>
      <c r="AD87" s="3">
        <v>11.537620297462817</v>
      </c>
      <c r="AE87" s="3">
        <v>1.3342082239720034</v>
      </c>
      <c r="AF87" s="3">
        <v>0.45931758530183731</v>
      </c>
      <c r="AH87" s="3">
        <f t="shared" si="40"/>
        <v>100</v>
      </c>
      <c r="AI87" s="1">
        <f t="shared" si="41"/>
        <v>0.77344875942338964</v>
      </c>
      <c r="AJ87" s="3">
        <f t="shared" si="42"/>
        <v>0.52214285714285713</v>
      </c>
      <c r="AK87" s="3">
        <f t="shared" si="43"/>
        <v>1.7935258092738406</v>
      </c>
      <c r="AL87" s="3">
        <f t="shared" si="44"/>
        <v>0.58122397040182694</v>
      </c>
      <c r="AM87" s="3">
        <f t="shared" si="45"/>
        <v>5.1104315561137632</v>
      </c>
    </row>
    <row r="88" spans="1:39" x14ac:dyDescent="0.15">
      <c r="A88" t="s">
        <v>345</v>
      </c>
      <c r="B88">
        <v>1200</v>
      </c>
      <c r="C88" t="s">
        <v>162</v>
      </c>
      <c r="D88" s="3">
        <v>54.831732282473226</v>
      </c>
      <c r="E88" s="3">
        <v>7.1411484759590568E-2</v>
      </c>
      <c r="F88" s="3">
        <v>1.3616024777468618</v>
      </c>
      <c r="G88" s="3">
        <v>4.1965578455688881</v>
      </c>
      <c r="H88" s="3">
        <v>5.9687511803291082</v>
      </c>
      <c r="I88" s="3">
        <v>7.851234466868949E-2</v>
      </c>
      <c r="K88" s="3">
        <v>32.042000830951686</v>
      </c>
      <c r="L88" s="3">
        <v>1.4134236468707118</v>
      </c>
      <c r="M88" s="3">
        <v>3.0468228687977647E-2</v>
      </c>
      <c r="N88" s="3">
        <v>5.5396779432686635E-3</v>
      </c>
      <c r="P88" s="3">
        <f t="shared" si="46"/>
        <v>100.00000000000003</v>
      </c>
      <c r="Q88" s="1">
        <f t="shared" si="47"/>
        <v>0.90538841132329129</v>
      </c>
      <c r="S88" t="s">
        <v>345</v>
      </c>
      <c r="T88">
        <v>1200</v>
      </c>
      <c r="U88" t="s">
        <v>355</v>
      </c>
      <c r="V88" s="3">
        <v>49.288528896672503</v>
      </c>
      <c r="W88" s="3">
        <v>0.79903677758318736</v>
      </c>
      <c r="X88" s="3">
        <v>0.16418563922942206</v>
      </c>
      <c r="Y88" s="3">
        <v>13.901050788091068</v>
      </c>
      <c r="Z88" s="3">
        <v>8.7675131348511393</v>
      </c>
      <c r="AA88" s="3">
        <v>0.13134851138353765</v>
      </c>
      <c r="AC88" s="3">
        <v>14.295096322241681</v>
      </c>
      <c r="AD88" s="3">
        <v>11.033274956217163</v>
      </c>
      <c r="AE88" s="3">
        <v>1.160245183887916</v>
      </c>
      <c r="AF88" s="3">
        <v>0.47066549912434325</v>
      </c>
      <c r="AH88" s="3">
        <f t="shared" si="40"/>
        <v>100.01094570928194</v>
      </c>
      <c r="AI88" s="1">
        <f t="shared" si="41"/>
        <v>0.74401409260387275</v>
      </c>
      <c r="AJ88" s="3">
        <f t="shared" si="42"/>
        <v>0.61332312404287903</v>
      </c>
      <c r="AK88" s="3">
        <f t="shared" si="43"/>
        <v>1.6309106830122593</v>
      </c>
      <c r="AL88" s="3">
        <f t="shared" si="44"/>
        <v>0.6183954341602812</v>
      </c>
      <c r="AM88" s="3">
        <f t="shared" si="45"/>
        <v>5.7485788829652398</v>
      </c>
    </row>
    <row r="89" spans="1:39" x14ac:dyDescent="0.15">
      <c r="A89" t="s">
        <v>346</v>
      </c>
      <c r="B89">
        <v>1170</v>
      </c>
      <c r="C89" t="s">
        <v>426</v>
      </c>
      <c r="D89" s="3">
        <v>37.823085177835786</v>
      </c>
      <c r="E89" s="3">
        <v>5.0592658495994536E-2</v>
      </c>
      <c r="F89" s="3">
        <v>2.6005094980188286</v>
      </c>
      <c r="G89" s="3">
        <v>1.7557296437445087</v>
      </c>
      <c r="H89" s="3">
        <v>11.138021209945308</v>
      </c>
      <c r="I89" s="3">
        <v>0.10891803218634928</v>
      </c>
      <c r="K89" s="3">
        <v>46.195203260502325</v>
      </c>
      <c r="L89" s="3">
        <v>0.3189858489027188</v>
      </c>
      <c r="M89" s="3">
        <v>3.4133856240736241E-3</v>
      </c>
      <c r="N89" s="3">
        <v>5.5412847441184878E-3</v>
      </c>
      <c r="P89" s="3">
        <f t="shared" si="46"/>
        <v>100</v>
      </c>
      <c r="Q89" s="1">
        <f t="shared" si="47"/>
        <v>0.88085854825416765</v>
      </c>
      <c r="S89" t="s">
        <v>346</v>
      </c>
      <c r="T89">
        <v>1170</v>
      </c>
      <c r="U89" t="s">
        <v>356</v>
      </c>
      <c r="V89" s="3">
        <v>48.675313158186455</v>
      </c>
      <c r="W89" s="3">
        <v>0.90899013413147112</v>
      </c>
      <c r="X89" s="3">
        <v>9.9767209843698051E-2</v>
      </c>
      <c r="Y89" s="3">
        <v>14.654694601485424</v>
      </c>
      <c r="Z89" s="3">
        <v>9.3226914976166722</v>
      </c>
      <c r="AA89" s="3">
        <v>0.14410819199645272</v>
      </c>
      <c r="AC89" s="3">
        <v>12.282452056313048</v>
      </c>
      <c r="AD89" s="3">
        <v>12.09400288216384</v>
      </c>
      <c r="AE89" s="3">
        <v>1.2858884824298857</v>
      </c>
      <c r="AF89" s="3">
        <v>0.53209178583305627</v>
      </c>
      <c r="AH89" s="3">
        <f t="shared" si="40"/>
        <v>100</v>
      </c>
      <c r="AI89" s="1">
        <f t="shared" si="41"/>
        <v>0.70136250391097765</v>
      </c>
      <c r="AJ89" s="3">
        <f t="shared" si="42"/>
        <v>0.75902527075812276</v>
      </c>
      <c r="AK89" s="3">
        <f t="shared" si="43"/>
        <v>1.817980268262942</v>
      </c>
      <c r="AL89" s="3">
        <f t="shared" si="44"/>
        <v>0.59376277098175922</v>
      </c>
      <c r="AM89" s="3">
        <f t="shared" si="45"/>
        <v>5.4450968384904419</v>
      </c>
    </row>
    <row r="90" spans="1:39" x14ac:dyDescent="0.15">
      <c r="A90" t="s">
        <v>347</v>
      </c>
      <c r="B90">
        <v>1140</v>
      </c>
      <c r="C90" t="s">
        <v>121</v>
      </c>
      <c r="D90" s="3">
        <v>51.799186177427508</v>
      </c>
      <c r="E90" s="3">
        <v>0.28268809673673106</v>
      </c>
      <c r="F90" s="3">
        <v>0.74677972713007867</v>
      </c>
      <c r="G90" s="3">
        <v>4.8669781296265109</v>
      </c>
      <c r="H90" s="3">
        <v>4.1821437753211406</v>
      </c>
      <c r="I90" s="3">
        <v>0.16721926224058301</v>
      </c>
      <c r="K90" s="3">
        <v>18.552583753690129</v>
      </c>
      <c r="L90" s="3">
        <v>19.080061346973874</v>
      </c>
      <c r="M90" s="3">
        <v>0.31715144369287512</v>
      </c>
      <c r="N90" s="3">
        <v>5.2082871605748171E-3</v>
      </c>
      <c r="P90" s="3">
        <f t="shared" si="46"/>
        <v>100.00000000000001</v>
      </c>
      <c r="Q90" s="1">
        <f t="shared" si="47"/>
        <v>0.88773980141251074</v>
      </c>
      <c r="S90" t="s">
        <v>347</v>
      </c>
      <c r="T90">
        <v>1140</v>
      </c>
      <c r="U90" t="s">
        <v>357</v>
      </c>
      <c r="V90" s="3">
        <v>50.215255546969864</v>
      </c>
      <c r="W90" s="3">
        <v>1.0707583618500938</v>
      </c>
      <c r="X90" s="3">
        <v>6.6232475990727457E-2</v>
      </c>
      <c r="Y90" s="3">
        <v>16.988630091621591</v>
      </c>
      <c r="Z90" s="3">
        <v>6.788828789049564</v>
      </c>
      <c r="AA90" s="3">
        <v>0.20973617397063693</v>
      </c>
      <c r="AC90" s="3">
        <v>11.127055966442212</v>
      </c>
      <c r="AD90" s="3">
        <v>11.678993266364941</v>
      </c>
      <c r="AE90" s="3">
        <v>1.2915332818191854</v>
      </c>
      <c r="AF90" s="3">
        <v>0.57401479191963789</v>
      </c>
      <c r="AH90" s="3">
        <f t="shared" si="40"/>
        <v>100.01103874599846</v>
      </c>
      <c r="AI90" s="1">
        <f t="shared" si="41"/>
        <v>0.74501039670426206</v>
      </c>
      <c r="AJ90" s="3">
        <f t="shared" si="42"/>
        <v>0.61011904761904767</v>
      </c>
      <c r="AK90" s="3">
        <f t="shared" si="43"/>
        <v>1.8655480737388233</v>
      </c>
      <c r="AL90" s="3">
        <f t="shared" si="44"/>
        <v>0.70841624422359417</v>
      </c>
      <c r="AM90" s="3">
        <f t="shared" si="45"/>
        <v>6.1866346953853766</v>
      </c>
    </row>
    <row r="91" spans="1:39" x14ac:dyDescent="0.15">
      <c r="A91" t="s">
        <v>348</v>
      </c>
      <c r="B91">
        <v>1140</v>
      </c>
      <c r="C91" t="s">
        <v>121</v>
      </c>
      <c r="D91" s="3">
        <v>52.674698147924303</v>
      </c>
      <c r="E91" s="3">
        <v>0.19843668157460009</v>
      </c>
      <c r="F91" s="3">
        <v>0.68294451831258296</v>
      </c>
      <c r="G91" s="3">
        <v>3.7471292155203675</v>
      </c>
      <c r="H91" s="3">
        <v>4.2171991887935318</v>
      </c>
      <c r="I91" s="3">
        <v>0.14303557758169147</v>
      </c>
      <c r="K91" s="3">
        <v>18.087621043018121</v>
      </c>
      <c r="L91" s="3">
        <v>19.941039794780881</v>
      </c>
      <c r="M91" s="3">
        <v>0.29379373329572778</v>
      </c>
      <c r="N91" s="3">
        <v>1.4102099198194933E-2</v>
      </c>
      <c r="P91" s="3">
        <f t="shared" si="46"/>
        <v>100</v>
      </c>
      <c r="Q91" s="1">
        <f t="shared" si="47"/>
        <v>0.88433427655613883</v>
      </c>
      <c r="S91" t="s">
        <v>348</v>
      </c>
      <c r="T91">
        <v>1140</v>
      </c>
      <c r="U91" t="s">
        <v>358</v>
      </c>
      <c r="V91" s="3">
        <v>51.042479652135135</v>
      </c>
      <c r="W91" s="3">
        <v>1.0257553796409857</v>
      </c>
      <c r="X91" s="3">
        <v>6.6897089976586013E-2</v>
      </c>
      <c r="Y91" s="3">
        <v>16.490132679228456</v>
      </c>
      <c r="Z91" s="3">
        <v>5.1176273832088306</v>
      </c>
      <c r="AA91" s="3">
        <v>0.21184078492585573</v>
      </c>
      <c r="AC91" s="3">
        <v>11.495149960976697</v>
      </c>
      <c r="AD91" s="3">
        <v>11.929981045824507</v>
      </c>
      <c r="AE91" s="3">
        <v>1.9511651243170922</v>
      </c>
      <c r="AF91" s="3">
        <v>0.66897089976586022</v>
      </c>
      <c r="AH91" s="3">
        <f t="shared" si="40"/>
        <v>100</v>
      </c>
      <c r="AI91" s="1">
        <f t="shared" si="41"/>
        <v>0.80016221186097913</v>
      </c>
      <c r="AJ91" s="3">
        <f t="shared" si="42"/>
        <v>0.44519883608147431</v>
      </c>
      <c r="AK91" s="3">
        <f t="shared" si="43"/>
        <v>2.6201360240829525</v>
      </c>
      <c r="AL91" s="3">
        <f t="shared" si="44"/>
        <v>0.64350651048082552</v>
      </c>
      <c r="AM91" s="3">
        <f t="shared" si="45"/>
        <v>4.1917405113986899</v>
      </c>
    </row>
    <row r="92" spans="1:39" x14ac:dyDescent="0.15">
      <c r="A92" t="s">
        <v>349</v>
      </c>
      <c r="B92">
        <v>1110</v>
      </c>
      <c r="C92" t="s">
        <v>263</v>
      </c>
      <c r="D92" s="3">
        <v>45.304921881995497</v>
      </c>
      <c r="E92" s="3">
        <v>0.47266177316958458</v>
      </c>
      <c r="F92" s="3">
        <v>0.10234818351395063</v>
      </c>
      <c r="G92" s="3">
        <v>14.767240276069325</v>
      </c>
      <c r="H92" s="3">
        <v>10.22716574525356</v>
      </c>
      <c r="I92" s="3">
        <v>0.33831812650626147</v>
      </c>
      <c r="K92" s="3">
        <v>15.924469503849245</v>
      </c>
      <c r="L92" s="3">
        <v>12.539096782698085</v>
      </c>
      <c r="M92" s="3">
        <v>0.31209224936264895</v>
      </c>
      <c r="N92" s="3">
        <v>1.16854775818486E-2</v>
      </c>
      <c r="P92" s="3">
        <f t="shared" si="46"/>
        <v>100</v>
      </c>
      <c r="Q92" s="1">
        <f t="shared" si="47"/>
        <v>0.73514468223802676</v>
      </c>
      <c r="S92" t="s">
        <v>349</v>
      </c>
      <c r="T92">
        <v>1110</v>
      </c>
      <c r="U92" t="s">
        <v>359</v>
      </c>
      <c r="V92" s="3">
        <v>54.145342886386892</v>
      </c>
      <c r="W92" s="3">
        <v>1.1600136472193789</v>
      </c>
      <c r="X92" s="3">
        <v>3.4118048447628793E-2</v>
      </c>
      <c r="Y92" s="3">
        <v>18.332764699192538</v>
      </c>
      <c r="Z92" s="3">
        <v>8.393039918116683</v>
      </c>
      <c r="AA92" s="3">
        <v>0.14784487660639142</v>
      </c>
      <c r="AC92" s="3">
        <v>5.4361423859888545</v>
      </c>
      <c r="AD92" s="3">
        <v>9.3142272262026609</v>
      </c>
      <c r="AE92" s="3">
        <v>2.0015921755942223</v>
      </c>
      <c r="AF92" s="3">
        <v>1.03491413624474</v>
      </c>
      <c r="AH92" s="3">
        <f t="shared" si="40"/>
        <v>100</v>
      </c>
      <c r="AI92" s="1">
        <f t="shared" si="41"/>
        <v>0.53587353639770097</v>
      </c>
      <c r="AJ92" s="3">
        <f t="shared" si="42"/>
        <v>1.5439330543933054</v>
      </c>
      <c r="AK92" s="3">
        <f t="shared" si="43"/>
        <v>3.0365063118389624</v>
      </c>
      <c r="AL92" s="3">
        <f t="shared" si="44"/>
        <v>0.8587397811490427</v>
      </c>
      <c r="AM92" s="3">
        <f t="shared" si="45"/>
        <v>4.1542399686216909</v>
      </c>
    </row>
    <row r="93" spans="1:39" x14ac:dyDescent="0.15">
      <c r="A93" t="s">
        <v>350</v>
      </c>
      <c r="B93">
        <v>1080</v>
      </c>
      <c r="C93" t="s">
        <v>121</v>
      </c>
      <c r="D93" s="3">
        <v>48.208570524189682</v>
      </c>
      <c r="E93" s="3">
        <v>0.89835251794946502</v>
      </c>
      <c r="F93" s="3">
        <v>0.3426601886138339</v>
      </c>
      <c r="G93" s="3">
        <v>10.219513543116397</v>
      </c>
      <c r="H93" s="3">
        <v>8.4408961418070536</v>
      </c>
      <c r="I93" s="3">
        <v>8.9433304359622365E-2</v>
      </c>
      <c r="K93" s="3">
        <v>12.244323748561778</v>
      </c>
      <c r="L93" s="3">
        <v>18.735774829046729</v>
      </c>
      <c r="M93" s="3">
        <v>0.79887052770673905</v>
      </c>
      <c r="N93" s="3">
        <v>2.1604674648672814E-2</v>
      </c>
      <c r="P93" s="3">
        <f t="shared" si="46"/>
        <v>99.999999999999972</v>
      </c>
      <c r="Q93" s="1">
        <f t="shared" si="47"/>
        <v>0.72112487154108629</v>
      </c>
      <c r="S93" t="s">
        <v>350</v>
      </c>
      <c r="T93">
        <v>1080</v>
      </c>
      <c r="U93" t="s">
        <v>360</v>
      </c>
      <c r="V93" s="3">
        <v>53.396454915776729</v>
      </c>
      <c r="W93" s="3">
        <v>1.5413409666409776</v>
      </c>
      <c r="X93" s="3">
        <v>2.201915666629968E-2</v>
      </c>
      <c r="Y93" s="3">
        <v>18.848398106352526</v>
      </c>
      <c r="Z93" s="3">
        <v>9.2920841131784648</v>
      </c>
      <c r="AA93" s="3">
        <v>7.7067048332048887E-2</v>
      </c>
      <c r="AC93" s="3">
        <v>4.2827259715952879</v>
      </c>
      <c r="AD93" s="3">
        <v>8.2792029065286794</v>
      </c>
      <c r="AE93" s="3">
        <v>2.9175382582847078</v>
      </c>
      <c r="AF93" s="3">
        <v>1.3321589783111307</v>
      </c>
      <c r="AH93" s="3">
        <f t="shared" si="40"/>
        <v>99.988990421666841</v>
      </c>
      <c r="AI93" s="1">
        <f t="shared" si="41"/>
        <v>0.45103272558378832</v>
      </c>
      <c r="AJ93" s="3">
        <f t="shared" si="42"/>
        <v>2.1696658097686377</v>
      </c>
      <c r="AK93" s="3">
        <f t="shared" si="43"/>
        <v>4.2496972365958383</v>
      </c>
      <c r="AL93" s="3">
        <f t="shared" si="44"/>
        <v>0.88510499509515095</v>
      </c>
      <c r="AM93" s="3">
        <f t="shared" si="45"/>
        <v>3.0198089444656455</v>
      </c>
    </row>
    <row r="94" spans="1:39" x14ac:dyDescent="0.15">
      <c r="A94" t="s">
        <v>351</v>
      </c>
      <c r="B94">
        <v>1050</v>
      </c>
      <c r="C94" t="s">
        <v>427</v>
      </c>
      <c r="D94" s="3">
        <v>40.900307475388097</v>
      </c>
      <c r="E94" s="3">
        <v>1.4080015959537437</v>
      </c>
      <c r="F94" s="3">
        <v>0</v>
      </c>
      <c r="G94" s="3">
        <v>18.206715440096136</v>
      </c>
      <c r="H94" s="3">
        <v>17.088047815616125</v>
      </c>
      <c r="I94" s="3">
        <v>0.56217161057713338</v>
      </c>
      <c r="K94" s="3">
        <v>10.400274551208316</v>
      </c>
      <c r="L94" s="3">
        <v>11.114127197472314</v>
      </c>
      <c r="M94" s="3">
        <v>0.30758501915909486</v>
      </c>
      <c r="N94" s="3">
        <v>1.2769294529050701E-2</v>
      </c>
      <c r="P94" s="3">
        <f t="shared" si="46"/>
        <v>100</v>
      </c>
      <c r="Q94" s="1">
        <f t="shared" si="47"/>
        <v>0.52037050918310079</v>
      </c>
      <c r="S94" t="s">
        <v>351</v>
      </c>
      <c r="T94">
        <v>1050</v>
      </c>
      <c r="U94" t="s">
        <v>361</v>
      </c>
      <c r="V94" s="3">
        <v>58.523215821152192</v>
      </c>
      <c r="W94" s="3">
        <v>1.3220120378331899</v>
      </c>
      <c r="X94" s="3">
        <v>1.0748065348237317E-2</v>
      </c>
      <c r="Y94" s="3">
        <v>19.045571797076526</v>
      </c>
      <c r="Z94" s="3">
        <v>6.5455717970765255</v>
      </c>
      <c r="AA94" s="3">
        <v>6.4488392089423904E-2</v>
      </c>
      <c r="AC94" s="3">
        <v>1.9239036973344796</v>
      </c>
      <c r="AD94" s="3">
        <v>6.0941530524505581</v>
      </c>
      <c r="AE94" s="3">
        <v>4.4604471195184869</v>
      </c>
      <c r="AF94" s="3">
        <v>2.0206362854686155</v>
      </c>
      <c r="AH94" s="3">
        <f t="shared" si="40"/>
        <v>100.01074806534824</v>
      </c>
      <c r="AI94" s="1">
        <f t="shared" si="41"/>
        <v>0.34381066776953273</v>
      </c>
      <c r="AJ94" s="3">
        <f t="shared" si="42"/>
        <v>3.4022346368715084</v>
      </c>
      <c r="AK94" s="3">
        <f t="shared" si="43"/>
        <v>6.4810834049871024</v>
      </c>
      <c r="AL94" s="3">
        <f t="shared" si="44"/>
        <v>0.92428991124364757</v>
      </c>
      <c r="AM94" s="3">
        <f t="shared" si="45"/>
        <v>1.9995264914134641</v>
      </c>
    </row>
    <row r="95" spans="1:39" x14ac:dyDescent="0.15">
      <c r="A95" t="s">
        <v>352</v>
      </c>
      <c r="B95">
        <v>1020</v>
      </c>
      <c r="C95" t="s">
        <v>121</v>
      </c>
      <c r="D95" s="3">
        <v>44.640000000000008</v>
      </c>
      <c r="E95" s="3">
        <v>1.911111111111111</v>
      </c>
      <c r="F95" s="3">
        <v>0</v>
      </c>
      <c r="G95" s="3">
        <v>10.726666666666667</v>
      </c>
      <c r="H95" s="3">
        <v>10.875555555555556</v>
      </c>
      <c r="I95" s="3">
        <v>0.20477777777777775</v>
      </c>
      <c r="K95" s="3">
        <v>8.5233333333333334</v>
      </c>
      <c r="L95" s="3">
        <v>20.017777777777781</v>
      </c>
      <c r="M95" s="3">
        <v>1.5433333333333332</v>
      </c>
      <c r="N95" s="3">
        <v>6.0222222222222226E-2</v>
      </c>
      <c r="P95" s="3">
        <f t="shared" si="46"/>
        <v>98.50277777777778</v>
      </c>
      <c r="Q95" s="1">
        <f t="shared" si="47"/>
        <v>0.58282083925892159</v>
      </c>
      <c r="S95" t="s">
        <v>352</v>
      </c>
      <c r="T95">
        <v>1020</v>
      </c>
      <c r="U95" t="s">
        <v>362</v>
      </c>
      <c r="V95" s="3">
        <v>59.774061357846932</v>
      </c>
      <c r="W95" s="3">
        <v>1.539483885258611</v>
      </c>
      <c r="X95" s="3">
        <v>0</v>
      </c>
      <c r="Y95" s="3">
        <v>19.736404917488091</v>
      </c>
      <c r="Z95" s="3">
        <v>4.7956584339350981</v>
      </c>
      <c r="AA95" s="3">
        <v>0.1218296599844944</v>
      </c>
      <c r="AC95" s="3">
        <v>1.1739949053051277</v>
      </c>
      <c r="AD95" s="3">
        <v>5.1057702957138114</v>
      </c>
      <c r="AE95" s="3">
        <v>5.3826558865876626</v>
      </c>
      <c r="AF95" s="3">
        <v>2.381216081515118</v>
      </c>
      <c r="AH95" s="3">
        <f t="shared" si="40"/>
        <v>100.01107542363495</v>
      </c>
      <c r="AI95" s="1">
        <f t="shared" si="41"/>
        <v>0.30380908871427276</v>
      </c>
      <c r="AJ95" s="3">
        <f t="shared" si="42"/>
        <v>4.084905660377359</v>
      </c>
      <c r="AK95" s="3">
        <f t="shared" si="43"/>
        <v>7.7638719681027801</v>
      </c>
      <c r="AL95" s="3">
        <f t="shared" si="44"/>
        <v>0.95271604839262325</v>
      </c>
      <c r="AM95" s="3">
        <f t="shared" si="45"/>
        <v>1.7263478997033923</v>
      </c>
    </row>
    <row r="96" spans="1:39" x14ac:dyDescent="0.15">
      <c r="A96" t="s">
        <v>353</v>
      </c>
      <c r="B96">
        <v>990</v>
      </c>
      <c r="C96" t="s">
        <v>428</v>
      </c>
      <c r="D96" s="3">
        <v>36.298007390287431</v>
      </c>
      <c r="E96" s="3">
        <v>5.5348509666741501</v>
      </c>
      <c r="F96" s="3">
        <v>0</v>
      </c>
      <c r="G96" s="3">
        <v>18.096502776613686</v>
      </c>
      <c r="H96" s="3">
        <v>21.00224126483916</v>
      </c>
      <c r="I96" s="3">
        <v>0.34614859990943464</v>
      </c>
      <c r="K96" s="3">
        <v>8.2027380131243977</v>
      </c>
      <c r="L96" s="3">
        <v>9.0790792669188836</v>
      </c>
      <c r="M96" s="3">
        <v>0.93220459111550946</v>
      </c>
      <c r="N96" s="3">
        <v>0.33492533270164199</v>
      </c>
      <c r="P96" s="3">
        <f t="shared" si="46"/>
        <v>99.826698202184303</v>
      </c>
      <c r="Q96" s="1">
        <f t="shared" si="47"/>
        <v>0.41045447149944952</v>
      </c>
      <c r="S96" t="s">
        <v>353</v>
      </c>
      <c r="T96">
        <v>990</v>
      </c>
      <c r="U96" t="s">
        <v>363</v>
      </c>
      <c r="V96" s="3">
        <v>59.891754951635185</v>
      </c>
      <c r="W96" s="3">
        <v>1.1976047904191616</v>
      </c>
      <c r="X96" s="3">
        <v>0</v>
      </c>
      <c r="Y96" s="3">
        <v>19.507139567019809</v>
      </c>
      <c r="Z96" s="3">
        <v>5.4352832795946568</v>
      </c>
      <c r="AA96" s="3">
        <v>5.7577153385536615E-2</v>
      </c>
      <c r="AC96" s="3">
        <v>1.4509442653155227</v>
      </c>
      <c r="AD96" s="3">
        <v>5.4698295716259784</v>
      </c>
      <c r="AE96" s="3">
        <v>4.7673883003224313</v>
      </c>
      <c r="AF96" s="3">
        <v>2.2224781206817132</v>
      </c>
      <c r="AH96" s="3">
        <f t="shared" si="40"/>
        <v>100.00000000000001</v>
      </c>
      <c r="AI96" s="1">
        <f t="shared" si="41"/>
        <v>0.32243086322152331</v>
      </c>
      <c r="AJ96" s="3">
        <f t="shared" si="42"/>
        <v>3.7460317460317465</v>
      </c>
      <c r="AK96" s="3">
        <f t="shared" si="43"/>
        <v>6.9898664210041446</v>
      </c>
      <c r="AL96" s="3">
        <f t="shared" si="44"/>
        <v>0.96599231907887351</v>
      </c>
      <c r="AM96" s="3">
        <f t="shared" si="45"/>
        <v>1.9034201963028583</v>
      </c>
    </row>
  </sheetData>
  <phoneticPr fontId="14" type="noConversion"/>
  <pageMargins left="0.75000000000000011" right="0.75000000000000011" top="1" bottom="1" header="0.5" footer="0.5"/>
  <pageSetup paperSize="9" scale="45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R20" sqref="AR20"/>
    </sheetView>
  </sheetViews>
  <sheetFormatPr baseColWidth="10" defaultRowHeight="13" x14ac:dyDescent="0.15"/>
  <cols>
    <col min="1" max="1" width="7.83203125" customWidth="1"/>
    <col min="2" max="2" width="6.1640625" customWidth="1"/>
    <col min="3" max="3" width="18.33203125" customWidth="1"/>
    <col min="4" max="4" width="5.83203125" customWidth="1"/>
    <col min="5" max="14" width="5.83203125" style="3" customWidth="1"/>
    <col min="15" max="15" width="5.5" style="30" customWidth="1"/>
    <col min="16" max="16" width="5.33203125" style="51" customWidth="1"/>
    <col min="17" max="17" width="6.83203125" style="3" customWidth="1"/>
    <col min="18" max="18" width="2.33203125" customWidth="1"/>
    <col min="19" max="19" width="9.6640625" customWidth="1"/>
    <col min="20" max="20" width="7.33203125" style="42" customWidth="1"/>
    <col min="21" max="21" width="10.83203125" style="3"/>
    <col min="22" max="23" width="5.33203125" customWidth="1"/>
    <col min="24" max="24" width="5.33203125" style="3" customWidth="1"/>
    <col min="25" max="25" width="5.33203125" style="1" customWidth="1"/>
    <col min="26" max="32" width="5.33203125" customWidth="1"/>
    <col min="33" max="33" width="4.5" customWidth="1"/>
    <col min="34" max="34" width="5.83203125" style="51" customWidth="1"/>
    <col min="35" max="39" width="5.83203125" style="3" customWidth="1"/>
  </cols>
  <sheetData>
    <row r="1" spans="1:39" s="35" customFormat="1" ht="16" x14ac:dyDescent="0.2">
      <c r="A1" s="34" t="s">
        <v>293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50"/>
      <c r="Q1" s="37"/>
      <c r="S1" s="35" t="s">
        <v>292</v>
      </c>
      <c r="T1" s="40"/>
      <c r="AH1" s="50"/>
      <c r="AI1" s="36"/>
      <c r="AJ1" s="36"/>
      <c r="AK1" s="36"/>
      <c r="AL1" s="36"/>
      <c r="AM1" s="36"/>
    </row>
    <row r="2" spans="1:39" x14ac:dyDescent="0.15">
      <c r="A2" s="12" t="s">
        <v>82</v>
      </c>
      <c r="B2" t="s">
        <v>313</v>
      </c>
      <c r="C2" t="s">
        <v>398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88</v>
      </c>
      <c r="I2" s="3" t="s">
        <v>89</v>
      </c>
      <c r="J2" s="3" t="s">
        <v>90</v>
      </c>
      <c r="K2" s="3" t="s">
        <v>91</v>
      </c>
      <c r="L2" s="3" t="s">
        <v>92</v>
      </c>
      <c r="M2" s="3" t="s">
        <v>93</v>
      </c>
      <c r="N2" s="3" t="s">
        <v>94</v>
      </c>
      <c r="O2" s="3" t="s">
        <v>14</v>
      </c>
      <c r="P2" s="51" t="s">
        <v>15</v>
      </c>
      <c r="Q2" s="1" t="s">
        <v>16</v>
      </c>
      <c r="S2" t="s">
        <v>0</v>
      </c>
      <c r="T2" s="25" t="s">
        <v>313</v>
      </c>
      <c r="U2" t="s">
        <v>2</v>
      </c>
      <c r="V2" s="3" t="s">
        <v>3</v>
      </c>
      <c r="W2" s="3" t="s">
        <v>4</v>
      </c>
      <c r="X2" s="3" t="s">
        <v>5</v>
      </c>
      <c r="Y2" s="3" t="s">
        <v>6</v>
      </c>
      <c r="Z2" s="3" t="s">
        <v>7</v>
      </c>
      <c r="AA2" s="3" t="s">
        <v>8</v>
      </c>
      <c r="AB2" s="3" t="s">
        <v>9</v>
      </c>
      <c r="AC2" s="3" t="s">
        <v>10</v>
      </c>
      <c r="AD2" s="3" t="s">
        <v>11</v>
      </c>
      <c r="AE2" s="3" t="s">
        <v>12</v>
      </c>
      <c r="AF2" s="30" t="s">
        <v>13</v>
      </c>
      <c r="AG2" s="3" t="s">
        <v>14</v>
      </c>
      <c r="AH2" s="51" t="s">
        <v>15</v>
      </c>
      <c r="AI2" s="3" t="s">
        <v>16</v>
      </c>
      <c r="AJ2" s="3" t="s">
        <v>17</v>
      </c>
      <c r="AK2" s="3" t="s">
        <v>18</v>
      </c>
      <c r="AL2" s="3" t="s">
        <v>19</v>
      </c>
      <c r="AM2" s="3" t="s">
        <v>20</v>
      </c>
    </row>
    <row r="3" spans="1:39" s="8" customFormat="1" ht="15" x14ac:dyDescent="0.2">
      <c r="A3" s="14" t="s">
        <v>298</v>
      </c>
      <c r="E3" s="9"/>
      <c r="F3" s="9"/>
      <c r="G3" s="9"/>
      <c r="H3" s="9"/>
      <c r="I3" s="9"/>
      <c r="J3" s="9"/>
      <c r="K3" s="9"/>
      <c r="L3" s="9"/>
      <c r="M3" s="9"/>
      <c r="N3" s="9"/>
      <c r="O3" s="31"/>
      <c r="P3" s="52"/>
      <c r="Q3" s="9"/>
      <c r="T3" s="41"/>
      <c r="U3" s="9"/>
      <c r="X3" s="9"/>
      <c r="Y3" s="11"/>
      <c r="AH3" s="52"/>
      <c r="AI3" s="9"/>
      <c r="AJ3" s="9"/>
      <c r="AK3" s="9"/>
      <c r="AL3" s="9"/>
      <c r="AM3" s="9"/>
    </row>
    <row r="4" spans="1:39" x14ac:dyDescent="0.15">
      <c r="D4" s="3"/>
      <c r="O4" s="3"/>
      <c r="Q4" s="1"/>
      <c r="T4" s="25"/>
      <c r="U4"/>
      <c r="X4"/>
      <c r="Y4"/>
    </row>
    <row r="5" spans="1:39" x14ac:dyDescent="0.15">
      <c r="A5" s="12"/>
      <c r="D5" s="3"/>
      <c r="O5" s="3"/>
      <c r="Q5" s="1"/>
      <c r="S5" t="s">
        <v>44</v>
      </c>
      <c r="T5" s="46" t="s">
        <v>183</v>
      </c>
      <c r="U5"/>
      <c r="V5" s="3">
        <v>47.569803516028948</v>
      </c>
      <c r="W5" s="3">
        <v>0.72388831437435353</v>
      </c>
      <c r="X5" s="3">
        <v>0.16546018614270938</v>
      </c>
      <c r="Y5" s="3">
        <v>12.843846949327816</v>
      </c>
      <c r="Z5" s="3">
        <v>9.3898655635987573</v>
      </c>
      <c r="AA5" s="3">
        <v>0.18614270941054806</v>
      </c>
      <c r="AB5" s="3">
        <v>4.1365046535677345E-2</v>
      </c>
      <c r="AC5" s="3">
        <v>17.094105480868663</v>
      </c>
      <c r="AD5" s="3">
        <v>10.361944157187175</v>
      </c>
      <c r="AE5" s="3">
        <v>1.2202688728024818</v>
      </c>
      <c r="AF5" s="30">
        <v>0.40330920372285411</v>
      </c>
      <c r="AG5" s="3"/>
      <c r="AH5" s="51">
        <f t="shared" ref="AH5" si="0">SUM(V5:AG5)</f>
        <v>99.999999999999986</v>
      </c>
      <c r="AI5" s="3">
        <f t="shared" ref="AI5" si="1">(AC5/40.304)/(AC5/40.304+Z5/71.846)</f>
        <v>0.76443983028302409</v>
      </c>
      <c r="AJ5" s="3">
        <f t="shared" ref="AJ5" si="2">Z5/AC5</f>
        <v>0.54930429522081059</v>
      </c>
      <c r="AK5" s="3">
        <f t="shared" ref="AK5" si="3">AE5+AF5</f>
        <v>1.6235780765253358</v>
      </c>
      <c r="AL5" s="3">
        <f t="shared" ref="AL5" si="4">(Y5/101.961)/(AD5/56.077+AE5/61.979+AF5/94.196)</f>
        <v>0.60343871437525987</v>
      </c>
      <c r="AM5" s="3">
        <f t="shared" ref="AM5" si="5">(Y5/101.961)/(AE5/61.979+AF5/94.196)</f>
        <v>5.2552409071411397</v>
      </c>
    </row>
    <row r="6" spans="1:39" x14ac:dyDescent="0.15">
      <c r="A6" s="12" t="s">
        <v>108</v>
      </c>
      <c r="B6">
        <v>1200</v>
      </c>
      <c r="C6" t="s">
        <v>109</v>
      </c>
      <c r="D6" s="3">
        <v>36.556781417884139</v>
      </c>
      <c r="E6" s="3">
        <v>7.4847642709138573E-2</v>
      </c>
      <c r="F6" s="3">
        <v>4.0181542486674262</v>
      </c>
      <c r="G6" s="3">
        <v>1.6226421024655098</v>
      </c>
      <c r="H6" s="3">
        <v>10.15806242972991</v>
      </c>
      <c r="I6" s="3">
        <v>0.1228848276326393</v>
      </c>
      <c r="J6" s="3">
        <v>0</v>
      </c>
      <c r="K6" s="3">
        <v>47.166421019919824</v>
      </c>
      <c r="L6" s="3">
        <v>0.26316705695964676</v>
      </c>
      <c r="M6" s="3">
        <v>1.1714460965951443E-2</v>
      </c>
      <c r="N6" s="3">
        <v>5.3247930658177423E-3</v>
      </c>
      <c r="O6" s="3"/>
      <c r="P6" s="51">
        <f t="shared" ref="P6:P16" si="6">SUM(D6:N6)</f>
        <v>100</v>
      </c>
      <c r="Q6" s="1">
        <f t="shared" ref="Q6:Q16" si="7">(K6/40.304)/(K6/40.304+H6/71.846)</f>
        <v>0.89220731494968419</v>
      </c>
      <c r="S6" t="s">
        <v>97</v>
      </c>
      <c r="T6" s="25">
        <v>1200</v>
      </c>
      <c r="U6" t="s">
        <v>44</v>
      </c>
      <c r="V6" s="3">
        <v>48.278067319263542</v>
      </c>
      <c r="W6" s="3">
        <v>0.83699556636926431</v>
      </c>
      <c r="X6" s="3">
        <v>9.0221600011232403E-2</v>
      </c>
      <c r="Y6" s="3">
        <v>13.16229878477121</v>
      </c>
      <c r="Z6" s="3">
        <v>9.8700256397830124</v>
      </c>
      <c r="AA6" s="3">
        <v>0.20938476749594748</v>
      </c>
      <c r="AB6" s="3">
        <v>0</v>
      </c>
      <c r="AC6" s="3">
        <v>14.25202353189483</v>
      </c>
      <c r="AD6" s="3">
        <v>11.5793445074657</v>
      </c>
      <c r="AE6" s="3">
        <v>1.2717984579896615</v>
      </c>
      <c r="AF6" s="30">
        <v>0.44983982495560249</v>
      </c>
      <c r="AG6" s="3"/>
      <c r="AH6" s="51">
        <f t="shared" ref="AH6:AH16" si="8">SUM(V6:AG6)</f>
        <v>100.00000000000001</v>
      </c>
      <c r="AI6" s="3">
        <f t="shared" ref="AI6:AI16" si="9">(AC6/40.304)/(AC6/40.304+Z6/71.846)</f>
        <v>0.72020338106080894</v>
      </c>
      <c r="AJ6" s="3">
        <f t="shared" ref="AJ6:AJ16" si="10">Z6/AC6</f>
        <v>0.69253503670511951</v>
      </c>
      <c r="AK6" s="3">
        <f t="shared" ref="AK6:AK16" si="11">AE6+AF6</f>
        <v>1.7216382829452641</v>
      </c>
      <c r="AL6" s="3">
        <f t="shared" ref="AL6:AL16" si="12">(Y6/101.961)/(AD6/56.077+AE6/61.979+AF6/94.196)</f>
        <v>0.55694386016579744</v>
      </c>
      <c r="AM6" s="3">
        <f t="shared" ref="AM6:AM16" si="13">(Y6/101.961)/(AE6/61.979+AF6/94.196)</f>
        <v>5.1033586294427504</v>
      </c>
    </row>
    <row r="7" spans="1:39" x14ac:dyDescent="0.15">
      <c r="A7" s="12" t="s">
        <v>110</v>
      </c>
      <c r="B7">
        <v>1200</v>
      </c>
      <c r="C7" t="s">
        <v>109</v>
      </c>
      <c r="D7" s="3">
        <v>38.023099027909197</v>
      </c>
      <c r="E7" s="3">
        <v>3.4335487090527805E-2</v>
      </c>
      <c r="F7" s="3">
        <v>2.3295029347256162</v>
      </c>
      <c r="G7" s="3">
        <v>1.1739868337785508</v>
      </c>
      <c r="H7" s="3">
        <v>10.076851256914484</v>
      </c>
      <c r="I7" s="3">
        <v>0.14187305163219419</v>
      </c>
      <c r="J7" s="3">
        <v>0</v>
      </c>
      <c r="K7" s="3">
        <v>47.94960419582975</v>
      </c>
      <c r="L7" s="3">
        <v>0.25481494003528044</v>
      </c>
      <c r="M7" s="3">
        <v>1.2680211749371409E-2</v>
      </c>
      <c r="N7" s="3">
        <v>3.2520603350353334E-3</v>
      </c>
      <c r="O7" s="3"/>
      <c r="P7" s="51">
        <f t="shared" si="6"/>
        <v>99.999999999999986</v>
      </c>
      <c r="Q7" s="1">
        <f t="shared" si="7"/>
        <v>0.89454057003714582</v>
      </c>
      <c r="S7" t="s">
        <v>98</v>
      </c>
      <c r="T7" s="25">
        <v>1200</v>
      </c>
      <c r="U7" t="s">
        <v>44</v>
      </c>
      <c r="V7" s="3">
        <v>48.004694581526124</v>
      </c>
      <c r="W7" s="3">
        <v>0.8189532902130533</v>
      </c>
      <c r="X7" s="3">
        <v>9.8309041183692783E-2</v>
      </c>
      <c r="Y7" s="3">
        <v>13.691807652081271</v>
      </c>
      <c r="Z7" s="3">
        <v>10.116736572912176</v>
      </c>
      <c r="AA7" s="3">
        <v>0.18037760199563019</v>
      </c>
      <c r="AB7" s="3">
        <v>0</v>
      </c>
      <c r="AC7" s="3">
        <v>13.518575861449211</v>
      </c>
      <c r="AD7" s="3">
        <v>11.842558287084051</v>
      </c>
      <c r="AE7" s="3">
        <v>1.2366584453746028</v>
      </c>
      <c r="AF7" s="30">
        <v>0.49132866618017401</v>
      </c>
      <c r="AG7" s="3"/>
      <c r="AH7" s="51">
        <f t="shared" si="8"/>
        <v>99.999999999999986</v>
      </c>
      <c r="AI7" s="3">
        <f t="shared" si="9"/>
        <v>0.70431850067706558</v>
      </c>
      <c r="AJ7" s="3">
        <f t="shared" si="10"/>
        <v>0.74835816114047737</v>
      </c>
      <c r="AK7" s="3">
        <f t="shared" si="11"/>
        <v>1.7279871115547767</v>
      </c>
      <c r="AL7" s="3">
        <f t="shared" si="12"/>
        <v>0.56815393282215243</v>
      </c>
      <c r="AM7" s="3">
        <f t="shared" si="13"/>
        <v>5.3353472855606219</v>
      </c>
    </row>
    <row r="8" spans="1:39" x14ac:dyDescent="0.15">
      <c r="A8" s="12" t="s">
        <v>111</v>
      </c>
      <c r="B8">
        <v>1160</v>
      </c>
      <c r="C8" t="s">
        <v>109</v>
      </c>
      <c r="D8" s="3">
        <v>40.069213522101755</v>
      </c>
      <c r="E8" s="3">
        <v>1.8576994080456623E-2</v>
      </c>
      <c r="F8" s="3">
        <v>0.21085656037388489</v>
      </c>
      <c r="G8" s="3">
        <v>0.19522797638568329</v>
      </c>
      <c r="H8" s="3">
        <v>9.7506226933491273</v>
      </c>
      <c r="I8" s="3">
        <v>0.19110878925835117</v>
      </c>
      <c r="J8" s="3">
        <v>0.2247392168024753</v>
      </c>
      <c r="K8" s="3">
        <v>49.074329309605289</v>
      </c>
      <c r="L8" s="3">
        <v>0.24408847940541184</v>
      </c>
      <c r="M8" s="3">
        <v>1.59954098609656E-2</v>
      </c>
      <c r="N8" s="3">
        <v>5.2410487765674925E-3</v>
      </c>
      <c r="O8" s="3"/>
      <c r="P8" s="51">
        <f t="shared" si="6"/>
        <v>99.999999999999957</v>
      </c>
      <c r="Q8" s="1">
        <f t="shared" si="7"/>
        <v>0.89971655463712441</v>
      </c>
      <c r="S8" t="s">
        <v>99</v>
      </c>
      <c r="T8" s="25">
        <v>1160</v>
      </c>
      <c r="U8" t="s">
        <v>44</v>
      </c>
      <c r="V8" s="3">
        <v>48.548094373865695</v>
      </c>
      <c r="W8" s="3">
        <v>0.87197159565580606</v>
      </c>
      <c r="X8" s="3">
        <v>6.8778267507850072E-2</v>
      </c>
      <c r="Y8" s="3">
        <v>15.561533143202833</v>
      </c>
      <c r="Z8" s="3">
        <v>9.6037507562008457</v>
      </c>
      <c r="AA8" s="3">
        <v>0.19211102468815713</v>
      </c>
      <c r="AB8" s="3">
        <v>2.2686025408348454E-2</v>
      </c>
      <c r="AC8" s="3">
        <v>10.869486935730126</v>
      </c>
      <c r="AD8" s="3">
        <v>12.533128799009017</v>
      </c>
      <c r="AE8" s="3">
        <v>1.214242502808746</v>
      </c>
      <c r="AF8" s="30">
        <v>0.51421657592256487</v>
      </c>
      <c r="AG8" s="3"/>
      <c r="AH8" s="51">
        <f t="shared" si="8"/>
        <v>99.999999999999986</v>
      </c>
      <c r="AI8" s="3">
        <f t="shared" si="9"/>
        <v>0.66860445913762312</v>
      </c>
      <c r="AJ8" s="3">
        <f t="shared" si="10"/>
        <v>0.88355143283087645</v>
      </c>
      <c r="AK8" s="3">
        <f t="shared" si="11"/>
        <v>1.7284590787313108</v>
      </c>
      <c r="AL8" s="3">
        <f t="shared" si="12"/>
        <v>0.61405418513997312</v>
      </c>
      <c r="AM8" s="3">
        <f t="shared" si="13"/>
        <v>6.0926624877466349</v>
      </c>
    </row>
    <row r="9" spans="1:39" x14ac:dyDescent="0.15">
      <c r="A9" s="12" t="s">
        <v>112</v>
      </c>
      <c r="B9">
        <v>1160</v>
      </c>
      <c r="C9" t="s">
        <v>109</v>
      </c>
      <c r="D9" s="3">
        <v>39.4707510378664</v>
      </c>
      <c r="E9" s="3">
        <v>1.2328594791797709E-2</v>
      </c>
      <c r="F9" s="3">
        <v>2.9563467102780225E-2</v>
      </c>
      <c r="G9" s="3">
        <v>4.4785507611020257E-2</v>
      </c>
      <c r="H9" s="3">
        <v>11.6256132846899</v>
      </c>
      <c r="I9" s="3">
        <v>0.16341678198515538</v>
      </c>
      <c r="J9" s="3">
        <v>0</v>
      </c>
      <c r="K9" s="3">
        <v>48.432758837589631</v>
      </c>
      <c r="L9" s="3">
        <v>0.21474399295508872</v>
      </c>
      <c r="M9" s="3">
        <v>0</v>
      </c>
      <c r="N9" s="3">
        <v>6.0384954082274515E-3</v>
      </c>
      <c r="O9" s="3"/>
      <c r="P9" s="51">
        <f t="shared" si="6"/>
        <v>100.00000000000001</v>
      </c>
      <c r="Q9" s="1">
        <f t="shared" si="7"/>
        <v>0.88132522402196289</v>
      </c>
      <c r="S9" t="s">
        <v>100</v>
      </c>
      <c r="T9" s="25">
        <v>1160</v>
      </c>
      <c r="U9" t="s">
        <v>44</v>
      </c>
      <c r="V9" s="3">
        <v>47.842378324960876</v>
      </c>
      <c r="W9" s="3">
        <v>0.92061535518936954</v>
      </c>
      <c r="X9" s="3">
        <v>6.070137315272571E-2</v>
      </c>
      <c r="Y9" s="3">
        <v>15.003599578145376</v>
      </c>
      <c r="Z9" s="3">
        <v>10.719703107857173</v>
      </c>
      <c r="AA9" s="3">
        <v>0.2111929612972295</v>
      </c>
      <c r="AB9" s="3">
        <v>0</v>
      </c>
      <c r="AC9" s="3">
        <v>11.063323353691095</v>
      </c>
      <c r="AD9" s="3">
        <v>12.225017466587676</v>
      </c>
      <c r="AE9" s="3">
        <v>1.4240249924953441</v>
      </c>
      <c r="AF9" s="30">
        <v>0.52944348662311747</v>
      </c>
      <c r="AG9" s="3"/>
      <c r="AH9" s="51">
        <f t="shared" si="8"/>
        <v>99.999999999999986</v>
      </c>
      <c r="AI9" s="3">
        <f t="shared" si="9"/>
        <v>0.64785552733422547</v>
      </c>
      <c r="AJ9" s="3">
        <f t="shared" si="10"/>
        <v>0.96894059453488912</v>
      </c>
      <c r="AK9" s="3">
        <f t="shared" si="11"/>
        <v>1.9534684791184616</v>
      </c>
      <c r="AL9" s="3">
        <f t="shared" si="12"/>
        <v>0.59671513221349637</v>
      </c>
      <c r="AM9" s="3">
        <f t="shared" si="13"/>
        <v>5.1457324921166858</v>
      </c>
    </row>
    <row r="10" spans="1:39" x14ac:dyDescent="0.15">
      <c r="A10" s="12" t="s">
        <v>113</v>
      </c>
      <c r="B10">
        <v>1120</v>
      </c>
      <c r="C10" t="s">
        <v>114</v>
      </c>
      <c r="D10" s="3">
        <v>38.743489703637579</v>
      </c>
      <c r="E10" s="3">
        <v>5.8417596494227786E-2</v>
      </c>
      <c r="F10" s="3">
        <v>1.0490587784916643</v>
      </c>
      <c r="G10" s="3">
        <v>1.0694411643638233</v>
      </c>
      <c r="H10" s="3">
        <v>10.880366478125794</v>
      </c>
      <c r="I10" s="3">
        <v>0.19185747408794412</v>
      </c>
      <c r="J10" s="3">
        <v>0</v>
      </c>
      <c r="K10" s="3">
        <v>46.501657425559443</v>
      </c>
      <c r="L10" s="3">
        <v>1.4676024241047467</v>
      </c>
      <c r="M10" s="3">
        <v>3.5992650367487382E-2</v>
      </c>
      <c r="N10" s="3">
        <v>2.1163047672940879E-3</v>
      </c>
      <c r="O10" s="3"/>
      <c r="P10" s="51">
        <f t="shared" si="6"/>
        <v>100</v>
      </c>
      <c r="Q10" s="1">
        <f t="shared" si="7"/>
        <v>0.88397286197775038</v>
      </c>
      <c r="S10" t="s">
        <v>101</v>
      </c>
      <c r="T10" s="25">
        <v>1120</v>
      </c>
      <c r="U10" t="s">
        <v>44</v>
      </c>
      <c r="V10" s="3">
        <v>49.151365270191427</v>
      </c>
      <c r="W10" s="3">
        <v>0.88496729765490334</v>
      </c>
      <c r="X10" s="3">
        <v>5.6068964826736879E-2</v>
      </c>
      <c r="Y10" s="3">
        <v>15.222359866271882</v>
      </c>
      <c r="Z10" s="3">
        <v>9.9709005713391115</v>
      </c>
      <c r="AA10" s="3">
        <v>0.2067998183219906</v>
      </c>
      <c r="AB10" s="3">
        <v>0</v>
      </c>
      <c r="AC10" s="3">
        <v>10.422820068684482</v>
      </c>
      <c r="AD10" s="3">
        <v>12.125217047271173</v>
      </c>
      <c r="AE10" s="3">
        <v>1.4275740979586711</v>
      </c>
      <c r="AF10" s="30">
        <v>0.53192699747962713</v>
      </c>
      <c r="AG10" s="3"/>
      <c r="AH10" s="51">
        <f t="shared" si="8"/>
        <v>100.00000000000003</v>
      </c>
      <c r="AI10" s="3">
        <f t="shared" si="9"/>
        <v>0.65076441037401067</v>
      </c>
      <c r="AJ10" s="3">
        <f t="shared" si="10"/>
        <v>0.95664134136756618</v>
      </c>
      <c r="AK10" s="3">
        <f t="shared" si="11"/>
        <v>1.9595010954382981</v>
      </c>
      <c r="AL10" s="3">
        <f t="shared" si="12"/>
        <v>0.6096083245306293</v>
      </c>
      <c r="AM10" s="3">
        <f t="shared" si="13"/>
        <v>5.2055367804678045</v>
      </c>
    </row>
    <row r="11" spans="1:39" x14ac:dyDescent="0.15">
      <c r="A11" s="12" t="s">
        <v>65</v>
      </c>
      <c r="B11">
        <v>1100</v>
      </c>
      <c r="C11" t="s">
        <v>114</v>
      </c>
      <c r="D11" s="3">
        <v>43.851017675316555</v>
      </c>
      <c r="E11" s="3">
        <v>0.12369832234787108</v>
      </c>
      <c r="F11" s="3">
        <v>0.20372307789564539</v>
      </c>
      <c r="G11" s="3">
        <v>1.8122590066849429</v>
      </c>
      <c r="H11" s="3">
        <v>10.059763600912339</v>
      </c>
      <c r="I11" s="3">
        <v>0.16891876571448525</v>
      </c>
      <c r="J11" s="3">
        <v>0.12898082779097292</v>
      </c>
      <c r="K11" s="3">
        <v>37.484158843814576</v>
      </c>
      <c r="L11" s="3">
        <v>6.7903914508185155</v>
      </c>
      <c r="M11" s="3">
        <v>9.0975408358037177E-2</v>
      </c>
      <c r="N11" s="3">
        <v>6.4915018346198942E-3</v>
      </c>
      <c r="O11" s="3"/>
      <c r="P11" s="51">
        <f t="shared" si="6"/>
        <v>100.72037848148857</v>
      </c>
      <c r="Q11" s="1">
        <f t="shared" si="7"/>
        <v>0.86914827969680486</v>
      </c>
      <c r="S11" t="s">
        <v>102</v>
      </c>
      <c r="T11" s="25">
        <v>1100</v>
      </c>
      <c r="U11" s="2" t="s">
        <v>44</v>
      </c>
      <c r="V11" s="7">
        <v>49.389469331005373</v>
      </c>
      <c r="W11" s="7">
        <v>1.1226555642066391</v>
      </c>
      <c r="X11" s="7">
        <v>2.9084909717147601E-2</v>
      </c>
      <c r="Y11" s="7">
        <v>19.076408143160098</v>
      </c>
      <c r="Z11" s="7">
        <v>9.7143598455273032</v>
      </c>
      <c r="AA11" s="7">
        <v>0.17663869320293346</v>
      </c>
      <c r="AB11" s="7">
        <v>1.6079016126649529E-2</v>
      </c>
      <c r="AC11" s="7">
        <v>5.8575910626572361</v>
      </c>
      <c r="AD11" s="7">
        <v>12.306758213523628</v>
      </c>
      <c r="AE11" s="7">
        <v>1.7308265141110104</v>
      </c>
      <c r="AF11" s="30">
        <v>0.58012870676198913</v>
      </c>
      <c r="AG11" s="7"/>
      <c r="AH11" s="51">
        <f t="shared" si="8"/>
        <v>100</v>
      </c>
      <c r="AI11" s="3">
        <f t="shared" si="9"/>
        <v>0.51804402822116091</v>
      </c>
      <c r="AJ11" s="3">
        <f t="shared" si="10"/>
        <v>1.6584223346449323</v>
      </c>
      <c r="AK11" s="3">
        <f t="shared" si="11"/>
        <v>2.3109552208729998</v>
      </c>
      <c r="AL11" s="3">
        <f t="shared" si="12"/>
        <v>0.73791245188648291</v>
      </c>
      <c r="AM11" s="3">
        <f t="shared" si="13"/>
        <v>5.4891150300517699</v>
      </c>
    </row>
    <row r="12" spans="1:39" x14ac:dyDescent="0.15">
      <c r="A12" s="12" t="s">
        <v>115</v>
      </c>
      <c r="B12">
        <v>1080</v>
      </c>
      <c r="C12" t="s">
        <v>114</v>
      </c>
      <c r="D12" s="3">
        <v>42.823521367655566</v>
      </c>
      <c r="E12" s="3">
        <v>0.12141330274206831</v>
      </c>
      <c r="F12" s="3">
        <v>0.43318193146834483</v>
      </c>
      <c r="G12" s="3">
        <v>1.6386591330576148</v>
      </c>
      <c r="H12" s="3">
        <v>10.327644917808856</v>
      </c>
      <c r="I12" s="3">
        <v>0.18326812891716091</v>
      </c>
      <c r="J12" s="3">
        <v>0.13107025894284513</v>
      </c>
      <c r="K12" s="3">
        <v>38.093192054652896</v>
      </c>
      <c r="L12" s="3">
        <v>6.1694799759773717</v>
      </c>
      <c r="M12" s="3">
        <v>7.3607691422562793E-2</v>
      </c>
      <c r="N12" s="3">
        <v>4.9612373547265887E-3</v>
      </c>
      <c r="O12" s="3"/>
      <c r="P12" s="51">
        <f t="shared" si="6"/>
        <v>100</v>
      </c>
      <c r="Q12" s="1">
        <f t="shared" si="7"/>
        <v>0.86798805330638951</v>
      </c>
      <c r="S12" t="s">
        <v>103</v>
      </c>
      <c r="T12" s="25">
        <v>1080</v>
      </c>
      <c r="U12" t="s">
        <v>44</v>
      </c>
      <c r="V12" s="3">
        <v>50.767946705520693</v>
      </c>
      <c r="W12" s="3">
        <v>1.0986735984068758</v>
      </c>
      <c r="X12" s="3">
        <v>2.4588943308845913E-2</v>
      </c>
      <c r="Y12" s="3">
        <v>19.16592286358798</v>
      </c>
      <c r="Z12" s="3">
        <v>9.1300465489623601</v>
      </c>
      <c r="AA12" s="3">
        <v>0.20188718271434658</v>
      </c>
      <c r="AB12" s="3">
        <v>0</v>
      </c>
      <c r="AC12" s="3">
        <v>4.929933656564585</v>
      </c>
      <c r="AD12" s="3">
        <v>12.600899215414653</v>
      </c>
      <c r="AE12" s="3">
        <v>1.5274386262030319</v>
      </c>
      <c r="AF12" s="30">
        <v>0.55266265931664038</v>
      </c>
      <c r="AG12" s="3"/>
      <c r="AH12" s="51">
        <f t="shared" si="8"/>
        <v>100.00000000000001</v>
      </c>
      <c r="AI12" s="3">
        <f t="shared" si="9"/>
        <v>0.49045839791616408</v>
      </c>
      <c r="AJ12" s="3">
        <f t="shared" si="10"/>
        <v>1.851961341671404</v>
      </c>
      <c r="AK12" s="3">
        <f t="shared" si="11"/>
        <v>2.0801012855196723</v>
      </c>
      <c r="AL12" s="3">
        <f t="shared" si="12"/>
        <v>0.7365176601917004</v>
      </c>
      <c r="AM12" s="3">
        <f t="shared" si="13"/>
        <v>6.1607064751969416</v>
      </c>
    </row>
    <row r="13" spans="1:39" x14ac:dyDescent="0.15">
      <c r="A13" s="15" t="s">
        <v>116</v>
      </c>
      <c r="B13">
        <v>1060</v>
      </c>
      <c r="C13" t="s">
        <v>114</v>
      </c>
      <c r="D13" s="3">
        <v>43.438696205210817</v>
      </c>
      <c r="E13" s="3">
        <v>0.24492595518187418</v>
      </c>
      <c r="F13" s="3">
        <v>0.28497236913338564</v>
      </c>
      <c r="G13" s="3">
        <v>3.9067709722409378</v>
      </c>
      <c r="H13" s="3">
        <v>10.985793592406804</v>
      </c>
      <c r="I13" s="3">
        <v>0.19833286873479744</v>
      </c>
      <c r="J13" s="3">
        <v>0.10373682154797825</v>
      </c>
      <c r="K13" s="3">
        <v>31.476762081166431</v>
      </c>
      <c r="L13" s="3">
        <v>9.2307932883204646</v>
      </c>
      <c r="M13" s="3">
        <v>0.12258220418393197</v>
      </c>
      <c r="N13" s="3">
        <v>6.6336418726047584E-3</v>
      </c>
      <c r="O13" s="3"/>
      <c r="P13" s="51">
        <f t="shared" si="6"/>
        <v>100.00000000000003</v>
      </c>
      <c r="Q13" s="1">
        <f t="shared" si="7"/>
        <v>0.8362683620449527</v>
      </c>
      <c r="S13" t="s">
        <v>104</v>
      </c>
      <c r="T13" s="25">
        <v>1060</v>
      </c>
      <c r="U13" t="s">
        <v>44</v>
      </c>
      <c r="V13" s="3">
        <v>53.031583451002476</v>
      </c>
      <c r="W13" s="3">
        <v>1.1631812073673233</v>
      </c>
      <c r="X13" s="3">
        <v>2.0594108453592091E-2</v>
      </c>
      <c r="Y13" s="3">
        <v>21.710645934913327</v>
      </c>
      <c r="Z13" s="3">
        <v>7.4579090366649696</v>
      </c>
      <c r="AA13" s="3">
        <v>0.18527680876221428</v>
      </c>
      <c r="AB13" s="3">
        <v>0</v>
      </c>
      <c r="AC13" s="3">
        <v>3.2171716272476898</v>
      </c>
      <c r="AD13" s="3">
        <v>11.444289910667356</v>
      </c>
      <c r="AE13" s="3">
        <v>1.392768678781815</v>
      </c>
      <c r="AF13" s="30">
        <v>0.37657923613925726</v>
      </c>
      <c r="AG13" s="3"/>
      <c r="AH13" s="51">
        <f t="shared" si="8"/>
        <v>100.00000000000003</v>
      </c>
      <c r="AI13" s="3">
        <f t="shared" si="9"/>
        <v>0.43470053017633192</v>
      </c>
      <c r="AJ13" s="3">
        <f t="shared" si="10"/>
        <v>2.318157033805889</v>
      </c>
      <c r="AK13" s="3">
        <f t="shared" si="11"/>
        <v>1.7693479149210722</v>
      </c>
      <c r="AL13" s="3">
        <f t="shared" si="12"/>
        <v>0.92357326855312738</v>
      </c>
      <c r="AM13" s="3">
        <f t="shared" si="13"/>
        <v>8.0444020100605407</v>
      </c>
    </row>
    <row r="14" spans="1:39" x14ac:dyDescent="0.15">
      <c r="A14" s="12" t="s">
        <v>66</v>
      </c>
      <c r="B14">
        <v>1040</v>
      </c>
      <c r="C14" t="s">
        <v>117</v>
      </c>
      <c r="D14" s="3">
        <v>46.073230546625545</v>
      </c>
      <c r="E14" s="3">
        <v>0.71562802813915272</v>
      </c>
      <c r="F14" s="3">
        <v>0.18801955874571399</v>
      </c>
      <c r="G14" s="3">
        <v>9.9226669520466562</v>
      </c>
      <c r="H14" s="3">
        <v>9.1489686859333261</v>
      </c>
      <c r="I14" s="3">
        <v>0.18056856923681264</v>
      </c>
      <c r="J14" s="3">
        <v>0</v>
      </c>
      <c r="K14" s="3">
        <v>21.207915534256752</v>
      </c>
      <c r="L14" s="3">
        <v>10.136445083505103</v>
      </c>
      <c r="M14" s="3">
        <v>1.0828140538492292</v>
      </c>
      <c r="N14" s="3">
        <v>0.32627465393678745</v>
      </c>
      <c r="O14" s="3"/>
      <c r="P14" s="51">
        <f t="shared" si="6"/>
        <v>98.982531666275094</v>
      </c>
      <c r="Q14" s="1">
        <f t="shared" si="7"/>
        <v>0.80515140902646598</v>
      </c>
      <c r="S14" t="s">
        <v>105</v>
      </c>
      <c r="T14" s="25">
        <v>1040</v>
      </c>
      <c r="U14" t="s">
        <v>44</v>
      </c>
      <c r="V14" s="3">
        <v>54.778411584028085</v>
      </c>
      <c r="W14" s="3">
        <v>0.9653356735410269</v>
      </c>
      <c r="X14" s="3">
        <v>1.1701038467163962E-2</v>
      </c>
      <c r="Y14" s="3">
        <v>22.161766856808541</v>
      </c>
      <c r="Z14" s="3">
        <v>6.5771537223928629</v>
      </c>
      <c r="AA14" s="3">
        <v>0.23343571741992108</v>
      </c>
      <c r="AB14" s="3">
        <v>0</v>
      </c>
      <c r="AC14" s="3">
        <v>2.7672955974842774</v>
      </c>
      <c r="AD14" s="3">
        <v>10.841012139827411</v>
      </c>
      <c r="AE14" s="3">
        <v>1.2602018429135586</v>
      </c>
      <c r="AF14" s="30">
        <v>0.40368582711715667</v>
      </c>
      <c r="AG14" s="3"/>
      <c r="AH14" s="51">
        <f t="shared" si="8"/>
        <v>100.00000000000001</v>
      </c>
      <c r="AI14" s="3">
        <f t="shared" si="9"/>
        <v>0.42857748495834092</v>
      </c>
      <c r="AJ14" s="3">
        <f t="shared" si="10"/>
        <v>2.3767441860465111</v>
      </c>
      <c r="AK14" s="3">
        <f t="shared" si="11"/>
        <v>1.6638876700307152</v>
      </c>
      <c r="AL14" s="3">
        <f t="shared" si="12"/>
        <v>0.99730814106362942</v>
      </c>
      <c r="AM14" s="3">
        <f t="shared" si="13"/>
        <v>8.8290084401592317</v>
      </c>
    </row>
    <row r="15" spans="1:39" x14ac:dyDescent="0.15">
      <c r="A15" s="12" t="s">
        <v>118</v>
      </c>
      <c r="B15">
        <v>1000</v>
      </c>
      <c r="C15" t="s">
        <v>119</v>
      </c>
      <c r="D15" s="3">
        <v>45.092439800060667</v>
      </c>
      <c r="E15" s="3">
        <v>0.81984462580632722</v>
      </c>
      <c r="F15" s="3">
        <v>0.26429303958037598</v>
      </c>
      <c r="G15" s="3">
        <v>10.772908363564788</v>
      </c>
      <c r="H15" s="3">
        <v>9.7100126097855206</v>
      </c>
      <c r="I15" s="3">
        <v>0.14606994795810158</v>
      </c>
      <c r="J15" s="3">
        <v>5.5361027363338693E-2</v>
      </c>
      <c r="K15" s="3">
        <v>21.191440684573983</v>
      </c>
      <c r="L15" s="3">
        <v>10.354554251395108</v>
      </c>
      <c r="M15" s="3">
        <v>1.2349157599050118</v>
      </c>
      <c r="N15" s="3">
        <v>0.3581598900067714</v>
      </c>
      <c r="O15" s="3"/>
      <c r="P15" s="51">
        <f t="shared" si="6"/>
        <v>99.999999999999972</v>
      </c>
      <c r="Q15" s="1">
        <f t="shared" si="7"/>
        <v>0.79551807726671142</v>
      </c>
      <c r="S15" t="s">
        <v>106</v>
      </c>
      <c r="T15" s="25">
        <v>1000</v>
      </c>
      <c r="U15" t="s">
        <v>44</v>
      </c>
      <c r="V15" s="3">
        <v>56.218270538128884</v>
      </c>
      <c r="W15" s="3">
        <v>0.85603855933917061</v>
      </c>
      <c r="X15" s="3">
        <v>1.1240641152265375E-2</v>
      </c>
      <c r="Y15" s="3">
        <v>22.805754420266247</v>
      </c>
      <c r="Z15" s="3">
        <v>6.0641520772994539</v>
      </c>
      <c r="AA15" s="3">
        <v>0.19004795350221876</v>
      </c>
      <c r="AB15" s="3">
        <v>0</v>
      </c>
      <c r="AC15" s="3">
        <v>2.099890826721345</v>
      </c>
      <c r="AD15" s="3">
        <v>10.218553987698566</v>
      </c>
      <c r="AE15" s="3">
        <v>1.0342316923271959</v>
      </c>
      <c r="AF15" s="30">
        <v>0.50181930356463889</v>
      </c>
      <c r="AG15" s="3"/>
      <c r="AH15" s="51">
        <f t="shared" si="8"/>
        <v>99.999999999999986</v>
      </c>
      <c r="AI15" s="3">
        <f t="shared" si="9"/>
        <v>0.38167726494449383</v>
      </c>
      <c r="AJ15" s="3">
        <f t="shared" si="10"/>
        <v>2.887841596397509</v>
      </c>
      <c r="AK15" s="3">
        <f t="shared" si="11"/>
        <v>1.5360509958918347</v>
      </c>
      <c r="AL15" s="3">
        <f t="shared" si="12"/>
        <v>1.0951514485276042</v>
      </c>
      <c r="AM15" s="3">
        <f t="shared" si="13"/>
        <v>10.160319927897703</v>
      </c>
    </row>
    <row r="16" spans="1:39" x14ac:dyDescent="0.15">
      <c r="A16" s="12" t="s">
        <v>67</v>
      </c>
      <c r="B16">
        <v>980</v>
      </c>
      <c r="C16" t="s">
        <v>117</v>
      </c>
      <c r="D16" s="3">
        <v>45.728551260372619</v>
      </c>
      <c r="E16" s="3">
        <v>0.70627164514032914</v>
      </c>
      <c r="F16" s="3">
        <v>0.27848667854786696</v>
      </c>
      <c r="G16" s="3">
        <v>11.246832247928172</v>
      </c>
      <c r="H16" s="3">
        <v>10.096072279669075</v>
      </c>
      <c r="I16" s="3">
        <v>0.18241047081289341</v>
      </c>
      <c r="J16" s="3">
        <v>0</v>
      </c>
      <c r="K16" s="3">
        <v>19.817342149711472</v>
      </c>
      <c r="L16" s="3">
        <v>10.506000628833853</v>
      </c>
      <c r="M16" s="3">
        <v>1.0456803804307777</v>
      </c>
      <c r="N16" s="3">
        <v>0.39235225855293077</v>
      </c>
      <c r="O16" s="3"/>
      <c r="P16" s="51">
        <f t="shared" si="6"/>
        <v>99.999999999999972</v>
      </c>
      <c r="Q16" s="1">
        <f t="shared" si="7"/>
        <v>0.77772976043694919</v>
      </c>
      <c r="S16" t="s">
        <v>107</v>
      </c>
      <c r="T16" s="25">
        <v>980</v>
      </c>
      <c r="U16" t="s">
        <v>44</v>
      </c>
      <c r="V16" s="3">
        <v>58.570476147811618</v>
      </c>
      <c r="W16" s="3">
        <v>0.62664203666567408</v>
      </c>
      <c r="X16" s="3">
        <v>3.1885486306369455E-2</v>
      </c>
      <c r="Y16" s="3">
        <v>22.57149859150476</v>
      </c>
      <c r="Z16" s="3">
        <v>4.5245768585154007</v>
      </c>
      <c r="AA16" s="3">
        <v>0.23966818012928112</v>
      </c>
      <c r="AB16" s="3">
        <v>0</v>
      </c>
      <c r="AC16" s="3">
        <v>1.9724203719270692</v>
      </c>
      <c r="AD16" s="3">
        <v>10.043928186506381</v>
      </c>
      <c r="AE16" s="3">
        <v>0.80346155163735933</v>
      </c>
      <c r="AF16" s="30">
        <v>0.61544258899608151</v>
      </c>
      <c r="AG16" s="3"/>
      <c r="AH16" s="51">
        <f t="shared" si="8"/>
        <v>99.999999999999986</v>
      </c>
      <c r="AI16" s="3">
        <f t="shared" si="9"/>
        <v>0.43728492362730237</v>
      </c>
      <c r="AJ16" s="3">
        <f t="shared" si="10"/>
        <v>2.2939211756847024</v>
      </c>
      <c r="AK16" s="3">
        <f t="shared" si="11"/>
        <v>1.4189041406334408</v>
      </c>
      <c r="AL16" s="3">
        <f t="shared" si="12"/>
        <v>1.114634485865007</v>
      </c>
      <c r="AM16" s="3">
        <f t="shared" si="13"/>
        <v>11.354201364124073</v>
      </c>
    </row>
    <row r="17" spans="1:39" x14ac:dyDescent="0.15">
      <c r="A17" s="12"/>
      <c r="D17" s="3"/>
      <c r="O17" s="3"/>
      <c r="Q17" s="1"/>
      <c r="T17" s="25"/>
      <c r="U17"/>
      <c r="X17"/>
      <c r="Y17"/>
    </row>
    <row r="18" spans="1:39" x14ac:dyDescent="0.15">
      <c r="A18" s="18" t="s">
        <v>432</v>
      </c>
      <c r="D18" s="3"/>
      <c r="O18" s="3"/>
      <c r="Q18" s="1"/>
      <c r="T18" s="25"/>
      <c r="U18"/>
      <c r="X18"/>
      <c r="Y18"/>
    </row>
    <row r="19" spans="1:39" x14ac:dyDescent="0.15">
      <c r="A19" s="18"/>
      <c r="D19" s="3"/>
      <c r="O19" s="3"/>
      <c r="Q19" s="1"/>
      <c r="S19" t="s">
        <v>21</v>
      </c>
      <c r="T19" s="46" t="s">
        <v>183</v>
      </c>
      <c r="U19"/>
      <c r="V19" s="3">
        <v>51.68</v>
      </c>
      <c r="W19" s="3">
        <v>0.6</v>
      </c>
      <c r="X19" s="3">
        <v>0.09</v>
      </c>
      <c r="Y19" s="3">
        <v>16.399999999999999</v>
      </c>
      <c r="Z19" s="3">
        <v>7.93</v>
      </c>
      <c r="AA19" s="3">
        <v>0.16</v>
      </c>
      <c r="AB19" s="3">
        <v>0.03</v>
      </c>
      <c r="AC19" s="3">
        <v>10.79</v>
      </c>
      <c r="AD19" s="3">
        <v>9.67</v>
      </c>
      <c r="AE19" s="3">
        <v>2.2400000000000002</v>
      </c>
      <c r="AF19" s="30">
        <v>0.42</v>
      </c>
      <c r="AG19" s="3">
        <v>0.11</v>
      </c>
      <c r="AH19" s="51">
        <v>100.01</v>
      </c>
      <c r="AI19" s="3">
        <f t="shared" ref="AI19" si="14">(AC19/40.304)/(AC19/40.304+Z19/71.846)</f>
        <v>0.7080724912435189</v>
      </c>
      <c r="AJ19" s="3">
        <f t="shared" ref="AJ19:AJ30" si="15">Z19/AC19</f>
        <v>0.73493975903614461</v>
      </c>
      <c r="AK19" s="3">
        <f t="shared" ref="AK19:AK30" si="16">AE19+AF19</f>
        <v>2.66</v>
      </c>
      <c r="AL19" s="3">
        <f t="shared" ref="AL19:AL30" si="17">(Y19/101.961)/(AD19/56.077+AE19/61.979+AF19/94.196)</f>
        <v>0.75499747169656362</v>
      </c>
      <c r="AM19" s="3">
        <f t="shared" ref="AM19:AM30" si="18">(Y19/101.961)/(AE19/61.979+AF19/94.196)</f>
        <v>3.9617135244753303</v>
      </c>
    </row>
    <row r="20" spans="1:39" x14ac:dyDescent="0.15">
      <c r="A20" s="12" t="s">
        <v>68</v>
      </c>
      <c r="B20">
        <v>1230</v>
      </c>
      <c r="C20" t="s">
        <v>164</v>
      </c>
      <c r="D20" s="3">
        <v>54.132918916146046</v>
      </c>
      <c r="E20" s="3">
        <v>0.10484601725798398</v>
      </c>
      <c r="F20" s="3">
        <v>0.72693163873069744</v>
      </c>
      <c r="G20" s="3">
        <v>4.2286374723089066</v>
      </c>
      <c r="H20" s="3">
        <v>6.9481899713301427</v>
      </c>
      <c r="I20" s="3">
        <v>0.12926601600522941</v>
      </c>
      <c r="J20" s="3">
        <v>0</v>
      </c>
      <c r="K20" s="3">
        <v>27.613920585368323</v>
      </c>
      <c r="L20" s="3">
        <v>5.9443182659446689</v>
      </c>
      <c r="M20" s="3">
        <v>0.17097111690799893</v>
      </c>
      <c r="N20" s="3">
        <v>0</v>
      </c>
      <c r="O20" s="3">
        <v>0</v>
      </c>
      <c r="P20" s="51">
        <f t="shared" ref="P20:P30" si="19">SUM(D20:N20)</f>
        <v>99.999999999999986</v>
      </c>
      <c r="Q20" s="1">
        <f t="shared" ref="Q20:Q30" si="20">(K20/40.304)/(K20/40.304+H20/71.846)</f>
        <v>0.87630691845277597</v>
      </c>
      <c r="S20" t="s">
        <v>68</v>
      </c>
      <c r="T20" s="25">
        <v>1230</v>
      </c>
      <c r="U20" t="s">
        <v>69</v>
      </c>
      <c r="V20" s="3">
        <v>52.14</v>
      </c>
      <c r="W20" s="3">
        <v>0.57999999999999996</v>
      </c>
      <c r="X20" s="3">
        <v>0.04</v>
      </c>
      <c r="Y20" s="3">
        <v>17.73</v>
      </c>
      <c r="Z20" s="3">
        <v>7.53</v>
      </c>
      <c r="AA20" s="3">
        <v>0.18</v>
      </c>
      <c r="AB20" s="3">
        <v>0</v>
      </c>
      <c r="AC20" s="3">
        <v>8.56</v>
      </c>
      <c r="AD20" s="3">
        <v>9.8800000000000008</v>
      </c>
      <c r="AE20" s="3">
        <v>2.96</v>
      </c>
      <c r="AF20" s="30">
        <v>0.4</v>
      </c>
      <c r="AG20" s="3">
        <v>0.17</v>
      </c>
      <c r="AH20" s="51">
        <v>100</v>
      </c>
      <c r="AI20" s="3">
        <f t="shared" ref="AI20:AI30" si="21">(AC20/40.304)/(AC20/40.304+Z20/71.846)</f>
        <v>0.66957851557546233</v>
      </c>
      <c r="AJ20" s="3">
        <f t="shared" si="15"/>
        <v>0.87967289719626163</v>
      </c>
      <c r="AK20" s="3">
        <f t="shared" si="16"/>
        <v>3.36</v>
      </c>
      <c r="AL20" s="3">
        <f t="shared" si="17"/>
        <v>0.76203750066304687</v>
      </c>
      <c r="AM20" s="3">
        <f t="shared" si="18"/>
        <v>3.3437445064758533</v>
      </c>
    </row>
    <row r="21" spans="1:39" x14ac:dyDescent="0.15">
      <c r="A21" s="12" t="s">
        <v>70</v>
      </c>
      <c r="B21">
        <v>1190</v>
      </c>
      <c r="C21" t="s">
        <v>164</v>
      </c>
      <c r="D21" s="3">
        <v>51.703287753553809</v>
      </c>
      <c r="E21" s="3">
        <v>0.19859291604822873</v>
      </c>
      <c r="F21" s="3">
        <v>0.39345233090192738</v>
      </c>
      <c r="G21" s="3">
        <v>6.9947453665925874</v>
      </c>
      <c r="H21" s="3">
        <v>7.4287345233483792</v>
      </c>
      <c r="I21" s="3">
        <v>0.15747968890507713</v>
      </c>
      <c r="J21" s="3">
        <v>0</v>
      </c>
      <c r="K21" s="3">
        <v>22.229340819255203</v>
      </c>
      <c r="L21" s="3">
        <v>10.553089490147689</v>
      </c>
      <c r="M21" s="3">
        <v>0.34127711124709209</v>
      </c>
      <c r="N21" s="3">
        <v>0</v>
      </c>
      <c r="O21" s="3">
        <v>0</v>
      </c>
      <c r="P21" s="51">
        <f t="shared" si="19"/>
        <v>99.999999999999986</v>
      </c>
      <c r="Q21" s="1">
        <f t="shared" si="20"/>
        <v>0.84212591624566446</v>
      </c>
      <c r="S21" t="s">
        <v>70</v>
      </c>
      <c r="T21" s="25">
        <v>1190</v>
      </c>
      <c r="U21" t="s">
        <v>69</v>
      </c>
      <c r="V21" s="3">
        <v>52.62</v>
      </c>
      <c r="W21" s="3">
        <v>0.64</v>
      </c>
      <c r="X21" s="3">
        <v>0.04</v>
      </c>
      <c r="Y21" s="3">
        <v>18.71</v>
      </c>
      <c r="Z21" s="3">
        <v>7.87</v>
      </c>
      <c r="AA21" s="3">
        <v>0.11</v>
      </c>
      <c r="AB21" s="3">
        <v>0.06</v>
      </c>
      <c r="AC21" s="3">
        <v>7.06</v>
      </c>
      <c r="AD21" s="3">
        <v>8.9600000000000009</v>
      </c>
      <c r="AE21" s="3">
        <v>3.41</v>
      </c>
      <c r="AF21" s="30">
        <v>0.51</v>
      </c>
      <c r="AG21" s="3">
        <v>0.22</v>
      </c>
      <c r="AH21" s="51">
        <v>100</v>
      </c>
      <c r="AI21" s="3">
        <f t="shared" si="21"/>
        <v>0.61525622383904699</v>
      </c>
      <c r="AJ21" s="3">
        <f t="shared" si="15"/>
        <v>1.1147308781869689</v>
      </c>
      <c r="AK21" s="3">
        <f t="shared" si="16"/>
        <v>3.92</v>
      </c>
      <c r="AL21" s="3">
        <f t="shared" si="17"/>
        <v>0.83329042721564917</v>
      </c>
      <c r="AM21" s="3">
        <f t="shared" si="18"/>
        <v>3.0364520276425884</v>
      </c>
    </row>
    <row r="22" spans="1:39" x14ac:dyDescent="0.15">
      <c r="A22" s="12" t="s">
        <v>71</v>
      </c>
      <c r="B22">
        <v>1150</v>
      </c>
      <c r="C22" t="s">
        <v>138</v>
      </c>
      <c r="D22" s="3">
        <v>50.741520094699943</v>
      </c>
      <c r="E22" s="3">
        <v>0.32570266810088033</v>
      </c>
      <c r="F22" s="3">
        <v>0.29598925039110358</v>
      </c>
      <c r="G22" s="3">
        <v>7.9952262273523687</v>
      </c>
      <c r="H22" s="3">
        <v>8.0558796761511644</v>
      </c>
      <c r="I22" s="3">
        <v>0.16709026386600578</v>
      </c>
      <c r="J22" s="3">
        <v>0</v>
      </c>
      <c r="K22" s="3">
        <v>20.448146271206255</v>
      </c>
      <c r="L22" s="3">
        <v>11.601154109934651</v>
      </c>
      <c r="M22" s="3">
        <v>0.36929143829762329</v>
      </c>
      <c r="N22" s="3">
        <v>0</v>
      </c>
      <c r="O22" s="3">
        <v>0</v>
      </c>
      <c r="P22" s="51">
        <f t="shared" si="19"/>
        <v>100</v>
      </c>
      <c r="Q22" s="1">
        <f t="shared" si="20"/>
        <v>0.81899661706653859</v>
      </c>
      <c r="S22" t="s">
        <v>71</v>
      </c>
      <c r="T22" s="25">
        <v>1150</v>
      </c>
      <c r="U22" t="s">
        <v>69</v>
      </c>
      <c r="V22" s="3">
        <v>52.8</v>
      </c>
      <c r="W22" s="3">
        <v>0.67</v>
      </c>
      <c r="X22" s="3">
        <v>0</v>
      </c>
      <c r="Y22" s="3">
        <v>20.84</v>
      </c>
      <c r="Z22" s="3">
        <v>7.43</v>
      </c>
      <c r="AA22" s="3">
        <v>0.15</v>
      </c>
      <c r="AB22" s="3">
        <v>0</v>
      </c>
      <c r="AC22" s="3">
        <v>5.4</v>
      </c>
      <c r="AD22" s="3">
        <v>8.27</v>
      </c>
      <c r="AE22" s="3">
        <v>3.91</v>
      </c>
      <c r="AF22" s="30">
        <v>0.53</v>
      </c>
      <c r="AG22" s="3">
        <v>0.17</v>
      </c>
      <c r="AH22" s="51">
        <v>100</v>
      </c>
      <c r="AI22" s="3">
        <f t="shared" si="21"/>
        <v>0.56437750084692606</v>
      </c>
      <c r="AJ22" s="3">
        <f t="shared" si="15"/>
        <v>1.3759259259259258</v>
      </c>
      <c r="AK22" s="3">
        <f t="shared" si="16"/>
        <v>4.4400000000000004</v>
      </c>
      <c r="AL22" s="3">
        <f t="shared" si="17"/>
        <v>0.94543474431752428</v>
      </c>
      <c r="AM22" s="3">
        <f t="shared" si="18"/>
        <v>2.9745974111405538</v>
      </c>
    </row>
    <row r="23" spans="1:39" x14ac:dyDescent="0.15">
      <c r="A23" s="12" t="s">
        <v>72</v>
      </c>
      <c r="B23">
        <v>1110</v>
      </c>
      <c r="C23" t="s">
        <v>263</v>
      </c>
      <c r="D23" s="3">
        <v>48.429259429502913</v>
      </c>
      <c r="E23" s="3">
        <v>0.48182621550435856</v>
      </c>
      <c r="F23" s="3">
        <v>0.10416691840414787</v>
      </c>
      <c r="G23" s="3">
        <v>11.390565113745652</v>
      </c>
      <c r="H23" s="3">
        <v>9.3143483030397753</v>
      </c>
      <c r="I23" s="3">
        <v>0.1888880266394985</v>
      </c>
      <c r="J23" s="3">
        <v>0</v>
      </c>
      <c r="K23" s="3">
        <v>17.389927319120716</v>
      </c>
      <c r="L23" s="3">
        <v>12.157181289830307</v>
      </c>
      <c r="M23" s="3">
        <v>0.54383738421263605</v>
      </c>
      <c r="N23" s="3">
        <v>0</v>
      </c>
      <c r="O23" s="3">
        <v>0</v>
      </c>
      <c r="P23" s="51">
        <f t="shared" si="19"/>
        <v>100</v>
      </c>
      <c r="Q23" s="1">
        <f t="shared" si="20"/>
        <v>0.76895311245106723</v>
      </c>
      <c r="S23" t="s">
        <v>72</v>
      </c>
      <c r="T23" s="25">
        <v>1110</v>
      </c>
      <c r="U23" t="s">
        <v>69</v>
      </c>
      <c r="V23" s="3">
        <v>56.53</v>
      </c>
      <c r="W23" s="3">
        <v>0.74</v>
      </c>
      <c r="X23" s="3">
        <v>0</v>
      </c>
      <c r="Y23" s="3">
        <v>21.22</v>
      </c>
      <c r="Z23" s="3">
        <v>5.99</v>
      </c>
      <c r="AA23" s="3">
        <v>0.1</v>
      </c>
      <c r="AB23" s="3">
        <v>0.05</v>
      </c>
      <c r="AC23" s="3">
        <v>3.65</v>
      </c>
      <c r="AD23" s="3">
        <v>6.76</v>
      </c>
      <c r="AE23" s="3">
        <v>4.22</v>
      </c>
      <c r="AF23" s="30">
        <v>0.74</v>
      </c>
      <c r="AG23" s="3">
        <v>0.18</v>
      </c>
      <c r="AH23" s="51">
        <v>100</v>
      </c>
      <c r="AI23" s="3">
        <f t="shared" si="21"/>
        <v>0.5206657140906843</v>
      </c>
      <c r="AJ23" s="3">
        <f t="shared" si="15"/>
        <v>1.6410958904109589</v>
      </c>
      <c r="AK23" s="3">
        <f t="shared" si="16"/>
        <v>4.96</v>
      </c>
      <c r="AL23" s="3">
        <f t="shared" si="17"/>
        <v>1.0591714520750755</v>
      </c>
      <c r="AM23" s="3">
        <f t="shared" si="18"/>
        <v>2.7404410710571985</v>
      </c>
    </row>
    <row r="24" spans="1:39" x14ac:dyDescent="0.15">
      <c r="A24" s="12" t="s">
        <v>73</v>
      </c>
      <c r="B24">
        <v>1070</v>
      </c>
      <c r="C24" t="s">
        <v>264</v>
      </c>
      <c r="D24" s="3">
        <v>46.722509270957687</v>
      </c>
      <c r="E24" s="3">
        <v>0.71131918074308564</v>
      </c>
      <c r="F24" s="3">
        <v>0.13253942156406376</v>
      </c>
      <c r="G24" s="3">
        <v>13.55321037421907</v>
      </c>
      <c r="H24" s="3">
        <v>10.072191233251027</v>
      </c>
      <c r="I24" s="3">
        <v>0.15195898655817336</v>
      </c>
      <c r="J24" s="3">
        <v>0</v>
      </c>
      <c r="K24" s="3">
        <v>15.74086950363078</v>
      </c>
      <c r="L24" s="3">
        <v>11.940360814950969</v>
      </c>
      <c r="M24" s="3">
        <v>0.93083541136422232</v>
      </c>
      <c r="N24" s="3">
        <v>4.4205802760935838E-2</v>
      </c>
      <c r="O24" s="3">
        <v>0</v>
      </c>
      <c r="P24" s="51">
        <f t="shared" si="19"/>
        <v>100.00000000000001</v>
      </c>
      <c r="Q24" s="1">
        <f t="shared" si="20"/>
        <v>0.73585918405951134</v>
      </c>
      <c r="S24" t="s">
        <v>73</v>
      </c>
      <c r="T24" s="25">
        <v>1070</v>
      </c>
      <c r="U24" t="s">
        <v>69</v>
      </c>
      <c r="V24" s="3">
        <v>60.16</v>
      </c>
      <c r="W24" s="3">
        <v>0.64</v>
      </c>
      <c r="X24" s="3">
        <v>0</v>
      </c>
      <c r="Y24" s="3">
        <v>20.23</v>
      </c>
      <c r="Z24" s="3">
        <v>4.59</v>
      </c>
      <c r="AA24" s="3">
        <v>0.06</v>
      </c>
      <c r="AB24" s="3">
        <v>0</v>
      </c>
      <c r="AC24" s="3">
        <v>2.66</v>
      </c>
      <c r="AD24" s="3">
        <v>5.54</v>
      </c>
      <c r="AE24" s="3">
        <v>5.27</v>
      </c>
      <c r="AF24" s="30">
        <v>0.85</v>
      </c>
      <c r="AG24" s="3">
        <v>0.18</v>
      </c>
      <c r="AH24" s="51">
        <v>100</v>
      </c>
      <c r="AI24" s="3">
        <f t="shared" si="21"/>
        <v>0.50812936320138935</v>
      </c>
      <c r="AJ24" s="3">
        <f t="shared" si="15"/>
        <v>1.725563909774436</v>
      </c>
      <c r="AK24" s="3">
        <f t="shared" si="16"/>
        <v>6.1199999999999992</v>
      </c>
      <c r="AL24" s="3">
        <f t="shared" si="17"/>
        <v>1.0288517652321905</v>
      </c>
      <c r="AM24" s="3">
        <f t="shared" si="18"/>
        <v>2.1095570654508147</v>
      </c>
    </row>
    <row r="25" spans="1:39" x14ac:dyDescent="0.15">
      <c r="A25" s="12" t="s">
        <v>74</v>
      </c>
      <c r="B25">
        <v>1230</v>
      </c>
      <c r="C25" t="s">
        <v>164</v>
      </c>
      <c r="D25" s="3">
        <v>54.199679625145741</v>
      </c>
      <c r="E25" s="3">
        <v>0.10210263909759094</v>
      </c>
      <c r="F25" s="3">
        <v>0.7227636618929727</v>
      </c>
      <c r="G25" s="3">
        <v>3.4860283716225382</v>
      </c>
      <c r="H25" s="3">
        <v>7.6492927058618481</v>
      </c>
      <c r="I25" s="3">
        <v>0.15767743208148707</v>
      </c>
      <c r="J25" s="3">
        <v>0</v>
      </c>
      <c r="K25" s="3">
        <v>26.741505906440672</v>
      </c>
      <c r="L25" s="3">
        <v>6.7759374431238761</v>
      </c>
      <c r="M25" s="3">
        <v>0.16501221473328054</v>
      </c>
      <c r="N25" s="3">
        <v>0</v>
      </c>
      <c r="O25" s="3">
        <v>0</v>
      </c>
      <c r="P25" s="51">
        <f t="shared" si="19"/>
        <v>100.00000000000001</v>
      </c>
      <c r="Q25" s="1">
        <f t="shared" si="20"/>
        <v>0.86172335343145712</v>
      </c>
      <c r="S25" t="s">
        <v>74</v>
      </c>
      <c r="T25" s="25">
        <v>1230</v>
      </c>
      <c r="U25" t="s">
        <v>75</v>
      </c>
      <c r="V25" s="3">
        <v>50.96</v>
      </c>
      <c r="W25" s="3">
        <v>0.62</v>
      </c>
      <c r="X25" s="3">
        <v>7.0000000000000007E-2</v>
      </c>
      <c r="Y25" s="3">
        <v>17.34</v>
      </c>
      <c r="Z25" s="3">
        <v>8.6199999999999992</v>
      </c>
      <c r="AA25" s="3">
        <v>0.16</v>
      </c>
      <c r="AB25" s="3">
        <v>0.05</v>
      </c>
      <c r="AC25" s="3">
        <v>8.93</v>
      </c>
      <c r="AD25" s="3">
        <v>9.89</v>
      </c>
      <c r="AE25" s="3">
        <v>2.95</v>
      </c>
      <c r="AF25" s="30">
        <v>0.41</v>
      </c>
      <c r="AG25" s="3">
        <v>0.19</v>
      </c>
      <c r="AH25" s="51">
        <v>100</v>
      </c>
      <c r="AI25" s="3">
        <f t="shared" si="21"/>
        <v>0.64871725758061183</v>
      </c>
      <c r="AJ25" s="3">
        <f t="shared" si="15"/>
        <v>0.96528555431131013</v>
      </c>
      <c r="AK25" s="3">
        <f t="shared" si="16"/>
        <v>3.3600000000000003</v>
      </c>
      <c r="AL25" s="3">
        <f t="shared" si="17"/>
        <v>0.7448732846840298</v>
      </c>
      <c r="AM25" s="3">
        <f t="shared" si="18"/>
        <v>3.2736672126918402</v>
      </c>
    </row>
    <row r="26" spans="1:39" x14ac:dyDescent="0.15">
      <c r="A26" s="12" t="s">
        <v>76</v>
      </c>
      <c r="B26">
        <v>1210</v>
      </c>
      <c r="C26" t="s">
        <v>164</v>
      </c>
      <c r="D26" s="3">
        <v>53.803346783687076</v>
      </c>
      <c r="E26" s="3">
        <v>8.8737817339057251E-2</v>
      </c>
      <c r="F26" s="3">
        <v>0.71223549417537357</v>
      </c>
      <c r="G26" s="3">
        <v>3.5496952766546723</v>
      </c>
      <c r="H26" s="3">
        <v>6.8623353168404808</v>
      </c>
      <c r="I26" s="3">
        <v>0.15912238223183994</v>
      </c>
      <c r="J26" s="3">
        <v>0</v>
      </c>
      <c r="K26" s="3">
        <v>26.883281949100443</v>
      </c>
      <c r="L26" s="3">
        <v>7.7163582979991823</v>
      </c>
      <c r="M26" s="3">
        <v>0.22488668197188713</v>
      </c>
      <c r="N26" s="3">
        <v>0</v>
      </c>
      <c r="O26" s="3">
        <v>0</v>
      </c>
      <c r="P26" s="51">
        <f t="shared" si="19"/>
        <v>100</v>
      </c>
      <c r="Q26" s="1">
        <f t="shared" si="20"/>
        <v>0.87473955000659898</v>
      </c>
      <c r="S26" t="s">
        <v>76</v>
      </c>
      <c r="T26" s="25">
        <v>1210</v>
      </c>
      <c r="U26" t="s">
        <v>75</v>
      </c>
      <c r="V26" s="3">
        <v>51.67</v>
      </c>
      <c r="W26" s="3">
        <v>0.57999999999999996</v>
      </c>
      <c r="X26" s="3">
        <v>0.03</v>
      </c>
      <c r="Y26" s="3">
        <v>17.89</v>
      </c>
      <c r="Z26" s="3">
        <v>8.08</v>
      </c>
      <c r="AA26" s="3">
        <v>0.18</v>
      </c>
      <c r="AB26" s="3">
        <v>0</v>
      </c>
      <c r="AC26" s="3">
        <v>8.48</v>
      </c>
      <c r="AD26" s="3">
        <v>9.7100000000000009</v>
      </c>
      <c r="AE26" s="3">
        <v>2.98</v>
      </c>
      <c r="AF26" s="30">
        <v>0.39</v>
      </c>
      <c r="AG26" s="3">
        <v>0.17</v>
      </c>
      <c r="AH26" s="51">
        <v>100</v>
      </c>
      <c r="AI26" s="3">
        <f t="shared" si="21"/>
        <v>0.65167109062002093</v>
      </c>
      <c r="AJ26" s="3">
        <f t="shared" si="15"/>
        <v>0.95283018867924529</v>
      </c>
      <c r="AK26" s="3">
        <f t="shared" si="16"/>
        <v>3.37</v>
      </c>
      <c r="AL26" s="3">
        <f t="shared" si="17"/>
        <v>0.77851830825208457</v>
      </c>
      <c r="AM26" s="3">
        <f t="shared" si="18"/>
        <v>3.3599297645885509</v>
      </c>
    </row>
    <row r="27" spans="1:39" x14ac:dyDescent="0.15">
      <c r="A27" s="12" t="s">
        <v>77</v>
      </c>
      <c r="B27">
        <v>1190</v>
      </c>
      <c r="C27" t="s">
        <v>164</v>
      </c>
      <c r="D27" s="3">
        <v>53.484673442550445</v>
      </c>
      <c r="E27" s="3">
        <v>0.10864486924302749</v>
      </c>
      <c r="F27" s="3">
        <v>0.68810292632233494</v>
      </c>
      <c r="G27" s="3">
        <v>4.2562538253956763</v>
      </c>
      <c r="H27" s="3">
        <v>7.1491713968594439</v>
      </c>
      <c r="I27" s="3">
        <v>0.1529059651114355</v>
      </c>
      <c r="J27" s="3">
        <v>0</v>
      </c>
      <c r="K27" s="3">
        <v>25.996100734614043</v>
      </c>
      <c r="L27" s="3">
        <v>7.9739802179239154</v>
      </c>
      <c r="M27" s="3">
        <v>0.19016662197967757</v>
      </c>
      <c r="N27" s="3">
        <v>0</v>
      </c>
      <c r="O27" s="3">
        <v>0</v>
      </c>
      <c r="P27" s="51">
        <f t="shared" si="19"/>
        <v>99.999999999999986</v>
      </c>
      <c r="Q27" s="1">
        <f t="shared" si="20"/>
        <v>0.86634534202987334</v>
      </c>
      <c r="S27" t="s">
        <v>77</v>
      </c>
      <c r="T27" s="25">
        <v>1190</v>
      </c>
      <c r="U27" t="s">
        <v>75</v>
      </c>
      <c r="V27" s="3">
        <v>51.43</v>
      </c>
      <c r="W27" s="3">
        <v>0.63</v>
      </c>
      <c r="X27" s="3">
        <v>0.05</v>
      </c>
      <c r="Y27" s="3">
        <v>17.39</v>
      </c>
      <c r="Z27" s="3">
        <v>8.48</v>
      </c>
      <c r="AA27" s="3">
        <v>0.12</v>
      </c>
      <c r="AB27" s="3">
        <v>0.05</v>
      </c>
      <c r="AC27" s="3">
        <v>8.75</v>
      </c>
      <c r="AD27" s="3">
        <v>9.64</v>
      </c>
      <c r="AE27" s="3">
        <v>3</v>
      </c>
      <c r="AF27" s="30">
        <v>0.44</v>
      </c>
      <c r="AG27" s="3">
        <v>0.14000000000000001</v>
      </c>
      <c r="AH27" s="51">
        <v>100</v>
      </c>
      <c r="AI27" s="3">
        <f t="shared" si="21"/>
        <v>0.64780790775293295</v>
      </c>
      <c r="AJ27" s="3">
        <f t="shared" si="15"/>
        <v>0.96914285714285719</v>
      </c>
      <c r="AK27" s="3">
        <f t="shared" si="16"/>
        <v>3.44</v>
      </c>
      <c r="AL27" s="3">
        <f t="shared" si="17"/>
        <v>0.75808775553029573</v>
      </c>
      <c r="AM27" s="3">
        <f t="shared" si="18"/>
        <v>3.2135032468734339</v>
      </c>
    </row>
    <row r="28" spans="1:39" x14ac:dyDescent="0.15">
      <c r="A28" s="12" t="s">
        <v>78</v>
      </c>
      <c r="B28">
        <v>1150</v>
      </c>
      <c r="C28" t="s">
        <v>164</v>
      </c>
      <c r="D28" s="3">
        <v>52.054086170745251</v>
      </c>
      <c r="E28" s="3">
        <v>0.19146541625545466</v>
      </c>
      <c r="F28" s="3">
        <v>0.47667620956298884</v>
      </c>
      <c r="G28" s="3">
        <v>5.8465037881355038</v>
      </c>
      <c r="H28" s="3">
        <v>7.9796126286939053</v>
      </c>
      <c r="I28" s="3">
        <v>0.16261137724547714</v>
      </c>
      <c r="J28" s="3">
        <v>0</v>
      </c>
      <c r="K28" s="3">
        <v>22.389999698648275</v>
      </c>
      <c r="L28" s="3">
        <v>10.591803644771499</v>
      </c>
      <c r="M28" s="3">
        <v>0.30724106594163514</v>
      </c>
      <c r="N28" s="3">
        <v>0</v>
      </c>
      <c r="O28" s="3">
        <v>0</v>
      </c>
      <c r="P28" s="51">
        <f t="shared" si="19"/>
        <v>99.999999999999986</v>
      </c>
      <c r="Q28" s="1">
        <f t="shared" si="20"/>
        <v>0.83338344633702355</v>
      </c>
      <c r="S28" t="s">
        <v>78</v>
      </c>
      <c r="T28" s="25">
        <v>1150</v>
      </c>
      <c r="U28" t="s">
        <v>75</v>
      </c>
      <c r="V28" s="3">
        <v>51.15</v>
      </c>
      <c r="W28" s="3">
        <v>0.68</v>
      </c>
      <c r="X28" s="3">
        <v>0.01</v>
      </c>
      <c r="Y28" s="3">
        <v>19.53</v>
      </c>
      <c r="Z28" s="3">
        <v>8.6999999999999993</v>
      </c>
      <c r="AA28" s="3">
        <v>0.12</v>
      </c>
      <c r="AB28" s="3">
        <v>0</v>
      </c>
      <c r="AC28" s="3">
        <v>6.79</v>
      </c>
      <c r="AD28" s="3">
        <v>9.1300000000000008</v>
      </c>
      <c r="AE28" s="3">
        <v>3.4</v>
      </c>
      <c r="AF28" s="30">
        <v>0.5</v>
      </c>
      <c r="AG28" s="3">
        <v>0.17</v>
      </c>
      <c r="AH28" s="51">
        <v>100</v>
      </c>
      <c r="AI28" s="3">
        <f t="shared" si="21"/>
        <v>0.58180855876748461</v>
      </c>
      <c r="AJ28" s="3">
        <f t="shared" si="15"/>
        <v>1.2812960235640647</v>
      </c>
      <c r="AK28" s="3">
        <f t="shared" si="16"/>
        <v>3.9</v>
      </c>
      <c r="AL28" s="3">
        <f t="shared" si="17"/>
        <v>0.85902867613352918</v>
      </c>
      <c r="AM28" s="3">
        <f t="shared" si="18"/>
        <v>3.1836224249749581</v>
      </c>
    </row>
    <row r="29" spans="1:39" x14ac:dyDescent="0.15">
      <c r="A29" s="12" t="s">
        <v>79</v>
      </c>
      <c r="B29">
        <v>1110</v>
      </c>
      <c r="C29" t="s">
        <v>138</v>
      </c>
      <c r="D29" s="3">
        <v>49.099558776315853</v>
      </c>
      <c r="E29" s="3">
        <v>0.35382162368309994</v>
      </c>
      <c r="F29" s="3">
        <v>0.13451363506240777</v>
      </c>
      <c r="G29" s="3">
        <v>9.5353075738188604</v>
      </c>
      <c r="H29" s="3">
        <v>8.984109447178799</v>
      </c>
      <c r="I29" s="3">
        <v>0.14705750006538926</v>
      </c>
      <c r="J29" s="3">
        <v>6.353547064556239E-3</v>
      </c>
      <c r="K29" s="3">
        <v>19.198430821959729</v>
      </c>
      <c r="L29" s="3">
        <v>12.081224114546741</v>
      </c>
      <c r="M29" s="3">
        <v>0.4596229603045538</v>
      </c>
      <c r="N29" s="3">
        <v>0</v>
      </c>
      <c r="O29" s="3">
        <v>0</v>
      </c>
      <c r="P29" s="51">
        <f t="shared" si="19"/>
        <v>100</v>
      </c>
      <c r="Q29" s="1">
        <f t="shared" si="20"/>
        <v>0.79206951917739921</v>
      </c>
      <c r="S29" t="s">
        <v>79</v>
      </c>
      <c r="T29" s="25">
        <v>1110</v>
      </c>
      <c r="U29" t="s">
        <v>75</v>
      </c>
      <c r="V29" s="3">
        <v>53.68</v>
      </c>
      <c r="W29" s="3">
        <v>0.74</v>
      </c>
      <c r="X29" s="3">
        <v>0.02</v>
      </c>
      <c r="Y29" s="3">
        <v>20.51</v>
      </c>
      <c r="Z29" s="3">
        <v>7.7</v>
      </c>
      <c r="AA29" s="3">
        <v>0.16</v>
      </c>
      <c r="AB29" s="3">
        <v>0.05</v>
      </c>
      <c r="AC29" s="3">
        <v>4.91</v>
      </c>
      <c r="AD29" s="3">
        <v>7.74</v>
      </c>
      <c r="AE29" s="3">
        <v>3.85</v>
      </c>
      <c r="AF29" s="30">
        <v>0.62</v>
      </c>
      <c r="AG29" s="3">
        <v>0.14000000000000001</v>
      </c>
      <c r="AH29" s="51">
        <v>100</v>
      </c>
      <c r="AI29" s="3">
        <f t="shared" si="21"/>
        <v>0.5319882083169194</v>
      </c>
      <c r="AJ29" s="3">
        <f t="shared" si="15"/>
        <v>1.5682281059063137</v>
      </c>
      <c r="AK29" s="3">
        <f t="shared" si="16"/>
        <v>4.47</v>
      </c>
      <c r="AL29" s="3">
        <f t="shared" si="17"/>
        <v>0.97306077759255682</v>
      </c>
      <c r="AM29" s="3">
        <f t="shared" si="18"/>
        <v>2.928032432389164</v>
      </c>
    </row>
    <row r="30" spans="1:39" x14ac:dyDescent="0.15">
      <c r="A30" s="12" t="s">
        <v>80</v>
      </c>
      <c r="B30">
        <v>1070</v>
      </c>
      <c r="C30" t="s">
        <v>265</v>
      </c>
      <c r="D30" s="3">
        <v>46.678396400962924</v>
      </c>
      <c r="E30" s="3">
        <v>0.74215145351594392</v>
      </c>
      <c r="F30" s="3">
        <v>0.1873781052889324</v>
      </c>
      <c r="G30" s="3">
        <v>12.197155392165698</v>
      </c>
      <c r="H30" s="3">
        <v>9.6912252095713534</v>
      </c>
      <c r="I30" s="3">
        <v>0.14898782647892497</v>
      </c>
      <c r="J30" s="3">
        <v>0</v>
      </c>
      <c r="K30" s="3">
        <v>16.824777101795164</v>
      </c>
      <c r="L30" s="3">
        <v>11.823606279518099</v>
      </c>
      <c r="M30" s="3">
        <v>1.5773775137271819</v>
      </c>
      <c r="N30" s="3">
        <v>0.1289447169757878</v>
      </c>
      <c r="O30" s="3">
        <v>0</v>
      </c>
      <c r="P30" s="51">
        <f t="shared" si="19"/>
        <v>100.00000000000003</v>
      </c>
      <c r="Q30" s="1">
        <f t="shared" si="20"/>
        <v>0.75578463627114489</v>
      </c>
      <c r="S30" t="s">
        <v>80</v>
      </c>
      <c r="T30" s="25">
        <v>1070</v>
      </c>
      <c r="U30" t="s">
        <v>75</v>
      </c>
      <c r="V30" s="3">
        <v>58.13</v>
      </c>
      <c r="W30" s="3">
        <v>0.49</v>
      </c>
      <c r="X30" s="3">
        <v>0</v>
      </c>
      <c r="Y30" s="3">
        <v>20.82</v>
      </c>
      <c r="Z30" s="3">
        <v>5.97</v>
      </c>
      <c r="AA30" s="3">
        <v>0.11</v>
      </c>
      <c r="AB30" s="3">
        <v>0</v>
      </c>
      <c r="AC30" s="3">
        <v>3.15</v>
      </c>
      <c r="AD30" s="3">
        <v>6.8</v>
      </c>
      <c r="AE30" s="3">
        <v>3.92</v>
      </c>
      <c r="AF30" s="30">
        <v>0.62</v>
      </c>
      <c r="AG30" s="3">
        <v>0.15</v>
      </c>
      <c r="AH30" s="51">
        <v>100</v>
      </c>
      <c r="AI30" s="3">
        <f t="shared" si="21"/>
        <v>0.48468722641764245</v>
      </c>
      <c r="AJ30" s="3">
        <f t="shared" si="15"/>
        <v>1.8952380952380952</v>
      </c>
      <c r="AK30" s="3">
        <f t="shared" si="16"/>
        <v>4.54</v>
      </c>
      <c r="AL30" s="3">
        <f t="shared" si="17"/>
        <v>1.0685779562618682</v>
      </c>
      <c r="AM30" s="3">
        <f t="shared" si="18"/>
        <v>2.9242147630335302</v>
      </c>
    </row>
    <row r="31" spans="1:39" x14ac:dyDescent="0.15">
      <c r="A31" s="12"/>
      <c r="D31" s="3"/>
      <c r="O31" s="3"/>
      <c r="Q31" s="1"/>
      <c r="T31" s="25"/>
      <c r="U31"/>
      <c r="V31" s="3"/>
      <c r="W31" s="3"/>
      <c r="Y31" s="3"/>
      <c r="Z31" s="3"/>
      <c r="AA31" s="3"/>
      <c r="AB31" s="3"/>
      <c r="AC31" s="3"/>
      <c r="AD31" s="3"/>
      <c r="AE31" s="3"/>
      <c r="AF31" s="30"/>
      <c r="AG31" s="3"/>
    </row>
    <row r="32" spans="1:39" x14ac:dyDescent="0.15">
      <c r="A32" s="12" t="s">
        <v>250</v>
      </c>
      <c r="B32">
        <v>1190</v>
      </c>
      <c r="C32" t="s">
        <v>164</v>
      </c>
      <c r="D32" s="3">
        <v>51.060765215095969</v>
      </c>
      <c r="E32" s="3">
        <v>0.28484755531095934</v>
      </c>
      <c r="F32" s="3">
        <v>0.36626671432686209</v>
      </c>
      <c r="G32" s="3">
        <v>8.0316114258435842</v>
      </c>
      <c r="H32" s="3">
        <v>7.3818337285438389</v>
      </c>
      <c r="I32" s="3">
        <v>0.17000521248974027</v>
      </c>
      <c r="J32" s="3">
        <v>0</v>
      </c>
      <c r="K32" s="3">
        <v>21.328592333503593</v>
      </c>
      <c r="L32" s="3">
        <v>10.952897610673945</v>
      </c>
      <c r="M32" s="3">
        <v>0.42318020421150049</v>
      </c>
      <c r="N32" s="3">
        <v>0</v>
      </c>
      <c r="O32" s="3">
        <v>0</v>
      </c>
      <c r="P32" s="51">
        <f t="shared" ref="P32:P41" si="22">SUM(D32:N32)</f>
        <v>100</v>
      </c>
      <c r="Q32" s="1">
        <f t="shared" ref="Q32:Q41" si="23">(K32/40.304)/(K32/40.304+H32/71.846)</f>
        <v>0.8374125289684321</v>
      </c>
      <c r="S32" t="s">
        <v>250</v>
      </c>
      <c r="T32" s="25">
        <v>1190</v>
      </c>
      <c r="U32" t="s">
        <v>251</v>
      </c>
      <c r="V32" s="3">
        <v>52.936311000827118</v>
      </c>
      <c r="W32" s="3">
        <v>0.65136476426798984</v>
      </c>
      <c r="X32" s="3">
        <v>1.0339123242349046E-2</v>
      </c>
      <c r="Y32" s="3">
        <v>20.057899090157147</v>
      </c>
      <c r="Z32" s="3">
        <v>7.0306038047973516</v>
      </c>
      <c r="AA32" s="3">
        <v>0.16542597187758473</v>
      </c>
      <c r="AB32" s="3">
        <v>0</v>
      </c>
      <c r="AC32" s="3">
        <v>6.1000827129859374</v>
      </c>
      <c r="AD32" s="3">
        <v>8.7055417700578968</v>
      </c>
      <c r="AE32" s="3">
        <v>3.6600496277915622</v>
      </c>
      <c r="AF32" s="29">
        <v>0.4962779156327542</v>
      </c>
      <c r="AG32" s="3">
        <v>0.18610421836228283</v>
      </c>
      <c r="AH32" s="51">
        <v>100</v>
      </c>
      <c r="AI32" s="3">
        <f t="shared" ref="AI32:AI41" si="24">(AC32/40.304)/(AC32/40.304+Z32/71.846)</f>
        <v>0.60733029151012685</v>
      </c>
      <c r="AJ32" s="3">
        <f t="shared" ref="AJ32:AJ41" si="25">Z32/AC32</f>
        <v>1.152542372881356</v>
      </c>
      <c r="AK32" s="3">
        <f t="shared" ref="AK32:AK41" si="26">AE32+AF32</f>
        <v>4.1563275434243163</v>
      </c>
      <c r="AL32" s="3">
        <f t="shared" ref="AL32:AL41" si="27">(Y32/101.961)/(AD32/56.077+AE32/61.979+AF32/94.196)</f>
        <v>0.89596219414282163</v>
      </c>
      <c r="AM32" s="3">
        <f t="shared" ref="AM32:AM41" si="28">(Y32/101.961)/(AE32/61.979+AF32/94.196)</f>
        <v>3.0584003430714937</v>
      </c>
    </row>
    <row r="33" spans="1:39" x14ac:dyDescent="0.15">
      <c r="A33" s="12" t="s">
        <v>252</v>
      </c>
      <c r="B33">
        <v>1150</v>
      </c>
      <c r="C33" t="s">
        <v>266</v>
      </c>
      <c r="D33" s="3">
        <v>50.492569344979806</v>
      </c>
      <c r="E33" s="3">
        <v>0.31170592121454893</v>
      </c>
      <c r="F33" s="3">
        <v>0.18269449032885904</v>
      </c>
      <c r="G33" s="3">
        <v>11.626316837267469</v>
      </c>
      <c r="H33" s="3">
        <v>7.5797059851746198</v>
      </c>
      <c r="I33" s="3">
        <v>0.15601378686238854</v>
      </c>
      <c r="J33" s="3">
        <v>0</v>
      </c>
      <c r="K33" s="3">
        <v>17.679176671499842</v>
      </c>
      <c r="L33" s="3">
        <v>11.023025987043383</v>
      </c>
      <c r="M33" s="3">
        <v>0.93409725036084446</v>
      </c>
      <c r="N33" s="3">
        <v>1.4693725268224373E-2</v>
      </c>
      <c r="O33" s="3">
        <v>0</v>
      </c>
      <c r="P33" s="51">
        <f t="shared" si="22"/>
        <v>99.999999999999986</v>
      </c>
      <c r="Q33" s="1">
        <f t="shared" si="23"/>
        <v>0.80611907680721351</v>
      </c>
      <c r="S33" t="s">
        <v>252</v>
      </c>
      <c r="T33" s="25">
        <v>1150</v>
      </c>
      <c r="U33" t="s">
        <v>251</v>
      </c>
      <c r="V33" s="3">
        <v>54.713455149501655</v>
      </c>
      <c r="W33" s="3">
        <v>0.79941860465116277</v>
      </c>
      <c r="X33" s="3">
        <v>3.1146179401993355E-2</v>
      </c>
      <c r="Y33" s="3">
        <v>20.245016611295679</v>
      </c>
      <c r="Z33" s="3">
        <v>6.8521594684385381</v>
      </c>
      <c r="AA33" s="3">
        <v>0.11420265780730895</v>
      </c>
      <c r="AB33" s="3">
        <v>4.1528239202657802E-2</v>
      </c>
      <c r="AC33" s="3">
        <v>4.4642857142857135</v>
      </c>
      <c r="AD33" s="3">
        <v>7.7865448504983386</v>
      </c>
      <c r="AE33" s="3">
        <v>4.1216777408637872</v>
      </c>
      <c r="AF33" s="29">
        <v>0.67483388704318936</v>
      </c>
      <c r="AG33" s="3">
        <v>0.15573089700996676</v>
      </c>
      <c r="AH33" s="51">
        <v>100</v>
      </c>
      <c r="AI33" s="3">
        <f t="shared" si="24"/>
        <v>0.5373352753188918</v>
      </c>
      <c r="AJ33" s="3">
        <f t="shared" si="25"/>
        <v>1.5348837209302328</v>
      </c>
      <c r="AK33" s="3">
        <f t="shared" si="26"/>
        <v>4.7965116279069768</v>
      </c>
      <c r="AL33" s="3">
        <f t="shared" si="27"/>
        <v>0.93429607613089249</v>
      </c>
      <c r="AM33" s="3">
        <f t="shared" si="28"/>
        <v>2.6953851511541145</v>
      </c>
    </row>
    <row r="34" spans="1:39" x14ac:dyDescent="0.15">
      <c r="A34" s="12" t="s">
        <v>253</v>
      </c>
      <c r="B34">
        <v>1250</v>
      </c>
      <c r="C34" t="s">
        <v>95</v>
      </c>
      <c r="D34" s="3">
        <v>40.575916230366488</v>
      </c>
      <c r="E34" s="3">
        <v>0</v>
      </c>
      <c r="F34" s="3">
        <v>7.0479258960934363E-2</v>
      </c>
      <c r="G34" s="3">
        <v>6.0410793395086586E-2</v>
      </c>
      <c r="H34" s="3">
        <v>10.471204188481675</v>
      </c>
      <c r="I34" s="3">
        <v>0.12082158679017317</v>
      </c>
      <c r="J34" s="3">
        <v>1.0068465565847765E-2</v>
      </c>
      <c r="K34" s="3">
        <v>48.530004027386219</v>
      </c>
      <c r="L34" s="3">
        <v>0.16109544905356424</v>
      </c>
      <c r="M34" s="3">
        <v>0</v>
      </c>
      <c r="N34" s="3">
        <v>0</v>
      </c>
      <c r="O34" s="3">
        <v>0</v>
      </c>
      <c r="P34" s="51">
        <f t="shared" si="22"/>
        <v>100</v>
      </c>
      <c r="Q34" s="1">
        <f t="shared" si="23"/>
        <v>0.89202817786937449</v>
      </c>
      <c r="S34" t="s">
        <v>253</v>
      </c>
      <c r="T34" s="25">
        <v>1250</v>
      </c>
      <c r="U34" t="s">
        <v>254</v>
      </c>
      <c r="V34" s="3">
        <v>51.763964720705587</v>
      </c>
      <c r="W34" s="3">
        <v>0.54598908021839565</v>
      </c>
      <c r="X34" s="3">
        <v>9.4498110037799246E-2</v>
      </c>
      <c r="Y34" s="3">
        <v>15.644687106257877</v>
      </c>
      <c r="Z34" s="3">
        <v>8.1268374632507356</v>
      </c>
      <c r="AA34" s="3">
        <v>0.15749685006299874</v>
      </c>
      <c r="AB34" s="3">
        <v>0</v>
      </c>
      <c r="AC34" s="3">
        <v>11.444771104577908</v>
      </c>
      <c r="AD34" s="3">
        <v>9.1453170936581287</v>
      </c>
      <c r="AE34" s="3">
        <v>2.5724485510289798</v>
      </c>
      <c r="AF34" s="29">
        <v>0.36749265014699706</v>
      </c>
      <c r="AG34" s="3">
        <v>0.13649727005459891</v>
      </c>
      <c r="AH34" s="51">
        <v>100</v>
      </c>
      <c r="AI34" s="3">
        <f t="shared" si="24"/>
        <v>0.71513079714513639</v>
      </c>
      <c r="AJ34" s="3">
        <f t="shared" si="25"/>
        <v>0.71009174311926615</v>
      </c>
      <c r="AK34" s="3">
        <f t="shared" si="26"/>
        <v>2.9399412011759769</v>
      </c>
      <c r="AL34" s="3">
        <f t="shared" si="27"/>
        <v>0.73594338401380266</v>
      </c>
      <c r="AM34" s="3">
        <f t="shared" si="28"/>
        <v>3.3792048940336215</v>
      </c>
    </row>
    <row r="35" spans="1:39" x14ac:dyDescent="0.15">
      <c r="A35" s="12" t="s">
        <v>255</v>
      </c>
      <c r="B35">
        <v>1230</v>
      </c>
      <c r="C35" t="s">
        <v>267</v>
      </c>
      <c r="D35" s="3">
        <v>46.009879558566105</v>
      </c>
      <c r="E35" s="3">
        <v>9.3767771207718523E-2</v>
      </c>
      <c r="F35" s="3">
        <v>0.25454372037779677</v>
      </c>
      <c r="G35" s="3">
        <v>2.3526633388295966</v>
      </c>
      <c r="H35" s="3">
        <v>9.5705933396668232</v>
      </c>
      <c r="I35" s="3">
        <v>0.13532182951986818</v>
      </c>
      <c r="J35" s="3">
        <v>3.1316570471387216E-2</v>
      </c>
      <c r="K35" s="3">
        <v>32.86393568595949</v>
      </c>
      <c r="L35" s="3">
        <v>8.4657736009789399</v>
      </c>
      <c r="M35" s="3">
        <v>0.22220458442227509</v>
      </c>
      <c r="N35" s="3">
        <v>0</v>
      </c>
      <c r="O35" s="3">
        <v>0</v>
      </c>
      <c r="P35" s="51">
        <f t="shared" si="22"/>
        <v>99.999999999999986</v>
      </c>
      <c r="Q35" s="1">
        <f t="shared" si="23"/>
        <v>0.85957383523977515</v>
      </c>
      <c r="S35" t="s">
        <v>255</v>
      </c>
      <c r="T35" s="25">
        <v>1230</v>
      </c>
      <c r="U35" t="s">
        <v>254</v>
      </c>
      <c r="V35" s="3">
        <v>50.97419694576093</v>
      </c>
      <c r="W35" s="3">
        <v>0.64244339125855721</v>
      </c>
      <c r="X35" s="3">
        <v>5.2659294365455508E-2</v>
      </c>
      <c r="Y35" s="3">
        <v>18.009478672985786</v>
      </c>
      <c r="Z35" s="3">
        <v>8.3833596629805172</v>
      </c>
      <c r="AA35" s="3">
        <v>6.3191153238546613E-2</v>
      </c>
      <c r="AB35" s="3">
        <v>1.0531858873091101E-2</v>
      </c>
      <c r="AC35" s="3">
        <v>8.3412322274881525</v>
      </c>
      <c r="AD35" s="3">
        <v>9.6155871511321767</v>
      </c>
      <c r="AE35" s="3">
        <v>3.1595576619273307</v>
      </c>
      <c r="AF35" s="29">
        <v>0.43180621379673517</v>
      </c>
      <c r="AG35" s="3">
        <v>0.31595576619273308</v>
      </c>
      <c r="AH35" s="51">
        <v>100</v>
      </c>
      <c r="AI35" s="3">
        <f t="shared" si="24"/>
        <v>0.63946351893131004</v>
      </c>
      <c r="AJ35" s="3">
        <f t="shared" si="25"/>
        <v>1.005050505050505</v>
      </c>
      <c r="AK35" s="3">
        <f t="shared" si="26"/>
        <v>3.591363875724066</v>
      </c>
      <c r="AL35" s="3">
        <f t="shared" si="27"/>
        <v>0.77799678146894169</v>
      </c>
      <c r="AM35" s="3">
        <f t="shared" si="28"/>
        <v>3.1789902332641367</v>
      </c>
    </row>
    <row r="36" spans="1:39" x14ac:dyDescent="0.15">
      <c r="A36" s="12" t="s">
        <v>256</v>
      </c>
      <c r="B36">
        <v>1230</v>
      </c>
      <c r="C36" t="s">
        <v>162</v>
      </c>
      <c r="D36" s="3">
        <v>56.613226452905813</v>
      </c>
      <c r="E36" s="3">
        <v>7.0140280561122259E-2</v>
      </c>
      <c r="F36" s="3">
        <v>0.58116232464929851</v>
      </c>
      <c r="G36" s="3">
        <v>1.6032064128256514</v>
      </c>
      <c r="H36" s="3">
        <v>7.7154308617234468</v>
      </c>
      <c r="I36" s="3">
        <v>0.12024048096192386</v>
      </c>
      <c r="J36" s="3">
        <v>0</v>
      </c>
      <c r="K36" s="3">
        <v>31.563126252505011</v>
      </c>
      <c r="L36" s="3">
        <v>1.6633266533066133</v>
      </c>
      <c r="M36" s="3">
        <v>7.0140280561122259E-2</v>
      </c>
      <c r="N36" s="3">
        <v>0</v>
      </c>
      <c r="O36" s="3">
        <v>0</v>
      </c>
      <c r="P36" s="51">
        <f t="shared" si="22"/>
        <v>100</v>
      </c>
      <c r="Q36" s="1">
        <f t="shared" si="23"/>
        <v>0.87940857585679955</v>
      </c>
      <c r="S36" t="s">
        <v>256</v>
      </c>
      <c r="T36" s="25">
        <v>1230</v>
      </c>
      <c r="U36" t="s">
        <v>257</v>
      </c>
      <c r="V36" s="3">
        <v>57.621014723016621</v>
      </c>
      <c r="W36" s="3">
        <v>0.59315750450164173</v>
      </c>
      <c r="X36" s="3">
        <v>3.1776294884016523E-2</v>
      </c>
      <c r="Y36" s="3">
        <v>14.934858595487764</v>
      </c>
      <c r="Z36" s="3">
        <v>6.2811142887405991</v>
      </c>
      <c r="AA36" s="3">
        <v>0.14828937612541043</v>
      </c>
      <c r="AB36" s="3">
        <v>0</v>
      </c>
      <c r="AC36" s="3">
        <v>7.9440737210041297</v>
      </c>
      <c r="AD36" s="3">
        <v>8.2300603749602779</v>
      </c>
      <c r="AE36" s="3">
        <v>3.2835504713483736</v>
      </c>
      <c r="AF36" s="29">
        <v>0.77322317551106867</v>
      </c>
      <c r="AG36" s="3">
        <v>0.1588814744200826</v>
      </c>
      <c r="AH36" s="51">
        <v>100</v>
      </c>
      <c r="AI36" s="3">
        <f t="shared" si="24"/>
        <v>0.69273841928854663</v>
      </c>
      <c r="AJ36" s="3">
        <f t="shared" si="25"/>
        <v>0.79066666666666674</v>
      </c>
      <c r="AK36" s="3">
        <f t="shared" si="26"/>
        <v>4.0567736468594422</v>
      </c>
      <c r="AL36" s="3">
        <f t="shared" si="27"/>
        <v>0.70437952120973568</v>
      </c>
      <c r="AM36" s="3">
        <f t="shared" si="28"/>
        <v>2.3939064272445618</v>
      </c>
    </row>
    <row r="37" spans="1:39" x14ac:dyDescent="0.15">
      <c r="A37" s="12" t="s">
        <v>258</v>
      </c>
      <c r="B37">
        <v>1190</v>
      </c>
      <c r="C37" t="s">
        <v>164</v>
      </c>
      <c r="D37" s="3">
        <v>55.124982220536907</v>
      </c>
      <c r="E37" s="3">
        <v>0.11384660696038229</v>
      </c>
      <c r="F37" s="3">
        <v>0.4593800378262004</v>
      </c>
      <c r="G37" s="3">
        <v>2.1970240365176559</v>
      </c>
      <c r="H37" s="3">
        <v>6.531036315462158</v>
      </c>
      <c r="I37" s="3">
        <v>0.12183382692972472</v>
      </c>
      <c r="J37" s="3">
        <v>0</v>
      </c>
      <c r="K37" s="3">
        <v>26.503633951716573</v>
      </c>
      <c r="L37" s="3">
        <v>8.7105761910355355</v>
      </c>
      <c r="M37" s="3">
        <v>0.23768681301486019</v>
      </c>
      <c r="N37" s="3">
        <v>0</v>
      </c>
      <c r="O37" s="3">
        <v>0</v>
      </c>
      <c r="P37" s="51">
        <f t="shared" si="22"/>
        <v>99.999999999999986</v>
      </c>
      <c r="Q37" s="1">
        <f t="shared" si="23"/>
        <v>0.87855216348765353</v>
      </c>
      <c r="S37" t="s">
        <v>258</v>
      </c>
      <c r="T37" s="25">
        <v>1190</v>
      </c>
      <c r="U37" t="s">
        <v>257</v>
      </c>
      <c r="V37" s="3">
        <v>58.226495726495713</v>
      </c>
      <c r="W37" s="3">
        <v>0.64102564102564086</v>
      </c>
      <c r="X37" s="3">
        <v>1.068376068376068E-2</v>
      </c>
      <c r="Y37" s="3">
        <v>16.13247863247863</v>
      </c>
      <c r="Z37" s="3">
        <v>5.6517094017094003</v>
      </c>
      <c r="AA37" s="3">
        <v>0.13888888888888887</v>
      </c>
      <c r="AB37" s="3">
        <v>0</v>
      </c>
      <c r="AC37" s="3">
        <v>6.5705128205128185</v>
      </c>
      <c r="AD37" s="3">
        <v>8.044871794871792</v>
      </c>
      <c r="AE37" s="3">
        <v>3.589743589743589</v>
      </c>
      <c r="AF37" s="29">
        <v>0.84401709401709379</v>
      </c>
      <c r="AG37" s="3">
        <v>0.14957264957264957</v>
      </c>
      <c r="AH37" s="51">
        <v>100</v>
      </c>
      <c r="AI37" s="3">
        <f t="shared" si="24"/>
        <v>0.67452170031294489</v>
      </c>
      <c r="AJ37" s="3">
        <f t="shared" si="25"/>
        <v>0.86016260162601632</v>
      </c>
      <c r="AK37" s="3">
        <f t="shared" si="26"/>
        <v>4.4337606837606831</v>
      </c>
      <c r="AL37" s="3">
        <f t="shared" si="27"/>
        <v>0.75222011887072293</v>
      </c>
      <c r="AM37" s="3">
        <f t="shared" si="28"/>
        <v>2.365798194335559</v>
      </c>
    </row>
    <row r="38" spans="1:39" x14ac:dyDescent="0.15">
      <c r="A38" s="12" t="s">
        <v>259</v>
      </c>
      <c r="B38">
        <v>1150</v>
      </c>
      <c r="C38" t="s">
        <v>164</v>
      </c>
      <c r="D38" s="3">
        <v>54.647738444919995</v>
      </c>
      <c r="E38" s="3">
        <v>0.14802159076685378</v>
      </c>
      <c r="F38" s="3">
        <v>0.3679363106564848</v>
      </c>
      <c r="G38" s="3">
        <v>2.5799687133488796</v>
      </c>
      <c r="H38" s="3">
        <v>7.1119344182386728</v>
      </c>
      <c r="I38" s="3">
        <v>0.145396908720065</v>
      </c>
      <c r="J38" s="3">
        <v>0</v>
      </c>
      <c r="K38" s="3">
        <v>23.826031001023956</v>
      </c>
      <c r="L38" s="3">
        <v>10.904477012803046</v>
      </c>
      <c r="M38" s="3">
        <v>0.26849559952204322</v>
      </c>
      <c r="N38" s="3">
        <v>0</v>
      </c>
      <c r="O38" s="3">
        <v>0</v>
      </c>
      <c r="P38" s="51">
        <f t="shared" si="22"/>
        <v>99.999999999999972</v>
      </c>
      <c r="Q38" s="1">
        <f t="shared" si="23"/>
        <v>0.85656873878333395</v>
      </c>
      <c r="S38" t="s">
        <v>259</v>
      </c>
      <c r="T38" s="25">
        <v>1150</v>
      </c>
      <c r="U38" t="s">
        <v>257</v>
      </c>
      <c r="V38" s="3">
        <v>59.541657742557298</v>
      </c>
      <c r="W38" s="3">
        <v>0.67466266866566715</v>
      </c>
      <c r="X38" s="3">
        <v>2.1417862497322769E-2</v>
      </c>
      <c r="Y38" s="3">
        <v>17.348468622831444</v>
      </c>
      <c r="Z38" s="3">
        <v>5.2902120368387244</v>
      </c>
      <c r="AA38" s="3">
        <v>0.11779824373527523</v>
      </c>
      <c r="AB38" s="3">
        <v>6.42535874919683E-2</v>
      </c>
      <c r="AC38" s="3">
        <v>4.936817305632899</v>
      </c>
      <c r="AD38" s="3">
        <v>7.2820732490897413</v>
      </c>
      <c r="AE38" s="3">
        <v>3.6196187620475477</v>
      </c>
      <c r="AF38" s="29">
        <v>0.92096808738487901</v>
      </c>
      <c r="AG38" s="3">
        <v>0.18205183122724353</v>
      </c>
      <c r="AH38" s="51">
        <v>100</v>
      </c>
      <c r="AI38" s="3">
        <f t="shared" si="24"/>
        <v>0.62455718976808772</v>
      </c>
      <c r="AJ38" s="3">
        <f t="shared" si="25"/>
        <v>1.0715835140997829</v>
      </c>
      <c r="AK38" s="3">
        <f t="shared" si="26"/>
        <v>4.5405868494324269</v>
      </c>
      <c r="AL38" s="3">
        <f t="shared" si="27"/>
        <v>0.85917605115337414</v>
      </c>
      <c r="AM38" s="3">
        <f t="shared" si="28"/>
        <v>2.4956495348652599</v>
      </c>
    </row>
    <row r="39" spans="1:39" x14ac:dyDescent="0.15">
      <c r="A39" s="12" t="s">
        <v>259</v>
      </c>
      <c r="B39">
        <v>1110</v>
      </c>
      <c r="C39" t="s">
        <v>164</v>
      </c>
      <c r="D39" s="3">
        <v>53.198996248282441</v>
      </c>
      <c r="E39" s="3">
        <v>0.23952528002148479</v>
      </c>
      <c r="F39" s="3">
        <v>0.36157119297035611</v>
      </c>
      <c r="G39" s="3">
        <v>4.0085620217015858</v>
      </c>
      <c r="H39" s="3">
        <v>8.4491831868681082</v>
      </c>
      <c r="I39" s="3">
        <v>0.13064482368856167</v>
      </c>
      <c r="J39" s="3">
        <v>0</v>
      </c>
      <c r="K39" s="3">
        <v>21.417463435763764</v>
      </c>
      <c r="L39" s="3">
        <v>11.788466762778517</v>
      </c>
      <c r="M39" s="3">
        <v>0.40558704792516831</v>
      </c>
      <c r="N39" s="3">
        <v>0</v>
      </c>
      <c r="O39" s="3">
        <v>0</v>
      </c>
      <c r="P39" s="51">
        <f t="shared" si="22"/>
        <v>99.999999999999972</v>
      </c>
      <c r="Q39" s="1">
        <f t="shared" si="23"/>
        <v>0.81879593841062315</v>
      </c>
      <c r="S39" t="s">
        <v>260</v>
      </c>
      <c r="T39" s="25">
        <v>1110</v>
      </c>
      <c r="U39" t="s">
        <v>257</v>
      </c>
      <c r="V39" s="3">
        <v>60.476088355136177</v>
      </c>
      <c r="W39" s="3">
        <v>0.68625348488097793</v>
      </c>
      <c r="X39" s="3">
        <v>0</v>
      </c>
      <c r="Y39" s="3">
        <v>18.33583529916363</v>
      </c>
      <c r="Z39" s="3">
        <v>5.1897919794123952</v>
      </c>
      <c r="AA39" s="3">
        <v>0.11794981771391808</v>
      </c>
      <c r="AB39" s="3">
        <v>0</v>
      </c>
      <c r="AC39" s="3">
        <v>3.5813853742226032</v>
      </c>
      <c r="AD39" s="3">
        <v>6.4979626849667591</v>
      </c>
      <c r="AE39" s="3">
        <v>3.9137894059618268</v>
      </c>
      <c r="AF39" s="29">
        <v>1.0293802273214667</v>
      </c>
      <c r="AG39" s="3">
        <v>0.17156337122024448</v>
      </c>
      <c r="AH39" s="51">
        <v>100</v>
      </c>
      <c r="AI39" s="3">
        <f t="shared" si="24"/>
        <v>0.55159823187453028</v>
      </c>
      <c r="AJ39" s="3">
        <f t="shared" si="25"/>
        <v>1.4491017964071857</v>
      </c>
      <c r="AK39" s="3">
        <f t="shared" si="26"/>
        <v>4.9431696332832935</v>
      </c>
      <c r="AL39" s="3">
        <f t="shared" si="27"/>
        <v>0.9467285251219083</v>
      </c>
      <c r="AM39" s="3">
        <f t="shared" si="28"/>
        <v>2.427696639138436</v>
      </c>
    </row>
    <row r="40" spans="1:39" x14ac:dyDescent="0.15">
      <c r="A40" s="12" t="s">
        <v>261</v>
      </c>
      <c r="B40">
        <v>1070</v>
      </c>
      <c r="C40" t="s">
        <v>164</v>
      </c>
      <c r="D40" s="3">
        <v>51.239985919858988</v>
      </c>
      <c r="E40" s="3">
        <v>0.39832892688510158</v>
      </c>
      <c r="F40" s="3">
        <v>0.25818239556072098</v>
      </c>
      <c r="G40" s="3">
        <v>6.4882254947499245</v>
      </c>
      <c r="H40" s="3">
        <v>9.4801301729141318</v>
      </c>
      <c r="I40" s="3">
        <v>0.14135198569875052</v>
      </c>
      <c r="J40" s="3">
        <v>0</v>
      </c>
      <c r="K40" s="3">
        <v>19.231382905820965</v>
      </c>
      <c r="L40" s="3">
        <v>12.229547674590577</v>
      </c>
      <c r="M40" s="3">
        <v>0.53286452392083228</v>
      </c>
      <c r="N40" s="3">
        <v>0</v>
      </c>
      <c r="O40" s="3">
        <v>0</v>
      </c>
      <c r="P40" s="51">
        <f t="shared" si="22"/>
        <v>100</v>
      </c>
      <c r="Q40" s="1">
        <f t="shared" si="23"/>
        <v>0.78337090732005499</v>
      </c>
      <c r="S40" t="s">
        <v>261</v>
      </c>
      <c r="T40" s="25">
        <v>1070</v>
      </c>
      <c r="U40" t="s">
        <v>257</v>
      </c>
      <c r="V40" s="3">
        <v>62.005559119093441</v>
      </c>
      <c r="W40" s="3">
        <v>0.66281804575582648</v>
      </c>
      <c r="X40" s="3">
        <v>1.0690613641223007E-2</v>
      </c>
      <c r="Y40" s="3">
        <v>19.456916827025871</v>
      </c>
      <c r="Z40" s="3">
        <v>4.2014111610006415</v>
      </c>
      <c r="AA40" s="3">
        <v>5.3453068206115034E-2</v>
      </c>
      <c r="AB40" s="3">
        <v>0</v>
      </c>
      <c r="AC40" s="3">
        <v>2.2236476373743854</v>
      </c>
      <c r="AD40" s="3">
        <v>5.484284797947403</v>
      </c>
      <c r="AE40" s="3">
        <v>4.4793671156724404</v>
      </c>
      <c r="AF40" s="29">
        <v>1.1652768868933079</v>
      </c>
      <c r="AG40" s="3">
        <v>0.25657472738935216</v>
      </c>
      <c r="AH40" s="51">
        <v>100</v>
      </c>
      <c r="AI40" s="3">
        <f t="shared" si="24"/>
        <v>0.48545477698398881</v>
      </c>
      <c r="AJ40" s="3">
        <f t="shared" si="25"/>
        <v>1.8894230769230769</v>
      </c>
      <c r="AK40" s="3">
        <f t="shared" si="26"/>
        <v>5.6446440025657481</v>
      </c>
      <c r="AL40" s="3">
        <f t="shared" si="27"/>
        <v>1.0459584365264296</v>
      </c>
      <c r="AM40" s="3">
        <f t="shared" si="28"/>
        <v>2.2544902079774625</v>
      </c>
    </row>
    <row r="41" spans="1:39" x14ac:dyDescent="0.15">
      <c r="A41" s="12" t="s">
        <v>262</v>
      </c>
      <c r="B41">
        <v>1030</v>
      </c>
      <c r="C41" t="s">
        <v>164</v>
      </c>
      <c r="D41" s="3">
        <v>52.203436609946145</v>
      </c>
      <c r="E41" s="3">
        <v>0.43236400209144671</v>
      </c>
      <c r="F41" s="3">
        <v>0.33124526412558497</v>
      </c>
      <c r="G41" s="3">
        <v>5.3722940561747041</v>
      </c>
      <c r="H41" s="3">
        <v>9.5082739506910947</v>
      </c>
      <c r="I41" s="3">
        <v>0.19182465198475646</v>
      </c>
      <c r="J41" s="3">
        <v>0</v>
      </c>
      <c r="K41" s="3">
        <v>19.703926024197372</v>
      </c>
      <c r="L41" s="3">
        <v>11.791747203417684</v>
      </c>
      <c r="M41" s="3">
        <v>0.46488823737120899</v>
      </c>
      <c r="N41" s="3">
        <v>0</v>
      </c>
      <c r="O41" s="3">
        <v>0</v>
      </c>
      <c r="P41" s="51">
        <f t="shared" si="22"/>
        <v>100</v>
      </c>
      <c r="Q41" s="1">
        <f t="shared" si="23"/>
        <v>0.78696541263283415</v>
      </c>
      <c r="S41" t="s">
        <v>262</v>
      </c>
      <c r="T41" s="25">
        <v>1030</v>
      </c>
      <c r="U41" t="s">
        <v>257</v>
      </c>
      <c r="V41" s="3">
        <v>62.466168669481434</v>
      </c>
      <c r="W41" s="3">
        <v>0.68203962325430334</v>
      </c>
      <c r="X41" s="3">
        <v>0</v>
      </c>
      <c r="Y41" s="3">
        <v>19.703366894013207</v>
      </c>
      <c r="Z41" s="3">
        <v>3.7674569665475803</v>
      </c>
      <c r="AA41" s="3">
        <v>4.3304103063765288E-2</v>
      </c>
      <c r="AB41" s="3">
        <v>0</v>
      </c>
      <c r="AC41" s="3">
        <v>2.1435531016563818</v>
      </c>
      <c r="AD41" s="3">
        <v>5.705315578651077</v>
      </c>
      <c r="AE41" s="3">
        <v>4.2004979971852334</v>
      </c>
      <c r="AF41" s="29">
        <v>1.1150806538919562</v>
      </c>
      <c r="AG41" s="3">
        <v>0.17321641225506115</v>
      </c>
      <c r="AH41" s="51">
        <v>100</v>
      </c>
      <c r="AI41" s="3">
        <f t="shared" si="24"/>
        <v>0.50353463380446206</v>
      </c>
      <c r="AJ41" s="3">
        <f t="shared" si="25"/>
        <v>1.7575757575757576</v>
      </c>
      <c r="AK41" s="3">
        <f t="shared" si="26"/>
        <v>5.3155786510771899</v>
      </c>
      <c r="AL41" s="3">
        <f t="shared" si="27"/>
        <v>1.0655776579053848</v>
      </c>
      <c r="AM41" s="3">
        <f t="shared" si="28"/>
        <v>2.4273610017977529</v>
      </c>
    </row>
    <row r="42" spans="1:39" x14ac:dyDescent="0.15">
      <c r="A42" s="12"/>
      <c r="D42" s="3"/>
      <c r="O42" s="3"/>
      <c r="Q42" s="1"/>
      <c r="T42" s="25"/>
      <c r="U42"/>
      <c r="X42"/>
      <c r="Y42"/>
    </row>
    <row r="43" spans="1:39" x14ac:dyDescent="0.15">
      <c r="A43" s="18" t="s">
        <v>299</v>
      </c>
      <c r="D43" s="3"/>
      <c r="O43" s="3"/>
      <c r="Q43" s="1"/>
      <c r="T43" s="25"/>
      <c r="U43"/>
      <c r="X43"/>
      <c r="Y43"/>
    </row>
    <row r="44" spans="1:39" x14ac:dyDescent="0.15">
      <c r="D44" s="3"/>
      <c r="O44" s="3"/>
      <c r="S44" s="20" t="s">
        <v>188</v>
      </c>
      <c r="T44" s="45" t="s">
        <v>183</v>
      </c>
      <c r="U44"/>
      <c r="V44" s="3">
        <v>49.07</v>
      </c>
      <c r="W44" s="3">
        <v>0.6</v>
      </c>
      <c r="X44" s="3">
        <v>0.36</v>
      </c>
      <c r="Y44" s="3">
        <v>15.28</v>
      </c>
      <c r="Z44" s="3">
        <v>7.57</v>
      </c>
      <c r="AA44" s="3">
        <v>0.14000000000000001</v>
      </c>
      <c r="AB44" s="3"/>
      <c r="AC44" s="3">
        <v>13.04</v>
      </c>
      <c r="AD44" s="3">
        <v>12.31</v>
      </c>
      <c r="AE44" s="3">
        <v>1.57</v>
      </c>
      <c r="AF44" s="29">
        <v>0.08</v>
      </c>
      <c r="AG44" s="10"/>
      <c r="AH44" s="51">
        <f t="shared" ref="AH44:AH48" si="29">SUM(V44:AG44)</f>
        <v>100.02</v>
      </c>
      <c r="AI44" s="3">
        <f t="shared" ref="AI44:AI48" si="30">(AC44/40.304)/(AC44/40.304+Z44/71.846)</f>
        <v>0.75434147882363189</v>
      </c>
      <c r="AJ44" s="3">
        <f>Z44/AC44</f>
        <v>0.58052147239263807</v>
      </c>
      <c r="AK44" s="3">
        <f>AE44+AF44</f>
        <v>1.6500000000000001</v>
      </c>
      <c r="AL44" s="3">
        <f>(Y44/101.961)/(AD44/56.077+AE44/61.979+AF44/94.196)</f>
        <v>0.60993567533985849</v>
      </c>
      <c r="AM44" s="3">
        <f>(Y44/101.961)/(AE44/61.979+AF44/94.196)</f>
        <v>5.724164455151378</v>
      </c>
    </row>
    <row r="45" spans="1:39" x14ac:dyDescent="0.15">
      <c r="A45" s="12" t="s">
        <v>184</v>
      </c>
      <c r="B45">
        <v>1240</v>
      </c>
      <c r="C45" t="s">
        <v>109</v>
      </c>
      <c r="D45" s="3">
        <v>30.823093247745433</v>
      </c>
      <c r="E45" s="3">
        <v>7.3177469034787002E-2</v>
      </c>
      <c r="F45" s="3">
        <v>9.5418209944215828</v>
      </c>
      <c r="G45" s="3">
        <v>7.3529557246178952</v>
      </c>
      <c r="H45" s="3">
        <v>9.8978638051691981</v>
      </c>
      <c r="I45" s="3">
        <v>0.1681640993066176</v>
      </c>
      <c r="K45" s="3">
        <v>41.780902608427489</v>
      </c>
      <c r="L45" s="3">
        <v>0.35960312170169373</v>
      </c>
      <c r="M45" s="3">
        <v>2.4189295752843451E-3</v>
      </c>
      <c r="N45" s="3">
        <v>0</v>
      </c>
      <c r="O45" s="3"/>
      <c r="P45" s="51">
        <f>SUM(D45:N45)</f>
        <v>99.999999999999972</v>
      </c>
      <c r="Q45" s="1">
        <f>(K45/40.304)/(K45/40.304+H45/71.846)</f>
        <v>0.88269420020780787</v>
      </c>
      <c r="S45" t="s">
        <v>184</v>
      </c>
      <c r="T45" s="25">
        <v>1240</v>
      </c>
      <c r="U45" s="20" t="s">
        <v>188</v>
      </c>
      <c r="V45" s="3">
        <v>50.12</v>
      </c>
      <c r="W45" s="3">
        <v>0.59</v>
      </c>
      <c r="X45" s="3">
        <v>0.3</v>
      </c>
      <c r="Y45" s="3">
        <v>15.24</v>
      </c>
      <c r="Z45" s="3">
        <v>7.04</v>
      </c>
      <c r="AA45" s="3">
        <v>0.2</v>
      </c>
      <c r="AB45" s="3"/>
      <c r="AC45" s="3">
        <v>11.67</v>
      </c>
      <c r="AD45" s="3">
        <v>12.86</v>
      </c>
      <c r="AE45" s="3">
        <v>1.89</v>
      </c>
      <c r="AF45" s="29">
        <v>0.08</v>
      </c>
      <c r="AG45" s="10"/>
      <c r="AH45" s="51">
        <f t="shared" si="29"/>
        <v>99.990000000000009</v>
      </c>
      <c r="AI45" s="3">
        <f t="shared" si="30"/>
        <v>0.74715339204306952</v>
      </c>
      <c r="AJ45" s="3">
        <f>Z45/AC45</f>
        <v>0.60325621251071126</v>
      </c>
      <c r="AK45" s="3">
        <f>AE45+AF45</f>
        <v>1.97</v>
      </c>
      <c r="AL45" s="3">
        <f>(Y45/101.961)/(AD45/56.077+AE45/61.979+AF45/94.196)</f>
        <v>0.5734005723492811</v>
      </c>
      <c r="AM45" s="3">
        <f>(Y45/101.961)/(AE45/61.979+AF45/94.196)</f>
        <v>4.7687383290640684</v>
      </c>
    </row>
    <row r="46" spans="1:39" x14ac:dyDescent="0.15">
      <c r="A46" s="12" t="s">
        <v>185</v>
      </c>
      <c r="B46">
        <v>1210</v>
      </c>
      <c r="C46" t="s">
        <v>382</v>
      </c>
      <c r="D46" s="3">
        <v>50.458535641795429</v>
      </c>
      <c r="E46" s="3">
        <v>0.18519645414198632</v>
      </c>
      <c r="F46" s="3">
        <v>1.2736354082127792</v>
      </c>
      <c r="G46" s="3">
        <v>8.8974281436895133</v>
      </c>
      <c r="H46" s="3">
        <v>6.0641295153150363</v>
      </c>
      <c r="I46" s="3">
        <v>0.2098613831873071</v>
      </c>
      <c r="K46" s="3">
        <v>21.925481341738866</v>
      </c>
      <c r="L46" s="3">
        <v>10.566742739758114</v>
      </c>
      <c r="M46" s="3">
        <v>0.41284457830279325</v>
      </c>
      <c r="N46" s="3">
        <v>6.144793858176175E-3</v>
      </c>
      <c r="O46" s="3"/>
      <c r="P46" s="51">
        <f>SUM(D46:N46)</f>
        <v>99.999999999999972</v>
      </c>
      <c r="Q46" s="1">
        <f>(K46/40.304)/(K46/40.304+H46/71.846)</f>
        <v>0.86568492932418306</v>
      </c>
      <c r="S46" t="s">
        <v>185</v>
      </c>
      <c r="T46" s="25">
        <v>1210</v>
      </c>
      <c r="U46" s="20" t="s">
        <v>188</v>
      </c>
      <c r="V46" s="3">
        <v>50.95</v>
      </c>
      <c r="W46" s="3">
        <v>0.72</v>
      </c>
      <c r="X46" s="3">
        <v>0.1</v>
      </c>
      <c r="Y46" s="3">
        <v>16.989999999999998</v>
      </c>
      <c r="Z46" s="3">
        <v>7.72</v>
      </c>
      <c r="AA46" s="3">
        <v>0.21</v>
      </c>
      <c r="AB46" s="3"/>
      <c r="AC46" s="3">
        <v>8.76</v>
      </c>
      <c r="AD46" s="3">
        <v>12.31</v>
      </c>
      <c r="AE46" s="3">
        <v>2.13</v>
      </c>
      <c r="AF46" s="29">
        <v>0.11</v>
      </c>
      <c r="AG46" s="10"/>
      <c r="AH46" s="51">
        <f t="shared" si="29"/>
        <v>100</v>
      </c>
      <c r="AI46" s="3">
        <f t="shared" si="30"/>
        <v>0.66917493027032848</v>
      </c>
      <c r="AJ46" s="3">
        <f>Z46/AC46</f>
        <v>0.88127853881278539</v>
      </c>
      <c r="AK46" s="3">
        <f>AE46+AF46</f>
        <v>2.2399999999999998</v>
      </c>
      <c r="AL46" s="3">
        <f>(Y46/101.961)/(AD46/56.077+AE46/61.979+AF46/94.196)</f>
        <v>0.65332220029307231</v>
      </c>
      <c r="AM46" s="3">
        <f>(Y46/101.961)/(AE46/61.979+AF46/94.196)</f>
        <v>4.6893436039447796</v>
      </c>
    </row>
    <row r="47" spans="1:39" x14ac:dyDescent="0.15">
      <c r="A47" s="12" t="s">
        <v>186</v>
      </c>
      <c r="B47">
        <v>1180</v>
      </c>
      <c r="C47" t="s">
        <v>383</v>
      </c>
      <c r="D47" s="3">
        <v>45.697606742401085</v>
      </c>
      <c r="E47" s="3">
        <v>0.29984610877251955</v>
      </c>
      <c r="F47" s="3">
        <v>0.87378703085016673</v>
      </c>
      <c r="G47" s="3">
        <v>13.800794791212693</v>
      </c>
      <c r="H47" s="3">
        <v>6.9564975234285926</v>
      </c>
      <c r="I47" s="3">
        <v>0.17087736770782327</v>
      </c>
      <c r="K47" s="3">
        <v>17.954779187187306</v>
      </c>
      <c r="L47" s="3">
        <v>13.629105469377745</v>
      </c>
      <c r="M47" s="3">
        <v>0.60564489323894288</v>
      </c>
      <c r="N47" s="3">
        <v>1.1060885823125872E-2</v>
      </c>
      <c r="O47" s="3"/>
      <c r="P47" s="51">
        <f>SUM(D47:N47)</f>
        <v>100</v>
      </c>
      <c r="Q47" s="1">
        <f>(K47/40.304)/(K47/40.304+H47/71.846)</f>
        <v>0.82145763165014707</v>
      </c>
      <c r="S47" t="s">
        <v>186</v>
      </c>
      <c r="T47" s="25">
        <v>1180</v>
      </c>
      <c r="U47" s="20" t="s">
        <v>188</v>
      </c>
      <c r="V47" s="3">
        <v>52.67</v>
      </c>
      <c r="W47" s="3">
        <v>1.1599999999999999</v>
      </c>
      <c r="X47" s="3">
        <v>0.06</v>
      </c>
      <c r="Y47" s="3">
        <v>16.95</v>
      </c>
      <c r="Z47" s="3">
        <v>8.19</v>
      </c>
      <c r="AA47" s="3">
        <v>0.18</v>
      </c>
      <c r="AB47" s="3"/>
      <c r="AC47" s="3">
        <v>7.13</v>
      </c>
      <c r="AD47" s="3">
        <v>10.65</v>
      </c>
      <c r="AE47" s="3">
        <v>2.84</v>
      </c>
      <c r="AF47" s="29">
        <v>0.18</v>
      </c>
      <c r="AG47" s="10"/>
      <c r="AH47" s="51">
        <f t="shared" si="29"/>
        <v>100.01000000000002</v>
      </c>
      <c r="AI47" s="3">
        <f t="shared" si="30"/>
        <v>0.60813310601103532</v>
      </c>
      <c r="AJ47" s="3">
        <f>Z47/AC47</f>
        <v>1.1486676016830295</v>
      </c>
      <c r="AK47" s="3">
        <f>AE47+AF47</f>
        <v>3.02</v>
      </c>
      <c r="AL47" s="3">
        <f>(Y47/101.961)/(AD47/56.077+AE47/61.979+AF47/94.196)</f>
        <v>0.69951530338595369</v>
      </c>
      <c r="AM47" s="3">
        <f>(Y47/101.961)/(AE47/61.979+AF47/94.196)</f>
        <v>3.4827152485033417</v>
      </c>
    </row>
    <row r="48" spans="1:39" x14ac:dyDescent="0.15">
      <c r="A48" s="12" t="s">
        <v>187</v>
      </c>
      <c r="B48">
        <v>1150</v>
      </c>
      <c r="C48" t="s">
        <v>384</v>
      </c>
      <c r="D48" s="3">
        <v>46.638010704981241</v>
      </c>
      <c r="E48" s="3">
        <v>0.3377772864125293</v>
      </c>
      <c r="F48" s="3">
        <v>0.40534131966067188</v>
      </c>
      <c r="G48" s="3">
        <v>15.254441843036794</v>
      </c>
      <c r="H48" s="3">
        <v>7.336138358208351</v>
      </c>
      <c r="I48" s="3">
        <v>0.14981965526690449</v>
      </c>
      <c r="K48" s="3">
        <v>15.602296555861537</v>
      </c>
      <c r="L48" s="3">
        <v>13.224138214632788</v>
      </c>
      <c r="M48" s="3">
        <v>1.0344748421537824</v>
      </c>
      <c r="N48" s="3">
        <v>1.7561219785418972E-2</v>
      </c>
      <c r="O48" s="3"/>
      <c r="P48" s="51">
        <f>SUM(D48:N48)</f>
        <v>100.00000000000003</v>
      </c>
      <c r="Q48" s="1">
        <f>(K48/40.304)/(K48/40.304+H48/71.846)</f>
        <v>0.79128355030529862</v>
      </c>
      <c r="S48" t="s">
        <v>187</v>
      </c>
      <c r="T48" s="25">
        <v>1150</v>
      </c>
      <c r="U48" s="20" t="s">
        <v>188</v>
      </c>
      <c r="V48" s="3">
        <v>56.79</v>
      </c>
      <c r="W48" s="3">
        <v>1.52</v>
      </c>
      <c r="X48" s="3">
        <v>0.04</v>
      </c>
      <c r="Y48" s="3">
        <v>15.42</v>
      </c>
      <c r="Z48" s="3">
        <v>8.2899999999999991</v>
      </c>
      <c r="AA48" s="3">
        <v>0.17</v>
      </c>
      <c r="AB48" s="3"/>
      <c r="AC48" s="3">
        <v>4.88</v>
      </c>
      <c r="AD48" s="3">
        <v>9.4</v>
      </c>
      <c r="AE48" s="3">
        <v>3.19</v>
      </c>
      <c r="AF48" s="29">
        <v>0.32</v>
      </c>
      <c r="AG48" s="10"/>
      <c r="AH48" s="51">
        <f t="shared" si="29"/>
        <v>100.02</v>
      </c>
      <c r="AI48" s="3">
        <f t="shared" si="30"/>
        <v>0.51204003968637857</v>
      </c>
      <c r="AJ48" s="3">
        <f>Z48/AC48</f>
        <v>1.6987704918032787</v>
      </c>
      <c r="AK48" s="3">
        <f>AE48+AF48</f>
        <v>3.51</v>
      </c>
      <c r="AL48" s="3">
        <f>(Y48/101.961)/(AD48/56.077+AE48/61.979+AF48/94.196)</f>
        <v>0.67972646821901272</v>
      </c>
      <c r="AM48" s="3">
        <f>(Y48/101.961)/(AE48/61.979+AF48/94.196)</f>
        <v>2.7564191859847367</v>
      </c>
    </row>
    <row r="49" spans="1:39" x14ac:dyDescent="0.15">
      <c r="A49" s="12"/>
      <c r="D49" s="3"/>
      <c r="O49" s="3"/>
      <c r="Q49" s="1"/>
      <c r="T49" s="25"/>
      <c r="U49"/>
      <c r="V49" s="3"/>
      <c r="W49" s="3"/>
      <c r="Y49" s="3"/>
      <c r="Z49" s="3"/>
      <c r="AA49" s="3"/>
      <c r="AB49" s="3"/>
      <c r="AC49" s="3"/>
      <c r="AD49" s="3"/>
      <c r="AE49" s="3"/>
      <c r="AF49" s="29"/>
      <c r="AG49" s="10"/>
    </row>
    <row r="50" spans="1:39" x14ac:dyDescent="0.15">
      <c r="A50" s="18" t="s">
        <v>300</v>
      </c>
      <c r="D50" s="3"/>
      <c r="O50" s="3"/>
      <c r="Q50" s="1"/>
      <c r="T50" s="25"/>
      <c r="U50"/>
      <c r="V50" s="3"/>
      <c r="W50" s="3"/>
      <c r="Y50" s="3"/>
      <c r="Z50" s="3"/>
      <c r="AA50" s="3"/>
      <c r="AB50" s="3"/>
      <c r="AC50" s="3"/>
      <c r="AD50" s="3"/>
      <c r="AE50" s="3"/>
      <c r="AF50" s="29"/>
      <c r="AG50" s="10"/>
    </row>
    <row r="51" spans="1:39" x14ac:dyDescent="0.15">
      <c r="A51" s="12"/>
      <c r="D51" s="3"/>
      <c r="O51" s="3"/>
      <c r="Q51" s="1"/>
      <c r="S51" s="20" t="s">
        <v>188</v>
      </c>
      <c r="T51" s="46" t="s">
        <v>183</v>
      </c>
      <c r="U51"/>
      <c r="V51" s="3">
        <v>49.13</v>
      </c>
      <c r="W51" s="3">
        <v>0.6</v>
      </c>
      <c r="X51" s="3">
        <v>0.36</v>
      </c>
      <c r="Y51" s="3">
        <v>15.18</v>
      </c>
      <c r="Z51" s="3">
        <v>7.55</v>
      </c>
      <c r="AA51" s="3">
        <v>0.14000000000000001</v>
      </c>
      <c r="AB51" s="3"/>
      <c r="AC51" s="3">
        <v>13.11</v>
      </c>
      <c r="AD51" s="3">
        <v>12.28</v>
      </c>
      <c r="AE51" s="3">
        <v>1.58</v>
      </c>
      <c r="AF51" s="29">
        <v>0.08</v>
      </c>
      <c r="AG51" s="10"/>
      <c r="AH51" s="51">
        <f>SUM(V51:AG51)</f>
        <v>100.01</v>
      </c>
      <c r="AI51" s="3">
        <f t="shared" ref="AI51:AI58" si="31">(AC51/40.304)/(AC51/40.304+Z51/71.846)</f>
        <v>0.75582080466202006</v>
      </c>
      <c r="AJ51" s="3">
        <f t="shared" ref="AJ51:AJ58" si="32">Z51/AC51</f>
        <v>0.57589626239511826</v>
      </c>
      <c r="AK51" s="3">
        <f t="shared" ref="AK51:AK58" si="33">AE51+AF51</f>
        <v>1.6600000000000001</v>
      </c>
      <c r="AL51" s="3">
        <f t="shared" ref="AL51:AL58" si="34">(Y51/101.961)/(AD51/56.077+AE51/61.979+AF51/94.196)</f>
        <v>0.60686680629712331</v>
      </c>
      <c r="AM51" s="3">
        <f t="shared" ref="AM51:AM58" si="35">(Y51/101.961)/(AE51/61.979+AF51/94.196)</f>
        <v>5.6518712778747107</v>
      </c>
    </row>
    <row r="52" spans="1:39" x14ac:dyDescent="0.15">
      <c r="A52" s="12" t="s">
        <v>197</v>
      </c>
      <c r="B52">
        <v>1270</v>
      </c>
      <c r="C52" t="s">
        <v>109</v>
      </c>
      <c r="D52" s="3">
        <v>34.996025437201908</v>
      </c>
      <c r="E52" s="3">
        <v>3.9745627980922099E-2</v>
      </c>
      <c r="F52" s="3">
        <v>4.8390302066772657</v>
      </c>
      <c r="G52" s="3">
        <v>5.3557233704292528</v>
      </c>
      <c r="H52" s="3">
        <v>9.2110492845786958</v>
      </c>
      <c r="I52" s="3">
        <v>0.10930047694753577</v>
      </c>
      <c r="K52" s="3">
        <v>45.131160572337045</v>
      </c>
      <c r="L52" s="3">
        <v>0.30802861685214628</v>
      </c>
      <c r="M52" s="3">
        <v>9.9364069952305248E-3</v>
      </c>
      <c r="N52" s="3">
        <v>0</v>
      </c>
      <c r="O52" s="3"/>
      <c r="P52" s="51">
        <f t="shared" ref="P52:P58" si="36">SUM(D52:N52)</f>
        <v>100.00000000000001</v>
      </c>
      <c r="Q52" s="1">
        <f t="shared" ref="Q52:Q58" si="37">(K52/40.304)/(K52/40.304+H52/71.846)</f>
        <v>0.89726914681480752</v>
      </c>
      <c r="S52" t="s">
        <v>176</v>
      </c>
      <c r="T52" s="25">
        <v>1270</v>
      </c>
      <c r="U52" s="20" t="s">
        <v>188</v>
      </c>
      <c r="V52" s="3">
        <v>50.05</v>
      </c>
      <c r="W52" s="3">
        <v>0.56999999999999995</v>
      </c>
      <c r="X52" s="3">
        <v>0.26</v>
      </c>
      <c r="Y52" s="3">
        <v>14.99</v>
      </c>
      <c r="Z52" s="3">
        <v>7.02</v>
      </c>
      <c r="AA52" s="3">
        <v>0.15</v>
      </c>
      <c r="AB52" s="3"/>
      <c r="AC52" s="3">
        <v>12.56</v>
      </c>
      <c r="AD52" s="3">
        <v>12.63</v>
      </c>
      <c r="AE52" s="3">
        <v>1.68</v>
      </c>
      <c r="AF52" s="29">
        <v>0.09</v>
      </c>
      <c r="AG52" s="10"/>
      <c r="AH52" s="51">
        <f t="shared" ref="AH52:AH58" si="38">SUM(V52:AG52)</f>
        <v>100</v>
      </c>
      <c r="AI52" s="3">
        <f t="shared" si="31"/>
        <v>0.76130148973124423</v>
      </c>
      <c r="AJ52" s="3">
        <f t="shared" si="32"/>
        <v>0.55891719745222923</v>
      </c>
      <c r="AK52" s="3">
        <f t="shared" si="33"/>
        <v>1.77</v>
      </c>
      <c r="AL52" s="3">
        <f t="shared" si="34"/>
        <v>0.58043540440819896</v>
      </c>
      <c r="AM52" s="3">
        <f t="shared" si="35"/>
        <v>5.2391165519256671</v>
      </c>
    </row>
    <row r="53" spans="1:39" x14ac:dyDescent="0.15">
      <c r="A53" s="12" t="s">
        <v>198</v>
      </c>
      <c r="B53">
        <v>1240</v>
      </c>
      <c r="C53" t="s">
        <v>96</v>
      </c>
      <c r="D53" s="3">
        <v>39.194577352472095</v>
      </c>
      <c r="E53" s="3">
        <v>7.9744816586921854E-2</v>
      </c>
      <c r="F53" s="3">
        <v>2.4322169059011167</v>
      </c>
      <c r="G53" s="3">
        <v>4.3361244019138754</v>
      </c>
      <c r="H53" s="3">
        <v>8.6523125996810215</v>
      </c>
      <c r="I53" s="3">
        <v>0.14952153110047847</v>
      </c>
      <c r="K53" s="3">
        <v>41.118421052631582</v>
      </c>
      <c r="L53" s="3">
        <v>3.9573365231259969</v>
      </c>
      <c r="M53" s="3">
        <v>7.9744816586921854E-2</v>
      </c>
      <c r="N53" s="3">
        <v>0</v>
      </c>
      <c r="O53" s="3"/>
      <c r="P53" s="51">
        <f t="shared" si="36"/>
        <v>100.00000000000003</v>
      </c>
      <c r="Q53" s="1">
        <f t="shared" si="37"/>
        <v>0.89441974501405952</v>
      </c>
      <c r="S53" t="s">
        <v>177</v>
      </c>
      <c r="T53" s="25">
        <v>1240</v>
      </c>
      <c r="U53" s="20" t="s">
        <v>188</v>
      </c>
      <c r="V53" s="3">
        <v>49.16</v>
      </c>
      <c r="W53" s="3">
        <v>0.68</v>
      </c>
      <c r="X53" s="3">
        <v>0.19</v>
      </c>
      <c r="Y53" s="3">
        <v>16.239999999999998</v>
      </c>
      <c r="Z53" s="3">
        <v>7.28</v>
      </c>
      <c r="AA53" s="3">
        <v>0.16</v>
      </c>
      <c r="AB53" s="3"/>
      <c r="AC53" s="3">
        <v>11.57</v>
      </c>
      <c r="AD53" s="3">
        <v>12.94</v>
      </c>
      <c r="AE53" s="3">
        <v>1.7</v>
      </c>
      <c r="AF53" s="29">
        <v>0.08</v>
      </c>
      <c r="AG53" s="10"/>
      <c r="AH53" s="51">
        <f t="shared" si="38"/>
        <v>100</v>
      </c>
      <c r="AI53" s="3">
        <f t="shared" si="31"/>
        <v>0.73911212141317661</v>
      </c>
      <c r="AJ53" s="3">
        <f t="shared" si="32"/>
        <v>0.6292134831460674</v>
      </c>
      <c r="AK53" s="3">
        <f t="shared" si="33"/>
        <v>1.78</v>
      </c>
      <c r="AL53" s="3">
        <f t="shared" si="34"/>
        <v>0.6148913535461199</v>
      </c>
      <c r="AM53" s="3">
        <f t="shared" si="35"/>
        <v>5.6325388824841127</v>
      </c>
    </row>
    <row r="54" spans="1:39" x14ac:dyDescent="0.15">
      <c r="A54" s="12" t="s">
        <v>199</v>
      </c>
      <c r="B54">
        <v>1210</v>
      </c>
      <c r="C54" t="s">
        <v>429</v>
      </c>
      <c r="D54" s="3">
        <v>50.868658790826956</v>
      </c>
      <c r="E54" s="3">
        <v>0.3474635163307852</v>
      </c>
      <c r="F54" s="3">
        <v>0.7743472649657499</v>
      </c>
      <c r="G54" s="3">
        <v>7.0088355008438388</v>
      </c>
      <c r="H54" s="3">
        <v>5.5693437903305858</v>
      </c>
      <c r="I54" s="3">
        <v>0.1687679936463814</v>
      </c>
      <c r="K54" s="3">
        <v>21.284622257520098</v>
      </c>
      <c r="L54" s="3">
        <v>13.630497369204802</v>
      </c>
      <c r="M54" s="3">
        <v>0.3375359872927628</v>
      </c>
      <c r="N54" s="3">
        <v>9.9275290380224351E-3</v>
      </c>
      <c r="O54" s="3"/>
      <c r="P54" s="51">
        <f t="shared" si="36"/>
        <v>99.999999999999986</v>
      </c>
      <c r="Q54" s="1">
        <f t="shared" si="37"/>
        <v>0.87200253103951697</v>
      </c>
      <c r="S54" t="s">
        <v>178</v>
      </c>
      <c r="T54" s="25">
        <v>1210</v>
      </c>
      <c r="U54" s="20" t="s">
        <v>188</v>
      </c>
      <c r="V54" s="3">
        <v>48.67</v>
      </c>
      <c r="W54" s="3">
        <v>0.67</v>
      </c>
      <c r="X54" s="3">
        <v>0.1</v>
      </c>
      <c r="Y54" s="3">
        <v>18.329999999999998</v>
      </c>
      <c r="Z54" s="3">
        <v>7.84</v>
      </c>
      <c r="AA54" s="3">
        <v>0.23</v>
      </c>
      <c r="AB54" s="3"/>
      <c r="AC54" s="3">
        <v>10.1</v>
      </c>
      <c r="AD54" s="3">
        <v>11.85</v>
      </c>
      <c r="AE54" s="3">
        <v>2.12</v>
      </c>
      <c r="AF54" s="29">
        <v>0.09</v>
      </c>
      <c r="AG54" s="10"/>
      <c r="AH54" s="51">
        <f t="shared" si="38"/>
        <v>100.00000000000001</v>
      </c>
      <c r="AI54" s="3">
        <f t="shared" si="31"/>
        <v>0.6966447022025023</v>
      </c>
      <c r="AJ54" s="3">
        <f t="shared" si="32"/>
        <v>0.77623762376237626</v>
      </c>
      <c r="AK54" s="3">
        <f t="shared" si="33"/>
        <v>2.21</v>
      </c>
      <c r="AL54" s="3">
        <f t="shared" si="34"/>
        <v>0.72937635107583676</v>
      </c>
      <c r="AM54" s="3">
        <f t="shared" si="35"/>
        <v>5.1129582001475971</v>
      </c>
    </row>
    <row r="55" spans="1:39" x14ac:dyDescent="0.15">
      <c r="A55" s="12" t="s">
        <v>200</v>
      </c>
      <c r="B55">
        <v>1180</v>
      </c>
      <c r="C55" t="s">
        <v>429</v>
      </c>
      <c r="D55" s="3">
        <v>47.947650208209403</v>
      </c>
      <c r="E55" s="3">
        <v>0.26769779892920881</v>
      </c>
      <c r="F55" s="3">
        <v>1.6656751933372993</v>
      </c>
      <c r="G55" s="3">
        <v>10.122942692841564</v>
      </c>
      <c r="H55" s="3">
        <v>5.6613127106880823</v>
      </c>
      <c r="I55" s="3">
        <v>0.13880626611144162</v>
      </c>
      <c r="K55" s="3">
        <v>19.333729922665082</v>
      </c>
      <c r="L55" s="3">
        <v>14.505254808645647</v>
      </c>
      <c r="M55" s="3">
        <v>0.35693039857227843</v>
      </c>
      <c r="N55" s="3">
        <v>0</v>
      </c>
      <c r="O55" s="3"/>
      <c r="P55" s="51">
        <f t="shared" si="36"/>
        <v>100</v>
      </c>
      <c r="Q55" s="1">
        <f t="shared" si="37"/>
        <v>0.8589104244875605</v>
      </c>
      <c r="S55" t="s">
        <v>179</v>
      </c>
      <c r="T55" s="25">
        <v>1180</v>
      </c>
      <c r="U55" s="20" t="s">
        <v>188</v>
      </c>
      <c r="V55" s="3">
        <v>50.76</v>
      </c>
      <c r="W55" s="3">
        <v>0.73</v>
      </c>
      <c r="X55" s="3">
        <v>0.08</v>
      </c>
      <c r="Y55" s="3">
        <v>18.88</v>
      </c>
      <c r="Z55" s="3">
        <v>7.43</v>
      </c>
      <c r="AA55" s="3">
        <v>0.14000000000000001</v>
      </c>
      <c r="AB55" s="3"/>
      <c r="AC55" s="3">
        <v>8.7100000000000009</v>
      </c>
      <c r="AD55" s="3">
        <v>10.94</v>
      </c>
      <c r="AE55" s="3">
        <v>2.2200000000000002</v>
      </c>
      <c r="AF55" s="29">
        <v>0.13</v>
      </c>
      <c r="AG55" s="10"/>
      <c r="AH55" s="51">
        <f t="shared" si="38"/>
        <v>100.01999999999998</v>
      </c>
      <c r="AI55" s="3">
        <f t="shared" si="31"/>
        <v>0.67634390214541484</v>
      </c>
      <c r="AJ55" s="3">
        <f t="shared" si="32"/>
        <v>0.85304247990815141</v>
      </c>
      <c r="AK55" s="3">
        <f t="shared" si="33"/>
        <v>2.35</v>
      </c>
      <c r="AL55" s="3">
        <f t="shared" si="34"/>
        <v>0.79715341966533126</v>
      </c>
      <c r="AM55" s="3">
        <f t="shared" si="35"/>
        <v>4.977832957335127</v>
      </c>
    </row>
    <row r="56" spans="1:39" x14ac:dyDescent="0.15">
      <c r="A56" s="12" t="s">
        <v>201</v>
      </c>
      <c r="B56">
        <v>1150</v>
      </c>
      <c r="C56" t="s">
        <v>429</v>
      </c>
      <c r="D56" s="3">
        <v>47.813150847961914</v>
      </c>
      <c r="E56" s="3">
        <v>0.34711891302191811</v>
      </c>
      <c r="F56" s="3">
        <v>0.71407319250223145</v>
      </c>
      <c r="G56" s="3">
        <v>10.453238123574334</v>
      </c>
      <c r="H56" s="3">
        <v>6.3175642169989095</v>
      </c>
      <c r="I56" s="3">
        <v>0.15868293166716255</v>
      </c>
      <c r="K56" s="3">
        <v>19.359317663393831</v>
      </c>
      <c r="L56" s="3">
        <v>14.459982148170187</v>
      </c>
      <c r="M56" s="3">
        <v>0.36695427948031339</v>
      </c>
      <c r="N56" s="3">
        <v>9.9176832291976592E-3</v>
      </c>
      <c r="O56" s="3"/>
      <c r="P56" s="51">
        <f t="shared" si="36"/>
        <v>100</v>
      </c>
      <c r="Q56" s="1">
        <f t="shared" si="37"/>
        <v>0.84526213823486718</v>
      </c>
      <c r="S56" t="s">
        <v>180</v>
      </c>
      <c r="T56" s="25">
        <v>1150</v>
      </c>
      <c r="U56" s="20" t="s">
        <v>188</v>
      </c>
      <c r="V56" s="3">
        <v>50.98</v>
      </c>
      <c r="W56" s="3">
        <v>0.8</v>
      </c>
      <c r="X56" s="3">
        <v>0.03</v>
      </c>
      <c r="Y56" s="3">
        <v>19.829999999999998</v>
      </c>
      <c r="Z56" s="3">
        <v>7.3</v>
      </c>
      <c r="AA56" s="3">
        <v>0.17</v>
      </c>
      <c r="AB56" s="3"/>
      <c r="AC56" s="3">
        <v>7.56</v>
      </c>
      <c r="AD56" s="3">
        <v>10.56</v>
      </c>
      <c r="AE56" s="3">
        <v>2.61</v>
      </c>
      <c r="AF56" s="29">
        <v>0.15</v>
      </c>
      <c r="AG56" s="10"/>
      <c r="AH56" s="51">
        <f t="shared" si="38"/>
        <v>99.99</v>
      </c>
      <c r="AI56" s="3">
        <f t="shared" si="31"/>
        <v>0.64864103411929108</v>
      </c>
      <c r="AJ56" s="3">
        <f t="shared" si="32"/>
        <v>0.96560846560846558</v>
      </c>
      <c r="AK56" s="3">
        <f t="shared" si="33"/>
        <v>2.76</v>
      </c>
      <c r="AL56" s="3">
        <f t="shared" si="34"/>
        <v>0.83824460341661111</v>
      </c>
      <c r="AM56" s="3">
        <f t="shared" si="35"/>
        <v>4.4501309168860219</v>
      </c>
    </row>
    <row r="57" spans="1:39" x14ac:dyDescent="0.15">
      <c r="A57" s="12" t="s">
        <v>202</v>
      </c>
      <c r="B57">
        <v>1120</v>
      </c>
      <c r="C57" t="s">
        <v>430</v>
      </c>
      <c r="D57" s="3">
        <v>46.968200671538611</v>
      </c>
      <c r="E57" s="3">
        <v>0.4048982816511949</v>
      </c>
      <c r="F57" s="3">
        <v>0.75054315623148327</v>
      </c>
      <c r="G57" s="3">
        <v>12.028441635394035</v>
      </c>
      <c r="H57" s="3">
        <v>6.6857594311672921</v>
      </c>
      <c r="I57" s="3">
        <v>0.16788465336756864</v>
      </c>
      <c r="K57" s="3">
        <v>18.220422674303773</v>
      </c>
      <c r="L57" s="3">
        <v>14.319573375469089</v>
      </c>
      <c r="M57" s="3">
        <v>0.44440055303179932</v>
      </c>
      <c r="N57" s="3">
        <v>9.875567845151095E-3</v>
      </c>
      <c r="O57" s="3"/>
      <c r="P57" s="51">
        <f t="shared" si="36"/>
        <v>100</v>
      </c>
      <c r="Q57" s="1">
        <f t="shared" si="37"/>
        <v>0.82929478505599774</v>
      </c>
      <c r="S57" t="s">
        <v>181</v>
      </c>
      <c r="T57" s="25">
        <v>1120</v>
      </c>
      <c r="U57" s="20" t="s">
        <v>188</v>
      </c>
      <c r="V57" s="3">
        <v>52.51</v>
      </c>
      <c r="W57" s="3">
        <v>0.79</v>
      </c>
      <c r="X57" s="3">
        <v>0.02</v>
      </c>
      <c r="Y57" s="3">
        <v>19.760000000000002</v>
      </c>
      <c r="Z57" s="3">
        <v>7.5</v>
      </c>
      <c r="AA57" s="3">
        <v>0.21</v>
      </c>
      <c r="AB57" s="3"/>
      <c r="AC57" s="3">
        <v>6.23</v>
      </c>
      <c r="AD57" s="3">
        <v>9.7799999999999994</v>
      </c>
      <c r="AE57" s="3">
        <v>3.02</v>
      </c>
      <c r="AF57" s="29">
        <v>0.18</v>
      </c>
      <c r="AG57" s="10"/>
      <c r="AH57" s="51">
        <f t="shared" si="38"/>
        <v>100</v>
      </c>
      <c r="AI57" s="3">
        <f t="shared" si="31"/>
        <v>0.59689581506431344</v>
      </c>
      <c r="AJ57" s="3">
        <f t="shared" si="32"/>
        <v>1.203852327447833</v>
      </c>
      <c r="AK57" s="3">
        <f t="shared" si="33"/>
        <v>3.2</v>
      </c>
      <c r="AL57" s="3">
        <f t="shared" si="34"/>
        <v>0.86117786352268288</v>
      </c>
      <c r="AM57" s="3">
        <f t="shared" si="35"/>
        <v>3.827226005269714</v>
      </c>
    </row>
    <row r="58" spans="1:39" x14ac:dyDescent="0.15">
      <c r="A58" s="12" t="s">
        <v>203</v>
      </c>
      <c r="B58">
        <v>1090</v>
      </c>
      <c r="C58" t="s">
        <v>431</v>
      </c>
      <c r="D58" s="3">
        <v>47.542777556705119</v>
      </c>
      <c r="E58" s="3">
        <v>0.44767210505372057</v>
      </c>
      <c r="F58" s="3">
        <v>0.66653402307998388</v>
      </c>
      <c r="G58" s="3">
        <v>13.201352964584158</v>
      </c>
      <c r="H58" s="3">
        <v>6.774771189812971</v>
      </c>
      <c r="I58" s="3">
        <v>0.16912057302029443</v>
      </c>
      <c r="K58" s="3">
        <v>16.633505769996017</v>
      </c>
      <c r="L58" s="3">
        <v>13.877835256665337</v>
      </c>
      <c r="M58" s="3">
        <v>0.67648229208117772</v>
      </c>
      <c r="N58" s="3">
        <v>9.948269001193789E-3</v>
      </c>
      <c r="O58" s="3"/>
      <c r="P58" s="51">
        <f t="shared" si="36"/>
        <v>99.999999999999972</v>
      </c>
      <c r="Q58" s="1">
        <f t="shared" si="37"/>
        <v>0.81401120591160736</v>
      </c>
      <c r="S58" t="s">
        <v>182</v>
      </c>
      <c r="T58" s="25">
        <v>1090</v>
      </c>
      <c r="U58" s="20" t="s">
        <v>188</v>
      </c>
      <c r="V58" s="3">
        <v>53.72</v>
      </c>
      <c r="W58" s="3">
        <v>0.84</v>
      </c>
      <c r="X58" s="3">
        <v>0.03</v>
      </c>
      <c r="Y58" s="3">
        <v>20.190000000000001</v>
      </c>
      <c r="Z58" s="3">
        <v>7.29</v>
      </c>
      <c r="AA58" s="3">
        <v>0.15</v>
      </c>
      <c r="AB58" s="3"/>
      <c r="AC58" s="3">
        <v>5.3</v>
      </c>
      <c r="AD58" s="3">
        <v>9.06</v>
      </c>
      <c r="AE58" s="3">
        <v>3.24</v>
      </c>
      <c r="AF58" s="29">
        <v>0.2</v>
      </c>
      <c r="AG58" s="10"/>
      <c r="AH58" s="51">
        <f t="shared" si="38"/>
        <v>100.02000000000001</v>
      </c>
      <c r="AI58" s="3">
        <f t="shared" si="31"/>
        <v>0.56445867562755259</v>
      </c>
      <c r="AJ58" s="3">
        <f t="shared" si="32"/>
        <v>1.3754716981132076</v>
      </c>
      <c r="AK58" s="3">
        <f t="shared" si="33"/>
        <v>3.4400000000000004</v>
      </c>
      <c r="AL58" s="3">
        <f t="shared" si="34"/>
        <v>0.91690375324434148</v>
      </c>
      <c r="AM58" s="3">
        <f t="shared" si="35"/>
        <v>3.6400830352788818</v>
      </c>
    </row>
    <row r="59" spans="1:39" x14ac:dyDescent="0.15">
      <c r="A59" s="12"/>
      <c r="D59" s="3"/>
      <c r="O59" s="3"/>
      <c r="Q59" s="1"/>
      <c r="T59" s="25"/>
      <c r="U59"/>
      <c r="X59"/>
      <c r="Y59"/>
    </row>
    <row r="60" spans="1:39" x14ac:dyDescent="0.15">
      <c r="A60" s="18" t="s">
        <v>301</v>
      </c>
      <c r="D60" s="3"/>
      <c r="O60" s="3"/>
      <c r="Q60" s="1"/>
      <c r="S60" t="s">
        <v>380</v>
      </c>
      <c r="T60" s="46" t="s">
        <v>183</v>
      </c>
      <c r="U60"/>
      <c r="V60" s="3">
        <v>50.3</v>
      </c>
      <c r="W60" s="3">
        <v>1.19</v>
      </c>
      <c r="X60"/>
      <c r="Y60" s="3">
        <v>17.100000000000001</v>
      </c>
      <c r="Z60" s="3">
        <v>9.31</v>
      </c>
      <c r="AA60" s="3">
        <v>0.16</v>
      </c>
      <c r="AC60" s="3">
        <v>8.27</v>
      </c>
      <c r="AD60" s="3">
        <v>10.1</v>
      </c>
      <c r="AE60" s="3">
        <v>2.92</v>
      </c>
      <c r="AF60" s="29">
        <v>0.48</v>
      </c>
      <c r="AG60" s="29">
        <v>0.18</v>
      </c>
      <c r="AH60" s="51">
        <f>SUM(V60:AG60)</f>
        <v>100.01</v>
      </c>
      <c r="AI60" s="3">
        <f t="shared" ref="AI60" si="39">(AC60/40.304)/(AC60/40.304+Z60/71.846)</f>
        <v>0.61292393972143455</v>
      </c>
      <c r="AJ60" s="3">
        <f t="shared" ref="AJ60:AJ68" si="40">Z60/AC60</f>
        <v>1.1257557436517533</v>
      </c>
      <c r="AK60" s="3">
        <f t="shared" ref="AK60:AK68" si="41">AE60+AF60</f>
        <v>3.4</v>
      </c>
      <c r="AL60" s="3">
        <f t="shared" ref="AL60:AL68" si="42">(Y60/101.961)/(AD60/56.077+AE60/61.979+AF60/94.196)</f>
        <v>0.72190358393714193</v>
      </c>
      <c r="AM60" s="3">
        <f t="shared" ref="AM60:AM68" si="43">(Y60/101.961)/(AE60/61.979+AF60/94.196)</f>
        <v>3.2123354889429674</v>
      </c>
    </row>
    <row r="61" spans="1:39" x14ac:dyDescent="0.15">
      <c r="A61" s="12">
        <v>2370</v>
      </c>
      <c r="B61">
        <v>950</v>
      </c>
      <c r="C61" t="s">
        <v>246</v>
      </c>
      <c r="D61" s="10">
        <v>47.137679020559467</v>
      </c>
      <c r="E61" s="10">
        <v>1.2899519585536678</v>
      </c>
      <c r="F61" s="10">
        <v>3.969571154162245E-2</v>
      </c>
      <c r="G61" s="10">
        <v>17.441406604665737</v>
      </c>
      <c r="H61" s="10">
        <v>9.8131239841549096</v>
      </c>
      <c r="I61" s="10">
        <v>0.15435210649725503</v>
      </c>
      <c r="J61" s="10">
        <v>3.3699082635869843E-3</v>
      </c>
      <c r="K61" s="10">
        <v>10.225171473198484</v>
      </c>
      <c r="L61" s="10">
        <v>10.541665992126148</v>
      </c>
      <c r="M61" s="10">
        <v>3.1486401099787273</v>
      </c>
      <c r="N61" s="10">
        <v>0.2049431304604073</v>
      </c>
      <c r="O61" s="10">
        <v>0</v>
      </c>
      <c r="P61" s="51">
        <f t="shared" ref="P61:P67" si="44">SUM(D61:N61)</f>
        <v>100.00000000000004</v>
      </c>
      <c r="Q61" s="1">
        <f t="shared" ref="Q61:Q67" si="45">(K61/40.304)/(K61/40.304+H61/71.846)</f>
        <v>0.650037948638299</v>
      </c>
      <c r="S61" s="12">
        <v>2370</v>
      </c>
      <c r="T61" s="25">
        <v>950</v>
      </c>
      <c r="U61" t="s">
        <v>81</v>
      </c>
      <c r="V61" s="3">
        <v>65.36764971858625</v>
      </c>
      <c r="W61" s="3">
        <v>0.7318770597326375</v>
      </c>
      <c r="Y61" s="3">
        <v>17.444740875819029</v>
      </c>
      <c r="Z61" s="3">
        <v>3.5526395256442105</v>
      </c>
      <c r="AA61" s="3">
        <v>0.11028284461724674</v>
      </c>
      <c r="AB61" s="3"/>
      <c r="AC61" s="3">
        <v>1.9249369242283068</v>
      </c>
      <c r="AD61" s="3">
        <v>4.7120851791005425</v>
      </c>
      <c r="AE61" s="3">
        <v>3.6393338723691429</v>
      </c>
      <c r="AF61" s="30">
        <v>1.9650397768163965</v>
      </c>
      <c r="AG61" s="3">
        <v>0.55141422308623378</v>
      </c>
      <c r="AH61" s="51">
        <f>SUM(V61:AG61)</f>
        <v>100</v>
      </c>
      <c r="AI61" s="3">
        <f t="shared" ref="AI61:AI68" si="46">(AC61/40.304)/(AC61/40.304+Z61/71.846)</f>
        <v>0.49132001332586028</v>
      </c>
      <c r="AJ61" s="3">
        <f t="shared" si="40"/>
        <v>1.8455875000000002</v>
      </c>
      <c r="AK61" s="3">
        <f t="shared" si="41"/>
        <v>5.6043736491855398</v>
      </c>
      <c r="AL61" s="3">
        <f t="shared" si="42"/>
        <v>1.0457398733006267</v>
      </c>
      <c r="AM61" s="3">
        <f t="shared" si="43"/>
        <v>2.1499407269390565</v>
      </c>
    </row>
    <row r="62" spans="1:39" x14ac:dyDescent="0.15">
      <c r="A62" s="12">
        <v>2376</v>
      </c>
      <c r="B62">
        <v>975</v>
      </c>
      <c r="C62" t="s">
        <v>246</v>
      </c>
      <c r="D62" s="10">
        <v>47.00357471532584</v>
      </c>
      <c r="E62" s="10">
        <v>1.2898268292425459</v>
      </c>
      <c r="F62" s="10">
        <v>4.3192306363909895E-2</v>
      </c>
      <c r="G62" s="10">
        <v>17.355685919814338</v>
      </c>
      <c r="H62" s="10">
        <v>9.539462982671024</v>
      </c>
      <c r="I62" s="10">
        <v>0.16608096106770301</v>
      </c>
      <c r="J62" s="10">
        <v>1.0182372321330627E-3</v>
      </c>
      <c r="K62" s="10">
        <v>10.484760610989994</v>
      </c>
      <c r="L62" s="10">
        <v>11.000824119574045</v>
      </c>
      <c r="M62" s="10">
        <v>2.9178209282778864</v>
      </c>
      <c r="N62" s="10">
        <v>0.19775238944057097</v>
      </c>
      <c r="O62" s="10">
        <v>0</v>
      </c>
      <c r="P62" s="51">
        <f t="shared" si="44"/>
        <v>100</v>
      </c>
      <c r="Q62" s="1">
        <f t="shared" si="45"/>
        <v>0.66207611740423344</v>
      </c>
      <c r="S62" s="12">
        <v>2376</v>
      </c>
      <c r="T62" s="25">
        <v>975</v>
      </c>
      <c r="U62" t="s">
        <v>81</v>
      </c>
      <c r="V62" s="3">
        <v>61.97825814738804</v>
      </c>
      <c r="W62" s="3">
        <v>0.74213448267098947</v>
      </c>
      <c r="Y62" s="3">
        <v>18.753938953983113</v>
      </c>
      <c r="Z62" s="3">
        <v>4.8362958639862459</v>
      </c>
      <c r="AA62" s="3">
        <v>0.13037497668544409</v>
      </c>
      <c r="AB62" s="3"/>
      <c r="AC62" s="3">
        <v>2.1060573156879432</v>
      </c>
      <c r="AD62" s="3">
        <v>5.4256047989865586</v>
      </c>
      <c r="AE62" s="3">
        <v>3.9212781449237419</v>
      </c>
      <c r="AF62" s="30">
        <v>1.4341247435398852</v>
      </c>
      <c r="AG62" s="3">
        <v>0.67193257214805802</v>
      </c>
      <c r="AH62" s="51">
        <f t="shared" ref="AH62:AH67" si="47">SUM(V62:AG62)</f>
        <v>100.00000000000003</v>
      </c>
      <c r="AI62" s="3">
        <f t="shared" si="46"/>
        <v>0.43702193902084124</v>
      </c>
      <c r="AJ62" s="3">
        <f t="shared" si="40"/>
        <v>2.2963742857142853</v>
      </c>
      <c r="AK62" s="3">
        <f t="shared" si="41"/>
        <v>5.3554028884636269</v>
      </c>
      <c r="AL62" s="3">
        <f t="shared" si="42"/>
        <v>1.0495702096468891</v>
      </c>
      <c r="AM62" s="3">
        <f t="shared" si="43"/>
        <v>2.3433052036175543</v>
      </c>
    </row>
    <row r="63" spans="1:39" x14ac:dyDescent="0.15">
      <c r="A63" s="12">
        <v>2387</v>
      </c>
      <c r="B63">
        <v>1000</v>
      </c>
      <c r="C63" t="s">
        <v>246</v>
      </c>
      <c r="D63" s="10">
        <v>46.945595798594525</v>
      </c>
      <c r="E63" s="10">
        <v>1.3494519725898828</v>
      </c>
      <c r="F63" s="10">
        <v>5.2501163104308426E-2</v>
      </c>
      <c r="G63" s="10">
        <v>17.027506284241085</v>
      </c>
      <c r="H63" s="10">
        <v>9.743152562185287</v>
      </c>
      <c r="I63" s="10">
        <v>0.15188803373924797</v>
      </c>
      <c r="J63" s="10">
        <v>6.091126214279252E-3</v>
      </c>
      <c r="K63" s="10">
        <v>10.909630698051741</v>
      </c>
      <c r="L63" s="10">
        <v>11.019410138078818</v>
      </c>
      <c r="M63" s="10">
        <v>2.6326171406058219</v>
      </c>
      <c r="N63" s="10">
        <v>0.16215508259500608</v>
      </c>
      <c r="O63" s="10">
        <v>0</v>
      </c>
      <c r="P63" s="51">
        <f t="shared" si="44"/>
        <v>100</v>
      </c>
      <c r="Q63" s="1">
        <f t="shared" si="45"/>
        <v>0.66622390910613494</v>
      </c>
      <c r="S63" s="12">
        <v>2387</v>
      </c>
      <c r="T63" s="25">
        <v>1000</v>
      </c>
      <c r="U63" t="s">
        <v>81</v>
      </c>
      <c r="V63" s="3">
        <v>59.014069998073808</v>
      </c>
      <c r="W63" s="3">
        <v>0.82298532990511097</v>
      </c>
      <c r="Y63" s="3">
        <v>18.768080084421431</v>
      </c>
      <c r="Z63" s="3">
        <v>5.8083253517138198</v>
      </c>
      <c r="AA63" s="3">
        <v>0.17061890985837666</v>
      </c>
      <c r="AB63" s="3"/>
      <c r="AC63" s="3">
        <v>2.6797205254227392</v>
      </c>
      <c r="AD63" s="3">
        <v>5.821115748109321</v>
      </c>
      <c r="AE63" s="3">
        <v>4.8074386954213191</v>
      </c>
      <c r="AF63" s="30">
        <v>1.425169717640558</v>
      </c>
      <c r="AG63" s="3">
        <v>0.68247563943350664</v>
      </c>
      <c r="AH63" s="51">
        <f t="shared" si="47"/>
        <v>99.999999999999986</v>
      </c>
      <c r="AI63" s="3">
        <f t="shared" si="46"/>
        <v>0.45127869681763838</v>
      </c>
      <c r="AJ63" s="3">
        <f t="shared" si="40"/>
        <v>2.1675116104868914</v>
      </c>
      <c r="AK63" s="3">
        <f t="shared" si="41"/>
        <v>6.2326084130618771</v>
      </c>
      <c r="AL63" s="3">
        <f t="shared" si="42"/>
        <v>0.93674320620659091</v>
      </c>
      <c r="AM63" s="3">
        <f t="shared" si="43"/>
        <v>1.9857629232739984</v>
      </c>
    </row>
    <row r="64" spans="1:39" x14ac:dyDescent="0.15">
      <c r="A64" s="12">
        <v>2388</v>
      </c>
      <c r="B64">
        <v>1025</v>
      </c>
      <c r="C64" t="s">
        <v>246</v>
      </c>
      <c r="D64" s="10">
        <v>46.074946985399123</v>
      </c>
      <c r="E64" s="10">
        <v>1.3641418723699532</v>
      </c>
      <c r="F64" s="10">
        <v>6.3585019385794708E-2</v>
      </c>
      <c r="G64" s="10">
        <v>16.772546810993031</v>
      </c>
      <c r="H64" s="10">
        <v>10.324120756521065</v>
      </c>
      <c r="I64" s="10">
        <v>0.15005384411206635</v>
      </c>
      <c r="J64" s="10">
        <v>7.3563783841694612E-3</v>
      </c>
      <c r="K64" s="10">
        <v>10.875077316717153</v>
      </c>
      <c r="L64" s="10">
        <v>12.038953458236406</v>
      </c>
      <c r="M64" s="10">
        <v>2.2224657800690428</v>
      </c>
      <c r="N64" s="10">
        <v>0.10675177781219919</v>
      </c>
      <c r="O64" s="10">
        <v>0</v>
      </c>
      <c r="P64" s="51">
        <f t="shared" si="44"/>
        <v>100.00000000000001</v>
      </c>
      <c r="Q64" s="1">
        <f t="shared" si="45"/>
        <v>0.65250418424939782</v>
      </c>
      <c r="S64" s="12">
        <v>2388</v>
      </c>
      <c r="T64" s="25">
        <v>1025</v>
      </c>
      <c r="U64" t="s">
        <v>81</v>
      </c>
      <c r="V64" s="3">
        <v>55.932573232759118</v>
      </c>
      <c r="W64" s="3">
        <v>1.1347182720469982</v>
      </c>
      <c r="Y64" s="3">
        <v>19.380586416377934</v>
      </c>
      <c r="Z64" s="3">
        <v>7.0535192383449594</v>
      </c>
      <c r="AA64" s="3">
        <v>0.15062631929827411</v>
      </c>
      <c r="AB64" s="3"/>
      <c r="AC64" s="3">
        <v>3.6853239454977729</v>
      </c>
      <c r="AD64" s="3">
        <v>6.6978503314632549</v>
      </c>
      <c r="AE64" s="3">
        <v>4.4987060697084535</v>
      </c>
      <c r="AF64" s="30">
        <v>1.0343007258481489</v>
      </c>
      <c r="AG64" s="3">
        <v>0.43179544865505243</v>
      </c>
      <c r="AH64" s="51">
        <f t="shared" si="47"/>
        <v>99.999999999999957</v>
      </c>
      <c r="AI64" s="3">
        <f t="shared" si="46"/>
        <v>0.4822339763132657</v>
      </c>
      <c r="AJ64" s="3">
        <f t="shared" si="40"/>
        <v>1.9139482288828338</v>
      </c>
      <c r="AK64" s="3">
        <f t="shared" si="41"/>
        <v>5.5330067955566022</v>
      </c>
      <c r="AL64" s="3">
        <f t="shared" si="42"/>
        <v>0.93632430632968466</v>
      </c>
      <c r="AM64" s="3">
        <f t="shared" si="43"/>
        <v>2.2746268111254446</v>
      </c>
    </row>
    <row r="65" spans="1:39" x14ac:dyDescent="0.15">
      <c r="A65" s="12">
        <v>2374</v>
      </c>
      <c r="B65">
        <v>1050</v>
      </c>
      <c r="C65" t="s">
        <v>395</v>
      </c>
      <c r="D65" s="10">
        <v>46.125195512949816</v>
      </c>
      <c r="E65" s="10">
        <v>0.76456745914196955</v>
      </c>
      <c r="F65" s="10">
        <v>6.5817487343662023E-2</v>
      </c>
      <c r="G65" s="10">
        <v>16.033895451263408</v>
      </c>
      <c r="H65" s="10">
        <v>9.453423954026853</v>
      </c>
      <c r="I65" s="10">
        <v>0.13699901303127071</v>
      </c>
      <c r="J65" s="10">
        <v>2.4486701411262819E-2</v>
      </c>
      <c r="K65" s="10">
        <v>12.140260278328366</v>
      </c>
      <c r="L65" s="10">
        <v>13.346036247075585</v>
      </c>
      <c r="M65" s="10">
        <v>1.8685301203397564</v>
      </c>
      <c r="N65" s="10">
        <v>4.0787775088050607E-2</v>
      </c>
      <c r="O65" s="10">
        <v>0</v>
      </c>
      <c r="P65" s="51">
        <f t="shared" si="44"/>
        <v>100.00000000000001</v>
      </c>
      <c r="Q65" s="1">
        <f t="shared" si="45"/>
        <v>0.69597936740896083</v>
      </c>
      <c r="S65" s="12">
        <v>2374</v>
      </c>
      <c r="T65" s="25">
        <v>1050</v>
      </c>
      <c r="U65" t="s">
        <v>81</v>
      </c>
      <c r="V65" s="3">
        <v>52.434314268859531</v>
      </c>
      <c r="W65" s="3">
        <v>1.5368678320182965</v>
      </c>
      <c r="Y65" s="3">
        <v>19.78842894820944</v>
      </c>
      <c r="Z65" s="3">
        <v>8.3403989074055005</v>
      </c>
      <c r="AA65" s="3">
        <v>0.14062842907356965</v>
      </c>
      <c r="AB65" s="3"/>
      <c r="AC65" s="3">
        <v>4.5905137204729511</v>
      </c>
      <c r="AD65" s="3">
        <v>7.3729476385714356</v>
      </c>
      <c r="AE65" s="3">
        <v>4.4900648425632586</v>
      </c>
      <c r="AF65" s="30">
        <v>0.90403990118723332</v>
      </c>
      <c r="AG65" s="3">
        <v>0.40179551163877036</v>
      </c>
      <c r="AH65" s="51">
        <f t="shared" si="47"/>
        <v>99.999999999999986</v>
      </c>
      <c r="AI65" s="3">
        <f t="shared" si="46"/>
        <v>0.4952389222701421</v>
      </c>
      <c r="AJ65" s="3">
        <f t="shared" si="40"/>
        <v>1.8168770240700221</v>
      </c>
      <c r="AK65" s="3">
        <f t="shared" si="41"/>
        <v>5.3941047437504919</v>
      </c>
      <c r="AL65" s="3">
        <f t="shared" si="42"/>
        <v>0.90894140220260133</v>
      </c>
      <c r="AM65" s="3">
        <f t="shared" si="43"/>
        <v>2.3655875096734396</v>
      </c>
    </row>
    <row r="66" spans="1:39" x14ac:dyDescent="0.15">
      <c r="A66" s="12">
        <v>2379</v>
      </c>
      <c r="B66">
        <v>1100</v>
      </c>
      <c r="C66" t="s">
        <v>396</v>
      </c>
      <c r="D66" s="10">
        <v>45.124317484564898</v>
      </c>
      <c r="E66" s="10">
        <v>0.66182212868469481</v>
      </c>
      <c r="F66" s="10">
        <v>0</v>
      </c>
      <c r="G66" s="10">
        <v>10.005765918104512</v>
      </c>
      <c r="H66" s="10">
        <v>12.052702317228311</v>
      </c>
      <c r="I66" s="10">
        <v>0.16018853912348135</v>
      </c>
      <c r="J66" s="10">
        <v>1.5737892553115387E-2</v>
      </c>
      <c r="K66" s="10">
        <v>15.984890044792907</v>
      </c>
      <c r="L66" s="10">
        <v>15.118794731650102</v>
      </c>
      <c r="M66" s="10">
        <v>0.86296864349017777</v>
      </c>
      <c r="N66" s="10">
        <v>1.2812299807815501E-2</v>
      </c>
      <c r="O66" s="10">
        <v>0</v>
      </c>
      <c r="P66" s="51">
        <f t="shared" si="44"/>
        <v>100.00000000000001</v>
      </c>
      <c r="Q66" s="1">
        <f t="shared" si="45"/>
        <v>0.70275032502917023</v>
      </c>
      <c r="S66" s="12">
        <v>2379</v>
      </c>
      <c r="T66" s="25">
        <v>1100</v>
      </c>
      <c r="U66" t="s">
        <v>81</v>
      </c>
      <c r="V66" s="3">
        <v>50.78730153657483</v>
      </c>
      <c r="W66" s="3">
        <v>1.3750712076108205</v>
      </c>
      <c r="Y66" s="3">
        <v>19.471811261058331</v>
      </c>
      <c r="Z66" s="3">
        <v>9.3958555393950682</v>
      </c>
      <c r="AA66" s="3">
        <v>0.17062927393710911</v>
      </c>
      <c r="AB66" s="3"/>
      <c r="AC66" s="3">
        <v>5.520358862671177</v>
      </c>
      <c r="AD66" s="3">
        <v>8.6619449063367746</v>
      </c>
      <c r="AE66" s="3">
        <v>3.6735478977048195</v>
      </c>
      <c r="AF66" s="30">
        <v>0.642369031292646</v>
      </c>
      <c r="AG66" s="3">
        <v>0.30111048341842783</v>
      </c>
      <c r="AH66" s="51">
        <f t="shared" si="47"/>
        <v>100</v>
      </c>
      <c r="AI66" s="3">
        <f t="shared" si="46"/>
        <v>0.51156003892157831</v>
      </c>
      <c r="AJ66" s="3">
        <f t="shared" si="40"/>
        <v>1.7020370909090909</v>
      </c>
      <c r="AK66" s="3">
        <f t="shared" si="41"/>
        <v>4.3159169289974653</v>
      </c>
      <c r="AL66" s="3">
        <f t="shared" si="42"/>
        <v>0.86587319308130017</v>
      </c>
      <c r="AM66" s="3">
        <f t="shared" si="43"/>
        <v>2.8895769654210293</v>
      </c>
    </row>
    <row r="67" spans="1:39" x14ac:dyDescent="0.15">
      <c r="A67" s="12">
        <v>2369</v>
      </c>
      <c r="B67">
        <v>1150</v>
      </c>
      <c r="C67" t="s">
        <v>95</v>
      </c>
      <c r="D67" s="10">
        <v>39.431545236188953</v>
      </c>
      <c r="E67" s="10">
        <v>0</v>
      </c>
      <c r="F67" s="10">
        <v>0</v>
      </c>
      <c r="G67" s="10">
        <v>0</v>
      </c>
      <c r="H67" s="10">
        <v>13.911128903122497</v>
      </c>
      <c r="I67" s="10">
        <v>0.19015212169735787</v>
      </c>
      <c r="J67" s="10">
        <v>9.0072057646116893E-2</v>
      </c>
      <c r="K67" s="10">
        <v>46.136909527622095</v>
      </c>
      <c r="L67" s="10">
        <v>0.24019215372297839</v>
      </c>
      <c r="M67" s="10">
        <v>0</v>
      </c>
      <c r="N67" s="10">
        <v>0</v>
      </c>
      <c r="O67" s="10">
        <v>0</v>
      </c>
      <c r="P67" s="51">
        <f t="shared" si="44"/>
        <v>100</v>
      </c>
      <c r="Q67" s="1">
        <f t="shared" si="45"/>
        <v>0.85532582456508954</v>
      </c>
      <c r="S67" s="12">
        <v>2369</v>
      </c>
      <c r="T67" s="25">
        <v>1150</v>
      </c>
      <c r="U67" t="s">
        <v>81</v>
      </c>
      <c r="V67" s="3">
        <v>49.776090885682635</v>
      </c>
      <c r="W67" s="3">
        <v>1.274508778726148</v>
      </c>
      <c r="Y67" s="3">
        <v>17.461773818767696</v>
      </c>
      <c r="Z67" s="3">
        <v>9.3693796797177473</v>
      </c>
      <c r="AA67" s="3">
        <v>0.14049703072571712</v>
      </c>
      <c r="AB67" s="3"/>
      <c r="AC67" s="3">
        <v>7.8678337206401583</v>
      </c>
      <c r="AD67" s="3">
        <v>10.23621223858796</v>
      </c>
      <c r="AE67" s="3">
        <v>3.0808991737710825</v>
      </c>
      <c r="AF67" s="30">
        <v>0.48170410534531583</v>
      </c>
      <c r="AG67" s="3">
        <v>0.31110056803551644</v>
      </c>
      <c r="AH67" s="51">
        <f t="shared" si="47"/>
        <v>99.999999999999972</v>
      </c>
      <c r="AI67" s="3">
        <f t="shared" si="46"/>
        <v>0.59950669571344839</v>
      </c>
      <c r="AJ67" s="3">
        <f t="shared" si="40"/>
        <v>1.1908461734693876</v>
      </c>
      <c r="AK67" s="3">
        <f t="shared" si="41"/>
        <v>3.5626032791163982</v>
      </c>
      <c r="AL67" s="3">
        <f t="shared" si="42"/>
        <v>0.72151387429713887</v>
      </c>
      <c r="AM67" s="3">
        <f t="shared" si="43"/>
        <v>3.1238817203958211</v>
      </c>
    </row>
    <row r="68" spans="1:39" x14ac:dyDescent="0.15">
      <c r="A68" s="12">
        <v>2371</v>
      </c>
      <c r="B68">
        <v>1200</v>
      </c>
      <c r="C68" t="s">
        <v>174</v>
      </c>
      <c r="D68" s="3"/>
      <c r="O68" s="3"/>
      <c r="Q68" s="1"/>
      <c r="S68" s="12">
        <v>2371</v>
      </c>
      <c r="T68" s="25">
        <v>1200</v>
      </c>
      <c r="U68" t="s">
        <v>81</v>
      </c>
      <c r="V68" s="3">
        <v>50.348906892133485</v>
      </c>
      <c r="W68" s="3">
        <v>1.1835002018469625</v>
      </c>
      <c r="Y68" s="3">
        <v>17.050426636778273</v>
      </c>
      <c r="Z68" s="3">
        <v>9.2917302923395955</v>
      </c>
      <c r="AA68" s="3">
        <v>0.15044494091274946</v>
      </c>
      <c r="AB68" s="3"/>
      <c r="AC68" s="13">
        <v>8.2644420874737037</v>
      </c>
      <c r="AD68" s="13">
        <v>10.129959354791797</v>
      </c>
      <c r="AE68" s="13">
        <v>2.9186318537073395</v>
      </c>
      <c r="AF68" s="33">
        <v>0.48142381092079828</v>
      </c>
      <c r="AG68" s="3">
        <v>0.18053392909529933</v>
      </c>
      <c r="AH68" s="51">
        <f t="shared" ref="AH68" si="48">SUM(V68:AG68)</f>
        <v>100.00000000000001</v>
      </c>
      <c r="AI68" s="3">
        <f t="shared" si="46"/>
        <v>0.6132304242485549</v>
      </c>
      <c r="AJ68" s="3">
        <f t="shared" si="40"/>
        <v>1.1243021844660195</v>
      </c>
      <c r="AK68" s="3">
        <f t="shared" si="41"/>
        <v>3.4000556646281379</v>
      </c>
      <c r="AL68" s="3">
        <f t="shared" si="42"/>
        <v>0.71818070246151755</v>
      </c>
      <c r="AM68" s="3">
        <f t="shared" si="43"/>
        <v>3.2034498338001334</v>
      </c>
    </row>
    <row r="69" spans="1:39" x14ac:dyDescent="0.15">
      <c r="A69" s="12"/>
      <c r="D69" s="3"/>
      <c r="O69" s="3"/>
      <c r="Q69" s="1"/>
      <c r="S69" s="12"/>
      <c r="T69" s="25"/>
      <c r="U69"/>
      <c r="V69" s="3"/>
      <c r="W69" s="3"/>
      <c r="Y69" s="3"/>
      <c r="Z69" s="3"/>
      <c r="AA69" s="3"/>
      <c r="AB69" s="3"/>
      <c r="AC69" s="13"/>
      <c r="AD69" s="13"/>
      <c r="AE69" s="13"/>
      <c r="AF69" s="33"/>
      <c r="AG69" s="3"/>
    </row>
    <row r="70" spans="1:39" x14ac:dyDescent="0.15">
      <c r="A70" s="18" t="s">
        <v>381</v>
      </c>
      <c r="D70" s="3"/>
      <c r="O70" s="3"/>
      <c r="Q70" s="1"/>
      <c r="T70" s="25"/>
      <c r="U70"/>
      <c r="V70" s="3"/>
      <c r="W70" s="3"/>
      <c r="Y70" s="3"/>
      <c r="Z70" s="3"/>
      <c r="AA70" s="3"/>
      <c r="AB70" s="3"/>
      <c r="AC70" s="3"/>
      <c r="AD70" s="3"/>
      <c r="AE70" s="3"/>
      <c r="AF70" s="30"/>
      <c r="AG70" s="3"/>
    </row>
    <row r="71" spans="1:39" x14ac:dyDescent="0.15">
      <c r="A71" s="19">
        <v>2364</v>
      </c>
      <c r="B71" s="6">
        <v>975</v>
      </c>
      <c r="C71" t="s">
        <v>246</v>
      </c>
      <c r="D71" s="3">
        <v>46.834538991308889</v>
      </c>
      <c r="E71" s="3">
        <v>1.4067572750491477</v>
      </c>
      <c r="F71" s="3">
        <v>4.9338637827654179E-2</v>
      </c>
      <c r="G71" s="3">
        <v>17.032502287052498</v>
      </c>
      <c r="H71" s="3">
        <v>10.335924256675961</v>
      </c>
      <c r="I71" s="3">
        <v>0.15273517255042607</v>
      </c>
      <c r="J71" s="3">
        <v>1.3420665720849723E-3</v>
      </c>
      <c r="K71" s="3">
        <v>9.8639987705650238</v>
      </c>
      <c r="L71" s="3">
        <v>11.058406010286181</v>
      </c>
      <c r="M71" s="3">
        <v>3.0596975650186793</v>
      </c>
      <c r="N71" s="3">
        <v>0.20475896709344454</v>
      </c>
      <c r="O71" s="3">
        <v>0</v>
      </c>
      <c r="P71" s="51">
        <f t="shared" ref="P71:P81" si="49">SUM(D71:N71)</f>
        <v>99.999999999999972</v>
      </c>
      <c r="Q71" s="1">
        <f t="shared" ref="Q71:Q81" si="50">(K71/40.304)/(K71/40.304+H71/71.846)</f>
        <v>0.62979564788582265</v>
      </c>
      <c r="S71" s="12">
        <v>2364</v>
      </c>
      <c r="T71" s="25">
        <v>975</v>
      </c>
      <c r="U71" t="s">
        <v>81</v>
      </c>
      <c r="V71" s="3">
        <v>60.940573884713196</v>
      </c>
      <c r="W71" s="3">
        <v>0.71281396141921527</v>
      </c>
      <c r="Y71" s="3">
        <v>18.774114195125811</v>
      </c>
      <c r="Z71" s="3">
        <v>5.8182003933287358</v>
      </c>
      <c r="AA71" s="3">
        <v>0.12047559911310682</v>
      </c>
      <c r="AB71" s="3"/>
      <c r="AC71" s="3">
        <v>2.017966285144539</v>
      </c>
      <c r="AD71" s="3">
        <v>5.7928683906885521</v>
      </c>
      <c r="AE71" s="3">
        <v>3.6544265064309065</v>
      </c>
      <c r="AF71" s="30">
        <v>1.4356675560978562</v>
      </c>
      <c r="AG71" s="3">
        <v>0.73289322793806644</v>
      </c>
      <c r="AH71" s="51">
        <f>SUM(V71:AG71)</f>
        <v>99.999999999999986</v>
      </c>
      <c r="AI71" s="3">
        <f t="shared" ref="AI71:AI81" si="51">(AC71/40.304)/(AC71/40.304+Z71/71.846)</f>
        <v>0.38205696209693735</v>
      </c>
      <c r="AJ71" s="3">
        <f t="shared" ref="AJ71:AJ81" si="52">Z71/AC71</f>
        <v>2.8832000000000004</v>
      </c>
      <c r="AK71" s="3">
        <f t="shared" ref="AK71:AK81" si="53">AE71+AF71</f>
        <v>5.0900940625287632</v>
      </c>
      <c r="AL71" s="3">
        <f t="shared" ref="AL71:AL81" si="54">(Y71/101.961)/(AD71/56.077+AE71/61.979+AF71/94.196)</f>
        <v>1.0373210326894449</v>
      </c>
      <c r="AM71" s="3">
        <f t="shared" ref="AM71:AM81" si="55">(Y71/101.961)/(AE71/61.979+AF71/94.196)</f>
        <v>2.4814202043291105</v>
      </c>
    </row>
    <row r="72" spans="1:39" x14ac:dyDescent="0.15">
      <c r="A72" s="19">
        <v>2358</v>
      </c>
      <c r="B72" s="6">
        <v>995</v>
      </c>
      <c r="C72" t="s">
        <v>246</v>
      </c>
      <c r="D72" s="3">
        <v>47.774472577176617</v>
      </c>
      <c r="E72" s="3">
        <v>1.3013098050250982</v>
      </c>
      <c r="F72" s="3">
        <v>5.4613191035502856E-2</v>
      </c>
      <c r="G72" s="3">
        <v>17.231291895645573</v>
      </c>
      <c r="H72" s="3">
        <v>9.2837966262996225</v>
      </c>
      <c r="I72" s="3">
        <v>0.15703451752656583</v>
      </c>
      <c r="J72" s="3">
        <v>0</v>
      </c>
      <c r="K72" s="3">
        <v>10.190766328742018</v>
      </c>
      <c r="L72" s="3">
        <v>10.862926372456808</v>
      </c>
      <c r="M72" s="3">
        <v>2.9734029824546155</v>
      </c>
      <c r="N72" s="3">
        <v>0.17038570363757743</v>
      </c>
      <c r="O72" s="3">
        <v>0</v>
      </c>
      <c r="P72" s="51">
        <f t="shared" si="49"/>
        <v>100</v>
      </c>
      <c r="Q72" s="1">
        <f t="shared" si="50"/>
        <v>0.66179098597742636</v>
      </c>
      <c r="S72" s="12">
        <v>2358</v>
      </c>
      <c r="T72" s="25">
        <v>995</v>
      </c>
      <c r="U72" t="s">
        <v>81</v>
      </c>
      <c r="V72" s="3">
        <v>58.643280476189858</v>
      </c>
      <c r="W72" s="3">
        <v>0.8635825549575904</v>
      </c>
      <c r="Y72" s="3">
        <v>18.878316317677559</v>
      </c>
      <c r="Z72" s="3">
        <v>6.341459417564578</v>
      </c>
      <c r="AA72" s="3">
        <v>0.13054154900521717</v>
      </c>
      <c r="AB72" s="3"/>
      <c r="AC72" s="3">
        <v>2.600789322488557</v>
      </c>
      <c r="AD72" s="3">
        <v>6.5069941350292861</v>
      </c>
      <c r="AE72" s="3">
        <v>4.0769129920090892</v>
      </c>
      <c r="AF72" s="30">
        <v>1.3656654357468871</v>
      </c>
      <c r="AG72" s="3">
        <v>0.59245779933137011</v>
      </c>
      <c r="AH72" s="51">
        <f t="shared" ref="AH72:AH80" si="56">SUM(V72:AG72)</f>
        <v>99.999999999999986</v>
      </c>
      <c r="AI72" s="3">
        <f t="shared" si="51"/>
        <v>0.42232903456277515</v>
      </c>
      <c r="AJ72" s="3">
        <f t="shared" si="52"/>
        <v>2.4382826254826258</v>
      </c>
      <c r="AK72" s="3">
        <f t="shared" si="53"/>
        <v>5.4425784277559766</v>
      </c>
      <c r="AL72" s="3">
        <f t="shared" si="54"/>
        <v>0.94314453883446947</v>
      </c>
      <c r="AM72" s="3">
        <f t="shared" si="55"/>
        <v>2.3064161870312203</v>
      </c>
    </row>
    <row r="73" spans="1:39" x14ac:dyDescent="0.15">
      <c r="A73" s="19">
        <v>2360</v>
      </c>
      <c r="B73" s="6">
        <v>1015</v>
      </c>
      <c r="C73" t="s">
        <v>246</v>
      </c>
      <c r="D73" s="3">
        <v>46.831643466728707</v>
      </c>
      <c r="E73" s="3">
        <v>1.3325153011090489</v>
      </c>
      <c r="F73" s="3">
        <v>5.7950249113494154E-2</v>
      </c>
      <c r="G73" s="3">
        <v>16.880782214158913</v>
      </c>
      <c r="H73" s="3">
        <v>9.4832927372861544</v>
      </c>
      <c r="I73" s="3">
        <v>0.16068261577259618</v>
      </c>
      <c r="J73" s="3">
        <v>0</v>
      </c>
      <c r="K73" s="3">
        <v>11.255866103098635</v>
      </c>
      <c r="L73" s="3">
        <v>11.099837447140979</v>
      </c>
      <c r="M73" s="3">
        <v>2.7397947464313361</v>
      </c>
      <c r="N73" s="3">
        <v>0.1576351191601221</v>
      </c>
      <c r="O73" s="3">
        <v>0</v>
      </c>
      <c r="P73" s="51">
        <f t="shared" si="49"/>
        <v>100</v>
      </c>
      <c r="Q73" s="1">
        <f t="shared" si="50"/>
        <v>0.67905493374296921</v>
      </c>
      <c r="S73" s="12">
        <v>2360</v>
      </c>
      <c r="T73" s="25">
        <v>1015</v>
      </c>
      <c r="U73" t="s">
        <v>81</v>
      </c>
      <c r="V73" s="3">
        <v>57.348828538191206</v>
      </c>
      <c r="W73" s="3">
        <v>0.95413987935694655</v>
      </c>
      <c r="Y73" s="3">
        <v>19.283669140687763</v>
      </c>
      <c r="Z73" s="3">
        <v>6.8659041970845616</v>
      </c>
      <c r="AA73" s="3">
        <v>0.1606972428390647</v>
      </c>
      <c r="AB73" s="3"/>
      <c r="AC73" s="3">
        <v>2.8825067934257227</v>
      </c>
      <c r="AD73" s="3">
        <v>6.4278897135625872</v>
      </c>
      <c r="AE73" s="3">
        <v>4.268520512912656</v>
      </c>
      <c r="AF73" s="30">
        <v>1.2454036320027513</v>
      </c>
      <c r="AG73" s="3">
        <v>0.56244034993672642</v>
      </c>
      <c r="AH73" s="51">
        <f t="shared" si="56"/>
        <v>99.999999999999972</v>
      </c>
      <c r="AI73" s="3">
        <f t="shared" si="51"/>
        <v>0.42804470493505836</v>
      </c>
      <c r="AJ73" s="3">
        <f t="shared" si="52"/>
        <v>2.3819212543554009</v>
      </c>
      <c r="AK73" s="3">
        <f t="shared" si="53"/>
        <v>5.5139241449154071</v>
      </c>
      <c r="AL73" s="3">
        <f t="shared" si="54"/>
        <v>0.96141644140742777</v>
      </c>
      <c r="AM73" s="3">
        <f t="shared" si="55"/>
        <v>2.303857435239129</v>
      </c>
    </row>
    <row r="74" spans="1:39" x14ac:dyDescent="0.15">
      <c r="A74" s="19">
        <v>2359</v>
      </c>
      <c r="B74" s="6">
        <v>1035</v>
      </c>
      <c r="C74" t="s">
        <v>246</v>
      </c>
      <c r="D74" s="3">
        <v>46.779552085838993</v>
      </c>
      <c r="E74" s="3">
        <v>1.3332265379936874</v>
      </c>
      <c r="F74" s="3">
        <v>6.9983380805214143E-2</v>
      </c>
      <c r="G74" s="3">
        <v>16.439238123648568</v>
      </c>
      <c r="H74" s="3">
        <v>9.8236110646829626</v>
      </c>
      <c r="I74" s="3">
        <v>0.15075718421096937</v>
      </c>
      <c r="J74" s="3">
        <v>2.3366767407655207E-3</v>
      </c>
      <c r="K74" s="3">
        <v>11.243616524294179</v>
      </c>
      <c r="L74" s="3">
        <v>11.518672731885552</v>
      </c>
      <c r="M74" s="3">
        <v>2.4862137221411418</v>
      </c>
      <c r="N74" s="3">
        <v>0.15279196775796444</v>
      </c>
      <c r="O74" s="3">
        <v>0</v>
      </c>
      <c r="P74" s="51">
        <f t="shared" si="49"/>
        <v>100</v>
      </c>
      <c r="Q74" s="1">
        <f t="shared" si="50"/>
        <v>0.6710826912144856</v>
      </c>
      <c r="S74" s="12">
        <v>2359</v>
      </c>
      <c r="T74" s="25">
        <v>1035</v>
      </c>
      <c r="U74" t="s">
        <v>81</v>
      </c>
      <c r="V74" s="3">
        <v>54.533366817958758</v>
      </c>
      <c r="W74" s="3">
        <v>1.1649853684867799</v>
      </c>
      <c r="Y74" s="3">
        <v>19.684235536500768</v>
      </c>
      <c r="Z74" s="3">
        <v>7.8657261163989496</v>
      </c>
      <c r="AA74" s="3">
        <v>0.16068763703265934</v>
      </c>
      <c r="AB74" s="3"/>
      <c r="AC74" s="3">
        <v>3.7962454248965765</v>
      </c>
      <c r="AD74" s="3">
        <v>7.1003849613806338</v>
      </c>
      <c r="AE74" s="3">
        <v>4.1879215401636838</v>
      </c>
      <c r="AF74" s="30">
        <v>0.98421177682503835</v>
      </c>
      <c r="AG74" s="3">
        <v>0.52223482035614277</v>
      </c>
      <c r="AH74" s="51">
        <f t="shared" si="56"/>
        <v>100</v>
      </c>
      <c r="AI74" s="3">
        <f t="shared" si="51"/>
        <v>0.46246373045713168</v>
      </c>
      <c r="AJ74" s="3">
        <f t="shared" si="52"/>
        <v>2.0719751322751323</v>
      </c>
      <c r="AK74" s="3">
        <f t="shared" si="53"/>
        <v>5.172133316988722</v>
      </c>
      <c r="AL74" s="3">
        <f t="shared" si="54"/>
        <v>0.94340941116561672</v>
      </c>
      <c r="AM74" s="3">
        <f t="shared" si="55"/>
        <v>2.474494751147517</v>
      </c>
    </row>
    <row r="75" spans="1:39" x14ac:dyDescent="0.15">
      <c r="A75" s="19">
        <v>2357</v>
      </c>
      <c r="B75" s="6">
        <v>1055</v>
      </c>
      <c r="C75" t="s">
        <v>397</v>
      </c>
      <c r="D75" s="3">
        <v>44.508331083418803</v>
      </c>
      <c r="E75" s="3">
        <v>0.97376293876497078</v>
      </c>
      <c r="F75" s="3">
        <v>9.4121734971260709E-2</v>
      </c>
      <c r="G75" s="3">
        <v>14.079516057207289</v>
      </c>
      <c r="H75" s="3">
        <v>10.752855932093338</v>
      </c>
      <c r="I75" s="3">
        <v>0.18940763713044961</v>
      </c>
      <c r="J75" s="3">
        <v>1.6635247892414912E-2</v>
      </c>
      <c r="K75" s="3">
        <v>14.19274149517946</v>
      </c>
      <c r="L75" s="3">
        <v>14.291381076949948</v>
      </c>
      <c r="M75" s="3">
        <v>0.88449120749260302</v>
      </c>
      <c r="N75" s="3">
        <v>1.6755588899459779E-2</v>
      </c>
      <c r="O75" s="3">
        <v>0</v>
      </c>
      <c r="P75" s="51">
        <f t="shared" si="49"/>
        <v>99.999999999999986</v>
      </c>
      <c r="Q75" s="1">
        <f t="shared" si="50"/>
        <v>0.70174756163874075</v>
      </c>
      <c r="S75" s="12">
        <v>2357</v>
      </c>
      <c r="T75" s="25">
        <v>1055</v>
      </c>
      <c r="U75" t="s">
        <v>81</v>
      </c>
      <c r="V75" s="3">
        <v>53.226130149417202</v>
      </c>
      <c r="W75" s="3">
        <v>1.5766985723506606</v>
      </c>
      <c r="Y75" s="3">
        <v>19.784052149877716</v>
      </c>
      <c r="Z75" s="3">
        <v>8.4309708108705674</v>
      </c>
      <c r="AA75" s="3">
        <v>0.14059732492298885</v>
      </c>
      <c r="AB75" s="3"/>
      <c r="AC75" s="3">
        <v>4.0773224227666756</v>
      </c>
      <c r="AD75" s="3">
        <v>7.1302929068087195</v>
      </c>
      <c r="AE75" s="3">
        <v>4.3585170726126536</v>
      </c>
      <c r="AF75" s="30">
        <v>0.92392527806535518</v>
      </c>
      <c r="AG75" s="3">
        <v>0.35149331230747211</v>
      </c>
      <c r="AH75" s="51">
        <f t="shared" si="56"/>
        <v>100</v>
      </c>
      <c r="AI75" s="3">
        <f t="shared" si="51"/>
        <v>0.4629686322335359</v>
      </c>
      <c r="AJ75" s="3">
        <f t="shared" si="52"/>
        <v>2.0677714285714286</v>
      </c>
      <c r="AK75" s="3">
        <f t="shared" si="53"/>
        <v>5.2824423506780089</v>
      </c>
      <c r="AL75" s="3">
        <f t="shared" si="54"/>
        <v>0.93609041131789916</v>
      </c>
      <c r="AM75" s="3">
        <f t="shared" si="55"/>
        <v>2.4214777395805114</v>
      </c>
    </row>
    <row r="76" spans="1:39" x14ac:dyDescent="0.15">
      <c r="A76" s="19">
        <v>2356</v>
      </c>
      <c r="B76" s="6">
        <v>1075</v>
      </c>
      <c r="C76" t="s">
        <v>397</v>
      </c>
      <c r="D76" s="3">
        <v>45.862664878242057</v>
      </c>
      <c r="E76" s="3">
        <v>0.86935561830560437</v>
      </c>
      <c r="F76" s="3">
        <v>0.13833516068266477</v>
      </c>
      <c r="G76" s="3">
        <v>11.837777686499345</v>
      </c>
      <c r="H76" s="3">
        <v>9.9159615788999957</v>
      </c>
      <c r="I76" s="3">
        <v>0.20188868987802522</v>
      </c>
      <c r="J76" s="3">
        <v>1.1134110843881316E-2</v>
      </c>
      <c r="K76" s="3">
        <v>16.792377126109685</v>
      </c>
      <c r="L76" s="3">
        <v>13.869901056716124</v>
      </c>
      <c r="M76" s="3">
        <v>0.50060409382261262</v>
      </c>
      <c r="N76" s="3">
        <v>0</v>
      </c>
      <c r="O76" s="3">
        <v>0</v>
      </c>
      <c r="P76" s="51">
        <f t="shared" si="49"/>
        <v>99.999999999999986</v>
      </c>
      <c r="Q76" s="1">
        <f t="shared" si="50"/>
        <v>0.75116840424800535</v>
      </c>
      <c r="S76" s="12">
        <v>2356</v>
      </c>
      <c r="T76" s="25">
        <v>1075</v>
      </c>
      <c r="U76" t="s">
        <v>81</v>
      </c>
      <c r="V76" s="3">
        <v>51.737400164900656</v>
      </c>
      <c r="W76" s="3">
        <v>1.4164996938351442</v>
      </c>
      <c r="Y76" s="3">
        <v>20.09219423879637</v>
      </c>
      <c r="Z76" s="3">
        <v>8.7713920587450751</v>
      </c>
      <c r="AA76" s="3">
        <v>0.15069145679097279</v>
      </c>
      <c r="AB76" s="3"/>
      <c r="AC76" s="3">
        <v>4.7417578403559437</v>
      </c>
      <c r="AD76" s="3">
        <v>7.8460018502499826</v>
      </c>
      <c r="AE76" s="3">
        <v>4.1791764016696451</v>
      </c>
      <c r="AF76" s="30">
        <v>0.77354947819366027</v>
      </c>
      <c r="AG76" s="3">
        <v>0.29133681646254733</v>
      </c>
      <c r="AH76" s="51">
        <f t="shared" si="56"/>
        <v>99.999999999999986</v>
      </c>
      <c r="AI76" s="3">
        <f t="shared" si="51"/>
        <v>0.49074771021567809</v>
      </c>
      <c r="AJ76" s="3">
        <f t="shared" si="52"/>
        <v>1.8498186440677966</v>
      </c>
      <c r="AK76" s="3">
        <f t="shared" si="53"/>
        <v>4.9527258798633049</v>
      </c>
      <c r="AL76" s="3">
        <f t="shared" si="54"/>
        <v>0.91418377548624774</v>
      </c>
      <c r="AM76" s="3">
        <f t="shared" si="55"/>
        <v>2.6051684552445606</v>
      </c>
    </row>
    <row r="77" spans="1:39" x14ac:dyDescent="0.15">
      <c r="A77" s="19">
        <v>2363</v>
      </c>
      <c r="B77" s="6">
        <v>1095</v>
      </c>
      <c r="C77" t="s">
        <v>397</v>
      </c>
      <c r="D77" s="3">
        <v>45.496365533397928</v>
      </c>
      <c r="E77" s="3">
        <v>0.7974037789487447</v>
      </c>
      <c r="F77" s="3">
        <v>0.28139900138792373</v>
      </c>
      <c r="G77" s="3">
        <v>11.945498749891305</v>
      </c>
      <c r="H77" s="3">
        <v>9.8885365812062602</v>
      </c>
      <c r="I77" s="3">
        <v>0.20077095558294261</v>
      </c>
      <c r="J77" s="3">
        <v>1.1241986037833069E-2</v>
      </c>
      <c r="K77" s="3">
        <v>17.002984890157048</v>
      </c>
      <c r="L77" s="3">
        <v>13.898657014385549</v>
      </c>
      <c r="M77" s="3">
        <v>0.46962647894433746</v>
      </c>
      <c r="N77" s="3">
        <v>7.5150300601202402E-3</v>
      </c>
      <c r="O77" s="3">
        <v>0</v>
      </c>
      <c r="P77" s="51">
        <f t="shared" si="49"/>
        <v>99.999999999999986</v>
      </c>
      <c r="Q77" s="1">
        <f t="shared" si="50"/>
        <v>0.75400484722626826</v>
      </c>
      <c r="S77" s="12">
        <v>2363</v>
      </c>
      <c r="T77" s="25">
        <v>1095</v>
      </c>
      <c r="U77" t="s">
        <v>81</v>
      </c>
      <c r="V77" s="3">
        <v>50.831716379114198</v>
      </c>
      <c r="W77" s="3">
        <v>1.3461363626089531</v>
      </c>
      <c r="Y77" s="3">
        <v>19.790213689101773</v>
      </c>
      <c r="Z77" s="3">
        <v>9.075520761390802</v>
      </c>
      <c r="AA77" s="3">
        <v>0.16073270001300932</v>
      </c>
      <c r="AB77" s="3"/>
      <c r="AC77" s="3">
        <v>5.4347744191898775</v>
      </c>
      <c r="AD77" s="3">
        <v>8.2877798444207933</v>
      </c>
      <c r="AE77" s="3">
        <v>4.00827170657442</v>
      </c>
      <c r="AF77" s="30">
        <v>0.69315976880610275</v>
      </c>
      <c r="AG77" s="3">
        <v>0.37169436878008405</v>
      </c>
      <c r="AH77" s="51">
        <f t="shared" si="56"/>
        <v>100.00000000000001</v>
      </c>
      <c r="AI77" s="3">
        <f t="shared" si="51"/>
        <v>0.5163220663903495</v>
      </c>
      <c r="AJ77" s="3">
        <f t="shared" si="52"/>
        <v>1.6698983364140483</v>
      </c>
      <c r="AK77" s="3">
        <f t="shared" si="53"/>
        <v>4.7014314753805229</v>
      </c>
      <c r="AL77" s="3">
        <f t="shared" si="54"/>
        <v>0.88296455505816163</v>
      </c>
      <c r="AM77" s="3">
        <f t="shared" si="55"/>
        <v>2.6946484165882958</v>
      </c>
    </row>
    <row r="78" spans="1:39" x14ac:dyDescent="0.15">
      <c r="A78" s="19">
        <v>2354</v>
      </c>
      <c r="B78" s="6">
        <v>1115</v>
      </c>
      <c r="C78" t="s">
        <v>120</v>
      </c>
      <c r="D78" s="3">
        <v>45.017050755103504</v>
      </c>
      <c r="E78" s="3">
        <v>0.72365496461332846</v>
      </c>
      <c r="F78" s="3">
        <v>0.11144531065438669</v>
      </c>
      <c r="G78" s="3">
        <v>9.6709648459453224</v>
      </c>
      <c r="H78" s="3">
        <v>9.6903309794915415</v>
      </c>
      <c r="I78" s="3">
        <v>0.20144856863569563</v>
      </c>
      <c r="J78" s="3">
        <v>3.247038909984213E-2</v>
      </c>
      <c r="K78" s="3">
        <v>19.424675255341374</v>
      </c>
      <c r="L78" s="3">
        <v>14.656712924725221</v>
      </c>
      <c r="M78" s="3">
        <v>0.47124600638977632</v>
      </c>
      <c r="N78" s="3">
        <v>0</v>
      </c>
      <c r="O78" s="3">
        <v>0</v>
      </c>
      <c r="P78" s="51">
        <f t="shared" si="49"/>
        <v>100</v>
      </c>
      <c r="Q78" s="1">
        <f t="shared" si="50"/>
        <v>0.78133956152400075</v>
      </c>
      <c r="S78" s="12">
        <v>2354</v>
      </c>
      <c r="T78" s="25">
        <v>1115</v>
      </c>
      <c r="U78" t="s">
        <v>81</v>
      </c>
      <c r="V78" s="3">
        <v>50.803620912617774</v>
      </c>
      <c r="W78" s="3">
        <v>1.345392332468534</v>
      </c>
      <c r="Y78" s="3">
        <v>19.578470509803292</v>
      </c>
      <c r="Z78" s="3">
        <v>8.8346091133262128</v>
      </c>
      <c r="AA78" s="3">
        <v>0.12048289544494334</v>
      </c>
      <c r="AB78" s="3"/>
      <c r="AC78" s="3">
        <v>5.9137021180893026</v>
      </c>
      <c r="AD78" s="3">
        <v>8.6245672656005272</v>
      </c>
      <c r="AE78" s="3">
        <v>3.8654928955252652</v>
      </c>
      <c r="AF78" s="30">
        <v>0.67269616623426698</v>
      </c>
      <c r="AG78" s="3">
        <v>0.24096579088988668</v>
      </c>
      <c r="AH78" s="51">
        <f t="shared" si="56"/>
        <v>100</v>
      </c>
      <c r="AI78" s="3">
        <f t="shared" si="51"/>
        <v>0.5440528301632418</v>
      </c>
      <c r="AJ78" s="3">
        <f t="shared" si="52"/>
        <v>1.4939219015280136</v>
      </c>
      <c r="AK78" s="3">
        <f t="shared" si="53"/>
        <v>4.5381890617595317</v>
      </c>
      <c r="AL78" s="3">
        <f t="shared" si="54"/>
        <v>0.85988545440320197</v>
      </c>
      <c r="AM78" s="3">
        <f t="shared" si="55"/>
        <v>2.7624992064454621</v>
      </c>
    </row>
    <row r="79" spans="1:39" x14ac:dyDescent="0.15">
      <c r="A79" s="19">
        <v>2353</v>
      </c>
      <c r="B79" s="6">
        <v>1135</v>
      </c>
      <c r="C79" t="s">
        <v>120</v>
      </c>
      <c r="D79" s="3">
        <v>44.411878567718873</v>
      </c>
      <c r="E79" s="3">
        <v>0.75067560312490822</v>
      </c>
      <c r="F79" s="3">
        <v>0.24975203042922578</v>
      </c>
      <c r="G79" s="3">
        <v>10.456461027310562</v>
      </c>
      <c r="H79" s="3">
        <v>10.245282051666166</v>
      </c>
      <c r="I79" s="3">
        <v>0.18054682860599403</v>
      </c>
      <c r="J79" s="3">
        <v>3.3977941276272142E-2</v>
      </c>
      <c r="K79" s="3">
        <v>18.000250657334657</v>
      </c>
      <c r="L79" s="3">
        <v>15.131472339978711</v>
      </c>
      <c r="M79" s="3">
        <v>0.53127009392096303</v>
      </c>
      <c r="N79" s="3">
        <v>8.4328586336660794E-3</v>
      </c>
      <c r="O79" s="3">
        <v>0</v>
      </c>
      <c r="P79" s="51">
        <f t="shared" si="49"/>
        <v>100.00000000000001</v>
      </c>
      <c r="Q79" s="1">
        <f t="shared" si="50"/>
        <v>0.75798109303689265</v>
      </c>
      <c r="S79" s="12">
        <v>2353</v>
      </c>
      <c r="T79" s="25">
        <v>1135</v>
      </c>
      <c r="U79" t="s">
        <v>81</v>
      </c>
      <c r="V79" s="3">
        <v>50.736334921698777</v>
      </c>
      <c r="W79" s="3">
        <v>1.3462710652490368</v>
      </c>
      <c r="Y79" s="3">
        <v>18.887982109464097</v>
      </c>
      <c r="Z79" s="3">
        <v>9.2171242866395975</v>
      </c>
      <c r="AA79" s="3">
        <v>0.13060838692714535</v>
      </c>
      <c r="AB79" s="3"/>
      <c r="AC79" s="3">
        <v>6.3093897684805604</v>
      </c>
      <c r="AD79" s="3">
        <v>8.8311363160739038</v>
      </c>
      <c r="AE79" s="3">
        <v>3.7072688289320492</v>
      </c>
      <c r="AF79" s="30">
        <v>0.63294833664693517</v>
      </c>
      <c r="AG79" s="3">
        <v>0.20093597988791595</v>
      </c>
      <c r="AH79" s="51">
        <f t="shared" si="56"/>
        <v>100.00000000000003</v>
      </c>
      <c r="AI79" s="3">
        <f t="shared" si="51"/>
        <v>0.54959886863373331</v>
      </c>
      <c r="AJ79" s="3">
        <f t="shared" si="52"/>
        <v>1.4608582802547772</v>
      </c>
      <c r="AK79" s="3">
        <f t="shared" si="53"/>
        <v>4.3402171655789843</v>
      </c>
      <c r="AL79" s="3">
        <f t="shared" si="54"/>
        <v>0.82693434998358106</v>
      </c>
      <c r="AM79" s="3">
        <f t="shared" si="55"/>
        <v>2.7842307662764143</v>
      </c>
    </row>
    <row r="80" spans="1:39" x14ac:dyDescent="0.15">
      <c r="A80" s="19">
        <v>2362</v>
      </c>
      <c r="B80" s="6">
        <v>1155</v>
      </c>
      <c r="C80" t="s">
        <v>120</v>
      </c>
      <c r="D80" s="3">
        <v>43.761794213826271</v>
      </c>
      <c r="E80" s="3">
        <v>0.78499690394659671</v>
      </c>
      <c r="F80" s="3">
        <v>2.2591244725146407</v>
      </c>
      <c r="G80" s="3">
        <v>8.6778413927489186</v>
      </c>
      <c r="H80" s="3">
        <v>10.825511218910449</v>
      </c>
      <c r="I80" s="3">
        <v>0.17649288752122386</v>
      </c>
      <c r="J80" s="3">
        <v>4.1814474107573107E-2</v>
      </c>
      <c r="K80" s="3">
        <v>18.973195459181294</v>
      </c>
      <c r="L80" s="3">
        <v>13.991041512533815</v>
      </c>
      <c r="M80" s="3">
        <v>0.49999089269776503</v>
      </c>
      <c r="N80" s="3">
        <v>8.1965720114387693E-3</v>
      </c>
      <c r="O80" s="3">
        <v>0</v>
      </c>
      <c r="P80" s="51">
        <f t="shared" si="49"/>
        <v>99.999999999999986</v>
      </c>
      <c r="Q80" s="1">
        <f t="shared" si="50"/>
        <v>0.75753198186624526</v>
      </c>
      <c r="S80" s="12">
        <v>2362</v>
      </c>
      <c r="T80" s="25">
        <v>1155</v>
      </c>
      <c r="U80" t="s">
        <v>81</v>
      </c>
      <c r="V80" s="3">
        <v>50.626193783730201</v>
      </c>
      <c r="W80" s="3">
        <v>1.2355202054362728</v>
      </c>
      <c r="Y80" s="3">
        <v>17.980334696999417</v>
      </c>
      <c r="Z80" s="3">
        <v>9.2746463780453965</v>
      </c>
      <c r="AA80" s="3">
        <v>0.13058343634692315</v>
      </c>
      <c r="AB80" s="3"/>
      <c r="AC80" s="3">
        <v>7.4332109920556251</v>
      </c>
      <c r="AD80" s="3">
        <v>9.4823664547304194</v>
      </c>
      <c r="AE80" s="3">
        <v>3.1038678331691734</v>
      </c>
      <c r="AF80" s="30">
        <v>0.52233374538769262</v>
      </c>
      <c r="AG80" s="3">
        <v>0.21094247409887584</v>
      </c>
      <c r="AH80" s="51">
        <f t="shared" si="56"/>
        <v>100</v>
      </c>
      <c r="AI80" s="3">
        <f t="shared" si="51"/>
        <v>0.58825290921944262</v>
      </c>
      <c r="AJ80" s="3">
        <f t="shared" si="52"/>
        <v>1.2477308108108107</v>
      </c>
      <c r="AK80" s="3">
        <f t="shared" si="53"/>
        <v>3.626201578556866</v>
      </c>
      <c r="AL80" s="3">
        <f t="shared" si="54"/>
        <v>0.78473310375582339</v>
      </c>
      <c r="AM80" s="3">
        <f t="shared" si="55"/>
        <v>3.1702780863111832</v>
      </c>
    </row>
    <row r="81" spans="1:39" x14ac:dyDescent="0.15">
      <c r="A81" s="19">
        <v>2351</v>
      </c>
      <c r="B81" s="6">
        <v>1185</v>
      </c>
      <c r="C81" t="s">
        <v>174</v>
      </c>
      <c r="D81" s="3">
        <v>0.15525465593187673</v>
      </c>
      <c r="E81" s="3">
        <v>1.6560496632733519</v>
      </c>
      <c r="F81" s="3">
        <v>21.83915493441733</v>
      </c>
      <c r="G81" s="3">
        <v>24.530235637236526</v>
      </c>
      <c r="H81" s="3">
        <v>37.287469313917256</v>
      </c>
      <c r="I81" s="3">
        <v>0.22770682870008588</v>
      </c>
      <c r="J81" s="3">
        <v>0.1863055871182521</v>
      </c>
      <c r="K81" s="3">
        <v>13.972919033868907</v>
      </c>
      <c r="L81" s="3">
        <v>0.14490434553641832</v>
      </c>
      <c r="M81" s="3">
        <v>0</v>
      </c>
      <c r="N81" s="3">
        <v>0</v>
      </c>
      <c r="O81" s="3">
        <v>0</v>
      </c>
      <c r="P81" s="51">
        <f t="shared" si="49"/>
        <v>100.00000000000001</v>
      </c>
      <c r="Q81" s="1">
        <f t="shared" si="50"/>
        <v>0.40048084079620394</v>
      </c>
      <c r="S81" s="12">
        <v>2351</v>
      </c>
      <c r="T81" s="25">
        <v>1185</v>
      </c>
      <c r="U81" t="s">
        <v>81</v>
      </c>
      <c r="V81" s="3">
        <v>50.341338341527681</v>
      </c>
      <c r="W81" s="3">
        <v>1.1833222956773439</v>
      </c>
      <c r="Y81" s="3">
        <v>17.148145132273374</v>
      </c>
      <c r="Z81" s="3">
        <v>8.9944929383737797</v>
      </c>
      <c r="AA81" s="3">
        <v>0.17047863581792241</v>
      </c>
      <c r="AB81" s="3"/>
      <c r="AC81" s="3">
        <v>8.2631997596451807</v>
      </c>
      <c r="AD81" s="3">
        <v>10.128436598594215</v>
      </c>
      <c r="AE81" s="3">
        <v>3.0786435997707167</v>
      </c>
      <c r="AF81" s="30">
        <v>0.52146406250188038</v>
      </c>
      <c r="AG81" s="3">
        <v>0.17047863581792241</v>
      </c>
      <c r="AH81" s="51">
        <f>SUM(V81:AG81)</f>
        <v>100.00000000000003</v>
      </c>
      <c r="AI81" s="3">
        <f t="shared" si="51"/>
        <v>0.62087730933416607</v>
      </c>
      <c r="AJ81" s="3">
        <f t="shared" si="52"/>
        <v>1.0885</v>
      </c>
      <c r="AK81" s="3">
        <f t="shared" si="53"/>
        <v>3.6001076622725972</v>
      </c>
      <c r="AL81" s="3">
        <f t="shared" si="54"/>
        <v>0.71317054243720779</v>
      </c>
      <c r="AM81" s="3">
        <f t="shared" si="55"/>
        <v>3.0463414815597725</v>
      </c>
    </row>
    <row r="82" spans="1:39" x14ac:dyDescent="0.15">
      <c r="A82" s="12"/>
      <c r="D82" s="3"/>
      <c r="O82" s="3"/>
      <c r="Q82" s="1"/>
    </row>
    <row r="83" spans="1:39" x14ac:dyDescent="0.15">
      <c r="A83" s="18" t="s">
        <v>302</v>
      </c>
      <c r="B83" s="22"/>
      <c r="C83" s="2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53"/>
      <c r="Q83" s="24"/>
      <c r="T83" s="25"/>
      <c r="U83"/>
      <c r="X83"/>
      <c r="Y83"/>
    </row>
    <row r="84" spans="1:39" x14ac:dyDescent="0.15">
      <c r="A84" s="49" t="s">
        <v>399</v>
      </c>
      <c r="D84" s="3"/>
      <c r="O84" s="3"/>
      <c r="Q84" s="1"/>
      <c r="T84" s="25"/>
      <c r="U84"/>
      <c r="X84"/>
      <c r="Y84"/>
    </row>
    <row r="85" spans="1:39" x14ac:dyDescent="0.15">
      <c r="A85" s="12" t="s">
        <v>232</v>
      </c>
      <c r="D85" s="3"/>
      <c r="O85" s="3"/>
      <c r="Q85" s="1"/>
      <c r="S85" t="s">
        <v>237</v>
      </c>
      <c r="T85" s="46" t="s">
        <v>183</v>
      </c>
      <c r="U85"/>
      <c r="V85">
        <v>51.32</v>
      </c>
      <c r="W85">
        <v>1.29</v>
      </c>
      <c r="X85"/>
      <c r="Y85">
        <v>19.37</v>
      </c>
      <c r="Z85">
        <v>8.82</v>
      </c>
      <c r="AA85">
        <v>0.17</v>
      </c>
      <c r="AC85">
        <v>4.38</v>
      </c>
      <c r="AD85">
        <v>8.98</v>
      </c>
      <c r="AE85">
        <v>4.29</v>
      </c>
      <c r="AF85">
        <v>1.01</v>
      </c>
      <c r="AG85">
        <v>0.38</v>
      </c>
      <c r="AH85" s="51">
        <f>SUM(V85:AG85)</f>
        <v>100.01000000000002</v>
      </c>
      <c r="AI85" s="3">
        <f t="shared" ref="AI85" si="57">(AC85/40.304)/(AC85/40.304+Z85/71.846)</f>
        <v>0.46956294878009164</v>
      </c>
      <c r="AJ85" s="3">
        <f t="shared" ref="AJ85:AJ92" si="58">Z85/AC85</f>
        <v>2.0136986301369864</v>
      </c>
      <c r="AK85" s="3">
        <f t="shared" ref="AK85:AK92" si="59">AE85+AF85</f>
        <v>5.3</v>
      </c>
      <c r="AL85" s="3">
        <f t="shared" ref="AL85:AL92" si="60">(Y85/101.961)/(AD85/56.077+AE85/61.979+AF85/94.196)</f>
        <v>0.79130935052350004</v>
      </c>
      <c r="AM85" s="3">
        <f t="shared" ref="AM85:AM92" si="61">(Y85/101.961)/(AE85/61.979+AF85/94.196)</f>
        <v>2.376485144052507</v>
      </c>
    </row>
    <row r="86" spans="1:39" x14ac:dyDescent="0.15">
      <c r="A86" s="25">
        <v>1578</v>
      </c>
      <c r="B86">
        <v>975</v>
      </c>
      <c r="C86" t="s">
        <v>402</v>
      </c>
      <c r="D86" s="3">
        <v>49.432058388785393</v>
      </c>
      <c r="E86" s="3">
        <v>1.5787068001648985</v>
      </c>
      <c r="F86" s="3">
        <v>2.6371904589682863E-3</v>
      </c>
      <c r="G86" s="3">
        <v>20.566388905296247</v>
      </c>
      <c r="H86" s="3">
        <v>7.2028260281609766</v>
      </c>
      <c r="I86" s="3">
        <v>0.11249338376634481</v>
      </c>
      <c r="J86" s="3">
        <v>0</v>
      </c>
      <c r="K86" s="3">
        <v>5.4219463502431946</v>
      </c>
      <c r="L86" s="3">
        <v>10.464414231878857</v>
      </c>
      <c r="M86" s="3">
        <v>4.3979653377354326</v>
      </c>
      <c r="N86" s="3">
        <v>0.50459705847306235</v>
      </c>
      <c r="O86" s="3">
        <v>0.31596632503660316</v>
      </c>
      <c r="P86" s="51">
        <f t="shared" ref="P86:P92" si="62">SUM(D86:O86)</f>
        <v>99.999999999999972</v>
      </c>
      <c r="Q86" s="1">
        <f t="shared" ref="Q86:Q92" si="63">(K86/40.304)/(K86/40.304+H86/71.846)</f>
        <v>0.57298872542866397</v>
      </c>
      <c r="S86">
        <v>1578</v>
      </c>
      <c r="T86" s="25">
        <v>975</v>
      </c>
      <c r="U86" t="s">
        <v>237</v>
      </c>
      <c r="V86" s="3">
        <v>57.145716573258603</v>
      </c>
      <c r="W86" s="3">
        <v>1.0108086469175339</v>
      </c>
      <c r="Y86" s="3">
        <v>18.714971977582067</v>
      </c>
      <c r="Z86" s="3">
        <v>7.5560448358686951</v>
      </c>
      <c r="AA86" s="3">
        <v>0.25020016012810248</v>
      </c>
      <c r="AB86" s="3"/>
      <c r="AC86" s="3">
        <v>2.3218574859887906</v>
      </c>
      <c r="AD86" s="3">
        <v>5.5344275420336269</v>
      </c>
      <c r="AE86" s="3">
        <v>4.2634107285828664</v>
      </c>
      <c r="AF86" s="29">
        <v>2.2918334667734186</v>
      </c>
      <c r="AG86" s="3">
        <v>0.91072858286629299</v>
      </c>
      <c r="AH86" s="51">
        <f t="shared" ref="AH86:AH92" si="64">SUM(V86:AG86)</f>
        <v>99.999999999999986</v>
      </c>
      <c r="AI86" s="3">
        <f t="shared" ref="AI86:AI92" si="65">(AC86/40.304)/(AC86/40.304+Z86/71.846)</f>
        <v>0.35390771609845317</v>
      </c>
      <c r="AJ86" s="3">
        <f t="shared" si="58"/>
        <v>3.2543103448275867</v>
      </c>
      <c r="AK86" s="3">
        <f t="shared" si="59"/>
        <v>6.555244195356285</v>
      </c>
      <c r="AL86" s="3">
        <f t="shared" si="60"/>
        <v>0.95692900942950221</v>
      </c>
      <c r="AM86" s="3">
        <f t="shared" si="61"/>
        <v>1.9711482658731989</v>
      </c>
    </row>
    <row r="87" spans="1:39" x14ac:dyDescent="0.15">
      <c r="A87" s="25">
        <v>1580</v>
      </c>
      <c r="B87">
        <v>950</v>
      </c>
      <c r="C87" t="s">
        <v>403</v>
      </c>
      <c r="D87" s="3">
        <v>49.920513362418497</v>
      </c>
      <c r="E87" s="3">
        <v>1.4393231834276621</v>
      </c>
      <c r="F87" s="3">
        <v>0</v>
      </c>
      <c r="G87" s="3">
        <v>20.023896510086974</v>
      </c>
      <c r="H87" s="3">
        <v>8.0372530729772524</v>
      </c>
      <c r="I87" s="3">
        <v>0.15724717760282095</v>
      </c>
      <c r="J87" s="3">
        <v>0</v>
      </c>
      <c r="K87" s="3">
        <v>5.1018392339818037</v>
      </c>
      <c r="L87" s="3">
        <v>9.973308376443466</v>
      </c>
      <c r="M87" s="3">
        <v>4.4920805692964745</v>
      </c>
      <c r="N87" s="3">
        <v>0.56486737282546295</v>
      </c>
      <c r="O87" s="3">
        <v>0.28967114093959734</v>
      </c>
      <c r="P87" s="51">
        <f t="shared" si="62"/>
        <v>100.00000000000003</v>
      </c>
      <c r="Q87" s="1">
        <f t="shared" si="63"/>
        <v>0.53085772365521122</v>
      </c>
      <c r="S87">
        <v>1580</v>
      </c>
      <c r="T87" s="25">
        <v>950</v>
      </c>
      <c r="U87" t="s">
        <v>237</v>
      </c>
      <c r="V87" s="3">
        <v>57.998597615947112</v>
      </c>
      <c r="W87" s="3">
        <v>0.79134528698787943</v>
      </c>
      <c r="Y87" s="3">
        <v>18.130822398076734</v>
      </c>
      <c r="Z87" s="3">
        <v>8.3341680857457678</v>
      </c>
      <c r="AA87" s="3">
        <v>0.16027246318741861</v>
      </c>
      <c r="AB87" s="3"/>
      <c r="AC87" s="3">
        <v>1.8331162977061004</v>
      </c>
      <c r="AD87" s="3">
        <v>4.708003606130422</v>
      </c>
      <c r="AE87" s="3">
        <v>4.6879695482319947</v>
      </c>
      <c r="AF87" s="29">
        <v>2.654512671541621</v>
      </c>
      <c r="AG87" s="3">
        <v>0.70119202644495648</v>
      </c>
      <c r="AH87" s="51">
        <f t="shared" si="64"/>
        <v>100.00000000000001</v>
      </c>
      <c r="AI87" s="3">
        <f t="shared" si="65"/>
        <v>0.2816539821364466</v>
      </c>
      <c r="AJ87" s="3">
        <f t="shared" si="58"/>
        <v>4.5464480874316937</v>
      </c>
      <c r="AK87" s="3">
        <f t="shared" si="59"/>
        <v>7.3424822197736157</v>
      </c>
      <c r="AL87" s="3">
        <f t="shared" si="60"/>
        <v>0.94699145400240203</v>
      </c>
      <c r="AM87" s="3">
        <f t="shared" si="61"/>
        <v>1.7128035181464847</v>
      </c>
    </row>
    <row r="88" spans="1:39" x14ac:dyDescent="0.15">
      <c r="A88" s="25">
        <v>1582</v>
      </c>
      <c r="B88">
        <v>925</v>
      </c>
      <c r="C88" t="s">
        <v>403</v>
      </c>
      <c r="D88" s="3">
        <v>49.397862733079315</v>
      </c>
      <c r="E88" s="3">
        <v>1.5371023965526585</v>
      </c>
      <c r="F88" s="3">
        <v>3.3502274761365194E-3</v>
      </c>
      <c r="G88" s="3">
        <v>19.868908003593756</v>
      </c>
      <c r="H88" s="3">
        <v>8.689908718591532</v>
      </c>
      <c r="I88" s="3">
        <v>0.16225825107050457</v>
      </c>
      <c r="J88" s="3">
        <v>0</v>
      </c>
      <c r="K88" s="3">
        <v>5.1860308722447304</v>
      </c>
      <c r="L88" s="3">
        <v>9.9592241709126341</v>
      </c>
      <c r="M88" s="3">
        <v>4.2478386310954468</v>
      </c>
      <c r="N88" s="3">
        <v>0.51482426605997555</v>
      </c>
      <c r="O88" s="3">
        <v>0.43269172932330835</v>
      </c>
      <c r="P88" s="51">
        <f t="shared" si="62"/>
        <v>100.00000000000001</v>
      </c>
      <c r="Q88" s="1">
        <f t="shared" si="63"/>
        <v>0.5154651716181512</v>
      </c>
      <c r="S88">
        <v>1582</v>
      </c>
      <c r="T88" s="25">
        <v>925</v>
      </c>
      <c r="U88" t="s">
        <v>237</v>
      </c>
      <c r="V88" s="3">
        <v>59.765742316548206</v>
      </c>
      <c r="W88" s="3">
        <v>0.5606166783461809</v>
      </c>
      <c r="Y88" s="3">
        <v>18.320152167384123</v>
      </c>
      <c r="Z88" s="3">
        <v>7.0978075883471821</v>
      </c>
      <c r="AA88" s="3">
        <v>0.22024226649314246</v>
      </c>
      <c r="AB88" s="3"/>
      <c r="AC88" s="3">
        <v>1.4515967564320753</v>
      </c>
      <c r="AD88" s="3">
        <v>4.4348783662028231</v>
      </c>
      <c r="AE88" s="3">
        <v>4.7652417659425366</v>
      </c>
      <c r="AF88" s="29">
        <v>2.8030833917309042</v>
      </c>
      <c r="AG88" s="3">
        <v>0.58063870257283001</v>
      </c>
      <c r="AH88" s="51">
        <f t="shared" si="64"/>
        <v>100</v>
      </c>
      <c r="AI88" s="3">
        <f t="shared" si="65"/>
        <v>0.26716628532673103</v>
      </c>
      <c r="AJ88" s="3">
        <f t="shared" si="58"/>
        <v>4.8896551724137929</v>
      </c>
      <c r="AK88" s="3">
        <f t="shared" si="59"/>
        <v>7.5683251576734403</v>
      </c>
      <c r="AL88" s="3">
        <f t="shared" si="60"/>
        <v>0.96742420804659102</v>
      </c>
      <c r="AM88" s="3">
        <f t="shared" si="61"/>
        <v>1.6848590857354158</v>
      </c>
    </row>
    <row r="89" spans="1:39" x14ac:dyDescent="0.15">
      <c r="A89" s="25">
        <v>1583</v>
      </c>
      <c r="B89">
        <v>900</v>
      </c>
      <c r="C89" t="s">
        <v>403</v>
      </c>
      <c r="D89" s="3">
        <v>48.933207693659917</v>
      </c>
      <c r="E89" s="3">
        <v>1.3744860808607346</v>
      </c>
      <c r="F89" s="3">
        <v>9.854766377265808E-3</v>
      </c>
      <c r="G89" s="3">
        <v>19.746591766690521</v>
      </c>
      <c r="H89" s="3">
        <v>9.415037401006833</v>
      </c>
      <c r="I89" s="3">
        <v>0.17215472658197098</v>
      </c>
      <c r="J89" s="3">
        <v>0</v>
      </c>
      <c r="K89" s="3">
        <v>4.9932283765977949</v>
      </c>
      <c r="L89" s="3">
        <v>10.20829848504977</v>
      </c>
      <c r="M89" s="3">
        <v>4.2839734349516423</v>
      </c>
      <c r="N89" s="3">
        <v>0.55339932563983607</v>
      </c>
      <c r="O89" s="3">
        <v>0.30976794258373208</v>
      </c>
      <c r="P89" s="51">
        <f t="shared" si="62"/>
        <v>100.00000000000001</v>
      </c>
      <c r="Q89" s="1">
        <f t="shared" si="63"/>
        <v>0.48596587599364294</v>
      </c>
      <c r="S89">
        <v>1583</v>
      </c>
      <c r="T89" s="25">
        <v>900</v>
      </c>
      <c r="U89" t="s">
        <v>237</v>
      </c>
      <c r="V89" s="3">
        <v>64.458012210989892</v>
      </c>
      <c r="W89" s="3">
        <v>0.41036933239915918</v>
      </c>
      <c r="Y89" s="3">
        <v>17.415674106696024</v>
      </c>
      <c r="Z89" s="3">
        <v>5.2146932239015111</v>
      </c>
      <c r="AA89" s="3">
        <v>0.14012611350215193</v>
      </c>
      <c r="AB89" s="3"/>
      <c r="AC89" s="3">
        <v>0.84075668101291157</v>
      </c>
      <c r="AD89" s="3">
        <v>3.0327294565108596</v>
      </c>
      <c r="AE89" s="3">
        <v>4.7242518266439788</v>
      </c>
      <c r="AF89" s="29">
        <v>3.4330897808027219</v>
      </c>
      <c r="AG89" s="3">
        <v>0.3302972675407867</v>
      </c>
      <c r="AH89" s="51">
        <f t="shared" si="64"/>
        <v>99.999999999999972</v>
      </c>
      <c r="AI89" s="3">
        <f t="shared" si="65"/>
        <v>0.22324433050493594</v>
      </c>
      <c r="AJ89" s="3">
        <f t="shared" si="58"/>
        <v>6.2023809523809526</v>
      </c>
      <c r="AK89" s="3">
        <f t="shared" si="59"/>
        <v>8.1573416074466998</v>
      </c>
      <c r="AL89" s="3">
        <f t="shared" si="60"/>
        <v>1.0243238175998848</v>
      </c>
      <c r="AM89" s="3">
        <f t="shared" si="61"/>
        <v>1.5159999936272321</v>
      </c>
    </row>
    <row r="90" spans="1:39" x14ac:dyDescent="0.15">
      <c r="A90" s="25">
        <v>1584</v>
      </c>
      <c r="B90">
        <v>875</v>
      </c>
      <c r="C90" t="s">
        <v>403</v>
      </c>
      <c r="D90" s="3">
        <v>49.105700567663845</v>
      </c>
      <c r="E90" s="3">
        <v>1.5316259825402596</v>
      </c>
      <c r="F90" s="3">
        <v>5.0916595505831825E-3</v>
      </c>
      <c r="G90" s="3">
        <v>19.503763083558926</v>
      </c>
      <c r="H90" s="3">
        <v>9.5491430679565816</v>
      </c>
      <c r="I90" s="3">
        <v>0.17900250904554849</v>
      </c>
      <c r="J90" s="3">
        <v>0</v>
      </c>
      <c r="K90" s="3">
        <v>5.0570666053113813</v>
      </c>
      <c r="L90" s="3">
        <v>9.7657847431572726</v>
      </c>
      <c r="M90" s="3">
        <v>4.3530871363940395</v>
      </c>
      <c r="N90" s="3">
        <v>0.54255539953854537</v>
      </c>
      <c r="O90" s="3">
        <v>0.40717924528301896</v>
      </c>
      <c r="P90" s="51">
        <f t="shared" si="62"/>
        <v>99.999999999999986</v>
      </c>
      <c r="Q90" s="1">
        <f t="shared" si="63"/>
        <v>0.48560632639251128</v>
      </c>
      <c r="S90">
        <v>1584</v>
      </c>
      <c r="T90" s="25">
        <v>875</v>
      </c>
      <c r="U90" t="s">
        <v>237</v>
      </c>
      <c r="V90" s="3">
        <v>66.439863918351037</v>
      </c>
      <c r="W90" s="3">
        <v>0.21012607564538727</v>
      </c>
      <c r="Y90" s="3">
        <v>17.310386231739045</v>
      </c>
      <c r="Z90" s="3">
        <v>4.282569541725036</v>
      </c>
      <c r="AA90" s="3">
        <v>8.0048028817290381E-2</v>
      </c>
      <c r="AB90" s="3"/>
      <c r="AC90" s="3">
        <v>0.60036021612967794</v>
      </c>
      <c r="AD90" s="3">
        <v>2.5015009005403246</v>
      </c>
      <c r="AE90" s="3">
        <v>4.6828096858114874</v>
      </c>
      <c r="AF90" s="29">
        <v>3.6621973183910352</v>
      </c>
      <c r="AG90" s="3">
        <v>0.23013808284970985</v>
      </c>
      <c r="AH90" s="51">
        <f t="shared" si="64"/>
        <v>100.00000000000003</v>
      </c>
      <c r="AI90" s="3">
        <f t="shared" si="65"/>
        <v>0.19993439968476229</v>
      </c>
      <c r="AJ90" s="3">
        <f t="shared" si="58"/>
        <v>7.1333333333333337</v>
      </c>
      <c r="AK90" s="3">
        <f t="shared" si="59"/>
        <v>8.3450070042025217</v>
      </c>
      <c r="AL90" s="3">
        <f t="shared" si="60"/>
        <v>1.0674854985201561</v>
      </c>
      <c r="AM90" s="3">
        <f t="shared" si="61"/>
        <v>1.4836122213303953</v>
      </c>
    </row>
    <row r="91" spans="1:39" x14ac:dyDescent="0.15">
      <c r="A91" s="25">
        <v>1586</v>
      </c>
      <c r="B91">
        <v>850</v>
      </c>
      <c r="C91" t="s">
        <v>404</v>
      </c>
      <c r="D91" s="3">
        <v>48.983615415640728</v>
      </c>
      <c r="E91" s="3">
        <v>1.4025113379413852</v>
      </c>
      <c r="F91" s="3">
        <v>7.4992171164081469E-3</v>
      </c>
      <c r="G91" s="3">
        <v>19.457976633645302</v>
      </c>
      <c r="H91" s="3">
        <v>9.785624172168335</v>
      </c>
      <c r="I91" s="3">
        <v>0.17040633595925703</v>
      </c>
      <c r="J91" s="3">
        <v>0</v>
      </c>
      <c r="K91" s="3">
        <v>5.0112407256237059</v>
      </c>
      <c r="L91" s="3">
        <v>9.8162859265977787</v>
      </c>
      <c r="M91" s="3">
        <v>4.2388143876936031</v>
      </c>
      <c r="N91" s="3">
        <v>0.7449132648320258</v>
      </c>
      <c r="O91" s="3">
        <v>0.38111258278145699</v>
      </c>
      <c r="P91" s="51">
        <f t="shared" si="62"/>
        <v>99.999999999999986</v>
      </c>
      <c r="Q91" s="1">
        <f t="shared" si="63"/>
        <v>0.47722660915157455</v>
      </c>
      <c r="S91">
        <v>1586</v>
      </c>
      <c r="T91" s="25">
        <v>850</v>
      </c>
      <c r="U91" t="s">
        <v>237</v>
      </c>
      <c r="V91" s="3">
        <v>68.810096153846146</v>
      </c>
      <c r="W91" s="3">
        <v>0.23036858974358973</v>
      </c>
      <c r="Y91" s="3">
        <v>17.027243589743588</v>
      </c>
      <c r="Z91" s="3">
        <v>2.9246794871794872</v>
      </c>
      <c r="AA91" s="3">
        <v>0.11017628205128205</v>
      </c>
      <c r="AB91" s="3"/>
      <c r="AC91" s="3">
        <v>0.37059294871794868</v>
      </c>
      <c r="AD91" s="3">
        <v>2.0232371794871793</v>
      </c>
      <c r="AE91" s="3">
        <v>4.5572916666666661</v>
      </c>
      <c r="AF91" s="29">
        <v>3.8261217948717947</v>
      </c>
      <c r="AG91" s="3">
        <v>0.12019230769230768</v>
      </c>
      <c r="AH91" s="51">
        <f t="shared" si="64"/>
        <v>100</v>
      </c>
      <c r="AI91" s="3">
        <f t="shared" si="65"/>
        <v>0.18425792624559248</v>
      </c>
      <c r="AJ91" s="3">
        <f t="shared" si="58"/>
        <v>7.891891891891893</v>
      </c>
      <c r="AK91" s="3">
        <f t="shared" si="59"/>
        <v>8.3834134615384599</v>
      </c>
      <c r="AL91" s="3">
        <f t="shared" si="60"/>
        <v>1.1116280078360807</v>
      </c>
      <c r="AM91" s="3">
        <f t="shared" si="61"/>
        <v>1.4629876785810925</v>
      </c>
    </row>
    <row r="92" spans="1:39" x14ac:dyDescent="0.15">
      <c r="A92" s="25">
        <v>1591</v>
      </c>
      <c r="B92">
        <v>825</v>
      </c>
      <c r="C92" t="s">
        <v>404</v>
      </c>
      <c r="D92" s="3">
        <v>49.352381658114908</v>
      </c>
      <c r="E92" s="3">
        <v>1.3540932692323995</v>
      </c>
      <c r="F92" s="3">
        <v>5.0951242053487826E-3</v>
      </c>
      <c r="G92" s="3">
        <v>19.819563571196834</v>
      </c>
      <c r="H92" s="3">
        <v>8.4350746763334268</v>
      </c>
      <c r="I92" s="3">
        <v>0.15955879007242177</v>
      </c>
      <c r="J92" s="3">
        <v>0</v>
      </c>
      <c r="K92" s="3">
        <v>5.3406596635128905</v>
      </c>
      <c r="L92" s="3">
        <v>10.261009149616916</v>
      </c>
      <c r="M92" s="3">
        <v>4.2058718015883301</v>
      </c>
      <c r="N92" s="3">
        <v>0.67071981906229039</v>
      </c>
      <c r="O92" s="3">
        <v>0.39597247706422023</v>
      </c>
      <c r="P92" s="51">
        <f t="shared" si="62"/>
        <v>99.999999999999986</v>
      </c>
      <c r="Q92" s="1">
        <f t="shared" si="63"/>
        <v>0.530219330904657</v>
      </c>
      <c r="S92">
        <v>1591</v>
      </c>
      <c r="T92" s="25">
        <v>825</v>
      </c>
      <c r="U92" t="s">
        <v>237</v>
      </c>
      <c r="V92" s="3">
        <v>70.970970970970967</v>
      </c>
      <c r="W92" s="3">
        <v>0.11011011011011008</v>
      </c>
      <c r="Y92" s="3">
        <v>16.216216216216214</v>
      </c>
      <c r="Z92" s="3">
        <v>2.362362362362362</v>
      </c>
      <c r="AA92" s="3">
        <v>8.0080080080080066E-2</v>
      </c>
      <c r="AB92" s="3"/>
      <c r="AC92" s="3">
        <v>0.29029029029029019</v>
      </c>
      <c r="AD92" s="3">
        <v>1.7617617617617614</v>
      </c>
      <c r="AE92" s="3">
        <v>4.1341341341341336</v>
      </c>
      <c r="AF92" s="29">
        <v>3.933933933933933</v>
      </c>
      <c r="AG92" s="3">
        <v>0.14014014014014012</v>
      </c>
      <c r="AH92" s="51">
        <f t="shared" si="64"/>
        <v>99.999999999999986</v>
      </c>
      <c r="AI92" s="3">
        <f t="shared" si="65"/>
        <v>0.17968814546749112</v>
      </c>
      <c r="AJ92" s="3">
        <f t="shared" si="58"/>
        <v>8.1379310344827598</v>
      </c>
      <c r="AK92" s="3">
        <f t="shared" si="59"/>
        <v>8.068068068068067</v>
      </c>
      <c r="AL92" s="3">
        <f t="shared" si="60"/>
        <v>1.1369796980181865</v>
      </c>
      <c r="AM92" s="3">
        <f t="shared" si="61"/>
        <v>1.4663039188704199</v>
      </c>
    </row>
    <row r="93" spans="1:39" x14ac:dyDescent="0.15">
      <c r="A93" s="12" t="s">
        <v>233</v>
      </c>
      <c r="D93" s="3"/>
      <c r="O93" s="3"/>
      <c r="Q93" s="1"/>
      <c r="T93" s="25"/>
      <c r="U93"/>
      <c r="X93"/>
      <c r="Y93"/>
    </row>
    <row r="94" spans="1:39" x14ac:dyDescent="0.15">
      <c r="A94" s="25">
        <v>1616</v>
      </c>
      <c r="B94">
        <v>900</v>
      </c>
      <c r="C94" t="s">
        <v>403</v>
      </c>
      <c r="D94" s="3">
        <v>49.509445609480295</v>
      </c>
      <c r="E94" s="3">
        <v>1.539413033255927</v>
      </c>
      <c r="F94" s="3">
        <v>9.5358951509388491E-3</v>
      </c>
      <c r="G94" s="3">
        <v>19.634758603747223</v>
      </c>
      <c r="H94" s="3">
        <v>8.8558785760711682</v>
      </c>
      <c r="I94" s="3">
        <v>0.15659258883401625</v>
      </c>
      <c r="J94" s="3">
        <v>0</v>
      </c>
      <c r="K94" s="3">
        <v>5.1177494570397943</v>
      </c>
      <c r="L94" s="3">
        <v>9.8563837906025782</v>
      </c>
      <c r="M94" s="3">
        <v>4.2764045667518547</v>
      </c>
      <c r="N94" s="3">
        <v>0.58084741422710318</v>
      </c>
      <c r="O94" s="3">
        <v>0.46299046483909417</v>
      </c>
      <c r="P94" s="51">
        <f>SUM(D94:O94)</f>
        <v>99.999999999999986</v>
      </c>
      <c r="Q94" s="1">
        <f>(K94/40.304)/(K94/40.304+H94/71.846)</f>
        <v>0.50742633351096134</v>
      </c>
      <c r="S94">
        <v>1616</v>
      </c>
      <c r="T94" s="25">
        <v>900</v>
      </c>
      <c r="U94" t="s">
        <v>237</v>
      </c>
      <c r="V94" s="3">
        <v>65.598397596394591</v>
      </c>
      <c r="W94" s="3">
        <v>0.32048072108162245</v>
      </c>
      <c r="Y94" s="3">
        <v>17.426139208813218</v>
      </c>
      <c r="Z94" s="3">
        <v>4.6469704556835252</v>
      </c>
      <c r="AA94" s="3">
        <v>0.15022533800701052</v>
      </c>
      <c r="AB94" s="3"/>
      <c r="AC94" s="3">
        <v>0.71106659989984977</v>
      </c>
      <c r="AD94" s="3">
        <v>2.8943415122684026</v>
      </c>
      <c r="AE94" s="3">
        <v>4.5668502754131195</v>
      </c>
      <c r="AF94" s="29">
        <v>3.4451677516274413</v>
      </c>
      <c r="AG94" s="3">
        <v>0.24036054081121683</v>
      </c>
      <c r="AH94" s="51">
        <f t="shared" ref="AH94" si="66">SUM(V94:AG94)</f>
        <v>99.999999999999986</v>
      </c>
      <c r="AI94" s="3">
        <f t="shared" ref="AI94" si="67">(AC94/40.304)/(AC94/40.304+Z94/71.846)</f>
        <v>0.21431139626962667</v>
      </c>
      <c r="AJ94" s="3">
        <f>Z94/AC94</f>
        <v>6.535211267605634</v>
      </c>
      <c r="AK94" s="3">
        <f>AE94+AF94</f>
        <v>8.0120180270405612</v>
      </c>
      <c r="AL94" s="3">
        <f>(Y94/101.961)/(AD94/56.077+AE94/61.979+AF94/94.196)</f>
        <v>1.055833358077509</v>
      </c>
      <c r="AM94" s="3">
        <f>(Y94/101.961)/(AE94/61.979+AF94/94.196)</f>
        <v>1.55008613766209</v>
      </c>
    </row>
    <row r="95" spans="1:39" x14ac:dyDescent="0.15">
      <c r="A95" s="12" t="s">
        <v>234</v>
      </c>
      <c r="D95" s="3"/>
      <c r="O95" s="3"/>
      <c r="Q95" s="1"/>
      <c r="T95" s="25"/>
      <c r="U95"/>
      <c r="V95" s="3"/>
      <c r="W95" s="3"/>
      <c r="Y95" s="3"/>
      <c r="Z95" s="3"/>
      <c r="AA95" s="3"/>
      <c r="AB95" s="3"/>
      <c r="AC95" s="3"/>
      <c r="AD95" s="3"/>
      <c r="AE95" s="3"/>
      <c r="AF95" s="29"/>
      <c r="AG95" s="3"/>
      <c r="AH95" s="55"/>
    </row>
    <row r="96" spans="1:39" x14ac:dyDescent="0.15">
      <c r="A96" s="25">
        <v>1603</v>
      </c>
      <c r="B96">
        <v>975</v>
      </c>
      <c r="C96" t="s">
        <v>405</v>
      </c>
      <c r="D96" s="3">
        <v>48.906716499614966</v>
      </c>
      <c r="E96" s="3">
        <v>1.3820717760375136</v>
      </c>
      <c r="F96" s="3">
        <v>7.8350556331438989E-3</v>
      </c>
      <c r="G96" s="3">
        <v>19.861491248995609</v>
      </c>
      <c r="H96" s="3">
        <v>9.1149883109951553</v>
      </c>
      <c r="I96" s="3">
        <v>0.14222196617284891</v>
      </c>
      <c r="J96" s="3">
        <v>3.8631700817090179E-4</v>
      </c>
      <c r="K96" s="3">
        <v>5.2766203533989335</v>
      </c>
      <c r="L96" s="3">
        <v>10.363554413588364</v>
      </c>
      <c r="M96" s="3">
        <v>4.2268602892924347</v>
      </c>
      <c r="N96" s="3">
        <v>0.48520538216607173</v>
      </c>
      <c r="O96" s="3">
        <v>0.23204838709677419</v>
      </c>
      <c r="P96" s="51">
        <f t="shared" ref="P96:P102" si="68">SUM(D96:O96)</f>
        <v>99.999999999999986</v>
      </c>
      <c r="Q96" s="1">
        <f t="shared" ref="Q96:Q102" si="69">(K96/40.304)/(K96/40.304+H96/71.846)</f>
        <v>0.50785932819046153</v>
      </c>
      <c r="S96">
        <v>1603</v>
      </c>
      <c r="T96" s="25">
        <v>975</v>
      </c>
      <c r="U96" t="s">
        <v>237</v>
      </c>
      <c r="V96" s="3">
        <v>57.503506311360461</v>
      </c>
      <c r="W96" s="3">
        <v>0.94169505109196572</v>
      </c>
      <c r="Y96" s="3">
        <v>17.431376477659789</v>
      </c>
      <c r="Z96" s="3">
        <v>8.8759767581646987</v>
      </c>
      <c r="AA96" s="3">
        <v>0.19034261671007818</v>
      </c>
      <c r="AB96" s="3"/>
      <c r="AC96" s="3">
        <v>2.1338409136445606</v>
      </c>
      <c r="AD96" s="3">
        <v>4.9989981967541581</v>
      </c>
      <c r="AE96" s="3">
        <v>4.4580244439991992</v>
      </c>
      <c r="AF96" s="29">
        <v>2.6147064716489687</v>
      </c>
      <c r="AG96" s="3">
        <v>0.85153275896613922</v>
      </c>
      <c r="AH96" s="51">
        <f t="shared" ref="AH96:AH102" si="70">SUM(V96:AG96)</f>
        <v>100.00000000000003</v>
      </c>
      <c r="AI96" s="3">
        <f t="shared" ref="AI96:AI102" si="71">(AC96/40.304)/(AC96/40.304+Z96/71.846)</f>
        <v>0.29998893213359173</v>
      </c>
      <c r="AJ96" s="3">
        <f t="shared" ref="AJ96:AJ102" si="72">Z96/AC96</f>
        <v>4.15962441314554</v>
      </c>
      <c r="AK96" s="3">
        <f t="shared" ref="AK96:AK102" si="73">AE96+AF96</f>
        <v>7.0727309156481679</v>
      </c>
      <c r="AL96" s="3">
        <f t="shared" ref="AL96:AL102" si="74">(Y96/101.961)/(AD96/56.077+AE96/61.979+AF96/94.196)</f>
        <v>0.90536443045256898</v>
      </c>
      <c r="AM96" s="3">
        <f t="shared" ref="AM96:AM102" si="75">(Y96/101.961)/(AE96/61.979+AF96/94.196)</f>
        <v>1.7149950018742313</v>
      </c>
    </row>
    <row r="97" spans="1:39" x14ac:dyDescent="0.15">
      <c r="A97" s="25">
        <v>1604</v>
      </c>
      <c r="B97">
        <v>925</v>
      </c>
      <c r="C97" t="s">
        <v>405</v>
      </c>
      <c r="D97" s="3">
        <v>48.345602140045095</v>
      </c>
      <c r="E97" s="3">
        <v>1.4618943669615285</v>
      </c>
      <c r="F97" s="3">
        <v>8.5674774844606543E-3</v>
      </c>
      <c r="G97" s="3">
        <v>19.880897232770891</v>
      </c>
      <c r="H97" s="3">
        <v>9.4896842894702012</v>
      </c>
      <c r="I97" s="3">
        <v>0.15972783301979404</v>
      </c>
      <c r="J97" s="3">
        <v>3.8124700448782187E-4</v>
      </c>
      <c r="K97" s="3">
        <v>5.4119445442560536</v>
      </c>
      <c r="L97" s="3">
        <v>10.428703522252393</v>
      </c>
      <c r="M97" s="3">
        <v>4.0415507728058611</v>
      </c>
      <c r="N97" s="3">
        <v>0.43818539140995871</v>
      </c>
      <c r="O97" s="3">
        <v>0.33286118251928021</v>
      </c>
      <c r="P97" s="51">
        <f t="shared" si="68"/>
        <v>100.00000000000003</v>
      </c>
      <c r="Q97" s="1">
        <f t="shared" si="69"/>
        <v>0.50411924152895349</v>
      </c>
      <c r="S97">
        <v>1604</v>
      </c>
      <c r="T97" s="25">
        <v>925</v>
      </c>
      <c r="U97" t="s">
        <v>237</v>
      </c>
      <c r="V97" s="3">
        <v>60.372446936323591</v>
      </c>
      <c r="W97" s="3">
        <v>0.71085302362835401</v>
      </c>
      <c r="Y97" s="3">
        <v>17.621145374449341</v>
      </c>
      <c r="Z97" s="3">
        <v>6.9983980776932322</v>
      </c>
      <c r="AA97" s="3">
        <v>0.23027633159791752</v>
      </c>
      <c r="AB97" s="3"/>
      <c r="AC97" s="3">
        <v>1.6519823788546257</v>
      </c>
      <c r="AD97" s="3">
        <v>4.2551061273528239</v>
      </c>
      <c r="AE97" s="3">
        <v>4.6355626752102523</v>
      </c>
      <c r="AF97" s="29">
        <v>2.9435322386864238</v>
      </c>
      <c r="AG97" s="3">
        <v>0.58069683620344403</v>
      </c>
      <c r="AH97" s="51">
        <f t="shared" si="70"/>
        <v>100.00000000000001</v>
      </c>
      <c r="AI97" s="3">
        <f t="shared" si="71"/>
        <v>0.29616420241033786</v>
      </c>
      <c r="AJ97" s="3">
        <f t="shared" si="72"/>
        <v>4.2363636363636363</v>
      </c>
      <c r="AK97" s="3">
        <f t="shared" si="73"/>
        <v>7.5790949138966761</v>
      </c>
      <c r="AL97" s="3">
        <f t="shared" si="74"/>
        <v>0.94998501794019385</v>
      </c>
      <c r="AM97" s="3">
        <f t="shared" si="75"/>
        <v>1.6297621758428558</v>
      </c>
    </row>
    <row r="98" spans="1:39" x14ac:dyDescent="0.15">
      <c r="A98" s="25">
        <v>1612</v>
      </c>
      <c r="B98">
        <v>900</v>
      </c>
      <c r="C98" t="s">
        <v>406</v>
      </c>
      <c r="D98" s="3">
        <v>49.27000907847323</v>
      </c>
      <c r="E98" s="3">
        <v>1.3012087934829868</v>
      </c>
      <c r="F98" s="3">
        <v>5.7840088542872609E-3</v>
      </c>
      <c r="G98" s="3">
        <v>19.35492167203904</v>
      </c>
      <c r="H98" s="3">
        <v>9.908200588509958</v>
      </c>
      <c r="I98" s="3">
        <v>0.17318648644692225</v>
      </c>
      <c r="J98" s="3">
        <v>0</v>
      </c>
      <c r="K98" s="3">
        <v>5.026981217060503</v>
      </c>
      <c r="L98" s="3">
        <v>9.6860815842888996</v>
      </c>
      <c r="M98" s="3">
        <v>4.3931499835401873</v>
      </c>
      <c r="N98" s="3">
        <v>0.53479352094242527</v>
      </c>
      <c r="O98" s="3">
        <v>0.34568306636155599</v>
      </c>
      <c r="P98" s="51">
        <f t="shared" si="68"/>
        <v>100</v>
      </c>
      <c r="Q98" s="1">
        <f t="shared" si="69"/>
        <v>0.47490388435802905</v>
      </c>
      <c r="S98">
        <v>1612</v>
      </c>
      <c r="T98" s="25">
        <v>900</v>
      </c>
      <c r="U98" t="s">
        <v>237</v>
      </c>
      <c r="V98" s="3">
        <v>67.901852779168749</v>
      </c>
      <c r="W98" s="3">
        <v>0.40060090135202803</v>
      </c>
      <c r="Y98" s="3">
        <v>17.125688532799199</v>
      </c>
      <c r="Z98" s="3">
        <v>3.475212819228843</v>
      </c>
      <c r="AA98" s="3">
        <v>0.10015022533800701</v>
      </c>
      <c r="AB98" s="3"/>
      <c r="AC98" s="3">
        <v>0.70105157736604906</v>
      </c>
      <c r="AD98" s="3">
        <v>2.6239359038557835</v>
      </c>
      <c r="AE98" s="3">
        <v>3.9258888332498745</v>
      </c>
      <c r="AF98" s="29">
        <v>3.5052578868302451</v>
      </c>
      <c r="AG98" s="3">
        <v>0.2403605408112168</v>
      </c>
      <c r="AH98" s="51">
        <f t="shared" si="70"/>
        <v>99.999999999999986</v>
      </c>
      <c r="AI98" s="3">
        <f t="shared" si="71"/>
        <v>0.26449104556325559</v>
      </c>
      <c r="AJ98" s="3">
        <f t="shared" si="72"/>
        <v>4.9571428571428564</v>
      </c>
      <c r="AK98" s="3">
        <f t="shared" si="73"/>
        <v>7.43114672008012</v>
      </c>
      <c r="AL98" s="3">
        <f t="shared" si="74"/>
        <v>1.1399210047583093</v>
      </c>
      <c r="AM98" s="3">
        <f t="shared" si="75"/>
        <v>1.6703669609372025</v>
      </c>
    </row>
    <row r="99" spans="1:39" x14ac:dyDescent="0.15">
      <c r="A99" s="25">
        <v>1598</v>
      </c>
      <c r="B99">
        <v>900</v>
      </c>
      <c r="C99" t="s">
        <v>388</v>
      </c>
      <c r="D99" s="3">
        <v>48.410474666438446</v>
      </c>
      <c r="E99" s="3">
        <v>1.4601917365017523</v>
      </c>
      <c r="F99" s="3">
        <v>5.6420130763759121E-3</v>
      </c>
      <c r="G99" s="3">
        <v>19.633019846903974</v>
      </c>
      <c r="H99" s="3">
        <v>9.7059370805924043</v>
      </c>
      <c r="I99" s="3">
        <v>0.17430718294077718</v>
      </c>
      <c r="J99" s="3">
        <v>1.0490687482288769E-4</v>
      </c>
      <c r="K99" s="3">
        <v>5.2741515274470627</v>
      </c>
      <c r="L99" s="3">
        <v>10.02074364721523</v>
      </c>
      <c r="M99" s="3">
        <v>4.291212536519641</v>
      </c>
      <c r="N99" s="3">
        <v>0.56775304585377995</v>
      </c>
      <c r="O99" s="3">
        <v>0.45646180963572264</v>
      </c>
      <c r="P99" s="51">
        <f t="shared" si="68"/>
        <v>99.999999999999986</v>
      </c>
      <c r="Q99" s="1">
        <f t="shared" si="69"/>
        <v>0.49203924025757506</v>
      </c>
      <c r="S99">
        <v>1598</v>
      </c>
      <c r="T99" s="25">
        <v>900</v>
      </c>
      <c r="U99" t="s">
        <v>237</v>
      </c>
      <c r="V99" s="3">
        <v>67.153722978382703</v>
      </c>
      <c r="W99" s="3">
        <v>0.26020816653322659</v>
      </c>
      <c r="Y99" s="3">
        <v>16.713370696557249</v>
      </c>
      <c r="Z99" s="3">
        <v>3.7930344275420342</v>
      </c>
      <c r="AA99" s="3">
        <v>0.11008807045636511</v>
      </c>
      <c r="AB99" s="3"/>
      <c r="AC99" s="3">
        <v>0.71056845476381114</v>
      </c>
      <c r="AD99" s="3">
        <v>2.5220176140912733</v>
      </c>
      <c r="AE99" s="3">
        <v>4.6036829463570861</v>
      </c>
      <c r="AF99" s="29">
        <v>3.8931144915932752</v>
      </c>
      <c r="AG99" s="3">
        <v>0.24019215372297842</v>
      </c>
      <c r="AH99" s="51">
        <f t="shared" si="70"/>
        <v>100.00000000000001</v>
      </c>
      <c r="AI99" s="3">
        <f t="shared" si="71"/>
        <v>0.25034331582179714</v>
      </c>
      <c r="AJ99" s="3">
        <f t="shared" si="72"/>
        <v>5.3380281690140849</v>
      </c>
      <c r="AK99" s="3">
        <f t="shared" si="73"/>
        <v>8.4967974379503612</v>
      </c>
      <c r="AL99" s="3">
        <f t="shared" si="74"/>
        <v>1.0207807384553051</v>
      </c>
      <c r="AM99" s="3">
        <f t="shared" si="75"/>
        <v>1.4178879351776792</v>
      </c>
    </row>
    <row r="100" spans="1:39" x14ac:dyDescent="0.15">
      <c r="A100" s="25">
        <v>1610</v>
      </c>
      <c r="B100">
        <v>875</v>
      </c>
      <c r="C100" t="s">
        <v>406</v>
      </c>
      <c r="D100" s="3">
        <v>49.320757207575532</v>
      </c>
      <c r="E100" s="3">
        <v>1.4208851420854678</v>
      </c>
      <c r="F100" s="3">
        <v>6.3847632794953139E-3</v>
      </c>
      <c r="G100" s="3">
        <v>19.421594370217726</v>
      </c>
      <c r="H100" s="3">
        <v>9.7457168574339228</v>
      </c>
      <c r="I100" s="3">
        <v>0.16987245919734989</v>
      </c>
      <c r="J100" s="3">
        <v>6.8830500958218905E-4</v>
      </c>
      <c r="K100" s="3">
        <v>4.9005289945338397</v>
      </c>
      <c r="L100" s="3">
        <v>9.7981260242796822</v>
      </c>
      <c r="M100" s="3">
        <v>4.4088640576730755</v>
      </c>
      <c r="N100" s="3">
        <v>0.55767178411223894</v>
      </c>
      <c r="O100" s="3">
        <v>0.24891003460207614</v>
      </c>
      <c r="P100" s="51">
        <f t="shared" si="68"/>
        <v>99.999999999999972</v>
      </c>
      <c r="Q100" s="1">
        <f t="shared" si="69"/>
        <v>0.47267462447165565</v>
      </c>
      <c r="S100">
        <v>1610</v>
      </c>
      <c r="T100" s="25">
        <v>875</v>
      </c>
      <c r="U100" t="s">
        <v>237</v>
      </c>
      <c r="V100" s="3">
        <v>67.760984886397765</v>
      </c>
      <c r="W100" s="3">
        <v>0.32028825943349015</v>
      </c>
      <c r="Y100" s="3">
        <v>17.115403863477134</v>
      </c>
      <c r="Z100" s="3">
        <v>3.9835852267040339</v>
      </c>
      <c r="AA100" s="3">
        <v>0.10009008107296567</v>
      </c>
      <c r="AB100" s="3"/>
      <c r="AC100" s="3">
        <v>0.55049544590131128</v>
      </c>
      <c r="AD100" s="3">
        <v>2.4221799619657691</v>
      </c>
      <c r="AE100" s="3">
        <v>3.883495145631068</v>
      </c>
      <c r="AF100" s="29">
        <v>3.6432789510559505</v>
      </c>
      <c r="AG100" s="3">
        <v>0.22019817836052447</v>
      </c>
      <c r="AH100" s="51">
        <f t="shared" si="70"/>
        <v>100</v>
      </c>
      <c r="AI100" s="3">
        <f t="shared" si="71"/>
        <v>0.19765040148511528</v>
      </c>
      <c r="AJ100" s="3">
        <f t="shared" si="72"/>
        <v>7.2363636363636354</v>
      </c>
      <c r="AK100" s="3">
        <f t="shared" si="73"/>
        <v>7.5267740966870189</v>
      </c>
      <c r="AL100" s="3">
        <f t="shared" si="74"/>
        <v>1.1614377940656717</v>
      </c>
      <c r="AM100" s="3">
        <f t="shared" si="75"/>
        <v>1.6564938086660437</v>
      </c>
    </row>
    <row r="101" spans="1:39" x14ac:dyDescent="0.15">
      <c r="A101" s="25">
        <v>1602</v>
      </c>
      <c r="B101">
        <v>850</v>
      </c>
      <c r="C101" t="s">
        <v>406</v>
      </c>
      <c r="D101" s="3">
        <v>47.60720783698752</v>
      </c>
      <c r="E101" s="3">
        <v>1.5849370770754283</v>
      </c>
      <c r="F101" s="3">
        <v>1.4548834256034759E-2</v>
      </c>
      <c r="G101" s="3">
        <v>20.285932822431171</v>
      </c>
      <c r="H101" s="3">
        <v>9.7409503211806392</v>
      </c>
      <c r="I101" s="3">
        <v>0.17429712350290669</v>
      </c>
      <c r="J101" s="3">
        <v>1.2308595129277549E-2</v>
      </c>
      <c r="K101" s="3">
        <v>5.2688110193797062</v>
      </c>
      <c r="L101" s="3">
        <v>10.153304327307673</v>
      </c>
      <c r="M101" s="3">
        <v>4.1669841893864019</v>
      </c>
      <c r="N101" s="3">
        <v>0.49059039102258706</v>
      </c>
      <c r="O101" s="3">
        <v>0.50012746234067207</v>
      </c>
      <c r="P101" s="51">
        <f t="shared" si="68"/>
        <v>100.00000000000003</v>
      </c>
      <c r="Q101" s="1">
        <f t="shared" si="69"/>
        <v>0.49088607510724902</v>
      </c>
      <c r="S101">
        <v>1602</v>
      </c>
      <c r="T101" s="25">
        <v>850</v>
      </c>
      <c r="U101" t="s">
        <v>237</v>
      </c>
      <c r="V101" s="3">
        <v>70.36332699429488</v>
      </c>
      <c r="W101" s="3">
        <v>0.22019817836052452</v>
      </c>
      <c r="Y101" s="3">
        <v>15.814232809528578</v>
      </c>
      <c r="Z101" s="3">
        <v>2.472225002502253</v>
      </c>
      <c r="AA101" s="3">
        <v>7.0063056751075992E-2</v>
      </c>
      <c r="AB101" s="3"/>
      <c r="AC101" s="3">
        <v>0.50045040536482843</v>
      </c>
      <c r="AD101" s="3">
        <v>2.1018917025322796</v>
      </c>
      <c r="AE101" s="3">
        <v>4.2638374537083381</v>
      </c>
      <c r="AF101" s="29">
        <v>4.05364828345511</v>
      </c>
      <c r="AG101" s="3">
        <v>0.14012611350215198</v>
      </c>
      <c r="AH101" s="51">
        <f t="shared" si="70"/>
        <v>100.00000000000001</v>
      </c>
      <c r="AI101" s="3">
        <f t="shared" si="71"/>
        <v>0.26516550644301318</v>
      </c>
      <c r="AJ101" s="3">
        <f t="shared" si="72"/>
        <v>4.9400000000000013</v>
      </c>
      <c r="AK101" s="3">
        <f t="shared" si="73"/>
        <v>8.3174857371634481</v>
      </c>
      <c r="AL101" s="3">
        <f t="shared" si="74"/>
        <v>1.0387746847174892</v>
      </c>
      <c r="AM101" s="3">
        <f t="shared" si="75"/>
        <v>1.3869454045399301</v>
      </c>
    </row>
    <row r="102" spans="1:39" x14ac:dyDescent="0.15">
      <c r="A102" s="25">
        <v>1611</v>
      </c>
      <c r="B102">
        <v>825</v>
      </c>
      <c r="C102" t="s">
        <v>406</v>
      </c>
      <c r="D102" s="3">
        <v>48.989518718636745</v>
      </c>
      <c r="E102" s="3">
        <v>1.5836511950383074</v>
      </c>
      <c r="F102" s="3">
        <v>1.681548469333826E-2</v>
      </c>
      <c r="G102" s="3">
        <v>19.357246122983778</v>
      </c>
      <c r="H102" s="3">
        <v>9.7650681467752882</v>
      </c>
      <c r="I102" s="3">
        <v>0.15882262138724704</v>
      </c>
      <c r="J102" s="3">
        <v>1.027166017262963E-2</v>
      </c>
      <c r="K102" s="3">
        <v>4.9973870121598143</v>
      </c>
      <c r="L102" s="3">
        <v>9.6791480407024491</v>
      </c>
      <c r="M102" s="3">
        <v>4.3951799022431128</v>
      </c>
      <c r="N102" s="3">
        <v>0.60944852763971313</v>
      </c>
      <c r="O102" s="3">
        <v>0.43744256756756755</v>
      </c>
      <c r="P102" s="51">
        <f t="shared" si="68"/>
        <v>100</v>
      </c>
      <c r="Q102" s="1">
        <f t="shared" si="69"/>
        <v>0.47706057895371523</v>
      </c>
      <c r="S102">
        <v>1611</v>
      </c>
      <c r="T102" s="25">
        <v>825</v>
      </c>
      <c r="U102" t="s">
        <v>237</v>
      </c>
      <c r="V102" s="3">
        <v>70.577635398938824</v>
      </c>
      <c r="W102" s="3">
        <v>0.23025327860646708</v>
      </c>
      <c r="Y102" s="3">
        <v>16.618280108118931</v>
      </c>
      <c r="Z102" s="3">
        <v>2.7229952948243064</v>
      </c>
      <c r="AA102" s="3">
        <v>0.11012113324657122</v>
      </c>
      <c r="AB102" s="3"/>
      <c r="AC102" s="3">
        <v>0.36039643607968758</v>
      </c>
      <c r="AD102" s="3">
        <v>1.8920812894183598</v>
      </c>
      <c r="AE102" s="3">
        <v>3.5939533486835513</v>
      </c>
      <c r="AF102" s="29">
        <v>3.744118530383421</v>
      </c>
      <c r="AG102" s="3">
        <v>0.15016518169986984</v>
      </c>
      <c r="AH102" s="51">
        <f t="shared" si="70"/>
        <v>99.999999999999986</v>
      </c>
      <c r="AI102" s="3">
        <f t="shared" si="71"/>
        <v>0.19089442107929477</v>
      </c>
      <c r="AJ102" s="3">
        <f t="shared" si="72"/>
        <v>7.5555555555555562</v>
      </c>
      <c r="AK102" s="3">
        <f t="shared" si="73"/>
        <v>7.3380718790669723</v>
      </c>
      <c r="AL102" s="3">
        <f t="shared" si="74"/>
        <v>1.2396723692915312</v>
      </c>
      <c r="AM102" s="3">
        <f t="shared" si="75"/>
        <v>1.6676417673241095</v>
      </c>
    </row>
    <row r="103" spans="1:39" x14ac:dyDescent="0.15">
      <c r="A103" s="12" t="s">
        <v>235</v>
      </c>
      <c r="D103" s="3"/>
      <c r="O103" s="3"/>
      <c r="Q103" s="1"/>
      <c r="T103" s="25"/>
      <c r="U103"/>
      <c r="V103" s="3"/>
      <c r="W103" s="3"/>
      <c r="Y103" s="3"/>
      <c r="Z103" s="3"/>
      <c r="AA103" s="3"/>
      <c r="AB103" s="3"/>
      <c r="AC103" s="3"/>
      <c r="AD103" s="3"/>
      <c r="AE103" s="3"/>
      <c r="AF103" s="29"/>
      <c r="AG103" s="3"/>
      <c r="AH103" s="55"/>
    </row>
    <row r="104" spans="1:39" x14ac:dyDescent="0.15">
      <c r="A104" s="25">
        <v>1690</v>
      </c>
      <c r="B104">
        <v>875</v>
      </c>
      <c r="C104" t="s">
        <v>406</v>
      </c>
      <c r="D104" s="3">
        <v>48.847251506338594</v>
      </c>
      <c r="E104" s="3">
        <v>1.4218714839000828</v>
      </c>
      <c r="F104" s="3">
        <v>5.9948965695187512E-3</v>
      </c>
      <c r="G104" s="3">
        <v>19.656477027289064</v>
      </c>
      <c r="H104" s="3">
        <v>9.8514088425826039</v>
      </c>
      <c r="I104" s="3">
        <v>0.16786815258518051</v>
      </c>
      <c r="J104" s="3">
        <v>8.7818264979417574E-4</v>
      </c>
      <c r="K104" s="3">
        <v>4.9275280399872914</v>
      </c>
      <c r="L104" s="3">
        <v>9.7919513646828786</v>
      </c>
      <c r="M104" s="3">
        <v>4.3836705692719269</v>
      </c>
      <c r="N104" s="3">
        <v>0.50115821985734366</v>
      </c>
      <c r="O104" s="3">
        <v>0.44394171428571427</v>
      </c>
      <c r="P104" s="51">
        <f>SUM(D104:O104)</f>
        <v>100</v>
      </c>
      <c r="Q104" s="1">
        <f>(K104/40.304)/(K104/40.304+H104/71.846)</f>
        <v>0.47135569749605827</v>
      </c>
      <c r="S104">
        <v>1690</v>
      </c>
      <c r="T104" s="25">
        <v>875</v>
      </c>
      <c r="U104" t="s">
        <v>237</v>
      </c>
      <c r="V104" s="3">
        <v>70.721216364909466</v>
      </c>
      <c r="W104" s="3">
        <v>0.30009002700810239</v>
      </c>
      <c r="Y104" s="3">
        <v>15.904771431429428</v>
      </c>
      <c r="Z104" s="3">
        <v>2.3707112133640087</v>
      </c>
      <c r="AA104" s="3">
        <v>8.0024007202160644E-2</v>
      </c>
      <c r="AB104" s="3"/>
      <c r="AC104" s="3">
        <v>0.46013804141242365</v>
      </c>
      <c r="AD104" s="3">
        <v>2.0406121836550963</v>
      </c>
      <c r="AE104" s="3">
        <v>3.9211763529058712</v>
      </c>
      <c r="AF104" s="29">
        <v>4.091227368210463</v>
      </c>
      <c r="AG104" s="3">
        <v>0.11003300990297088</v>
      </c>
      <c r="AH104" s="51">
        <f t="shared" ref="AH104:AH105" si="76">SUM(V104:AG104)</f>
        <v>99.999999999999986</v>
      </c>
      <c r="AI104" s="3">
        <f t="shared" ref="AI104:AI105" si="77">(AC104/40.304)/(AC104/40.304+Z104/71.846)</f>
        <v>0.25705259810947595</v>
      </c>
      <c r="AJ104" s="3">
        <f>Z104/AC104</f>
        <v>5.1521739130434776</v>
      </c>
      <c r="AK104" s="3">
        <f>AE104+AF104</f>
        <v>8.0124037211163337</v>
      </c>
      <c r="AL104" s="3">
        <f>(Y104/101.961)/(AD104/56.077+AE104/61.979+AF104/94.196)</f>
        <v>1.0901535577000165</v>
      </c>
      <c r="AM104" s="3">
        <f>(Y104/101.961)/(AE104/61.979+AF104/94.196)</f>
        <v>1.461946927719562</v>
      </c>
    </row>
    <row r="105" spans="1:39" x14ac:dyDescent="0.15">
      <c r="A105" s="25">
        <v>1694</v>
      </c>
      <c r="B105">
        <v>850</v>
      </c>
      <c r="C105" t="s">
        <v>406</v>
      </c>
      <c r="D105" s="3">
        <v>49.439859349292142</v>
      </c>
      <c r="E105" s="3">
        <v>1.1898133334976762</v>
      </c>
      <c r="F105" s="3">
        <v>4.9463109842982434E-3</v>
      </c>
      <c r="G105" s="3">
        <v>19.323806970825935</v>
      </c>
      <c r="H105" s="3">
        <v>9.9574529231867128</v>
      </c>
      <c r="I105" s="3">
        <v>0.1847570853367253</v>
      </c>
      <c r="J105" s="3">
        <v>4.8433127775066866E-4</v>
      </c>
      <c r="K105" s="3">
        <v>4.8909105066659802</v>
      </c>
      <c r="L105" s="3">
        <v>9.7461616194461467</v>
      </c>
      <c r="M105" s="3">
        <v>4.327036939321709</v>
      </c>
      <c r="N105" s="3">
        <v>0.4978201239782073</v>
      </c>
      <c r="O105" s="3">
        <v>0.43695050618672665</v>
      </c>
      <c r="P105" s="51">
        <f>SUM(D105:O105)</f>
        <v>100</v>
      </c>
      <c r="Q105" s="1">
        <f>(K105/40.304)/(K105/40.304+H105/71.846)</f>
        <v>0.46683163087403257</v>
      </c>
      <c r="S105">
        <v>1694</v>
      </c>
      <c r="T105" s="25">
        <v>850</v>
      </c>
      <c r="U105" t="s">
        <v>237</v>
      </c>
      <c r="V105" s="3">
        <v>71.729112402324162</v>
      </c>
      <c r="W105" s="3">
        <v>0.35063113604488078</v>
      </c>
      <c r="Y105" s="3">
        <v>15.427769985974754</v>
      </c>
      <c r="Z105" s="3">
        <v>1.9134441995592064</v>
      </c>
      <c r="AA105" s="3">
        <v>3.0054097375275493E-2</v>
      </c>
      <c r="AB105" s="3"/>
      <c r="AC105" s="3">
        <v>0.42075736325385693</v>
      </c>
      <c r="AD105" s="3">
        <v>1.9334802644760567</v>
      </c>
      <c r="AE105" s="3">
        <v>3.6265277499499096</v>
      </c>
      <c r="AF105" s="29">
        <v>4.3277900220396708</v>
      </c>
      <c r="AG105" s="3">
        <v>0.24043277900220394</v>
      </c>
      <c r="AH105" s="51">
        <f t="shared" si="76"/>
        <v>99.999999999999972</v>
      </c>
      <c r="AI105" s="3">
        <f t="shared" si="77"/>
        <v>0.28160188196718128</v>
      </c>
      <c r="AJ105" s="3">
        <f>Z105/AC105</f>
        <v>4.5476190476190474</v>
      </c>
      <c r="AK105" s="3">
        <f>AE105+AF105</f>
        <v>7.9543177719895803</v>
      </c>
      <c r="AL105" s="3">
        <f>(Y105/101.961)/(AD105/56.077+AE105/61.979+AF105/94.196)</f>
        <v>1.0890681824316073</v>
      </c>
      <c r="AM105" s="3">
        <f>(Y105/101.961)/(AE105/61.979+AF105/94.196)</f>
        <v>1.4485472854939847</v>
      </c>
    </row>
    <row r="106" spans="1:39" x14ac:dyDescent="0.15">
      <c r="A106" s="12" t="s">
        <v>236</v>
      </c>
      <c r="D106" s="3"/>
      <c r="O106" s="3"/>
      <c r="Q106" s="1"/>
      <c r="T106" s="25"/>
      <c r="U106"/>
      <c r="V106" s="3"/>
      <c r="W106" s="3"/>
      <c r="Y106" s="3"/>
      <c r="Z106" s="3"/>
      <c r="AA106" s="3"/>
      <c r="AB106" s="3"/>
      <c r="AC106" s="3"/>
      <c r="AD106" s="3"/>
      <c r="AE106" s="3"/>
      <c r="AF106" s="29"/>
      <c r="AG106" s="3"/>
      <c r="AH106" s="55"/>
    </row>
    <row r="107" spans="1:39" x14ac:dyDescent="0.15">
      <c r="A107" s="25">
        <v>1666</v>
      </c>
      <c r="B107">
        <v>925</v>
      </c>
      <c r="C107" t="s">
        <v>407</v>
      </c>
      <c r="D107" s="3">
        <v>47.86702885925645</v>
      </c>
      <c r="E107" s="3">
        <v>1.885019160777424</v>
      </c>
      <c r="F107" s="3">
        <v>4.2633804753178196E-3</v>
      </c>
      <c r="G107" s="3">
        <v>19.763268327034393</v>
      </c>
      <c r="H107" s="3">
        <v>10.283945320516835</v>
      </c>
      <c r="I107" s="3">
        <v>0.16515677190219785</v>
      </c>
      <c r="J107" s="3">
        <v>9.4704093724506586E-4</v>
      </c>
      <c r="K107" s="3">
        <v>5.1675439135040691</v>
      </c>
      <c r="L107" s="3">
        <v>9.4469808779723614</v>
      </c>
      <c r="M107" s="3">
        <v>4.3521112599092797</v>
      </c>
      <c r="N107" s="3">
        <v>0.50974325574243562</v>
      </c>
      <c r="O107" s="3">
        <v>0.55399183197199542</v>
      </c>
      <c r="P107" s="51">
        <f>SUM(D107:O107)</f>
        <v>100.00000000000003</v>
      </c>
      <c r="Q107" s="1">
        <f>(K107/40.304)/(K107/40.304+H107/71.846)</f>
        <v>0.47249971993876133</v>
      </c>
      <c r="S107">
        <v>1666</v>
      </c>
      <c r="T107" s="25">
        <v>925</v>
      </c>
      <c r="U107" t="s">
        <v>237</v>
      </c>
      <c r="V107" s="3">
        <v>71.442865719431666</v>
      </c>
      <c r="W107" s="3">
        <v>0.32019211526916153</v>
      </c>
      <c r="Y107" s="3">
        <v>15.309185511306785</v>
      </c>
      <c r="Z107" s="3">
        <v>1.4308585151090654</v>
      </c>
      <c r="AA107" s="3">
        <v>0.10006003602161297</v>
      </c>
      <c r="AB107" s="3"/>
      <c r="AC107" s="3">
        <v>0.77046227736641992</v>
      </c>
      <c r="AD107" s="3">
        <v>1.8110866519911948</v>
      </c>
      <c r="AE107" s="3">
        <v>3.9023414048429057</v>
      </c>
      <c r="AF107" s="29">
        <v>4.752851711026616</v>
      </c>
      <c r="AG107" s="3">
        <v>0.16009605763458076</v>
      </c>
      <c r="AH107" s="51">
        <f t="shared" ref="AH107:AH111" si="78">SUM(V107:AG107)</f>
        <v>100</v>
      </c>
      <c r="AI107" s="3">
        <f t="shared" ref="AI107:AI111" si="79">(AC107/40.304)/(AC107/40.304+Z107/71.846)</f>
        <v>0.48976018479385014</v>
      </c>
      <c r="AJ107" s="3">
        <f t="shared" ref="AJ107:AJ118" si="80">Z107/AC107</f>
        <v>1.857142857142857</v>
      </c>
      <c r="AK107" s="3">
        <f t="shared" ref="AK107:AK118" si="81">AE107+AF107</f>
        <v>8.6551931158695226</v>
      </c>
      <c r="AL107" s="3">
        <f t="shared" ref="AL107:AL118" si="82">(Y107/101.961)/(AD107/56.077+AE107/61.979+AF107/94.196)</f>
        <v>1.0304131605218163</v>
      </c>
      <c r="AM107" s="3">
        <f t="shared" ref="AM107:AM118" si="83">(Y107/101.961)/(AE107/61.979+AF107/94.196)</f>
        <v>1.3238256941013935</v>
      </c>
    </row>
    <row r="108" spans="1:39" x14ac:dyDescent="0.15">
      <c r="A108" s="25">
        <v>1617</v>
      </c>
      <c r="B108">
        <v>900</v>
      </c>
      <c r="C108" t="s">
        <v>407</v>
      </c>
      <c r="D108" s="3">
        <v>48.381295851816198</v>
      </c>
      <c r="E108" s="3">
        <v>1.5318452653714041</v>
      </c>
      <c r="F108" s="3">
        <v>2.0408876501056709E-2</v>
      </c>
      <c r="G108" s="3">
        <v>19.36236144288025</v>
      </c>
      <c r="H108" s="3">
        <v>10.223171274471895</v>
      </c>
      <c r="I108" s="3">
        <v>0.20982320061831314</v>
      </c>
      <c r="J108" s="3">
        <v>2.5315561241908688E-2</v>
      </c>
      <c r="K108" s="3">
        <v>5.156694571962662</v>
      </c>
      <c r="L108" s="3">
        <v>9.4639070002548209</v>
      </c>
      <c r="M108" s="3">
        <v>4.4907076569122744</v>
      </c>
      <c r="N108" s="3">
        <v>0.53982865503007782</v>
      </c>
      <c r="O108" s="3">
        <v>0.59464064293915042</v>
      </c>
      <c r="P108" s="51">
        <f>SUM(D108:O108)</f>
        <v>100.00000000000001</v>
      </c>
      <c r="Q108" s="1">
        <f>(K108/40.304)/(K108/40.304+H108/71.846)</f>
        <v>0.47345327901800133</v>
      </c>
      <c r="S108">
        <v>1617</v>
      </c>
      <c r="T108" s="25">
        <v>900</v>
      </c>
      <c r="U108" t="s">
        <v>237</v>
      </c>
      <c r="V108" s="3">
        <v>72.164948453608233</v>
      </c>
      <c r="W108" s="3">
        <v>0.15013512160944847</v>
      </c>
      <c r="Y108" s="3">
        <v>14.913422079871884</v>
      </c>
      <c r="Z108" s="3">
        <v>1.6715043539185266</v>
      </c>
      <c r="AA108" s="3">
        <v>3.0027024321889698E-2</v>
      </c>
      <c r="AB108" s="3"/>
      <c r="AC108" s="3">
        <v>0.54048643779401451</v>
      </c>
      <c r="AD108" s="3">
        <v>1.5013512160944849</v>
      </c>
      <c r="AE108" s="3">
        <v>3.9335401861675505</v>
      </c>
      <c r="AF108" s="29">
        <v>4.9944950455409867</v>
      </c>
      <c r="AG108" s="3">
        <v>0.10009008107296566</v>
      </c>
      <c r="AH108" s="51">
        <f t="shared" si="78"/>
        <v>99.999999999999986</v>
      </c>
      <c r="AI108" s="3">
        <f t="shared" si="79"/>
        <v>0.36564738241122996</v>
      </c>
      <c r="AJ108" s="3">
        <f t="shared" si="80"/>
        <v>3.092592592592593</v>
      </c>
      <c r="AK108" s="3">
        <f t="shared" si="81"/>
        <v>8.9280352317085381</v>
      </c>
      <c r="AL108" s="3">
        <f t="shared" si="82"/>
        <v>1.0209746666307458</v>
      </c>
      <c r="AM108" s="3">
        <f t="shared" si="83"/>
        <v>1.2556303489830172</v>
      </c>
    </row>
    <row r="109" spans="1:39" x14ac:dyDescent="0.15">
      <c r="A109" s="25">
        <v>1627</v>
      </c>
      <c r="B109">
        <v>875</v>
      </c>
      <c r="C109" t="s">
        <v>408</v>
      </c>
      <c r="D109" s="3">
        <v>46.896503586169423</v>
      </c>
      <c r="E109" s="3">
        <v>2.0811591626477526</v>
      </c>
      <c r="F109" s="3">
        <v>2.0533970502438024E-2</v>
      </c>
      <c r="G109" s="3">
        <v>19.303337350408874</v>
      </c>
      <c r="H109" s="3">
        <v>11.965886577622395</v>
      </c>
      <c r="I109" s="3">
        <v>0.18181309472408008</v>
      </c>
      <c r="J109" s="3">
        <v>2.6694161653169433E-2</v>
      </c>
      <c r="K109" s="3">
        <v>4.7733646672614887</v>
      </c>
      <c r="L109" s="3">
        <v>9.39689626092696</v>
      </c>
      <c r="M109" s="3">
        <v>4.294343273186664</v>
      </c>
      <c r="N109" s="3">
        <v>0.51438063886920415</v>
      </c>
      <c r="O109" s="3">
        <v>0.5450872560275547</v>
      </c>
      <c r="P109" s="51">
        <f>SUM(D109:O109)</f>
        <v>100.00000000000001</v>
      </c>
      <c r="Q109" s="1">
        <f>(K109/40.304)/(K109/40.304+H109/71.846)</f>
        <v>0.41558257649726776</v>
      </c>
      <c r="S109">
        <v>1627</v>
      </c>
      <c r="T109" s="25">
        <v>875</v>
      </c>
      <c r="U109" t="s">
        <v>237</v>
      </c>
      <c r="V109" s="3">
        <v>73.825503355704711</v>
      </c>
      <c r="W109" s="3">
        <v>0.13022137633977765</v>
      </c>
      <c r="Y109" s="3">
        <v>14.124010818391268</v>
      </c>
      <c r="Z109" s="3">
        <v>1.1820094160072125</v>
      </c>
      <c r="AA109" s="3">
        <v>0.10017028949213665</v>
      </c>
      <c r="AB109" s="3"/>
      <c r="AC109" s="3">
        <v>0.46078333166382857</v>
      </c>
      <c r="AD109" s="3">
        <v>1.4224181107883405</v>
      </c>
      <c r="AE109" s="3">
        <v>3.646198537513774</v>
      </c>
      <c r="AF109" s="29">
        <v>4.9984974456576188</v>
      </c>
      <c r="AG109" s="3">
        <v>0.11018731844135031</v>
      </c>
      <c r="AH109" s="51">
        <f t="shared" si="78"/>
        <v>100.00000000000003</v>
      </c>
      <c r="AI109" s="3">
        <f t="shared" si="79"/>
        <v>0.40999912167396046</v>
      </c>
      <c r="AJ109" s="3">
        <f t="shared" si="80"/>
        <v>2.5652173913043481</v>
      </c>
      <c r="AK109" s="3">
        <f t="shared" si="81"/>
        <v>8.6446959831713919</v>
      </c>
      <c r="AL109" s="3">
        <f t="shared" si="82"/>
        <v>1.0092071654135297</v>
      </c>
      <c r="AM109" s="3">
        <f t="shared" si="83"/>
        <v>1.2379851997789437</v>
      </c>
    </row>
    <row r="110" spans="1:39" x14ac:dyDescent="0.15">
      <c r="A110" s="25">
        <v>1624</v>
      </c>
      <c r="B110">
        <v>850</v>
      </c>
      <c r="C110" t="s">
        <v>408</v>
      </c>
      <c r="D110" s="3">
        <v>48.642053720668088</v>
      </c>
      <c r="E110" s="3">
        <v>1.6290120548246847</v>
      </c>
      <c r="F110" s="3">
        <v>2.9120788308373041E-2</v>
      </c>
      <c r="G110" s="3">
        <v>19.075765708281359</v>
      </c>
      <c r="H110" s="3">
        <v>10.500813486689214</v>
      </c>
      <c r="I110" s="3">
        <v>0.20460580867176129</v>
      </c>
      <c r="J110" s="3">
        <v>2.9078972026028906E-2</v>
      </c>
      <c r="K110" s="3">
        <v>5.1867013193274119</v>
      </c>
      <c r="L110" s="3">
        <v>9.1324033358448062</v>
      </c>
      <c r="M110" s="3">
        <v>4.6096882219388498</v>
      </c>
      <c r="N110" s="3">
        <v>0.52133463771807365</v>
      </c>
      <c r="O110" s="3">
        <v>0.43942194570135751</v>
      </c>
      <c r="P110" s="51">
        <f>SUM(D110:O110)</f>
        <v>100</v>
      </c>
      <c r="Q110" s="1">
        <f>(K110/40.304)/(K110/40.304+H110/71.846)</f>
        <v>0.46822273912838508</v>
      </c>
      <c r="S110">
        <v>1624</v>
      </c>
      <c r="T110" s="25">
        <v>850</v>
      </c>
      <c r="U110" t="s">
        <v>237</v>
      </c>
      <c r="V110" s="3">
        <v>74.251976383468431</v>
      </c>
      <c r="W110" s="3">
        <v>0.16011207845491846</v>
      </c>
      <c r="Y110" s="3">
        <v>14.009806864805364</v>
      </c>
      <c r="Z110" s="3">
        <v>1.0607425197638347</v>
      </c>
      <c r="AA110" s="3">
        <v>5.0035024517162019E-2</v>
      </c>
      <c r="AB110" s="3"/>
      <c r="AC110" s="3">
        <v>0.48033623536475534</v>
      </c>
      <c r="AD110" s="3">
        <v>1.3909736815771041</v>
      </c>
      <c r="AE110" s="3">
        <v>3.6025217652356654</v>
      </c>
      <c r="AF110" s="29">
        <v>4.923446412488742</v>
      </c>
      <c r="AG110" s="3">
        <v>7.0049034324026829E-2</v>
      </c>
      <c r="AH110" s="51">
        <f t="shared" si="78"/>
        <v>100.00000000000001</v>
      </c>
      <c r="AI110" s="3">
        <f t="shared" si="79"/>
        <v>0.44666274308261084</v>
      </c>
      <c r="AJ110" s="3">
        <f t="shared" si="80"/>
        <v>2.2083333333333335</v>
      </c>
      <c r="AK110" s="3">
        <f t="shared" si="81"/>
        <v>8.5259681777244083</v>
      </c>
      <c r="AL110" s="3">
        <f t="shared" si="82"/>
        <v>1.0163160547546648</v>
      </c>
      <c r="AM110" s="3">
        <f t="shared" si="83"/>
        <v>1.2446768053162109</v>
      </c>
    </row>
    <row r="111" spans="1:39" x14ac:dyDescent="0.15">
      <c r="A111" s="25">
        <v>1619</v>
      </c>
      <c r="B111">
        <v>825</v>
      </c>
      <c r="C111" t="s">
        <v>407</v>
      </c>
      <c r="D111" s="3">
        <v>48.730951694222206</v>
      </c>
      <c r="E111" s="3">
        <v>1.3724561417205636</v>
      </c>
      <c r="F111" s="3">
        <v>1.9806369321933835E-2</v>
      </c>
      <c r="G111" s="3">
        <v>19.293383302763669</v>
      </c>
      <c r="H111" s="3">
        <v>10.304087459246528</v>
      </c>
      <c r="I111" s="3">
        <v>0.24051235982489957</v>
      </c>
      <c r="J111" s="3">
        <v>0</v>
      </c>
      <c r="K111" s="3">
        <v>5.1096073976318861</v>
      </c>
      <c r="L111" s="3">
        <v>9.5376359893225242</v>
      </c>
      <c r="M111" s="3">
        <v>4.4509031510658676</v>
      </c>
      <c r="N111" s="3">
        <v>0.46321144461443114</v>
      </c>
      <c r="O111" s="3">
        <v>0.47744469026548675</v>
      </c>
      <c r="P111" s="51">
        <f>SUM(D111:O111)</f>
        <v>100.00000000000001</v>
      </c>
      <c r="Q111" s="1">
        <f>(K111/40.304)/(K111/40.304+H111/71.846)</f>
        <v>0.469203068150087</v>
      </c>
      <c r="S111">
        <v>1619</v>
      </c>
      <c r="T111" s="25">
        <v>825</v>
      </c>
      <c r="U111" t="s">
        <v>237</v>
      </c>
      <c r="V111" s="3">
        <v>74.889867841409696</v>
      </c>
      <c r="W111" s="3">
        <v>0.20024028834601523</v>
      </c>
      <c r="Y111" s="3">
        <v>13.616339607529035</v>
      </c>
      <c r="Z111" s="3">
        <v>1.0612735282338808</v>
      </c>
      <c r="AA111" s="3">
        <v>0.11013215859030838</v>
      </c>
      <c r="AB111" s="3"/>
      <c r="AC111" s="3">
        <v>0.47056467761313581</v>
      </c>
      <c r="AD111" s="3">
        <v>1.421706047256708</v>
      </c>
      <c r="AE111" s="3">
        <v>3.3640368442130559</v>
      </c>
      <c r="AF111" s="29">
        <v>4.6856227472967564</v>
      </c>
      <c r="AG111" s="3">
        <v>0.18021625951141371</v>
      </c>
      <c r="AH111" s="51">
        <f t="shared" si="78"/>
        <v>100.00000000000001</v>
      </c>
      <c r="AI111" s="3">
        <f t="shared" si="79"/>
        <v>0.44146531318007382</v>
      </c>
      <c r="AJ111" s="3">
        <f t="shared" si="80"/>
        <v>2.2553191489361701</v>
      </c>
      <c r="AK111" s="3">
        <f t="shared" si="81"/>
        <v>8.0496595915098119</v>
      </c>
      <c r="AL111" s="3">
        <f t="shared" si="82"/>
        <v>1.0322436795655927</v>
      </c>
      <c r="AM111" s="3">
        <f t="shared" si="83"/>
        <v>1.283831065844881</v>
      </c>
    </row>
    <row r="112" spans="1:39" x14ac:dyDescent="0.15">
      <c r="A112" s="48" t="s">
        <v>400</v>
      </c>
      <c r="D112" s="3"/>
      <c r="O112" s="3"/>
      <c r="Q112" s="1"/>
      <c r="T112" s="25"/>
      <c r="U112"/>
      <c r="V112" s="3"/>
      <c r="W112" s="3"/>
      <c r="Y112" s="3"/>
      <c r="Z112" s="3"/>
      <c r="AA112" s="3"/>
      <c r="AB112" s="3"/>
      <c r="AC112" s="3"/>
      <c r="AD112" s="3"/>
      <c r="AE112" s="3"/>
      <c r="AF112" s="29"/>
      <c r="AG112" s="3"/>
    </row>
    <row r="113" spans="1:39" x14ac:dyDescent="0.15">
      <c r="A113" t="s">
        <v>233</v>
      </c>
      <c r="D113" s="3"/>
      <c r="O113" s="3"/>
      <c r="Q113" s="1"/>
      <c r="S113" t="s">
        <v>238</v>
      </c>
      <c r="T113" s="46" t="s">
        <v>183</v>
      </c>
      <c r="U113"/>
      <c r="V113">
        <v>50.74</v>
      </c>
      <c r="W113">
        <v>1.25</v>
      </c>
      <c r="X113"/>
      <c r="Y113">
        <v>19.71</v>
      </c>
      <c r="Z113">
        <v>9.69</v>
      </c>
      <c r="AA113">
        <v>0.15</v>
      </c>
      <c r="AC113">
        <v>4.5199999999999996</v>
      </c>
      <c r="AD113">
        <v>7.39</v>
      </c>
      <c r="AE113">
        <v>3.76</v>
      </c>
      <c r="AF113">
        <v>2.3199999999999998</v>
      </c>
      <c r="AG113">
        <v>0.46</v>
      </c>
      <c r="AH113" s="51">
        <f t="shared" ref="AH113:AH118" si="84">SUM(V113:AG113)</f>
        <v>99.99</v>
      </c>
      <c r="AI113" s="3">
        <f t="shared" ref="AI113:AI118" si="85">(AC113/40.304)/(AC113/40.304+Z113/71.846)</f>
        <v>0.4540033626655986</v>
      </c>
      <c r="AJ113" s="3">
        <f t="shared" si="80"/>
        <v>2.1438053097345136</v>
      </c>
      <c r="AK113" s="3">
        <f t="shared" si="81"/>
        <v>6.08</v>
      </c>
      <c r="AL113" s="3">
        <f t="shared" si="82"/>
        <v>0.89050455994435684</v>
      </c>
      <c r="AM113" s="3">
        <f t="shared" si="83"/>
        <v>2.2663548998608647</v>
      </c>
    </row>
    <row r="114" spans="1:39" x14ac:dyDescent="0.15">
      <c r="A114">
        <v>1660</v>
      </c>
      <c r="B114">
        <v>925</v>
      </c>
      <c r="C114" t="s">
        <v>409</v>
      </c>
      <c r="D114" s="3">
        <v>46.273039065452309</v>
      </c>
      <c r="E114" s="3">
        <v>1.769671356123754</v>
      </c>
      <c r="F114" s="3">
        <v>5.3702373160122042E-3</v>
      </c>
      <c r="G114" s="3">
        <v>21.074983485841472</v>
      </c>
      <c r="H114" s="3">
        <v>9.2947273900195917</v>
      </c>
      <c r="I114" s="3">
        <v>0.12479608033342787</v>
      </c>
      <c r="J114" s="3">
        <v>0</v>
      </c>
      <c r="K114" s="3">
        <v>6.298895879443049</v>
      </c>
      <c r="L114" s="3">
        <v>9.5185886394975814</v>
      </c>
      <c r="M114" s="3">
        <v>3.3496636471015471</v>
      </c>
      <c r="N114" s="3">
        <v>1.8025693036170187</v>
      </c>
      <c r="O114" s="3">
        <v>0.48769491525423736</v>
      </c>
      <c r="P114" s="51">
        <f>SUM(D114:O114)</f>
        <v>100</v>
      </c>
      <c r="Q114" s="1">
        <f>(K114/40.304)/(K114/40.304+H114/71.846)</f>
        <v>0.54711016845419658</v>
      </c>
      <c r="S114">
        <v>1660</v>
      </c>
      <c r="T114" s="25">
        <v>925</v>
      </c>
      <c r="U114" t="s">
        <v>238</v>
      </c>
      <c r="V114" s="3">
        <v>61.349079263410729</v>
      </c>
      <c r="W114" s="3">
        <v>0.40032025620496398</v>
      </c>
      <c r="Y114" s="3">
        <v>18.114491593274622</v>
      </c>
      <c r="Z114" s="3">
        <v>6.575260208166533</v>
      </c>
      <c r="AA114" s="3">
        <v>0.18014411529223379</v>
      </c>
      <c r="AB114" s="3"/>
      <c r="AC114" s="3">
        <v>1.22097678142514</v>
      </c>
      <c r="AD114" s="3">
        <v>3.8030424339471578</v>
      </c>
      <c r="AE114" s="3">
        <v>4.0832666132906326</v>
      </c>
      <c r="AF114" s="29">
        <v>3.7029623698959169</v>
      </c>
      <c r="AG114" s="3">
        <v>0.57045636509207354</v>
      </c>
      <c r="AH114" s="51">
        <f t="shared" si="84"/>
        <v>99.999999999999986</v>
      </c>
      <c r="AI114" s="3">
        <f t="shared" si="85"/>
        <v>0.24869419553558608</v>
      </c>
      <c r="AJ114" s="3">
        <f t="shared" si="80"/>
        <v>5.3852459016393448</v>
      </c>
      <c r="AK114" s="3">
        <f t="shared" si="81"/>
        <v>7.7862289831865494</v>
      </c>
      <c r="AL114" s="3">
        <f t="shared" si="82"/>
        <v>1.0268772616718009</v>
      </c>
      <c r="AM114" s="3">
        <f t="shared" si="83"/>
        <v>1.6889097851972408</v>
      </c>
    </row>
    <row r="115" spans="1:39" x14ac:dyDescent="0.15">
      <c r="A115">
        <v>1672</v>
      </c>
      <c r="B115">
        <v>900</v>
      </c>
      <c r="C115" t="s">
        <v>388</v>
      </c>
      <c r="D115" s="3">
        <v>47.50792368508278</v>
      </c>
      <c r="E115" s="3">
        <v>1.6448751106237101</v>
      </c>
      <c r="F115" s="3">
        <v>1.5650989022583505E-2</v>
      </c>
      <c r="G115" s="3">
        <v>20.741281678862169</v>
      </c>
      <c r="H115" s="3">
        <v>8.3765175857408671</v>
      </c>
      <c r="I115" s="3">
        <v>0.10438789649104351</v>
      </c>
      <c r="J115" s="3">
        <v>0</v>
      </c>
      <c r="K115" s="3">
        <v>6.0505805038490461</v>
      </c>
      <c r="L115" s="3">
        <v>9.8860348739751895</v>
      </c>
      <c r="M115" s="3">
        <v>3.6169145156749769</v>
      </c>
      <c r="N115" s="3">
        <v>1.4479317522269226</v>
      </c>
      <c r="O115" s="3">
        <v>0.60790140845070428</v>
      </c>
      <c r="P115" s="51">
        <f>SUM(D115:O115)</f>
        <v>100</v>
      </c>
      <c r="Q115" s="1">
        <f>(K115/40.304)/(K115/40.304+H115/71.846)</f>
        <v>0.56286461422042888</v>
      </c>
      <c r="S115">
        <v>1672</v>
      </c>
      <c r="T115" s="25">
        <v>900</v>
      </c>
      <c r="U115" t="s">
        <v>238</v>
      </c>
      <c r="V115" s="3">
        <v>63.587282543491305</v>
      </c>
      <c r="W115" s="3">
        <v>0.21995600879824037</v>
      </c>
      <c r="Y115" s="3">
        <v>18.596280743851231</v>
      </c>
      <c r="Z115" s="3">
        <v>4.849030193961207</v>
      </c>
      <c r="AA115" s="3">
        <v>0.15996800639872027</v>
      </c>
      <c r="AB115" s="3"/>
      <c r="AC115" s="3">
        <v>0.91981603679264146</v>
      </c>
      <c r="AD115" s="3">
        <v>3.4293141371725655</v>
      </c>
      <c r="AE115" s="3">
        <v>4.2391521695660872</v>
      </c>
      <c r="AF115" s="29">
        <v>3.6892621475704859</v>
      </c>
      <c r="AG115" s="3">
        <v>0.3099380123975205</v>
      </c>
      <c r="AH115" s="51">
        <f t="shared" si="84"/>
        <v>100.00000000000001</v>
      </c>
      <c r="AI115" s="3">
        <f t="shared" si="85"/>
        <v>0.25269577041520236</v>
      </c>
      <c r="AJ115" s="3">
        <f t="shared" si="80"/>
        <v>5.2717391304347823</v>
      </c>
      <c r="AK115" s="3">
        <f t="shared" si="81"/>
        <v>7.9284143171365731</v>
      </c>
      <c r="AL115" s="3">
        <f t="shared" si="82"/>
        <v>1.0810246173166727</v>
      </c>
      <c r="AM115" s="3">
        <f t="shared" si="83"/>
        <v>1.695631790223062</v>
      </c>
    </row>
    <row r="116" spans="1:39" x14ac:dyDescent="0.15">
      <c r="A116">
        <v>1667</v>
      </c>
      <c r="B116">
        <v>875</v>
      </c>
      <c r="C116" t="s">
        <v>409</v>
      </c>
      <c r="D116" s="3">
        <v>47.446911229380248</v>
      </c>
      <c r="E116" s="3">
        <v>1.6457727250431726</v>
      </c>
      <c r="F116" s="3">
        <v>3.6690444529591027E-3</v>
      </c>
      <c r="G116" s="3">
        <v>20.700804760621317</v>
      </c>
      <c r="H116" s="3">
        <v>9.0116375763631602</v>
      </c>
      <c r="I116" s="3">
        <v>0.12987952478575193</v>
      </c>
      <c r="J116" s="3">
        <v>0</v>
      </c>
      <c r="K116" s="3">
        <v>5.9937492628097351</v>
      </c>
      <c r="L116" s="3">
        <v>9.0896270938492378</v>
      </c>
      <c r="M116" s="3">
        <v>3.5884498744660558</v>
      </c>
      <c r="N116" s="3">
        <v>1.841770481832411</v>
      </c>
      <c r="O116" s="3">
        <v>0.54772842639593899</v>
      </c>
      <c r="P116" s="51">
        <f>SUM(D116:O116)</f>
        <v>99.999999999999972</v>
      </c>
      <c r="Q116" s="1">
        <f>(K116/40.304)/(K116/40.304+H116/71.846)</f>
        <v>0.54246608405151875</v>
      </c>
      <c r="S116">
        <v>1667</v>
      </c>
      <c r="T116" s="25">
        <v>875</v>
      </c>
      <c r="U116" t="s">
        <v>238</v>
      </c>
      <c r="V116" s="3">
        <v>65.519655896769038</v>
      </c>
      <c r="W116" s="3">
        <v>0.27008102430729225</v>
      </c>
      <c r="Y116" s="3">
        <v>17.505251575472645</v>
      </c>
      <c r="Z116" s="3">
        <v>4.6814044213263983</v>
      </c>
      <c r="AA116" s="3">
        <v>0.15004501350405125</v>
      </c>
      <c r="AB116" s="3"/>
      <c r="AC116" s="3">
        <v>0.77023106932079632</v>
      </c>
      <c r="AD116" s="3">
        <v>3.040912273682105</v>
      </c>
      <c r="AE116" s="3">
        <v>4.0212063619085727</v>
      </c>
      <c r="AF116" s="29">
        <v>3.7411223367010109</v>
      </c>
      <c r="AG116" s="3">
        <v>0.3000900270081025</v>
      </c>
      <c r="AH116" s="51">
        <f t="shared" si="84"/>
        <v>100</v>
      </c>
      <c r="AI116" s="3">
        <f t="shared" si="85"/>
        <v>0.22677904867893114</v>
      </c>
      <c r="AJ116" s="3">
        <f t="shared" si="80"/>
        <v>6.0779220779220777</v>
      </c>
      <c r="AK116" s="3">
        <f t="shared" si="81"/>
        <v>7.7623286986095836</v>
      </c>
      <c r="AL116" s="3">
        <f t="shared" si="82"/>
        <v>1.0809815686559194</v>
      </c>
      <c r="AM116" s="3">
        <f t="shared" si="83"/>
        <v>1.6414101055301267</v>
      </c>
    </row>
    <row r="117" spans="1:39" x14ac:dyDescent="0.15">
      <c r="A117">
        <v>1662</v>
      </c>
      <c r="B117">
        <v>850</v>
      </c>
      <c r="C117" t="s">
        <v>409</v>
      </c>
      <c r="D117" s="3">
        <v>46.465110046683542</v>
      </c>
      <c r="E117" s="3">
        <v>1.5639317917646136</v>
      </c>
      <c r="F117" s="3">
        <v>4.9409585663211502E-3</v>
      </c>
      <c r="G117" s="3">
        <v>21.130744821298357</v>
      </c>
      <c r="H117" s="3">
        <v>9.4066493473154438</v>
      </c>
      <c r="I117" s="3">
        <v>0.12046085162424436</v>
      </c>
      <c r="J117" s="3">
        <v>0</v>
      </c>
      <c r="K117" s="3">
        <v>6.1882264304135024</v>
      </c>
      <c r="L117" s="3">
        <v>9.1609134751105312</v>
      </c>
      <c r="M117" s="3">
        <v>3.3368362238843425</v>
      </c>
      <c r="N117" s="3">
        <v>2.017382231683047</v>
      </c>
      <c r="O117" s="3">
        <v>0.60480382165605096</v>
      </c>
      <c r="P117" s="51">
        <f>SUM(D117:O117)</f>
        <v>100</v>
      </c>
      <c r="Q117" s="1">
        <f>(K117/40.304)/(K117/40.304+H117/71.846)</f>
        <v>0.53974246736869946</v>
      </c>
      <c r="S117">
        <v>1662</v>
      </c>
      <c r="T117" s="25">
        <v>850</v>
      </c>
      <c r="U117" t="s">
        <v>238</v>
      </c>
      <c r="V117" s="3">
        <v>66.966966966966979</v>
      </c>
      <c r="W117" s="3">
        <v>0.19019019019019021</v>
      </c>
      <c r="Y117" s="3">
        <v>17.317317317317318</v>
      </c>
      <c r="Z117" s="3">
        <v>4.4544544544544546</v>
      </c>
      <c r="AA117" s="3">
        <v>0.13013013013013014</v>
      </c>
      <c r="AB117" s="3"/>
      <c r="AC117" s="3">
        <v>0.53053053053053056</v>
      </c>
      <c r="AD117" s="3">
        <v>2.662662662662663</v>
      </c>
      <c r="AE117" s="3">
        <v>4.0040040040040044</v>
      </c>
      <c r="AF117" s="29">
        <v>3.5035035035035036</v>
      </c>
      <c r="AG117" s="3">
        <v>0.24024024024024027</v>
      </c>
      <c r="AH117" s="51">
        <f t="shared" si="84"/>
        <v>100.00000000000001</v>
      </c>
      <c r="AI117" s="3">
        <f t="shared" si="85"/>
        <v>0.17512842454334285</v>
      </c>
      <c r="AJ117" s="3">
        <f t="shared" si="80"/>
        <v>8.3962264150943398</v>
      </c>
      <c r="AK117" s="3">
        <f t="shared" si="81"/>
        <v>7.5075075075075084</v>
      </c>
      <c r="AL117" s="3">
        <f t="shared" si="82"/>
        <v>1.137755494322882</v>
      </c>
      <c r="AM117" s="3">
        <f t="shared" si="83"/>
        <v>1.6684542905254518</v>
      </c>
    </row>
    <row r="118" spans="1:39" x14ac:dyDescent="0.15">
      <c r="A118">
        <v>1661</v>
      </c>
      <c r="B118">
        <v>825</v>
      </c>
      <c r="C118" t="s">
        <v>409</v>
      </c>
      <c r="D118" s="3">
        <v>46.766096218683707</v>
      </c>
      <c r="E118" s="3">
        <v>1.4559500893488511</v>
      </c>
      <c r="F118" s="3">
        <v>7.3341110202921065E-3</v>
      </c>
      <c r="G118" s="3">
        <v>20.566628374456226</v>
      </c>
      <c r="H118" s="3">
        <v>10.374229885765462</v>
      </c>
      <c r="I118" s="3">
        <v>0.14004072584287922</v>
      </c>
      <c r="J118" s="3">
        <v>0</v>
      </c>
      <c r="K118" s="3">
        <v>5.8219912961636151</v>
      </c>
      <c r="L118" s="3">
        <v>8.7095252462751809</v>
      </c>
      <c r="M118" s="3">
        <v>3.4470260096970273</v>
      </c>
      <c r="N118" s="3">
        <v>2.0327100862775893</v>
      </c>
      <c r="O118" s="3">
        <v>0.67846795646916569</v>
      </c>
      <c r="P118" s="51">
        <f>SUM(D118:O118)</f>
        <v>99.999999999999986</v>
      </c>
      <c r="Q118" s="1">
        <f>(K118/40.304)/(K118/40.304+H118/71.846)</f>
        <v>0.50009793366748501</v>
      </c>
      <c r="S118">
        <v>1661</v>
      </c>
      <c r="T118" s="25">
        <v>825</v>
      </c>
      <c r="U118" t="s">
        <v>238</v>
      </c>
      <c r="V118" s="3">
        <v>69.986002799440115</v>
      </c>
      <c r="W118" s="3">
        <v>0.20995800839832035</v>
      </c>
      <c r="Y118" s="3">
        <v>16.396720655868826</v>
      </c>
      <c r="Z118" s="3">
        <v>3.0193961207758448</v>
      </c>
      <c r="AA118" s="3">
        <v>0.11997600479904019</v>
      </c>
      <c r="AB118" s="3"/>
      <c r="AC118" s="3">
        <v>0.33993201359728054</v>
      </c>
      <c r="AD118" s="3">
        <v>2.1395720855828837</v>
      </c>
      <c r="AE118" s="3">
        <v>3.8992201559688064</v>
      </c>
      <c r="AF118" s="29">
        <v>3.7692461507698463</v>
      </c>
      <c r="AG118" s="3">
        <v>0.11997600479904019</v>
      </c>
      <c r="AH118" s="51">
        <f t="shared" si="84"/>
        <v>100</v>
      </c>
      <c r="AI118" s="3">
        <f t="shared" si="85"/>
        <v>0.16714577751575618</v>
      </c>
      <c r="AJ118" s="3">
        <f t="shared" si="80"/>
        <v>8.882352941176471</v>
      </c>
      <c r="AK118" s="3">
        <f t="shared" si="81"/>
        <v>7.6684663067386527</v>
      </c>
      <c r="AL118" s="3">
        <f t="shared" si="82"/>
        <v>1.1398669887312589</v>
      </c>
      <c r="AM118" s="3">
        <f t="shared" si="83"/>
        <v>1.5624066701548671</v>
      </c>
    </row>
    <row r="119" spans="1:39" x14ac:dyDescent="0.15">
      <c r="A119" t="s">
        <v>234</v>
      </c>
      <c r="D119" s="3"/>
      <c r="O119" s="3"/>
      <c r="Q119" s="1"/>
      <c r="T119" s="25"/>
      <c r="U119"/>
      <c r="V119" s="3"/>
      <c r="W119" s="3"/>
      <c r="Y119" s="3"/>
      <c r="Z119" s="3"/>
      <c r="AA119" s="3"/>
      <c r="AB119" s="3"/>
      <c r="AC119" s="3"/>
      <c r="AD119" s="3"/>
      <c r="AE119" s="3"/>
      <c r="AF119" s="29"/>
      <c r="AG119" s="3"/>
      <c r="AH119" s="55"/>
    </row>
    <row r="120" spans="1:39" x14ac:dyDescent="0.15">
      <c r="A120">
        <v>1606</v>
      </c>
      <c r="B120">
        <v>950</v>
      </c>
      <c r="C120" t="s">
        <v>410</v>
      </c>
      <c r="D120" s="3">
        <v>45.128756693100634</v>
      </c>
      <c r="E120" s="3">
        <v>1.7346744103532981</v>
      </c>
      <c r="F120" s="3">
        <v>9.5827599245005366E-3</v>
      </c>
      <c r="G120" s="3">
        <v>20.450054139412025</v>
      </c>
      <c r="H120" s="3">
        <v>12.353867851312026</v>
      </c>
      <c r="I120" s="3">
        <v>0.13389794721216447</v>
      </c>
      <c r="J120" s="3">
        <v>1.8666800162570859E-3</v>
      </c>
      <c r="K120" s="3">
        <v>5.6949843165254048</v>
      </c>
      <c r="L120" s="3">
        <v>9.4362962020647565</v>
      </c>
      <c r="M120" s="3">
        <v>3.5460377888601116</v>
      </c>
      <c r="N120" s="3">
        <v>1.1182020886772366</v>
      </c>
      <c r="O120" s="3">
        <v>0.39177912254160363</v>
      </c>
      <c r="P120" s="51">
        <f>SUM(D120:O120)</f>
        <v>100.00000000000003</v>
      </c>
      <c r="Q120" s="1">
        <f>(K120/40.304)/(K120/40.304+H120/71.846)</f>
        <v>0.45107971933146063</v>
      </c>
      <c r="S120">
        <v>1606</v>
      </c>
      <c r="T120" s="25">
        <v>950</v>
      </c>
      <c r="U120" t="s">
        <v>238</v>
      </c>
      <c r="V120" s="3">
        <v>60.254228805925315</v>
      </c>
      <c r="W120" s="3">
        <v>0.61054949454509044</v>
      </c>
      <c r="Y120" s="3">
        <v>18.917025322790504</v>
      </c>
      <c r="Z120" s="3">
        <v>5.2947652887598826</v>
      </c>
      <c r="AA120" s="3">
        <v>0.15013512160944847</v>
      </c>
      <c r="AB120" s="3"/>
      <c r="AC120" s="3">
        <v>1.7916124512060849</v>
      </c>
      <c r="AD120" s="3">
        <v>4.1237113402061842</v>
      </c>
      <c r="AE120" s="3">
        <v>3.5932339105194666</v>
      </c>
      <c r="AF120" s="29">
        <v>4.5540986888199368</v>
      </c>
      <c r="AG120" s="3">
        <v>0.71063957561805602</v>
      </c>
      <c r="AH120" s="51">
        <f t="shared" ref="AH120:AH122" si="86">SUM(V120:AG120)</f>
        <v>99.999999999999986</v>
      </c>
      <c r="AI120" s="3">
        <f t="shared" ref="AI120:AI122" si="87">(AC120/40.304)/(AC120/40.304+Z120/71.846)</f>
        <v>0.37624235509233861</v>
      </c>
      <c r="AJ120" s="3">
        <f>Z120/AC120</f>
        <v>2.9553072625698324</v>
      </c>
      <c r="AK120" s="3">
        <f>AE120+AF120</f>
        <v>8.1473325993394035</v>
      </c>
      <c r="AL120" s="3">
        <f>(Y120/101.961)/(AD120/56.077+AE120/61.979+AF120/94.196)</f>
        <v>1.0315431546100799</v>
      </c>
      <c r="AM120" s="3">
        <f>(Y120/101.961)/(AE120/61.979+AF120/94.196)</f>
        <v>1.7449995826205882</v>
      </c>
    </row>
    <row r="121" spans="1:39" x14ac:dyDescent="0.15">
      <c r="A121">
        <v>1596</v>
      </c>
      <c r="B121">
        <v>900</v>
      </c>
      <c r="C121" t="s">
        <v>410</v>
      </c>
      <c r="D121" s="3">
        <v>45.865022543911742</v>
      </c>
      <c r="E121" s="3">
        <v>1.4183751739335402</v>
      </c>
      <c r="F121" s="3">
        <v>3.9188879531014791E-3</v>
      </c>
      <c r="G121" s="3">
        <v>19.52073981973934</v>
      </c>
      <c r="H121" s="3">
        <v>12.577301074486101</v>
      </c>
      <c r="I121" s="3">
        <v>0.19123407534090178</v>
      </c>
      <c r="J121" s="3">
        <v>5.7654673762401248E-4</v>
      </c>
      <c r="K121" s="3">
        <v>6.1528393654733167</v>
      </c>
      <c r="L121" s="3">
        <v>9.0603355295086416</v>
      </c>
      <c r="M121" s="3">
        <v>3.197480351078934</v>
      </c>
      <c r="N121" s="3">
        <v>1.3979838763387036</v>
      </c>
      <c r="O121" s="3">
        <v>0.61419275549805963</v>
      </c>
      <c r="P121" s="51">
        <f>SUM(D121:O121)</f>
        <v>99.999999999999986</v>
      </c>
      <c r="Q121" s="1">
        <f>(K121/40.304)/(K121/40.304+H121/71.846)</f>
        <v>0.46582690774217378</v>
      </c>
      <c r="S121">
        <v>1596</v>
      </c>
      <c r="T121" s="25">
        <v>900</v>
      </c>
      <c r="U121" t="s">
        <v>238</v>
      </c>
      <c r="V121" s="3">
        <v>67.572970811675319</v>
      </c>
      <c r="W121" s="3">
        <v>0.28988404638144738</v>
      </c>
      <c r="Y121" s="3">
        <v>16.89324270291883</v>
      </c>
      <c r="Z121" s="3">
        <v>3.2586965213914434</v>
      </c>
      <c r="AA121" s="3">
        <v>8.99640143942423E-2</v>
      </c>
      <c r="AB121" s="3"/>
      <c r="AC121" s="3">
        <v>0.68972411035585757</v>
      </c>
      <c r="AD121" s="3">
        <v>2.5789684126349459</v>
      </c>
      <c r="AE121" s="3">
        <v>3.6185525789684125</v>
      </c>
      <c r="AF121" s="29">
        <v>4.8080767692922821</v>
      </c>
      <c r="AG121" s="3">
        <v>0.19992003198720509</v>
      </c>
      <c r="AH121" s="51">
        <f t="shared" si="86"/>
        <v>99.999999999999986</v>
      </c>
      <c r="AI121" s="3">
        <f t="shared" si="87"/>
        <v>0.2739413713541386</v>
      </c>
      <c r="AJ121" s="3">
        <f>Z121/AC121</f>
        <v>4.7246376811594208</v>
      </c>
      <c r="AK121" s="3">
        <f>AE121+AF121</f>
        <v>8.4266293482606951</v>
      </c>
      <c r="AL121" s="3">
        <f>(Y121/101.961)/(AD121/56.077+AE121/61.979+AF121/94.196)</f>
        <v>1.0660595768545995</v>
      </c>
      <c r="AM121" s="3">
        <f>(Y121/101.961)/(AE121/61.979+AF121/94.196)</f>
        <v>1.5141016887220169</v>
      </c>
    </row>
    <row r="122" spans="1:39" x14ac:dyDescent="0.15">
      <c r="A122">
        <v>1607</v>
      </c>
      <c r="B122">
        <v>850</v>
      </c>
      <c r="C122" t="s">
        <v>410</v>
      </c>
      <c r="D122" s="3">
        <v>45.959075274713072</v>
      </c>
      <c r="E122" s="3">
        <v>1.4236871830881508</v>
      </c>
      <c r="F122" s="3">
        <v>5.0219041711321039E-3</v>
      </c>
      <c r="G122" s="3">
        <v>20.141131853847941</v>
      </c>
      <c r="H122" s="3">
        <v>12.117014863678058</v>
      </c>
      <c r="I122" s="3">
        <v>0.177635874509803</v>
      </c>
      <c r="J122" s="3">
        <v>0</v>
      </c>
      <c r="K122" s="3">
        <v>5.5329798191225379</v>
      </c>
      <c r="L122" s="3">
        <v>8.9019459097072673</v>
      </c>
      <c r="M122" s="3">
        <v>3.2939521682424764</v>
      </c>
      <c r="N122" s="3">
        <v>1.8025588849096039</v>
      </c>
      <c r="O122" s="3">
        <v>0.64499626400996268</v>
      </c>
      <c r="P122" s="51">
        <f>SUM(D122:O122)</f>
        <v>100</v>
      </c>
      <c r="Q122" s="1">
        <f>(K122/40.304)/(K122/40.304+H122/71.846)</f>
        <v>0.44872837258370857</v>
      </c>
      <c r="S122">
        <v>1607</v>
      </c>
      <c r="T122" s="25">
        <v>850</v>
      </c>
      <c r="U122" t="s">
        <v>238</v>
      </c>
      <c r="V122" s="3">
        <v>73.837837837837839</v>
      </c>
      <c r="W122" s="3">
        <v>0.25945945945945947</v>
      </c>
      <c r="Y122" s="3">
        <v>18.162162162162161</v>
      </c>
      <c r="Z122" s="3">
        <v>3.6324324324324326</v>
      </c>
      <c r="AA122" s="3">
        <v>0.12972972972972974</v>
      </c>
      <c r="AB122" s="3"/>
      <c r="AC122" s="3">
        <v>0.572972972972973</v>
      </c>
      <c r="AD122" s="3">
        <v>2.6918918918918924</v>
      </c>
      <c r="AE122" s="3">
        <v>3.708108108108108</v>
      </c>
      <c r="AF122" s="29">
        <v>4.7459459459459454</v>
      </c>
      <c r="AG122" s="3">
        <v>0.22702702702702704</v>
      </c>
      <c r="AH122" s="51">
        <f t="shared" si="86"/>
        <v>107.96756756756758</v>
      </c>
      <c r="AI122" s="3">
        <f t="shared" si="87"/>
        <v>0.21947215853019328</v>
      </c>
      <c r="AJ122" s="3">
        <f>Z122/AC122</f>
        <v>6.3396226415094343</v>
      </c>
      <c r="AK122" s="3">
        <f>AE122+AF122</f>
        <v>8.454054054054053</v>
      </c>
      <c r="AL122" s="3">
        <f>(Y122/101.961)/(AD122/56.077+AE122/61.979+AF122/94.196)</f>
        <v>1.1258588056938028</v>
      </c>
      <c r="AM122" s="3">
        <f>(Y122/101.961)/(AE122/61.979+AF122/94.196)</f>
        <v>1.6162324668332948</v>
      </c>
    </row>
    <row r="123" spans="1:39" x14ac:dyDescent="0.15">
      <c r="A123" t="s">
        <v>235</v>
      </c>
      <c r="D123" s="3"/>
      <c r="O123" s="3"/>
      <c r="Q123" s="1"/>
      <c r="T123" s="25"/>
      <c r="U123"/>
      <c r="V123" s="3"/>
      <c r="W123" s="3"/>
      <c r="Y123" s="3"/>
      <c r="Z123" s="3"/>
      <c r="AA123" s="3"/>
      <c r="AB123" s="3"/>
      <c r="AC123" s="3"/>
      <c r="AD123" s="3"/>
      <c r="AE123" s="3"/>
      <c r="AF123" s="29"/>
      <c r="AG123" s="3"/>
      <c r="AH123" s="55"/>
    </row>
    <row r="124" spans="1:39" x14ac:dyDescent="0.15">
      <c r="A124">
        <v>1697</v>
      </c>
      <c r="B124">
        <v>875</v>
      </c>
      <c r="C124" t="s">
        <v>406</v>
      </c>
      <c r="D124" s="3">
        <v>46.255404640370493</v>
      </c>
      <c r="E124" s="3">
        <v>1.5767545913857037</v>
      </c>
      <c r="F124" s="3">
        <v>5.747382599945762E-3</v>
      </c>
      <c r="G124" s="3">
        <v>20.198549669563125</v>
      </c>
      <c r="H124" s="3">
        <v>11.805309459743949</v>
      </c>
      <c r="I124" s="3">
        <v>0.14549399028232368</v>
      </c>
      <c r="J124" s="3">
        <v>7.1343600822512448E-4</v>
      </c>
      <c r="K124" s="3">
        <v>5.6109467324824225</v>
      </c>
      <c r="L124" s="3">
        <v>8.3046547799466133</v>
      </c>
      <c r="M124" s="3">
        <v>3.7692782705926113</v>
      </c>
      <c r="N124" s="3">
        <v>1.740285489546213</v>
      </c>
      <c r="O124" s="3">
        <v>0.58686155747836843</v>
      </c>
      <c r="P124" s="51">
        <f>SUM(D124:O124)</f>
        <v>99.999999999999986</v>
      </c>
      <c r="Q124" s="1">
        <f>(K124/40.304)/(K124/40.304+H124/71.846)</f>
        <v>0.45865569241898818</v>
      </c>
      <c r="S124">
        <v>1697</v>
      </c>
      <c r="T124" s="25">
        <v>875</v>
      </c>
      <c r="U124" t="s">
        <v>238</v>
      </c>
      <c r="V124" s="3">
        <v>69.711538461538453</v>
      </c>
      <c r="W124" s="3">
        <v>0.25040064102564102</v>
      </c>
      <c r="Y124" s="3">
        <v>16.225961538461537</v>
      </c>
      <c r="Z124" s="3">
        <v>2.4038461538461537</v>
      </c>
      <c r="AA124" s="3">
        <v>0.1001602564102564</v>
      </c>
      <c r="AB124" s="3"/>
      <c r="AC124" s="3">
        <v>0.59094551282051277</v>
      </c>
      <c r="AD124" s="3">
        <v>2.2536057692307692</v>
      </c>
      <c r="AE124" s="3">
        <v>3.5657051282051282</v>
      </c>
      <c r="AF124" s="29">
        <v>4.7075320512820511</v>
      </c>
      <c r="AG124" s="3">
        <v>0.19030448717948717</v>
      </c>
      <c r="AH124" s="51">
        <f t="shared" ref="AH124:AH125" si="88">SUM(V124:AG124)</f>
        <v>99.999999999999986</v>
      </c>
      <c r="AI124" s="3">
        <f t="shared" ref="AI124:AI125" si="89">(AC124/40.304)/(AC124/40.304+Z124/71.846)</f>
        <v>0.30469755548389815</v>
      </c>
      <c r="AJ124" s="3">
        <f>Z124/AC124</f>
        <v>4.0677966101694913</v>
      </c>
      <c r="AK124" s="3">
        <f>AE124+AF124</f>
        <v>8.2732371794871788</v>
      </c>
      <c r="AL124" s="3">
        <f>(Y124/101.961)/(AD124/56.077+AE124/61.979+AF124/94.196)</f>
        <v>1.0774870985194305</v>
      </c>
      <c r="AM124" s="3">
        <f>(Y124/101.961)/(AE124/61.979+AF124/94.196)</f>
        <v>1.4802684816514049</v>
      </c>
    </row>
    <row r="125" spans="1:39" x14ac:dyDescent="0.15">
      <c r="A125">
        <v>1693</v>
      </c>
      <c r="B125">
        <v>850</v>
      </c>
      <c r="C125" t="s">
        <v>406</v>
      </c>
      <c r="D125" s="3">
        <v>45.536893780513275</v>
      </c>
      <c r="E125" s="3">
        <v>1.6272286997751935</v>
      </c>
      <c r="F125" s="3">
        <v>6.4499221366893632E-3</v>
      </c>
      <c r="G125" s="3">
        <v>20.681219365213646</v>
      </c>
      <c r="H125" s="3">
        <v>11.80131612801301</v>
      </c>
      <c r="I125" s="3">
        <v>0.14218814941172658</v>
      </c>
      <c r="J125" s="3">
        <v>1.4556237228555949E-3</v>
      </c>
      <c r="K125" s="3">
        <v>5.5585233933797511</v>
      </c>
      <c r="L125" s="3">
        <v>8.7239498226884962</v>
      </c>
      <c r="M125" s="3">
        <v>3.481762882422534</v>
      </c>
      <c r="N125" s="3">
        <v>1.8003784472727533</v>
      </c>
      <c r="O125" s="3">
        <v>0.63863378545006155</v>
      </c>
      <c r="P125" s="51">
        <f>SUM(D125:O125)</f>
        <v>100</v>
      </c>
      <c r="Q125" s="1">
        <f>(K125/40.304)/(K125/40.304+H125/71.846)</f>
        <v>0.45640985422623598</v>
      </c>
      <c r="S125">
        <v>1693</v>
      </c>
      <c r="T125" s="25">
        <v>850</v>
      </c>
      <c r="U125" t="s">
        <v>238</v>
      </c>
      <c r="V125" s="3">
        <v>71.299819747646708</v>
      </c>
      <c r="W125" s="3">
        <v>0.19026637292209092</v>
      </c>
      <c r="Y125" s="3">
        <v>15.521730422591629</v>
      </c>
      <c r="Z125" s="3">
        <v>2.062888043260565</v>
      </c>
      <c r="AA125" s="3">
        <v>6.0084117764870819E-2</v>
      </c>
      <c r="AB125" s="3"/>
      <c r="AC125" s="3">
        <v>0.47065892249148811</v>
      </c>
      <c r="AD125" s="3">
        <v>2.1229721610254355</v>
      </c>
      <c r="AE125" s="3">
        <v>3.4748648107350291</v>
      </c>
      <c r="AF125" s="29">
        <v>4.6364910875225318</v>
      </c>
      <c r="AG125" s="3">
        <v>0.16022431403965551</v>
      </c>
      <c r="AH125" s="51">
        <f t="shared" si="88"/>
        <v>100.00000000000001</v>
      </c>
      <c r="AI125" s="3">
        <f t="shared" si="89"/>
        <v>0.28912153429983389</v>
      </c>
      <c r="AJ125" s="3">
        <f>Z125/AC125</f>
        <v>4.3829787234042552</v>
      </c>
      <c r="AK125" s="3">
        <f>AE125+AF125</f>
        <v>8.1113558982575604</v>
      </c>
      <c r="AL125" s="3">
        <f>(Y125/101.961)/(AD125/56.077+AE125/61.979+AF125/94.196)</f>
        <v>1.0634805853417149</v>
      </c>
      <c r="AM125" s="3">
        <f>(Y125/101.961)/(AE125/61.979+AF125/94.196)</f>
        <v>1.4458776952936949</v>
      </c>
    </row>
    <row r="126" spans="1:39" x14ac:dyDescent="0.15">
      <c r="A126" t="s">
        <v>236</v>
      </c>
      <c r="D126" s="3"/>
      <c r="O126" s="3"/>
      <c r="Q126" s="1"/>
      <c r="T126" s="25"/>
      <c r="U126"/>
      <c r="V126" s="3"/>
      <c r="W126" s="3"/>
      <c r="Y126" s="3"/>
      <c r="Z126" s="3"/>
      <c r="AA126" s="3"/>
      <c r="AB126" s="3"/>
      <c r="AC126" s="3"/>
      <c r="AD126" s="3"/>
      <c r="AE126" s="3"/>
      <c r="AF126" s="29"/>
      <c r="AG126" s="3"/>
      <c r="AH126" s="55"/>
    </row>
    <row r="127" spans="1:39" x14ac:dyDescent="0.15">
      <c r="A127">
        <v>1723</v>
      </c>
      <c r="B127">
        <v>925</v>
      </c>
      <c r="C127" t="s">
        <v>406</v>
      </c>
      <c r="D127" s="3">
        <v>45.49953441287753</v>
      </c>
      <c r="E127" s="3">
        <v>1.4469220039411601</v>
      </c>
      <c r="F127" s="3">
        <v>7.9424250079131627E-3</v>
      </c>
      <c r="G127" s="3">
        <v>20.338882488619202</v>
      </c>
      <c r="H127" s="3">
        <v>12.367093922421112</v>
      </c>
      <c r="I127" s="3">
        <v>0.14638118273032746</v>
      </c>
      <c r="J127" s="3">
        <v>9.306582460490982E-4</v>
      </c>
      <c r="K127" s="3">
        <v>5.9367656458992544</v>
      </c>
      <c r="L127" s="3">
        <v>8.7032079158679174</v>
      </c>
      <c r="M127" s="3">
        <v>3.5275189238009048</v>
      </c>
      <c r="N127" s="3">
        <v>1.4657401097078071</v>
      </c>
      <c r="O127" s="3">
        <v>0.55908031088082899</v>
      </c>
      <c r="P127" s="51">
        <f>SUM(D127:O127)</f>
        <v>100</v>
      </c>
      <c r="Q127" s="1">
        <f>(K127/40.304)/(K127/40.304+H127/71.846)</f>
        <v>0.46112846608856267</v>
      </c>
      <c r="S127">
        <v>1723</v>
      </c>
      <c r="T127" s="25">
        <v>925</v>
      </c>
      <c r="U127" t="s">
        <v>238</v>
      </c>
      <c r="V127" s="3">
        <v>68.723702664796633</v>
      </c>
      <c r="W127" s="3">
        <v>0.35063113604488089</v>
      </c>
      <c r="Y127" s="3">
        <v>16.329392907233022</v>
      </c>
      <c r="Z127" s="3">
        <v>2.2039671408535373</v>
      </c>
      <c r="AA127" s="3">
        <v>0.10018032458425168</v>
      </c>
      <c r="AB127" s="3"/>
      <c r="AC127" s="3">
        <v>0.85153275896613922</v>
      </c>
      <c r="AD127" s="3">
        <v>2.2740933680625131</v>
      </c>
      <c r="AE127" s="3">
        <v>3.5063113604488088</v>
      </c>
      <c r="AF127" s="29">
        <v>5.459827689841716</v>
      </c>
      <c r="AG127" s="3">
        <v>0.20036064916850335</v>
      </c>
      <c r="AH127" s="51">
        <f t="shared" ref="AH127:AH131" si="90">SUM(V127:AG127)</f>
        <v>100.00000000000001</v>
      </c>
      <c r="AI127" s="3">
        <f t="shared" ref="AI127:AI131" si="91">(AC127/40.304)/(AC127/40.304+Z127/71.846)</f>
        <v>0.40783996570006653</v>
      </c>
      <c r="AJ127" s="3">
        <f t="shared" ref="AJ127:AJ133" si="92">Z127/AC127</f>
        <v>2.5882352941176476</v>
      </c>
      <c r="AK127" s="3">
        <f t="shared" ref="AK127:AK133" si="93">AE127+AF127</f>
        <v>8.9661390502905256</v>
      </c>
      <c r="AL127" s="3">
        <f t="shared" ref="AL127:AL133" si="94">(Y127/101.961)/(AD127/56.077+AE127/61.979+AF127/94.196)</f>
        <v>1.032660717372214</v>
      </c>
      <c r="AM127" s="3">
        <f t="shared" ref="AM127:AM133" si="95">(Y127/101.961)/(AE127/61.979+AF127/94.196)</f>
        <v>1.3982917160836492</v>
      </c>
    </row>
    <row r="128" spans="1:39" x14ac:dyDescent="0.15">
      <c r="A128">
        <v>1657</v>
      </c>
      <c r="B128">
        <v>900</v>
      </c>
      <c r="C128" t="s">
        <v>406</v>
      </c>
      <c r="D128" s="3">
        <v>45.179040947856443</v>
      </c>
      <c r="E128" s="3">
        <v>1.9952109820089212</v>
      </c>
      <c r="F128" s="3">
        <v>6.6692428987069228E-3</v>
      </c>
      <c r="G128" s="3">
        <v>20.461734746531707</v>
      </c>
      <c r="H128" s="3">
        <v>12.253636443736216</v>
      </c>
      <c r="I128" s="3">
        <v>0.11254507787109255</v>
      </c>
      <c r="J128" s="3">
        <v>5.2916633543158322E-3</v>
      </c>
      <c r="K128" s="3">
        <v>5.2895579409797362</v>
      </c>
      <c r="L128" s="3">
        <v>8.9971645380568628</v>
      </c>
      <c r="M128" s="3">
        <v>3.7005234497522279</v>
      </c>
      <c r="N128" s="3">
        <v>1.4564013488633356</v>
      </c>
      <c r="O128" s="3">
        <v>0.54222361809045228</v>
      </c>
      <c r="P128" s="51">
        <f>SUM(D128:O128)</f>
        <v>100</v>
      </c>
      <c r="Q128" s="1">
        <f>(K128/40.304)/(K128/40.304+H128/71.846)</f>
        <v>0.43486872427298762</v>
      </c>
      <c r="S128">
        <v>1657</v>
      </c>
      <c r="T128" s="25">
        <v>900</v>
      </c>
      <c r="U128" t="s">
        <v>238</v>
      </c>
      <c r="V128" s="3">
        <v>71.335537521290448</v>
      </c>
      <c r="W128" s="3">
        <v>0.12022843402464682</v>
      </c>
      <c r="Y128" s="3">
        <v>15.429315699829676</v>
      </c>
      <c r="Z128" s="3">
        <v>1.2423604849213505</v>
      </c>
      <c r="AA128" s="3">
        <v>0.10019036168720569</v>
      </c>
      <c r="AB128" s="3"/>
      <c r="AC128" s="3">
        <v>0.71135156797916044</v>
      </c>
      <c r="AD128" s="3">
        <v>1.6130648231640117</v>
      </c>
      <c r="AE128" s="3">
        <v>3.3764151888588319</v>
      </c>
      <c r="AF128" s="29">
        <v>5.9513074842200178</v>
      </c>
      <c r="AG128" s="3">
        <v>0.12022843402464682</v>
      </c>
      <c r="AH128" s="51">
        <f t="shared" si="90"/>
        <v>100.00000000000001</v>
      </c>
      <c r="AI128" s="3">
        <f t="shared" si="91"/>
        <v>0.50511795406209203</v>
      </c>
      <c r="AJ128" s="3">
        <f t="shared" si="92"/>
        <v>1.7464788732394365</v>
      </c>
      <c r="AK128" s="3">
        <f t="shared" si="93"/>
        <v>9.3277226730788492</v>
      </c>
      <c r="AL128" s="3">
        <f t="shared" si="94"/>
        <v>1.033490039492559</v>
      </c>
      <c r="AM128" s="3">
        <f t="shared" si="95"/>
        <v>1.2861615576380379</v>
      </c>
    </row>
    <row r="129" spans="1:39" x14ac:dyDescent="0.15">
      <c r="A129">
        <v>1659</v>
      </c>
      <c r="B129">
        <v>875</v>
      </c>
      <c r="C129" t="s">
        <v>406</v>
      </c>
      <c r="D129" s="3">
        <v>44.710705075707764</v>
      </c>
      <c r="E129" s="3">
        <v>2.4000790490327333</v>
      </c>
      <c r="F129" s="3">
        <v>7.0717638549756181E-3</v>
      </c>
      <c r="G129" s="3">
        <v>20.502014614068862</v>
      </c>
      <c r="H129" s="3">
        <v>12.0770742678275</v>
      </c>
      <c r="I129" s="3">
        <v>0.1065885289101776</v>
      </c>
      <c r="J129" s="3">
        <v>2.3381967826412273E-3</v>
      </c>
      <c r="K129" s="3">
        <v>5.6159885426005163</v>
      </c>
      <c r="L129" s="3">
        <v>8.8786792350979127</v>
      </c>
      <c r="M129" s="3">
        <v>3.5240529464364188</v>
      </c>
      <c r="N129" s="3">
        <v>1.5935805737981581</v>
      </c>
      <c r="O129" s="3">
        <v>0.58182720588235304</v>
      </c>
      <c r="P129" s="51">
        <f>SUM(D129:O129)</f>
        <v>100.00000000000001</v>
      </c>
      <c r="Q129" s="1">
        <f>(K129/40.304)/(K129/40.304+H129/71.846)</f>
        <v>0.45323282392170322</v>
      </c>
      <c r="S129">
        <v>1659</v>
      </c>
      <c r="T129" s="25">
        <v>875</v>
      </c>
      <c r="U129" t="s">
        <v>238</v>
      </c>
      <c r="V129" s="3">
        <v>72.902062888043261</v>
      </c>
      <c r="W129" s="3">
        <v>0.17023833366713398</v>
      </c>
      <c r="Y129" s="3">
        <v>14.520328459843782</v>
      </c>
      <c r="Z129" s="3">
        <v>1.2918085319447226</v>
      </c>
      <c r="AA129" s="3">
        <v>0.1001401962747847</v>
      </c>
      <c r="AB129" s="3"/>
      <c r="AC129" s="3">
        <v>0.56078509913879437</v>
      </c>
      <c r="AD129" s="3">
        <v>1.4820749048668136</v>
      </c>
      <c r="AE129" s="3">
        <v>3.2245143200480673</v>
      </c>
      <c r="AF129" s="29">
        <v>5.6479070698978573</v>
      </c>
      <c r="AG129" s="3">
        <v>0.1001401962747847</v>
      </c>
      <c r="AH129" s="51">
        <f t="shared" si="90"/>
        <v>100</v>
      </c>
      <c r="AI129" s="3">
        <f t="shared" si="91"/>
        <v>0.43625219461079928</v>
      </c>
      <c r="AJ129" s="3">
        <f t="shared" si="92"/>
        <v>2.3035714285714284</v>
      </c>
      <c r="AK129" s="3">
        <f t="shared" si="93"/>
        <v>8.8724213899459237</v>
      </c>
      <c r="AL129" s="3">
        <f t="shared" si="94"/>
        <v>1.0288721302991766</v>
      </c>
      <c r="AM129" s="3">
        <f t="shared" si="95"/>
        <v>1.2716934847744241</v>
      </c>
    </row>
    <row r="130" spans="1:39" x14ac:dyDescent="0.15">
      <c r="A130">
        <v>1665</v>
      </c>
      <c r="B130">
        <v>850</v>
      </c>
      <c r="C130" t="s">
        <v>406</v>
      </c>
      <c r="D130" s="3">
        <v>44.608532545755438</v>
      </c>
      <c r="E130" s="3">
        <v>1.4954875733872237</v>
      </c>
      <c r="F130" s="3">
        <v>3.7159398358599933E-3</v>
      </c>
      <c r="G130" s="3">
        <v>20.79261043712911</v>
      </c>
      <c r="H130" s="3">
        <v>12.498188666302102</v>
      </c>
      <c r="I130" s="3">
        <v>0.14411965958914638</v>
      </c>
      <c r="J130" s="3">
        <v>0</v>
      </c>
      <c r="K130" s="3">
        <v>5.6004989018729896</v>
      </c>
      <c r="L130" s="3">
        <v>9.2726444813944369</v>
      </c>
      <c r="M130" s="3">
        <v>3.3198940721077483</v>
      </c>
      <c r="N130" s="3">
        <v>1.6303640261755099</v>
      </c>
      <c r="O130" s="3">
        <v>0.63394369645042836</v>
      </c>
      <c r="P130" s="51">
        <f>SUM(D130:O130)</f>
        <v>100</v>
      </c>
      <c r="Q130" s="1">
        <f>(K130/40.304)/(K130/40.304+H130/71.846)</f>
        <v>0.44407156899167766</v>
      </c>
      <c r="S130">
        <v>1665</v>
      </c>
      <c r="T130" s="25">
        <v>850</v>
      </c>
      <c r="U130" t="s">
        <v>238</v>
      </c>
      <c r="V130" s="3">
        <v>73.536768384192101</v>
      </c>
      <c r="W130" s="3">
        <v>0.14007003501750878</v>
      </c>
      <c r="Y130" s="3">
        <v>14.707353676838421</v>
      </c>
      <c r="Z130" s="3">
        <v>1.0005002501250626</v>
      </c>
      <c r="AA130" s="3">
        <v>0.13006503251625814</v>
      </c>
      <c r="AB130" s="3"/>
      <c r="AC130" s="3">
        <v>0.58029014507253629</v>
      </c>
      <c r="AD130" s="3">
        <v>1.5107553776888445</v>
      </c>
      <c r="AE130" s="3">
        <v>3.2116058029014511</v>
      </c>
      <c r="AF130" s="29">
        <v>5.1125562781390705</v>
      </c>
      <c r="AG130" s="3">
        <v>7.0035017508754391E-2</v>
      </c>
      <c r="AH130" s="51">
        <f t="shared" si="90"/>
        <v>100</v>
      </c>
      <c r="AI130" s="3">
        <f t="shared" si="91"/>
        <v>0.50833598862478024</v>
      </c>
      <c r="AJ130" s="3">
        <f t="shared" si="92"/>
        <v>1.7241379310344829</v>
      </c>
      <c r="AK130" s="3">
        <f t="shared" si="93"/>
        <v>8.3241620810405212</v>
      </c>
      <c r="AL130" s="3">
        <f t="shared" si="94"/>
        <v>1.0842700668468013</v>
      </c>
      <c r="AM130" s="3">
        <f t="shared" si="95"/>
        <v>1.3596032769122808</v>
      </c>
    </row>
    <row r="131" spans="1:39" x14ac:dyDescent="0.15">
      <c r="A131">
        <v>1652</v>
      </c>
      <c r="B131">
        <v>825</v>
      </c>
      <c r="C131" t="s">
        <v>407</v>
      </c>
      <c r="D131" s="3">
        <v>45.73121285538592</v>
      </c>
      <c r="E131" s="3">
        <v>1.5305604755151538</v>
      </c>
      <c r="F131" s="3">
        <v>7.9743316223320048E-3</v>
      </c>
      <c r="G131" s="3">
        <v>20.669771094254791</v>
      </c>
      <c r="H131" s="3">
        <v>11.774344998193913</v>
      </c>
      <c r="I131" s="3">
        <v>0.22651344467746198</v>
      </c>
      <c r="J131" s="3">
        <v>6.788556997017246E-3</v>
      </c>
      <c r="K131" s="3">
        <v>5.3995188811268138</v>
      </c>
      <c r="L131" s="3">
        <v>8.6014081507767166</v>
      </c>
      <c r="M131" s="3">
        <v>3.6305294681290943</v>
      </c>
      <c r="N131" s="3">
        <v>1.8003561605869647</v>
      </c>
      <c r="O131" s="3">
        <v>0.62102158273381292</v>
      </c>
      <c r="P131" s="51">
        <f>SUM(D131:O131)</f>
        <v>100</v>
      </c>
      <c r="Q131" s="1">
        <f>(K131/40.304)/(K131/40.304+H131/71.846)</f>
        <v>0.44978511918153685</v>
      </c>
      <c r="S131">
        <v>1652</v>
      </c>
      <c r="T131" s="25">
        <v>825</v>
      </c>
      <c r="U131" t="s">
        <v>238</v>
      </c>
      <c r="V131" s="3">
        <v>74.737368684342186</v>
      </c>
      <c r="W131" s="3">
        <v>6.0030015007503768E-2</v>
      </c>
      <c r="Y131" s="3">
        <v>14.107053526763385</v>
      </c>
      <c r="Z131" s="3">
        <v>0.99049524762381214</v>
      </c>
      <c r="AA131" s="3">
        <v>7.0035017508754405E-2</v>
      </c>
      <c r="AB131" s="3"/>
      <c r="AC131" s="3">
        <v>0.32016008004002011</v>
      </c>
      <c r="AD131" s="3">
        <v>1.3406703351675842</v>
      </c>
      <c r="AE131" s="3">
        <v>2.8214107053526769</v>
      </c>
      <c r="AF131" s="29">
        <v>5.3926963481740886</v>
      </c>
      <c r="AG131" s="3">
        <v>0.16008004002001006</v>
      </c>
      <c r="AH131" s="51">
        <f t="shared" si="90"/>
        <v>100.00000000000001</v>
      </c>
      <c r="AI131" s="3">
        <f t="shared" si="91"/>
        <v>0.36556059561455512</v>
      </c>
      <c r="AJ131" s="3">
        <f t="shared" si="92"/>
        <v>3.0937499999999996</v>
      </c>
      <c r="AK131" s="3">
        <f t="shared" si="93"/>
        <v>8.2141070535267655</v>
      </c>
      <c r="AL131" s="3">
        <f t="shared" si="94"/>
        <v>1.092184625821383</v>
      </c>
      <c r="AM131" s="3">
        <f t="shared" si="95"/>
        <v>1.3462581449010282</v>
      </c>
    </row>
    <row r="132" spans="1:39" x14ac:dyDescent="0.15">
      <c r="A132" s="12" t="s">
        <v>232</v>
      </c>
      <c r="D132" s="3"/>
      <c r="O132" s="3"/>
      <c r="Q132" s="1"/>
      <c r="S132" t="s">
        <v>240</v>
      </c>
      <c r="T132" s="46" t="s">
        <v>183</v>
      </c>
      <c r="U132"/>
      <c r="V132">
        <v>53.95</v>
      </c>
      <c r="W132">
        <v>1.03</v>
      </c>
      <c r="X132"/>
      <c r="Y132">
        <v>17.850000000000001</v>
      </c>
      <c r="Z132">
        <v>8.11</v>
      </c>
      <c r="AA132">
        <v>0.15</v>
      </c>
      <c r="AC132">
        <v>5.43</v>
      </c>
      <c r="AD132">
        <v>9.33</v>
      </c>
      <c r="AE132">
        <v>2.74</v>
      </c>
      <c r="AF132">
        <v>1.19</v>
      </c>
      <c r="AG132">
        <v>0.21</v>
      </c>
      <c r="AH132" s="51">
        <f t="shared" ref="AH132:AH133" si="96">SUM(V132:AG132)</f>
        <v>99.99</v>
      </c>
      <c r="AI132" s="3">
        <f t="shared" ref="AI132:AI133" si="97">(AC132/40.304)/(AC132/40.304+Z132/71.846)</f>
        <v>0.5441138710565272</v>
      </c>
      <c r="AJ132" s="3">
        <f t="shared" si="92"/>
        <v>1.4935543278084715</v>
      </c>
      <c r="AK132" s="3">
        <f t="shared" si="93"/>
        <v>3.93</v>
      </c>
      <c r="AL132" s="3">
        <f t="shared" si="94"/>
        <v>0.78427935323689113</v>
      </c>
      <c r="AM132" s="3">
        <f t="shared" si="95"/>
        <v>3.0799002797713171</v>
      </c>
    </row>
    <row r="133" spans="1:39" x14ac:dyDescent="0.15">
      <c r="A133" s="25">
        <v>1635</v>
      </c>
      <c r="B133">
        <v>825</v>
      </c>
      <c r="C133" t="s">
        <v>246</v>
      </c>
      <c r="D133" s="3">
        <v>50.029258807726087</v>
      </c>
      <c r="E133" s="3">
        <v>1.2678515985975967</v>
      </c>
      <c r="F133" s="3">
        <v>2.5418369786193985E-2</v>
      </c>
      <c r="G133" s="3">
        <v>18.81828698713845</v>
      </c>
      <c r="H133" s="3">
        <v>8.3191267534092148</v>
      </c>
      <c r="I133" s="3">
        <v>0.14737111294041441</v>
      </c>
      <c r="J133" s="3">
        <v>2.0772721884802534E-4</v>
      </c>
      <c r="K133" s="3">
        <v>6.797995077397597</v>
      </c>
      <c r="L133" s="3">
        <v>11.202542744359645</v>
      </c>
      <c r="M133" s="3">
        <v>2.7405791902126686</v>
      </c>
      <c r="N133" s="3">
        <v>0.37922417850206752</v>
      </c>
      <c r="O133" s="3">
        <v>0.27213745271122319</v>
      </c>
      <c r="P133" s="51">
        <f>SUM(D133:O133)</f>
        <v>100.00000000000003</v>
      </c>
      <c r="Q133" s="1">
        <f>(K133/40.304)/(K133/40.304+H133/71.846)</f>
        <v>0.59294290514232506</v>
      </c>
      <c r="S133">
        <v>1635</v>
      </c>
      <c r="T133" s="25">
        <v>825</v>
      </c>
      <c r="U133" t="s">
        <v>240</v>
      </c>
      <c r="V133" s="3">
        <v>73.8</v>
      </c>
      <c r="W133" s="3">
        <v>0.2</v>
      </c>
      <c r="Y133" s="3">
        <v>14.4</v>
      </c>
      <c r="Z133" s="3">
        <v>1.76</v>
      </c>
      <c r="AA133" s="3">
        <v>0.03</v>
      </c>
      <c r="AB133" s="3"/>
      <c r="AC133" s="3">
        <v>0.47</v>
      </c>
      <c r="AD133" s="3">
        <v>2.5499999999999998</v>
      </c>
      <c r="AE133" s="3">
        <v>2.75</v>
      </c>
      <c r="AF133" s="29">
        <v>3.97</v>
      </c>
      <c r="AG133" s="3">
        <v>7.0000000000000007E-2</v>
      </c>
      <c r="AH133" s="51">
        <f t="shared" si="96"/>
        <v>100</v>
      </c>
      <c r="AI133" s="3">
        <f t="shared" si="97"/>
        <v>0.32250966689862509</v>
      </c>
      <c r="AJ133" s="3">
        <f t="shared" si="92"/>
        <v>3.7446808510638299</v>
      </c>
      <c r="AK133" s="3">
        <f t="shared" si="93"/>
        <v>6.7200000000000006</v>
      </c>
      <c r="AL133" s="3">
        <f t="shared" si="94"/>
        <v>1.0700151978148835</v>
      </c>
      <c r="AM133" s="3">
        <f t="shared" si="95"/>
        <v>1.6324196753521067</v>
      </c>
    </row>
    <row r="134" spans="1:39" x14ac:dyDescent="0.15">
      <c r="A134" s="48" t="s">
        <v>401</v>
      </c>
      <c r="D134" s="3"/>
      <c r="O134" s="3"/>
      <c r="Q134" s="1"/>
      <c r="T134" s="25"/>
      <c r="U134"/>
      <c r="V134" s="3"/>
      <c r="W134" s="3"/>
      <c r="Y134" s="3"/>
      <c r="Z134" s="3"/>
      <c r="AA134" s="3"/>
      <c r="AB134" s="3"/>
      <c r="AC134" s="3"/>
      <c r="AD134" s="3"/>
      <c r="AE134" s="3"/>
      <c r="AF134" s="29"/>
      <c r="AG134" s="3"/>
    </row>
    <row r="135" spans="1:39" x14ac:dyDescent="0.15">
      <c r="A135" s="12" t="s">
        <v>239</v>
      </c>
      <c r="D135" s="3"/>
      <c r="O135" s="3"/>
      <c r="Q135" s="1"/>
      <c r="T135" s="25"/>
      <c r="U135"/>
      <c r="V135" s="3"/>
      <c r="W135" s="3"/>
      <c r="Y135" s="3"/>
      <c r="Z135" s="3"/>
      <c r="AA135" s="3"/>
      <c r="AB135" s="3"/>
      <c r="AC135" s="3"/>
      <c r="AD135" s="3"/>
      <c r="AE135" s="3"/>
      <c r="AF135" s="29"/>
      <c r="AG135" s="3"/>
      <c r="AH135" s="55"/>
    </row>
    <row r="136" spans="1:39" x14ac:dyDescent="0.15">
      <c r="A136" s="25">
        <v>1641</v>
      </c>
      <c r="B136">
        <v>925</v>
      </c>
      <c r="C136" t="s">
        <v>411</v>
      </c>
      <c r="D136" s="3">
        <v>49.154077808372705</v>
      </c>
      <c r="E136" s="3">
        <v>1.4149722867640004</v>
      </c>
      <c r="F136" s="3">
        <v>1.8519324305098627E-2</v>
      </c>
      <c r="G136" s="3">
        <v>18.394541663366102</v>
      </c>
      <c r="H136" s="3">
        <v>9.2088060436282735</v>
      </c>
      <c r="I136" s="3">
        <v>0.16058437468779457</v>
      </c>
      <c r="J136" s="3">
        <v>0</v>
      </c>
      <c r="K136" s="3">
        <v>7.3159903971238647</v>
      </c>
      <c r="L136" s="3">
        <v>11.428517050957328</v>
      </c>
      <c r="M136" s="3">
        <v>2.5062639944329534</v>
      </c>
      <c r="N136" s="3">
        <v>0.2683087655073132</v>
      </c>
      <c r="O136" s="3">
        <v>0.12941829085457271</v>
      </c>
      <c r="P136" s="51">
        <f>SUM(D136:O136)</f>
        <v>100.00000000000001</v>
      </c>
      <c r="Q136" s="1">
        <f>(K136/40.304)/(K136/40.304+H136/71.846)</f>
        <v>0.58612678330036583</v>
      </c>
      <c r="S136">
        <v>1641</v>
      </c>
      <c r="T136" s="25">
        <v>925</v>
      </c>
      <c r="U136" t="s">
        <v>240</v>
      </c>
      <c r="V136" s="3">
        <v>63.557201481333195</v>
      </c>
      <c r="W136" s="3">
        <v>0.78070263236913218</v>
      </c>
      <c r="Y136" s="3">
        <v>17.31558402562306</v>
      </c>
      <c r="Z136" s="3">
        <v>5.344810329296366</v>
      </c>
      <c r="AA136" s="3">
        <v>0.12010809728755879</v>
      </c>
      <c r="AB136" s="3"/>
      <c r="AC136" s="3">
        <v>1.4012611350215192</v>
      </c>
      <c r="AD136" s="3">
        <v>4.6241617455710138</v>
      </c>
      <c r="AE136" s="3">
        <v>3.4731258132319085</v>
      </c>
      <c r="AF136" s="29">
        <v>3.062756480832749</v>
      </c>
      <c r="AG136" s="3">
        <v>0.3202882594334901</v>
      </c>
      <c r="AH136" s="51">
        <f t="shared" ref="AH136:AH140" si="98">SUM(V136:AG136)</f>
        <v>99.999999999999986</v>
      </c>
      <c r="AI136" s="3">
        <f t="shared" ref="AI136:AI140" si="99">(AC136/40.304)/(AC136/40.304+Z136/71.846)</f>
        <v>0.3184988234614628</v>
      </c>
      <c r="AJ136" s="3">
        <f>Z136/AC136</f>
        <v>3.8142857142857145</v>
      </c>
      <c r="AK136" s="3">
        <f>AE136+AF136</f>
        <v>6.5358822940646579</v>
      </c>
      <c r="AL136" s="3">
        <f>(Y136/101.961)/(AD136/56.077+AE136/61.979+AF136/94.196)</f>
        <v>0.99305765495128295</v>
      </c>
      <c r="AM136" s="3">
        <f>(Y136/101.961)/(AE136/61.979+AF136/94.196)</f>
        <v>1.9178091279811065</v>
      </c>
    </row>
    <row r="137" spans="1:39" x14ac:dyDescent="0.15">
      <c r="A137" s="25">
        <v>1649</v>
      </c>
      <c r="B137">
        <v>900</v>
      </c>
      <c r="C137" t="s">
        <v>411</v>
      </c>
      <c r="D137" s="3">
        <v>48.619277149862498</v>
      </c>
      <c r="E137" s="3">
        <v>1.7516941545729061</v>
      </c>
      <c r="F137" s="3">
        <v>1.8512154108168744E-2</v>
      </c>
      <c r="G137" s="3">
        <v>17.565504902267215</v>
      </c>
      <c r="H137" s="3">
        <v>10.294532551989461</v>
      </c>
      <c r="I137" s="3">
        <v>0.16151378585232801</v>
      </c>
      <c r="J137" s="3">
        <v>0</v>
      </c>
      <c r="K137" s="3">
        <v>7.6140866865586592</v>
      </c>
      <c r="L137" s="3">
        <v>10.770655329456323</v>
      </c>
      <c r="M137" s="3">
        <v>2.6969725054751619</v>
      </c>
      <c r="N137" s="3">
        <v>0.38567049816714233</v>
      </c>
      <c r="O137" s="3">
        <v>0.12158028169014086</v>
      </c>
      <c r="P137" s="51">
        <f>SUM(D137:O137)</f>
        <v>99.999999999999986</v>
      </c>
      <c r="Q137" s="1">
        <f>(K137/40.304)/(K137/40.304+H137/71.846)</f>
        <v>0.56867845889005819</v>
      </c>
      <c r="S137">
        <v>1649</v>
      </c>
      <c r="T137" s="25">
        <v>900</v>
      </c>
      <c r="U137" t="s">
        <v>240</v>
      </c>
      <c r="V137" s="3">
        <v>67.240344206523915</v>
      </c>
      <c r="W137" s="3">
        <v>0.5803482089253551</v>
      </c>
      <c r="Y137" s="3">
        <v>16.810086051630979</v>
      </c>
      <c r="Z137" s="3">
        <v>3.7522513508104862</v>
      </c>
      <c r="AA137" s="3">
        <v>8.0048028817290381E-2</v>
      </c>
      <c r="AB137" s="3"/>
      <c r="AC137" s="3">
        <v>0.89053432059235549</v>
      </c>
      <c r="AD137" s="3">
        <v>3.9623774264558738</v>
      </c>
      <c r="AE137" s="3">
        <v>3.2219331598959378</v>
      </c>
      <c r="AF137" s="29">
        <v>3.2819691815089054</v>
      </c>
      <c r="AG137" s="3">
        <v>0.18010806483890335</v>
      </c>
      <c r="AH137" s="51">
        <f t="shared" si="98"/>
        <v>99.999999999999986</v>
      </c>
      <c r="AI137" s="3">
        <f t="shared" si="99"/>
        <v>0.29729433678003475</v>
      </c>
      <c r="AJ137" s="3">
        <f>Z137/AC137</f>
        <v>4.2134831460674151</v>
      </c>
      <c r="AK137" s="3">
        <f>AE137+AF137</f>
        <v>6.5039023414048431</v>
      </c>
      <c r="AL137" s="3">
        <f>(Y137/101.961)/(AD137/56.077+AE137/61.979+AF137/94.196)</f>
        <v>1.0468742790084082</v>
      </c>
      <c r="AM137" s="3">
        <f>(Y137/101.961)/(AE137/61.979+AF137/94.196)</f>
        <v>1.8988257633261993</v>
      </c>
    </row>
    <row r="138" spans="1:39" x14ac:dyDescent="0.15">
      <c r="A138" s="25">
        <v>1650</v>
      </c>
      <c r="B138">
        <v>875</v>
      </c>
      <c r="C138" t="s">
        <v>411</v>
      </c>
      <c r="D138" s="3">
        <v>48.748988730061356</v>
      </c>
      <c r="E138" s="3">
        <v>1.3644721372248814</v>
      </c>
      <c r="F138" s="3">
        <v>2.4297046582433968E-2</v>
      </c>
      <c r="G138" s="3">
        <v>19.33230903820542</v>
      </c>
      <c r="H138" s="3">
        <v>8.8126650740919015</v>
      </c>
      <c r="I138" s="3">
        <v>0.13959360264119952</v>
      </c>
      <c r="J138" s="3">
        <v>1.1334752066466985E-4</v>
      </c>
      <c r="K138" s="3">
        <v>6.5814129056817015</v>
      </c>
      <c r="L138" s="3">
        <v>11.707797802734685</v>
      </c>
      <c r="M138" s="3">
        <v>2.6739682119290675</v>
      </c>
      <c r="N138" s="3">
        <v>0.37393084984477487</v>
      </c>
      <c r="O138" s="3">
        <v>0.24045125348189411</v>
      </c>
      <c r="P138" s="51">
        <f>SUM(D138:O138)</f>
        <v>99.999999999999972</v>
      </c>
      <c r="Q138" s="1">
        <f>(K138/40.304)/(K138/40.304+H138/71.846)</f>
        <v>0.57104935336815954</v>
      </c>
      <c r="S138">
        <v>1650</v>
      </c>
      <c r="T138" s="25">
        <v>875</v>
      </c>
      <c r="U138" t="s">
        <v>240</v>
      </c>
      <c r="V138" s="3">
        <v>68.741244746848125</v>
      </c>
      <c r="W138" s="3">
        <v>0.41024614768861323</v>
      </c>
      <c r="Y138" s="3">
        <v>16.409845907544526</v>
      </c>
      <c r="Z138" s="3">
        <v>3.181909145487293</v>
      </c>
      <c r="AA138" s="3">
        <v>7.0042025215129103E-2</v>
      </c>
      <c r="AB138" s="3"/>
      <c r="AC138" s="3">
        <v>0.75045027016209742</v>
      </c>
      <c r="AD138" s="3">
        <v>3.5721432859715834</v>
      </c>
      <c r="AE138" s="3">
        <v>3.1919151490894544</v>
      </c>
      <c r="AF138" s="29">
        <v>3.5321192715629381</v>
      </c>
      <c r="AG138" s="3">
        <v>0.14008405043025821</v>
      </c>
      <c r="AH138" s="51">
        <f t="shared" si="98"/>
        <v>100</v>
      </c>
      <c r="AI138" s="3">
        <f t="shared" si="99"/>
        <v>0.29598538257529944</v>
      </c>
      <c r="AJ138" s="3">
        <f>Z138/AC138</f>
        <v>4.24</v>
      </c>
      <c r="AK138" s="3">
        <f>AE138+AF138</f>
        <v>6.7240344206523925</v>
      </c>
      <c r="AL138" s="3">
        <f>(Y138/101.961)/(AD138/56.077+AE138/61.979+AF138/94.196)</f>
        <v>1.0539901520870942</v>
      </c>
      <c r="AM138" s="3">
        <f>(Y138/101.961)/(AE138/61.979+AF138/94.196)</f>
        <v>1.8083922063050324</v>
      </c>
    </row>
    <row r="139" spans="1:39" x14ac:dyDescent="0.15">
      <c r="A139" s="25">
        <v>1644</v>
      </c>
      <c r="B139">
        <v>850</v>
      </c>
      <c r="C139" t="s">
        <v>411</v>
      </c>
      <c r="D139" s="3">
        <v>47.914499381698697</v>
      </c>
      <c r="E139" s="3">
        <v>1.3640525006726234</v>
      </c>
      <c r="F139" s="3">
        <v>5.1027914283634908E-2</v>
      </c>
      <c r="G139" s="3">
        <v>18.81441945515353</v>
      </c>
      <c r="H139" s="3">
        <v>9.705130650581971</v>
      </c>
      <c r="I139" s="3">
        <v>0.16268388542669565</v>
      </c>
      <c r="J139" s="3">
        <v>7.9561436147571624E-5</v>
      </c>
      <c r="K139" s="3">
        <v>6.991891898548487</v>
      </c>
      <c r="L139" s="3">
        <v>11.948372348013082</v>
      </c>
      <c r="M139" s="3">
        <v>2.3852969027240674</v>
      </c>
      <c r="N139" s="3">
        <v>0.37784233523415189</v>
      </c>
      <c r="O139" s="3">
        <v>0.28470316622691294</v>
      </c>
      <c r="P139" s="51">
        <f>SUM(D139:O139)</f>
        <v>100</v>
      </c>
      <c r="Q139" s="1">
        <f>(K139/40.304)/(K139/40.304+H139/71.846)</f>
        <v>0.56221852010660156</v>
      </c>
      <c r="S139">
        <v>1644</v>
      </c>
      <c r="T139" s="25">
        <v>850</v>
      </c>
      <c r="U139" t="s">
        <v>240</v>
      </c>
      <c r="V139" s="3">
        <v>71.335667833916972</v>
      </c>
      <c r="W139" s="3">
        <v>0.33016508254127069</v>
      </c>
      <c r="Y139" s="3">
        <v>15.507753876938471</v>
      </c>
      <c r="Z139" s="3">
        <v>2.3911955977988999</v>
      </c>
      <c r="AA139" s="3">
        <v>0.10005002501250626</v>
      </c>
      <c r="AB139" s="3"/>
      <c r="AC139" s="3">
        <v>0.64032016008004011</v>
      </c>
      <c r="AD139" s="3">
        <v>2.9814907453726867</v>
      </c>
      <c r="AE139" s="3">
        <v>2.9214607303651827</v>
      </c>
      <c r="AF139" s="29">
        <v>3.7218609304652333</v>
      </c>
      <c r="AG139" s="3">
        <v>7.0035017508754391E-2</v>
      </c>
      <c r="AH139" s="51">
        <f t="shared" si="98"/>
        <v>100</v>
      </c>
      <c r="AI139" s="3">
        <f t="shared" si="99"/>
        <v>0.32311212300081515</v>
      </c>
      <c r="AJ139" s="3">
        <f>Z139/AC139</f>
        <v>3.734375</v>
      </c>
      <c r="AK139" s="3">
        <f>AE139+AF139</f>
        <v>6.6433216608304164</v>
      </c>
      <c r="AL139" s="3">
        <f>(Y139/101.961)/(AD139/56.077+AE139/61.979+AF139/94.196)</f>
        <v>1.0878224197275248</v>
      </c>
      <c r="AM139" s="3">
        <f>(Y139/101.961)/(AE139/61.979+AF139/94.196)</f>
        <v>1.7553162579526351</v>
      </c>
    </row>
    <row r="140" spans="1:39" x14ac:dyDescent="0.15">
      <c r="A140" s="25">
        <v>1642</v>
      </c>
      <c r="B140">
        <v>825</v>
      </c>
      <c r="C140" t="s">
        <v>411</v>
      </c>
      <c r="D140" s="3">
        <v>48.501894352906817</v>
      </c>
      <c r="E140" s="3">
        <v>1.3739676308140096</v>
      </c>
      <c r="F140" s="3">
        <v>2.5714264966324098E-2</v>
      </c>
      <c r="G140" s="3">
        <v>18.344433990433519</v>
      </c>
      <c r="H140" s="3">
        <v>9.8392211233671425</v>
      </c>
      <c r="I140" s="3">
        <v>0.18153901948074397</v>
      </c>
      <c r="J140" s="3">
        <v>6.4020978394200198E-5</v>
      </c>
      <c r="K140" s="3">
        <v>7.0480400105204746</v>
      </c>
      <c r="L140" s="3">
        <v>11.4110079584314</v>
      </c>
      <c r="M140" s="3">
        <v>2.624746348242923</v>
      </c>
      <c r="N140" s="3">
        <v>0.37620039378230274</v>
      </c>
      <c r="O140" s="3">
        <v>0.27317088607594936</v>
      </c>
      <c r="P140" s="51">
        <f>SUM(D140:O140)</f>
        <v>99.999999999999986</v>
      </c>
      <c r="Q140" s="1">
        <f>(K140/40.304)/(K140/40.304+H140/71.846)</f>
        <v>0.56080930679232344</v>
      </c>
      <c r="S140">
        <v>1642</v>
      </c>
      <c r="T140" s="25">
        <v>825</v>
      </c>
      <c r="U140" t="s">
        <v>240</v>
      </c>
      <c r="V140" s="3">
        <v>73.121936580974278</v>
      </c>
      <c r="W140" s="3">
        <v>0.27008102430729219</v>
      </c>
      <c r="Y140" s="3">
        <v>14.70441132339702</v>
      </c>
      <c r="Z140" s="3">
        <v>2.0106031809542859</v>
      </c>
      <c r="AA140" s="3">
        <v>9.0027008102430736E-2</v>
      </c>
      <c r="AB140" s="3"/>
      <c r="AC140" s="3">
        <v>0.49014704411323395</v>
      </c>
      <c r="AD140" s="3">
        <v>2.5807742322696807</v>
      </c>
      <c r="AE140" s="3">
        <v>2.7508252475742725</v>
      </c>
      <c r="AF140" s="29">
        <v>3.9311793538061419</v>
      </c>
      <c r="AG140" s="3">
        <v>5.0015004501350407E-2</v>
      </c>
      <c r="AH140" s="51">
        <f t="shared" si="98"/>
        <v>99.999999999999972</v>
      </c>
      <c r="AI140" s="3">
        <f t="shared" si="99"/>
        <v>0.30292444438172578</v>
      </c>
      <c r="AJ140" s="3">
        <f>Z140/AC140</f>
        <v>4.1020408163265296</v>
      </c>
      <c r="AK140" s="3">
        <f>AE140+AF140</f>
        <v>6.6820046013804149</v>
      </c>
      <c r="AL140" s="3">
        <f>(Y140/101.961)/(AD140/56.077+AE140/61.979+AF140/94.196)</f>
        <v>1.0913948641260889</v>
      </c>
      <c r="AM140" s="3">
        <f>(Y140/101.961)/(AE140/61.979+AF140/94.196)</f>
        <v>1.6746480908930761</v>
      </c>
    </row>
    <row r="141" spans="1:39" x14ac:dyDescent="0.15">
      <c r="A141" s="12" t="s">
        <v>235</v>
      </c>
      <c r="D141" s="3"/>
      <c r="O141" s="3"/>
      <c r="Q141" s="1"/>
      <c r="T141" s="25"/>
      <c r="U141"/>
      <c r="V141" s="3"/>
      <c r="W141" s="3"/>
      <c r="Y141" s="3"/>
      <c r="Z141" s="3"/>
      <c r="AA141" s="3"/>
      <c r="AB141" s="3"/>
      <c r="AC141" s="3"/>
      <c r="AD141" s="3"/>
      <c r="AE141" s="3"/>
      <c r="AF141" s="29"/>
      <c r="AG141" s="3"/>
      <c r="AH141" s="55"/>
    </row>
    <row r="142" spans="1:39" x14ac:dyDescent="0.15">
      <c r="A142" s="25">
        <v>1695</v>
      </c>
      <c r="B142">
        <v>875</v>
      </c>
      <c r="C142" t="s">
        <v>412</v>
      </c>
      <c r="D142" s="3">
        <v>46.135226144128161</v>
      </c>
      <c r="E142" s="3">
        <v>1.8258880802628388</v>
      </c>
      <c r="F142" s="3">
        <v>1.9911465873384909E-2</v>
      </c>
      <c r="G142" s="3">
        <v>19.976739594715511</v>
      </c>
      <c r="H142" s="3">
        <v>9.4289319789294463</v>
      </c>
      <c r="I142" s="3">
        <v>0.16101775269352736</v>
      </c>
      <c r="J142" s="3">
        <v>4.145456897059184E-4</v>
      </c>
      <c r="K142" s="3">
        <v>7.143053234576211</v>
      </c>
      <c r="L142" s="3">
        <v>12.94519833191141</v>
      </c>
      <c r="M142" s="3">
        <v>1.7801980747103825</v>
      </c>
      <c r="N142" s="3">
        <v>0.35292146406616215</v>
      </c>
      <c r="O142" s="3">
        <v>0.23049933244325768</v>
      </c>
      <c r="P142" s="51">
        <f>SUM(D142:O142)</f>
        <v>100</v>
      </c>
      <c r="Q142" s="1">
        <f>(K142/40.304)/(K142/40.304+H142/71.846)</f>
        <v>0.57454804515131641</v>
      </c>
      <c r="S142">
        <v>1695</v>
      </c>
      <c r="T142" s="25">
        <v>875</v>
      </c>
      <c r="U142" t="s">
        <v>240</v>
      </c>
      <c r="V142" s="3">
        <v>72.00801201802706</v>
      </c>
      <c r="W142" s="3">
        <v>0.41061592388582879</v>
      </c>
      <c r="Y142" s="3">
        <v>14.822233350025039</v>
      </c>
      <c r="Z142" s="3">
        <v>2.4937406109163751</v>
      </c>
      <c r="AA142" s="3">
        <v>5.007511266900351E-2</v>
      </c>
      <c r="AB142" s="3"/>
      <c r="AC142" s="3">
        <v>0.60090135202804207</v>
      </c>
      <c r="AD142" s="3">
        <v>2.8442663995993991</v>
      </c>
      <c r="AE142" s="3">
        <v>2.8743114672008012</v>
      </c>
      <c r="AF142" s="29">
        <v>3.7856785177766654</v>
      </c>
      <c r="AG142" s="3">
        <v>0.11016524787180772</v>
      </c>
      <c r="AH142" s="51">
        <f t="shared" ref="AH142" si="100">SUM(V142:AG142)</f>
        <v>100.00000000000003</v>
      </c>
      <c r="AI142" s="3">
        <f t="shared" ref="AI142" si="101">(AC142/40.304)/(AC142/40.304+Z142/71.846)</f>
        <v>0.30047560177928262</v>
      </c>
      <c r="AJ142" s="3">
        <f>Z142/AC142</f>
        <v>4.1500000000000012</v>
      </c>
      <c r="AK142" s="3">
        <f>AE142+AF142</f>
        <v>6.6599899849774662</v>
      </c>
      <c r="AL142" s="3">
        <f>(Y142/101.961)/(AD142/56.077+AE142/61.979+AF142/94.196)</f>
        <v>1.0588984911931314</v>
      </c>
      <c r="AM142" s="3">
        <f>(Y142/101.961)/(AE142/61.979+AF142/94.196)</f>
        <v>1.6793355951408946</v>
      </c>
    </row>
    <row r="143" spans="1:39" x14ac:dyDescent="0.15">
      <c r="A143" s="12" t="s">
        <v>236</v>
      </c>
      <c r="D143" s="3"/>
      <c r="O143" s="3"/>
      <c r="Q143" s="1"/>
      <c r="T143" s="25"/>
      <c r="U143"/>
      <c r="V143" s="3"/>
      <c r="W143" s="3"/>
      <c r="Y143" s="3"/>
      <c r="Z143" s="3"/>
      <c r="AA143" s="3"/>
      <c r="AB143" s="3"/>
      <c r="AC143" s="3"/>
      <c r="AD143" s="3"/>
      <c r="AE143" s="3"/>
      <c r="AF143" s="29"/>
      <c r="AG143" s="3"/>
      <c r="AH143" s="55"/>
    </row>
    <row r="144" spans="1:39" x14ac:dyDescent="0.15">
      <c r="A144" s="25">
        <v>1637</v>
      </c>
      <c r="B144">
        <v>925</v>
      </c>
      <c r="C144" t="s">
        <v>412</v>
      </c>
      <c r="D144" s="3">
        <v>46.331369909050196</v>
      </c>
      <c r="E144" s="3">
        <v>1.5096476370106413</v>
      </c>
      <c r="F144" s="3">
        <v>2.2193557134951913E-2</v>
      </c>
      <c r="G144" s="3">
        <v>18.30705848892476</v>
      </c>
      <c r="H144" s="3">
        <v>12.249479346669244</v>
      </c>
      <c r="I144" s="3">
        <v>0.17127688834837562</v>
      </c>
      <c r="J144" s="3">
        <v>2.1453078286879754E-3</v>
      </c>
      <c r="K144" s="3">
        <v>6.8454130742912342</v>
      </c>
      <c r="L144" s="3">
        <v>11.565354351414145</v>
      </c>
      <c r="M144" s="3">
        <v>2.5158994797255723</v>
      </c>
      <c r="N144" s="3">
        <v>0.25119113732101239</v>
      </c>
      <c r="O144" s="3">
        <v>0.22897082228116711</v>
      </c>
      <c r="P144" s="51">
        <f>SUM(D144:O144)</f>
        <v>99.999999999999986</v>
      </c>
      <c r="Q144" s="1">
        <f>(K144/40.304)/(K144/40.304+H144/71.846)</f>
        <v>0.49904239863008582</v>
      </c>
      <c r="S144">
        <v>1637</v>
      </c>
      <c r="T144" s="25">
        <v>925</v>
      </c>
      <c r="U144" t="s">
        <v>240</v>
      </c>
      <c r="V144" s="3">
        <v>73.466119507556797</v>
      </c>
      <c r="W144" s="3">
        <v>0.31027925132619355</v>
      </c>
      <c r="Y144" s="3">
        <v>14.312881593434089</v>
      </c>
      <c r="Z144" s="3">
        <v>1.1810629566609947</v>
      </c>
      <c r="AA144" s="3">
        <v>8.0072064858372524E-2</v>
      </c>
      <c r="AB144" s="3"/>
      <c r="AC144" s="3">
        <v>0.92082874587128405</v>
      </c>
      <c r="AD144" s="3">
        <v>2.5322790511460309</v>
      </c>
      <c r="AE144" s="3">
        <v>3.1128015213692319</v>
      </c>
      <c r="AF144" s="29">
        <v>3.9635672104894399</v>
      </c>
      <c r="AG144" s="3">
        <v>0.12010809728755879</v>
      </c>
      <c r="AH144" s="51">
        <f t="shared" ref="AH144:AH148" si="102">SUM(V144:AG144)</f>
        <v>100</v>
      </c>
      <c r="AI144" s="3">
        <f t="shared" ref="AI144:AI148" si="103">(AC144/40.304)/(AC144/40.304+Z144/71.846)</f>
        <v>0.58155940010403229</v>
      </c>
      <c r="AJ144" s="3">
        <f>Z144/AC144</f>
        <v>1.2826086956521738</v>
      </c>
      <c r="AK144" s="3">
        <f>AE144+AF144</f>
        <v>7.0763687318586719</v>
      </c>
      <c r="AL144" s="3">
        <f>(Y144/101.961)/(AD144/56.077+AE144/61.979+AF144/94.196)</f>
        <v>1.0212246184009073</v>
      </c>
      <c r="AM144" s="3">
        <f>(Y144/101.961)/(AE144/61.979+AF144/94.196)</f>
        <v>1.520844796877332</v>
      </c>
    </row>
    <row r="145" spans="1:39" x14ac:dyDescent="0.15">
      <c r="A145" s="25">
        <v>1668</v>
      </c>
      <c r="B145">
        <v>900</v>
      </c>
      <c r="C145" t="s">
        <v>412</v>
      </c>
      <c r="D145" s="3">
        <v>47.995484067439136</v>
      </c>
      <c r="E145" s="3">
        <v>1.6669695670983671</v>
      </c>
      <c r="F145" s="3">
        <v>1.78921443095004E-2</v>
      </c>
      <c r="G145" s="3">
        <v>18.50840703268733</v>
      </c>
      <c r="H145" s="3">
        <v>10.965667953543711</v>
      </c>
      <c r="I145" s="3">
        <v>0.14993859194081954</v>
      </c>
      <c r="J145" s="3">
        <v>1.9377269908760742E-3</v>
      </c>
      <c r="K145" s="3">
        <v>6.9393616693514462</v>
      </c>
      <c r="L145" s="3">
        <v>10.270302745259121</v>
      </c>
      <c r="M145" s="3">
        <v>2.8828247180575972</v>
      </c>
      <c r="N145" s="3">
        <v>0.3297609531334097</v>
      </c>
      <c r="O145" s="3">
        <v>0.27145283018867927</v>
      </c>
      <c r="P145" s="51">
        <f>SUM(D145:O145)</f>
        <v>99.999999999999986</v>
      </c>
      <c r="Q145" s="1">
        <f>(K145/40.304)/(K145/40.304+H145/71.846)</f>
        <v>0.53009226633694573</v>
      </c>
      <c r="S145">
        <v>1668</v>
      </c>
      <c r="T145" s="25">
        <v>900</v>
      </c>
      <c r="U145" t="s">
        <v>240</v>
      </c>
      <c r="V145" s="3">
        <v>74.989987985582715</v>
      </c>
      <c r="W145" s="3">
        <v>0.36043251902282741</v>
      </c>
      <c r="Y145" s="3">
        <v>13.41609931918302</v>
      </c>
      <c r="Z145" s="3">
        <v>1.0712855426511814</v>
      </c>
      <c r="AA145" s="3">
        <v>7.0084100921105341E-2</v>
      </c>
      <c r="AB145" s="3"/>
      <c r="AC145" s="3">
        <v>0.69082899479375248</v>
      </c>
      <c r="AD145" s="3">
        <v>2.1225470564677615</v>
      </c>
      <c r="AE145" s="3">
        <v>2.8834601521826193</v>
      </c>
      <c r="AF145" s="29">
        <v>4.2150580696836206</v>
      </c>
      <c r="AG145" s="3">
        <v>0.18021625951141371</v>
      </c>
      <c r="AH145" s="51">
        <f t="shared" si="102"/>
        <v>100.00000000000001</v>
      </c>
      <c r="AI145" s="3">
        <f t="shared" si="103"/>
        <v>0.53478170535136194</v>
      </c>
      <c r="AJ145" s="3">
        <f>Z145/AC145</f>
        <v>1.5507246376811594</v>
      </c>
      <c r="AK145" s="3">
        <f>AE145+AF145</f>
        <v>7.0985182218662395</v>
      </c>
      <c r="AL145" s="3">
        <f>(Y145/101.961)/(AD145/56.077+AE145/61.979+AF145/94.196)</f>
        <v>1.019045589772319</v>
      </c>
      <c r="AM145" s="3">
        <f>(Y145/101.961)/(AE145/61.979+AF145/94.196)</f>
        <v>1.4416497276714511</v>
      </c>
    </row>
    <row r="146" spans="1:39" x14ac:dyDescent="0.15">
      <c r="A146" s="25">
        <v>1669</v>
      </c>
      <c r="B146">
        <v>875</v>
      </c>
      <c r="C146" t="s">
        <v>412</v>
      </c>
      <c r="D146" s="3">
        <v>47.607962309015988</v>
      </c>
      <c r="E146" s="3">
        <v>1.8502629366155126</v>
      </c>
      <c r="F146" s="3">
        <v>2.2184767009371192E-2</v>
      </c>
      <c r="G146" s="3">
        <v>17.731907911652556</v>
      </c>
      <c r="H146" s="3">
        <v>11.575718488081606</v>
      </c>
      <c r="I146" s="3">
        <v>0.16709935820875113</v>
      </c>
      <c r="J146" s="3">
        <v>2.9204084399803913E-3</v>
      </c>
      <c r="K146" s="3">
        <v>7.0786667238297536</v>
      </c>
      <c r="L146" s="3">
        <v>10.576750568520239</v>
      </c>
      <c r="M146" s="3">
        <v>2.8751619703089286</v>
      </c>
      <c r="N146" s="3">
        <v>0.23991172812863462</v>
      </c>
      <c r="O146" s="3">
        <v>0.27145283018867927</v>
      </c>
      <c r="P146" s="51">
        <f>SUM(D146:O146)</f>
        <v>99.999999999999986</v>
      </c>
      <c r="Q146" s="1">
        <f>(K146/40.304)/(K146/40.304+H146/71.846)</f>
        <v>0.52154917368995979</v>
      </c>
      <c r="S146">
        <v>1669</v>
      </c>
      <c r="T146" s="25">
        <v>875</v>
      </c>
      <c r="U146" t="s">
        <v>240</v>
      </c>
      <c r="V146" s="3">
        <v>75.96837153438095</v>
      </c>
      <c r="W146" s="3">
        <v>0.26023421078971071</v>
      </c>
      <c r="Y146" s="3">
        <v>13.011710539485536</v>
      </c>
      <c r="Z146" s="3">
        <v>0.92082874587128405</v>
      </c>
      <c r="AA146" s="3">
        <v>5.0045040536482829E-2</v>
      </c>
      <c r="AB146" s="3"/>
      <c r="AC146" s="3">
        <v>0.59053147833049735</v>
      </c>
      <c r="AD146" s="3">
        <v>1.7816034430987888</v>
      </c>
      <c r="AE146" s="3">
        <v>2.8125312781503351</v>
      </c>
      <c r="AF146" s="29">
        <v>4.5040536482834543</v>
      </c>
      <c r="AG146" s="3">
        <v>0.10009008107296566</v>
      </c>
      <c r="AH146" s="51">
        <f t="shared" si="102"/>
        <v>100.00000000000001</v>
      </c>
      <c r="AI146" s="3">
        <f t="shared" si="103"/>
        <v>0.53340593203724429</v>
      </c>
      <c r="AJ146" s="3">
        <f>Z146/AC146</f>
        <v>1.5593220338983051</v>
      </c>
      <c r="AK146" s="3">
        <f>AE146+AF146</f>
        <v>7.316584926433789</v>
      </c>
      <c r="AL146" s="3">
        <f>(Y146/101.961)/(AD146/56.077+AE146/61.979+AF146/94.196)</f>
        <v>1.0212009380332383</v>
      </c>
      <c r="AM146" s="3">
        <f>(Y146/101.961)/(AE146/61.979+AF146/94.196)</f>
        <v>1.3693353879779655</v>
      </c>
    </row>
    <row r="147" spans="1:39" x14ac:dyDescent="0.15">
      <c r="A147" s="25">
        <v>1640</v>
      </c>
      <c r="B147">
        <v>850</v>
      </c>
      <c r="C147" t="s">
        <v>412</v>
      </c>
      <c r="D147" s="3">
        <v>48.146478615148048</v>
      </c>
      <c r="E147" s="3">
        <v>1.401819696138332</v>
      </c>
      <c r="F147" s="3">
        <v>1.7994951042660103E-2</v>
      </c>
      <c r="G147" s="3">
        <v>18.203167384859913</v>
      </c>
      <c r="H147" s="3">
        <v>10.224413515800762</v>
      </c>
      <c r="I147" s="3">
        <v>0.17770638284428758</v>
      </c>
      <c r="J147" s="3">
        <v>7.8746357980943394E-4</v>
      </c>
      <c r="K147" s="3">
        <v>7.2780088732898989</v>
      </c>
      <c r="L147" s="3">
        <v>11.262400338883547</v>
      </c>
      <c r="M147" s="3">
        <v>2.7009795042305016</v>
      </c>
      <c r="N147" s="3">
        <v>0.32177636241754043</v>
      </c>
      <c r="O147" s="3">
        <v>0.26446691176470594</v>
      </c>
      <c r="P147" s="51">
        <f>SUM(D147:O147)</f>
        <v>100.00000000000001</v>
      </c>
      <c r="Q147" s="1">
        <f>(K147/40.304)/(K147/40.304+H147/71.846)</f>
        <v>0.55925848333611883</v>
      </c>
      <c r="S147">
        <v>1640</v>
      </c>
      <c r="T147" s="25">
        <v>850</v>
      </c>
      <c r="U147" t="s">
        <v>240</v>
      </c>
      <c r="V147" s="3">
        <v>75.637818909454722</v>
      </c>
      <c r="W147" s="3">
        <v>0.13006503251625814</v>
      </c>
      <c r="Y147" s="3">
        <v>13.506753376688346</v>
      </c>
      <c r="Z147" s="3">
        <v>0.81040520260130078</v>
      </c>
      <c r="AA147" s="3">
        <v>5.002501250625313E-2</v>
      </c>
      <c r="AB147" s="3"/>
      <c r="AC147" s="3">
        <v>0.44022011005502759</v>
      </c>
      <c r="AD147" s="3">
        <v>1.4607303651825914</v>
      </c>
      <c r="AE147" s="3">
        <v>2.7913956978489249</v>
      </c>
      <c r="AF147" s="29">
        <v>5.0825412706353186</v>
      </c>
      <c r="AG147" s="3">
        <v>9.0045022511255637E-2</v>
      </c>
      <c r="AH147" s="51">
        <f t="shared" si="102"/>
        <v>100</v>
      </c>
      <c r="AI147" s="3">
        <f t="shared" si="103"/>
        <v>0.49195436929102593</v>
      </c>
      <c r="AJ147" s="3">
        <f>Z147/AC147</f>
        <v>1.8409090909090908</v>
      </c>
      <c r="AK147" s="3">
        <f>AE147+AF147</f>
        <v>7.8739369684842435</v>
      </c>
      <c r="AL147" s="3">
        <f>(Y147/101.961)/(AD147/56.077+AE147/61.979+AF147/94.196)</f>
        <v>1.0593897264003309</v>
      </c>
      <c r="AM147" s="3">
        <f>(Y147/101.961)/(AE147/61.979+AF147/94.196)</f>
        <v>1.3381484393431593</v>
      </c>
    </row>
    <row r="148" spans="1:39" x14ac:dyDescent="0.15">
      <c r="A148" s="25">
        <v>1673</v>
      </c>
      <c r="B148">
        <v>825</v>
      </c>
      <c r="C148" t="s">
        <v>412</v>
      </c>
      <c r="D148" s="3">
        <v>48.391236548147759</v>
      </c>
      <c r="E148" s="3">
        <v>1.8637579581280401</v>
      </c>
      <c r="F148" s="3">
        <v>1.3881130758447713E-2</v>
      </c>
      <c r="G148" s="3">
        <v>18.316874814106331</v>
      </c>
      <c r="H148" s="3">
        <v>9.3747603600696703</v>
      </c>
      <c r="I148" s="3">
        <v>0.19532656610668855</v>
      </c>
      <c r="J148" s="3">
        <v>1.7898052691867122E-3</v>
      </c>
      <c r="K148" s="3">
        <v>7.3358729735455688</v>
      </c>
      <c r="L148" s="3">
        <v>11.23767318398739</v>
      </c>
      <c r="M148" s="3">
        <v>2.6186939151876012</v>
      </c>
      <c r="N148" s="3">
        <v>0.38370681876740337</v>
      </c>
      <c r="O148" s="3">
        <v>0.2664259259259259</v>
      </c>
      <c r="P148" s="51">
        <f>SUM(D148:O148)</f>
        <v>100.00000000000003</v>
      </c>
      <c r="Q148" s="1">
        <f>(K148/40.304)/(K148/40.304+H148/71.846)</f>
        <v>0.58244770951084945</v>
      </c>
      <c r="S148">
        <v>1673</v>
      </c>
      <c r="T148" s="25">
        <v>825</v>
      </c>
      <c r="U148" t="s">
        <v>240</v>
      </c>
      <c r="V148" s="3">
        <v>75.300000000000011</v>
      </c>
      <c r="W148" s="3">
        <v>0.13000000000000003</v>
      </c>
      <c r="Y148" s="3">
        <v>13.700000000000001</v>
      </c>
      <c r="Z148" s="3">
        <v>1.1300000000000001</v>
      </c>
      <c r="AA148" s="3">
        <v>3.0000000000000006E-2</v>
      </c>
      <c r="AB148" s="3"/>
      <c r="AC148" s="3">
        <v>0.41000000000000003</v>
      </c>
      <c r="AD148" s="3">
        <v>1.6600000000000001</v>
      </c>
      <c r="AE148" s="3">
        <v>2.6900000000000004</v>
      </c>
      <c r="AF148" s="29">
        <v>4.9200000000000008</v>
      </c>
      <c r="AG148" s="3">
        <v>3.0000000000000006E-2</v>
      </c>
      <c r="AH148" s="51">
        <f t="shared" si="102"/>
        <v>100</v>
      </c>
      <c r="AI148" s="3">
        <f t="shared" si="103"/>
        <v>0.3927561433688736</v>
      </c>
      <c r="AJ148" s="3">
        <f>Z148/AC148</f>
        <v>2.75609756097561</v>
      </c>
      <c r="AK148" s="3">
        <f>AE148+AF148</f>
        <v>7.6100000000000012</v>
      </c>
      <c r="AL148" s="3">
        <f>(Y148/101.961)/(AD148/56.077+AE148/61.979+AF148/94.196)</f>
        <v>1.0728997275404517</v>
      </c>
      <c r="AM148" s="3">
        <f>(Y148/101.961)/(AE148/61.979+AF148/94.196)</f>
        <v>1.4050030669802205</v>
      </c>
    </row>
    <row r="149" spans="1:39" x14ac:dyDescent="0.15">
      <c r="A149" s="18" t="s">
        <v>303</v>
      </c>
      <c r="D149" s="3"/>
      <c r="O149" s="3"/>
      <c r="Q149" s="1"/>
      <c r="T149" s="25"/>
      <c r="U149"/>
      <c r="X149"/>
      <c r="Y149"/>
    </row>
    <row r="150" spans="1:39" x14ac:dyDescent="0.15">
      <c r="A150" s="12"/>
      <c r="D150" s="3"/>
      <c r="O150" s="3"/>
      <c r="Q150" s="1"/>
      <c r="S150" t="s">
        <v>304</v>
      </c>
      <c r="T150" s="46" t="s">
        <v>183</v>
      </c>
      <c r="U150"/>
      <c r="V150" s="3">
        <v>49.337410805300713</v>
      </c>
      <c r="W150" s="3">
        <v>0.40774719673802245</v>
      </c>
      <c r="Y150" s="3">
        <v>14.882772680937819</v>
      </c>
      <c r="Z150" s="3">
        <v>8.5626911314984717</v>
      </c>
      <c r="AA150" s="3">
        <v>0.20387359836901123</v>
      </c>
      <c r="AB150" s="3"/>
      <c r="AC150" s="3">
        <v>10.9072375127421</v>
      </c>
      <c r="AD150" s="3">
        <v>14.576962283384303</v>
      </c>
      <c r="AE150" s="3">
        <v>1.0193679918450562</v>
      </c>
      <c r="AF150" s="3">
        <v>0.10193679918450561</v>
      </c>
      <c r="AG150" s="3"/>
      <c r="AH150" s="51">
        <f t="shared" ref="AH150" si="104">SUM(V150:AG150)</f>
        <v>100</v>
      </c>
      <c r="AI150" s="3">
        <f t="shared" ref="AI150" si="105">(AC150/40.304)/(AC150/40.304+Z150/71.846)</f>
        <v>0.69425464943830328</v>
      </c>
      <c r="AJ150" s="3">
        <f>Z150/AC150</f>
        <v>0.7850467289719627</v>
      </c>
      <c r="AK150" s="3">
        <f>AE150+AF150</f>
        <v>1.1213047910295619</v>
      </c>
      <c r="AL150" s="3">
        <f>(Y150/101.961)/(AD150/56.077+AE150/61.979+AF150/94.196)</f>
        <v>0.52604932159210327</v>
      </c>
      <c r="AM150" s="3">
        <f>(Y150/101.961)/(AE150/61.979+AF150/94.196)</f>
        <v>8.3269981815634928</v>
      </c>
    </row>
    <row r="151" spans="1:39" x14ac:dyDescent="0.15">
      <c r="A151" s="12">
        <v>132</v>
      </c>
      <c r="B151">
        <v>750</v>
      </c>
      <c r="C151" t="s">
        <v>241</v>
      </c>
      <c r="D151" s="3">
        <v>48.650246420639633</v>
      </c>
      <c r="E151" s="3">
        <v>0.22355382767937554</v>
      </c>
      <c r="G151" s="3">
        <v>17.714104136953463</v>
      </c>
      <c r="H151" s="3">
        <v>7.7728593489435198</v>
      </c>
      <c r="I151" s="3">
        <v>0.16481537075953165</v>
      </c>
      <c r="K151" s="3">
        <v>9.6647462223556495</v>
      </c>
      <c r="L151" s="3">
        <v>15.215516886406023</v>
      </c>
      <c r="M151" s="3">
        <v>0.51350725029568489</v>
      </c>
      <c r="N151" s="3">
        <v>8.065053596711777E-2</v>
      </c>
      <c r="O151" s="3"/>
      <c r="P151" s="51">
        <f t="shared" ref="P151:P165" si="106">SUM(D151:O151)</f>
        <v>100</v>
      </c>
      <c r="Q151" s="1">
        <f t="shared" ref="Q151:Q165" si="107">(K151/40.304)/(K151/40.304+H151/71.846)</f>
        <v>0.68910126363504165</v>
      </c>
      <c r="T151" s="25"/>
      <c r="U151"/>
      <c r="X151"/>
      <c r="Y151"/>
    </row>
    <row r="152" spans="1:39" x14ac:dyDescent="0.15">
      <c r="A152" s="12">
        <v>135</v>
      </c>
      <c r="B152">
        <v>800</v>
      </c>
      <c r="C152" t="s">
        <v>242</v>
      </c>
      <c r="D152" s="3">
        <v>49.228718260127366</v>
      </c>
      <c r="E152" s="3">
        <v>0.25787148003602522</v>
      </c>
      <c r="G152" s="3">
        <v>14.648673050743561</v>
      </c>
      <c r="H152" s="3">
        <v>8.950366691883799</v>
      </c>
      <c r="I152" s="3">
        <v>0.1837286100270189</v>
      </c>
      <c r="K152" s="3">
        <v>11.358297428199741</v>
      </c>
      <c r="L152" s="3">
        <v>14.894461615812801</v>
      </c>
      <c r="M152" s="3">
        <v>0.39102622310569907</v>
      </c>
      <c r="N152" s="3">
        <v>8.6856640064003204E-2</v>
      </c>
      <c r="O152" s="3"/>
      <c r="P152" s="51">
        <f t="shared" si="106"/>
        <v>100.00000000000001</v>
      </c>
      <c r="Q152" s="1">
        <f t="shared" si="107"/>
        <v>0.693456373047456</v>
      </c>
      <c r="T152" s="25"/>
      <c r="U152"/>
      <c r="X152"/>
      <c r="Y152"/>
    </row>
    <row r="153" spans="1:39" x14ac:dyDescent="0.15">
      <c r="A153" s="12">
        <v>120</v>
      </c>
      <c r="B153">
        <v>850</v>
      </c>
      <c r="C153" t="s">
        <v>243</v>
      </c>
      <c r="D153" s="3">
        <v>49.348722512458366</v>
      </c>
      <c r="E153" s="3">
        <v>0.29446569120123212</v>
      </c>
      <c r="G153" s="3">
        <v>13.522283934632712</v>
      </c>
      <c r="H153" s="3">
        <v>8.9681137780710145</v>
      </c>
      <c r="I153" s="3">
        <v>0.14030719245419901</v>
      </c>
      <c r="K153" s="3">
        <v>12.320096301728119</v>
      </c>
      <c r="L153" s="3">
        <v>14.963349227433508</v>
      </c>
      <c r="M153" s="3">
        <v>0.36610037791464478</v>
      </c>
      <c r="N153" s="3">
        <v>7.6560984106207389E-2</v>
      </c>
      <c r="O153" s="3"/>
      <c r="P153" s="51">
        <f t="shared" si="106"/>
        <v>100.00000000000001</v>
      </c>
      <c r="Q153" s="1">
        <f t="shared" si="107"/>
        <v>0.71005076710970727</v>
      </c>
      <c r="S153">
        <v>120</v>
      </c>
      <c r="T153" s="25">
        <v>850</v>
      </c>
      <c r="U153" t="s">
        <v>314</v>
      </c>
      <c r="V153" s="3">
        <v>64.802960592118396</v>
      </c>
      <c r="W153" s="3">
        <v>0.43008601720344047</v>
      </c>
      <c r="Y153" s="3">
        <v>19.073814762952583</v>
      </c>
      <c r="Z153" s="3">
        <v>4.5109021804360854</v>
      </c>
      <c r="AA153" s="3">
        <v>0.1800360072014402</v>
      </c>
      <c r="AB153" s="3"/>
      <c r="AC153" s="3">
        <v>1.5103020604120818</v>
      </c>
      <c r="AD153" s="3">
        <v>7.9515903180636087</v>
      </c>
      <c r="AE153" s="3">
        <v>1.2502500500100013</v>
      </c>
      <c r="AF153" s="29">
        <v>0.29005801160232031</v>
      </c>
      <c r="AG153" s="3"/>
      <c r="AH153" s="51">
        <f t="shared" ref="AH153:AH165" si="108">SUM(V153:AG153)</f>
        <v>99.999999999999957</v>
      </c>
      <c r="AI153" s="3">
        <f t="shared" ref="AI153" si="109">(AC153/40.304)/(AC153/40.304+Z153/71.846)</f>
        <v>0.37376152636356902</v>
      </c>
      <c r="AJ153" s="3">
        <f>Z153/AC153</f>
        <v>2.9867549668874172</v>
      </c>
      <c r="AK153" s="3">
        <f>AE153+AF153</f>
        <v>1.5403080616123217</v>
      </c>
      <c r="AL153" s="3">
        <f>(Y153/101.961)/(AD153/56.077+AE153/61.979+AF153/94.196)</f>
        <v>1.1334180554213384</v>
      </c>
      <c r="AM153" s="3">
        <f>(Y153/101.961)/(AE153/61.979+AF153/94.196)</f>
        <v>8.0455042693700722</v>
      </c>
    </row>
    <row r="154" spans="1:39" x14ac:dyDescent="0.15">
      <c r="A154" s="12">
        <v>118</v>
      </c>
      <c r="B154">
        <v>875</v>
      </c>
      <c r="C154" t="s">
        <v>244</v>
      </c>
      <c r="D154" s="3">
        <v>46.641070100298442</v>
      </c>
      <c r="E154" s="3">
        <v>0.41694013791386775</v>
      </c>
      <c r="G154" s="3">
        <v>15.191518032906572</v>
      </c>
      <c r="H154" s="3">
        <v>11.082373016755485</v>
      </c>
      <c r="I154" s="3">
        <v>0.36320513839911922</v>
      </c>
      <c r="K154" s="3">
        <v>11.482479198939824</v>
      </c>
      <c r="L154" s="3">
        <v>14.528521850502862</v>
      </c>
      <c r="M154" s="3">
        <v>0.25193745657085476</v>
      </c>
      <c r="N154" s="3">
        <v>4.1955067712966393E-2</v>
      </c>
      <c r="O154" s="3"/>
      <c r="P154" s="51">
        <f t="shared" si="106"/>
        <v>100</v>
      </c>
      <c r="Q154" s="1">
        <f t="shared" si="107"/>
        <v>0.64874806354994041</v>
      </c>
      <c r="S154">
        <v>118</v>
      </c>
      <c r="T154" s="25">
        <v>875</v>
      </c>
      <c r="U154" t="s">
        <v>314</v>
      </c>
      <c r="V154" s="3">
        <v>65.096509650965103</v>
      </c>
      <c r="W154" s="3">
        <v>0.30003000300030008</v>
      </c>
      <c r="Y154" s="3">
        <v>19.271927192719275</v>
      </c>
      <c r="Z154" s="3">
        <v>3.6903690369036912</v>
      </c>
      <c r="AA154" s="3">
        <v>0</v>
      </c>
      <c r="AB154" s="3"/>
      <c r="AC154" s="3">
        <v>1.9901990199019906</v>
      </c>
      <c r="AD154" s="3">
        <v>7.9107910791079119</v>
      </c>
      <c r="AE154" s="3">
        <v>1.3601360136013605</v>
      </c>
      <c r="AF154" s="29">
        <v>0.38003800380038011</v>
      </c>
      <c r="AG154" s="3"/>
      <c r="AH154" s="51">
        <f t="shared" si="108"/>
        <v>100.00000000000001</v>
      </c>
      <c r="AI154" s="3">
        <f t="shared" ref="AI154:AI165" si="110">(AC154/40.304)/(AC154/40.304+Z154/71.846)</f>
        <v>0.49014687586670058</v>
      </c>
      <c r="AJ154" s="3">
        <f t="shared" ref="AJ154:AJ165" si="111">Z154/AC154</f>
        <v>1.8542713567839197</v>
      </c>
      <c r="AK154" s="3">
        <f t="shared" ref="AK154:AK165" si="112">AE154+AF154</f>
        <v>1.7401740174017406</v>
      </c>
      <c r="AL154" s="3">
        <f t="shared" ref="AL154:AL165" si="113">(Y154/101.961)/(AD154/56.077+AE154/61.979+AF154/94.196)</f>
        <v>1.1314752858574739</v>
      </c>
      <c r="AM154" s="3">
        <f t="shared" ref="AM154:AM165" si="114">(Y154/101.961)/(AE154/61.979+AF154/94.196)</f>
        <v>7.2754132884071039</v>
      </c>
    </row>
    <row r="155" spans="1:39" x14ac:dyDescent="0.15">
      <c r="A155" s="12">
        <v>115</v>
      </c>
      <c r="B155">
        <v>900</v>
      </c>
      <c r="C155" t="s">
        <v>244</v>
      </c>
      <c r="D155" s="3">
        <v>48.608336209794516</v>
      </c>
      <c r="E155" s="3">
        <v>0.37050695659256916</v>
      </c>
      <c r="G155" s="3">
        <v>14.618397339277589</v>
      </c>
      <c r="H155" s="3">
        <v>8.8944595342475417</v>
      </c>
      <c r="I155" s="3">
        <v>0.14872531131225125</v>
      </c>
      <c r="K155" s="3">
        <v>11.968966011104092</v>
      </c>
      <c r="L155" s="3">
        <v>14.911598650930138</v>
      </c>
      <c r="M155" s="3">
        <v>0.40186406674166364</v>
      </c>
      <c r="N155" s="3">
        <v>7.7145919999636867E-2</v>
      </c>
      <c r="O155" s="3"/>
      <c r="P155" s="51">
        <f t="shared" si="106"/>
        <v>99.999999999999986</v>
      </c>
      <c r="Q155" s="1">
        <f t="shared" si="107"/>
        <v>0.70577730213279288</v>
      </c>
      <c r="S155">
        <v>115</v>
      </c>
      <c r="T155" s="25">
        <v>900</v>
      </c>
      <c r="U155" t="s">
        <v>314</v>
      </c>
      <c r="V155" s="3">
        <v>63.764494202319078</v>
      </c>
      <c r="W155" s="3">
        <v>0.30987604958016796</v>
      </c>
      <c r="Y155" s="3">
        <v>20.321871251499399</v>
      </c>
      <c r="Z155" s="3">
        <v>4.5581767293082764</v>
      </c>
      <c r="AA155" s="3">
        <v>0</v>
      </c>
      <c r="AB155" s="3"/>
      <c r="AC155" s="3">
        <v>1.6993202718912437</v>
      </c>
      <c r="AD155" s="3">
        <v>8.2666933226709318</v>
      </c>
      <c r="AE155" s="3">
        <v>0.83966413434626153</v>
      </c>
      <c r="AF155" s="29">
        <v>0.23990403838464616</v>
      </c>
      <c r="AG155" s="3"/>
      <c r="AH155" s="51">
        <f t="shared" si="108"/>
        <v>100</v>
      </c>
      <c r="AI155" s="3">
        <f t="shared" si="110"/>
        <v>0.39924302876880319</v>
      </c>
      <c r="AJ155" s="3">
        <f t="shared" si="111"/>
        <v>2.6823529411764699</v>
      </c>
      <c r="AK155" s="3">
        <f t="shared" si="112"/>
        <v>1.0795681727309077</v>
      </c>
      <c r="AL155" s="3">
        <f t="shared" si="113"/>
        <v>1.2189390379444711</v>
      </c>
      <c r="AM155" s="3">
        <f t="shared" si="114"/>
        <v>12.38381092812692</v>
      </c>
    </row>
    <row r="156" spans="1:39" x14ac:dyDescent="0.15">
      <c r="A156" s="12">
        <v>106</v>
      </c>
      <c r="B156">
        <v>900</v>
      </c>
      <c r="C156" t="s">
        <v>245</v>
      </c>
      <c r="D156" s="3">
        <v>48.451889639486879</v>
      </c>
      <c r="E156" s="3">
        <v>0.2669339122513632</v>
      </c>
      <c r="G156" s="3">
        <v>15.007456800119028</v>
      </c>
      <c r="H156" s="3">
        <v>9.3300711160003953</v>
      </c>
      <c r="I156" s="3">
        <v>0.20669568132075489</v>
      </c>
      <c r="K156" s="3">
        <v>11.350803466589774</v>
      </c>
      <c r="L156" s="3">
        <v>14.972026801397632</v>
      </c>
      <c r="M156" s="3">
        <v>0.35367949691898143</v>
      </c>
      <c r="N156" s="3">
        <v>6.0443085915188793E-2</v>
      </c>
      <c r="O156" s="3"/>
      <c r="P156" s="51">
        <f t="shared" si="106"/>
        <v>100</v>
      </c>
      <c r="Q156" s="1">
        <f t="shared" si="107"/>
        <v>0.684411482503546</v>
      </c>
      <c r="S156">
        <v>106</v>
      </c>
      <c r="T156" s="25">
        <v>900</v>
      </c>
      <c r="U156" t="s">
        <v>314</v>
      </c>
      <c r="V156" s="3">
        <v>66.306846576711649</v>
      </c>
      <c r="W156" s="3">
        <v>0.32983508245877063</v>
      </c>
      <c r="Y156" s="3">
        <v>18.940529735132433</v>
      </c>
      <c r="Z156" s="3">
        <v>3.9880059970014994</v>
      </c>
      <c r="AA156" s="3">
        <v>4.9975012493753128E-2</v>
      </c>
      <c r="AB156" s="3"/>
      <c r="AC156" s="3">
        <v>1.359320339830085</v>
      </c>
      <c r="AD156" s="3">
        <v>7.4962518740629687</v>
      </c>
      <c r="AE156" s="3">
        <v>1.1294352823588205</v>
      </c>
      <c r="AF156" s="29">
        <v>0.39980009995002502</v>
      </c>
      <c r="AG156" s="3"/>
      <c r="AH156" s="51">
        <f t="shared" si="108"/>
        <v>100</v>
      </c>
      <c r="AI156" s="3">
        <f t="shared" si="110"/>
        <v>0.37795617203417314</v>
      </c>
      <c r="AJ156" s="3">
        <f t="shared" si="111"/>
        <v>2.9338235294117645</v>
      </c>
      <c r="AK156" s="3">
        <f t="shared" si="112"/>
        <v>1.5292353823088456</v>
      </c>
      <c r="AL156" s="3">
        <f t="shared" si="113"/>
        <v>1.189679076435425</v>
      </c>
      <c r="AM156" s="3">
        <f t="shared" si="114"/>
        <v>8.2681592385321796</v>
      </c>
    </row>
    <row r="157" spans="1:39" x14ac:dyDescent="0.15">
      <c r="A157" s="12">
        <v>108</v>
      </c>
      <c r="B157">
        <v>925</v>
      </c>
      <c r="C157" t="s">
        <v>246</v>
      </c>
      <c r="D157" s="3">
        <v>48.986503818464335</v>
      </c>
      <c r="E157" s="3">
        <v>0.28099960842825022</v>
      </c>
      <c r="G157" s="3">
        <v>13.541460286464563</v>
      </c>
      <c r="H157" s="3">
        <v>9.0936898044652885</v>
      </c>
      <c r="I157" s="3">
        <v>0.12262638446761112</v>
      </c>
      <c r="K157" s="3">
        <v>13.327116441931945</v>
      </c>
      <c r="L157" s="3">
        <v>14.105278057715118</v>
      </c>
      <c r="M157" s="3">
        <v>0.47073584292675308</v>
      </c>
      <c r="N157" s="3">
        <v>7.1589755136142838E-2</v>
      </c>
      <c r="O157" s="3"/>
      <c r="P157" s="51">
        <f t="shared" si="106"/>
        <v>100.00000000000001</v>
      </c>
      <c r="Q157" s="1">
        <f t="shared" si="107"/>
        <v>0.72318071796576988</v>
      </c>
      <c r="S157">
        <v>108</v>
      </c>
      <c r="T157" s="25">
        <v>925</v>
      </c>
      <c r="U157" t="s">
        <v>314</v>
      </c>
      <c r="V157" s="3">
        <v>62.457508498300342</v>
      </c>
      <c r="W157" s="3">
        <v>0.4199160167966407</v>
      </c>
      <c r="Y157" s="3">
        <v>20.925814837032593</v>
      </c>
      <c r="Z157" s="3">
        <v>4.9290141971605683</v>
      </c>
      <c r="AA157" s="3">
        <v>0</v>
      </c>
      <c r="AB157" s="3"/>
      <c r="AC157" s="3">
        <v>1.3297340531893622</v>
      </c>
      <c r="AD157" s="3">
        <v>8.5282943411317724</v>
      </c>
      <c r="AE157" s="3">
        <v>1.1297740451909617</v>
      </c>
      <c r="AF157" s="29">
        <v>0.27994401119776047</v>
      </c>
      <c r="AG157" s="3"/>
      <c r="AH157" s="51">
        <f t="shared" si="108"/>
        <v>99.999999999999986</v>
      </c>
      <c r="AI157" s="3">
        <f t="shared" si="110"/>
        <v>0.32473717425665388</v>
      </c>
      <c r="AJ157" s="3">
        <f t="shared" si="111"/>
        <v>3.7067669172932329</v>
      </c>
      <c r="AK157" s="3">
        <f t="shared" si="112"/>
        <v>1.4097180563887222</v>
      </c>
      <c r="AL157" s="3">
        <f t="shared" si="113"/>
        <v>1.1843894408025322</v>
      </c>
      <c r="AM157" s="3">
        <f t="shared" si="114"/>
        <v>9.680704394184108</v>
      </c>
    </row>
    <row r="158" spans="1:39" x14ac:dyDescent="0.15">
      <c r="A158" s="12">
        <v>109</v>
      </c>
      <c r="B158">
        <v>925</v>
      </c>
      <c r="C158" t="s">
        <v>247</v>
      </c>
      <c r="D158" s="3">
        <v>47.72133359680894</v>
      </c>
      <c r="E158" s="3">
        <v>0.35119279949577215</v>
      </c>
      <c r="G158" s="3">
        <v>16.106126687961027</v>
      </c>
      <c r="H158" s="3">
        <v>9.044179445767961</v>
      </c>
      <c r="I158" s="3">
        <v>0.17755060244821486</v>
      </c>
      <c r="K158" s="3">
        <v>11.453709633015196</v>
      </c>
      <c r="L158" s="3">
        <v>14.556268100461427</v>
      </c>
      <c r="M158" s="3">
        <v>0.51382215199420012</v>
      </c>
      <c r="N158" s="3">
        <v>7.5816982047261755E-2</v>
      </c>
      <c r="O158" s="3"/>
      <c r="P158" s="51">
        <f t="shared" si="106"/>
        <v>100</v>
      </c>
      <c r="Q158" s="1">
        <f t="shared" si="107"/>
        <v>0.69301792090270165</v>
      </c>
      <c r="S158">
        <v>109</v>
      </c>
      <c r="T158" s="25">
        <v>925</v>
      </c>
      <c r="U158" t="s">
        <v>314</v>
      </c>
      <c r="V158" s="3">
        <v>63.421210305572195</v>
      </c>
      <c r="W158" s="3">
        <v>0.31955262632314757</v>
      </c>
      <c r="Y158" s="3">
        <v>19.762332734172158</v>
      </c>
      <c r="Z158" s="3">
        <v>4.4038346315158776</v>
      </c>
      <c r="AA158" s="3">
        <v>0.17974835230677053</v>
      </c>
      <c r="AB158" s="3"/>
      <c r="AC158" s="3">
        <v>1.9672458558018773</v>
      </c>
      <c r="AD158" s="3">
        <v>8.2684242061114421</v>
      </c>
      <c r="AE158" s="3">
        <v>1.3181545835829838</v>
      </c>
      <c r="AF158" s="29">
        <v>0.35949670461354105</v>
      </c>
      <c r="AG158" s="3"/>
      <c r="AH158" s="51">
        <f t="shared" si="108"/>
        <v>100</v>
      </c>
      <c r="AI158" s="3">
        <f t="shared" si="110"/>
        <v>0.44330316540551618</v>
      </c>
      <c r="AJ158" s="3">
        <f t="shared" si="111"/>
        <v>2.2385786802030458</v>
      </c>
      <c r="AK158" s="3">
        <f t="shared" si="112"/>
        <v>1.6776512881965249</v>
      </c>
      <c r="AL158" s="3">
        <f t="shared" si="113"/>
        <v>1.1234005820909134</v>
      </c>
      <c r="AM158" s="3">
        <f t="shared" si="114"/>
        <v>7.7268633405734439</v>
      </c>
    </row>
    <row r="159" spans="1:39" x14ac:dyDescent="0.15">
      <c r="A159" s="12">
        <v>110</v>
      </c>
      <c r="B159">
        <v>925</v>
      </c>
      <c r="C159" t="s">
        <v>248</v>
      </c>
      <c r="D159" s="3">
        <v>45.623307038303686</v>
      </c>
      <c r="E159" s="3">
        <v>0.43873380085887592</v>
      </c>
      <c r="G159" s="3">
        <v>16.744160207335909</v>
      </c>
      <c r="H159" s="3">
        <v>10.921640637109661</v>
      </c>
      <c r="I159" s="3">
        <v>0.34350579914734408</v>
      </c>
      <c r="K159" s="3">
        <v>11.438222301741416</v>
      </c>
      <c r="L159" s="3">
        <v>14.014551988317388</v>
      </c>
      <c r="M159" s="3">
        <v>0.42219729665277256</v>
      </c>
      <c r="N159" s="3">
        <v>5.368093053295294E-2</v>
      </c>
      <c r="O159" s="3"/>
      <c r="P159" s="51">
        <f t="shared" si="106"/>
        <v>100</v>
      </c>
      <c r="Q159" s="1">
        <f t="shared" si="107"/>
        <v>0.65119329423124661</v>
      </c>
      <c r="S159">
        <v>110</v>
      </c>
      <c r="T159" s="25">
        <v>925</v>
      </c>
      <c r="U159" t="s">
        <v>314</v>
      </c>
      <c r="V159" s="3">
        <v>61.633712802077092</v>
      </c>
      <c r="W159" s="3">
        <v>0.32953864589574594</v>
      </c>
      <c r="Y159" s="3">
        <v>21.030557219892152</v>
      </c>
      <c r="Z159" s="3">
        <v>4.5835829838226481</v>
      </c>
      <c r="AA159" s="3">
        <v>0</v>
      </c>
      <c r="AB159" s="3"/>
      <c r="AC159" s="3">
        <v>2.4665468344317958</v>
      </c>
      <c r="AD159" s="3">
        <v>7.8689834232075091</v>
      </c>
      <c r="AE159" s="3">
        <v>1.7175953664869184</v>
      </c>
      <c r="AF159" s="29">
        <v>0.36948272418613942</v>
      </c>
      <c r="AG159" s="3"/>
      <c r="AH159" s="51">
        <f t="shared" si="108"/>
        <v>100</v>
      </c>
      <c r="AI159" s="3">
        <f t="shared" si="110"/>
        <v>0.48960458482319658</v>
      </c>
      <c r="AJ159" s="3">
        <f t="shared" si="111"/>
        <v>1.8582995951417001</v>
      </c>
      <c r="AK159" s="3">
        <f t="shared" si="112"/>
        <v>2.0870780906730579</v>
      </c>
      <c r="AL159" s="3">
        <f t="shared" si="113"/>
        <v>1.1994721374832948</v>
      </c>
      <c r="AM159" s="3">
        <f t="shared" si="114"/>
        <v>6.5200135326594157</v>
      </c>
    </row>
    <row r="160" spans="1:39" x14ac:dyDescent="0.15">
      <c r="A160" s="12">
        <v>113</v>
      </c>
      <c r="B160">
        <v>925</v>
      </c>
      <c r="C160" t="s">
        <v>248</v>
      </c>
      <c r="D160" s="3">
        <v>47.845673036430711</v>
      </c>
      <c r="E160" s="3">
        <v>0.3038349888284555</v>
      </c>
      <c r="G160" s="3">
        <v>12.68958815177953</v>
      </c>
      <c r="H160" s="3">
        <v>9.6966542415926469</v>
      </c>
      <c r="I160" s="3">
        <v>0.2496782455062789</v>
      </c>
      <c r="K160" s="3">
        <v>12.363255929291904</v>
      </c>
      <c r="L160" s="3">
        <v>16.596338494862316</v>
      </c>
      <c r="M160" s="3">
        <v>0.23054679343449219</v>
      </c>
      <c r="N160" s="3">
        <v>2.4430118273659672E-2</v>
      </c>
      <c r="O160" s="3"/>
      <c r="P160" s="51">
        <f t="shared" si="106"/>
        <v>100</v>
      </c>
      <c r="Q160" s="1">
        <f t="shared" si="107"/>
        <v>0.69445327308977922</v>
      </c>
      <c r="S160">
        <v>113</v>
      </c>
      <c r="T160" s="25">
        <v>925</v>
      </c>
      <c r="U160" t="s">
        <v>314</v>
      </c>
      <c r="V160" s="3">
        <v>63.557375411964451</v>
      </c>
      <c r="W160" s="3">
        <v>0.39948067512234098</v>
      </c>
      <c r="Y160" s="3">
        <v>20.303605313092977</v>
      </c>
      <c r="Z160" s="3">
        <v>3.2657545191251374</v>
      </c>
      <c r="AA160" s="3">
        <v>0.13981823629281936</v>
      </c>
      <c r="AB160" s="3"/>
      <c r="AC160" s="3">
        <v>2.1072605612703486</v>
      </c>
      <c r="AD160" s="3">
        <v>7.9197043843004096</v>
      </c>
      <c r="AE160" s="3">
        <v>1.9974033756117049</v>
      </c>
      <c r="AF160" s="29">
        <v>0.30959752321981426</v>
      </c>
      <c r="AG160" s="3"/>
      <c r="AH160" s="51">
        <f t="shared" si="108"/>
        <v>100</v>
      </c>
      <c r="AI160" s="3">
        <f t="shared" si="110"/>
        <v>0.53493602471851953</v>
      </c>
      <c r="AJ160" s="3">
        <f t="shared" si="111"/>
        <v>1.5497630331753556</v>
      </c>
      <c r="AK160" s="3">
        <f t="shared" si="112"/>
        <v>2.3070008988315189</v>
      </c>
      <c r="AL160" s="3">
        <f t="shared" si="113"/>
        <v>1.1266707081665599</v>
      </c>
      <c r="AM160" s="3">
        <f t="shared" si="114"/>
        <v>5.6071410911125685</v>
      </c>
    </row>
    <row r="161" spans="1:39" x14ac:dyDescent="0.15">
      <c r="A161" s="12">
        <v>117</v>
      </c>
      <c r="B161">
        <v>950</v>
      </c>
      <c r="C161" t="s">
        <v>249</v>
      </c>
      <c r="D161" s="3">
        <v>46.022251926746023</v>
      </c>
      <c r="E161" s="3">
        <v>0.3611731845074761</v>
      </c>
      <c r="G161" s="3">
        <v>14.025289692001671</v>
      </c>
      <c r="H161" s="3">
        <v>9.7038393103499576</v>
      </c>
      <c r="I161" s="3">
        <v>0.3326691235817632</v>
      </c>
      <c r="K161" s="3">
        <v>13.198641111590337</v>
      </c>
      <c r="L161" s="3">
        <v>16.242563483650109</v>
      </c>
      <c r="M161" s="3">
        <v>0.10536255459593015</v>
      </c>
      <c r="N161" s="3">
        <v>8.2096129767093903E-3</v>
      </c>
      <c r="O161" s="3"/>
      <c r="P161" s="51">
        <f t="shared" si="106"/>
        <v>99.999999999999972</v>
      </c>
      <c r="Q161" s="1">
        <f t="shared" si="107"/>
        <v>0.70799507846249632</v>
      </c>
      <c r="S161">
        <v>117</v>
      </c>
      <c r="T161" s="25">
        <v>950</v>
      </c>
      <c r="U161" t="s">
        <v>314</v>
      </c>
      <c r="V161" s="3">
        <v>60.895641743302676</v>
      </c>
      <c r="W161" s="3">
        <v>0.38984406237504998</v>
      </c>
      <c r="Y161" s="3">
        <v>20.961615353858456</v>
      </c>
      <c r="Z161" s="3">
        <v>4.7580967612954819</v>
      </c>
      <c r="AA161" s="3">
        <v>0</v>
      </c>
      <c r="AB161" s="3"/>
      <c r="AC161" s="3">
        <v>2.459016393442623</v>
      </c>
      <c r="AD161" s="3">
        <v>8.1767293082766894</v>
      </c>
      <c r="AE161" s="3">
        <v>2.0291883246701317</v>
      </c>
      <c r="AF161" s="29">
        <v>0.32986805277888842</v>
      </c>
      <c r="AG161" s="3"/>
      <c r="AH161" s="51">
        <f t="shared" si="108"/>
        <v>100</v>
      </c>
      <c r="AI161" s="3">
        <f t="shared" si="110"/>
        <v>0.47950845957629679</v>
      </c>
      <c r="AJ161" s="3">
        <f t="shared" si="111"/>
        <v>1.9349593495934958</v>
      </c>
      <c r="AK161" s="3">
        <f t="shared" si="112"/>
        <v>2.3590563774490203</v>
      </c>
      <c r="AL161" s="3">
        <f t="shared" si="113"/>
        <v>1.1292484116473134</v>
      </c>
      <c r="AM161" s="3">
        <f t="shared" si="114"/>
        <v>5.6725732301924188</v>
      </c>
    </row>
    <row r="162" spans="1:39" x14ac:dyDescent="0.15">
      <c r="A162" s="12">
        <v>103</v>
      </c>
      <c r="B162">
        <v>950</v>
      </c>
      <c r="C162" t="s">
        <v>249</v>
      </c>
      <c r="D162" s="3">
        <v>44.691132692974698</v>
      </c>
      <c r="E162" s="3">
        <v>0.39858195578822647</v>
      </c>
      <c r="G162" s="3">
        <v>16.467876250602664</v>
      </c>
      <c r="H162" s="3">
        <v>10.429874532640419</v>
      </c>
      <c r="I162" s="3">
        <v>0.3375803200351194</v>
      </c>
      <c r="K162" s="3">
        <v>13.076477150397826</v>
      </c>
      <c r="L162" s="3">
        <v>14.427613269330312</v>
      </c>
      <c r="M162" s="3">
        <v>0.15453645985056277</v>
      </c>
      <c r="N162" s="3">
        <v>1.6327368380160391E-2</v>
      </c>
      <c r="O162" s="3"/>
      <c r="P162" s="51">
        <f t="shared" si="106"/>
        <v>99.999999999999972</v>
      </c>
      <c r="Q162" s="1">
        <f t="shared" si="107"/>
        <v>0.6908753790354133</v>
      </c>
      <c r="S162">
        <v>103</v>
      </c>
      <c r="T162" s="25">
        <v>950</v>
      </c>
      <c r="U162" t="s">
        <v>314</v>
      </c>
      <c r="V162" s="3">
        <v>62.722366580051961</v>
      </c>
      <c r="W162" s="3">
        <v>0.37977213671796917</v>
      </c>
      <c r="Y162" s="3">
        <v>20.5476713971617</v>
      </c>
      <c r="Z162" s="3">
        <v>3.6178293024185484</v>
      </c>
      <c r="AA162" s="3">
        <v>0</v>
      </c>
      <c r="AB162" s="3"/>
      <c r="AC162" s="3">
        <v>2.6783929642214668</v>
      </c>
      <c r="AD162" s="3">
        <v>7.4955026983809701</v>
      </c>
      <c r="AE162" s="3">
        <v>2.198680791525085</v>
      </c>
      <c r="AF162" s="29">
        <v>0.35978412952228656</v>
      </c>
      <c r="AG162" s="3"/>
      <c r="AH162" s="51">
        <f t="shared" si="108"/>
        <v>99.999999999999986</v>
      </c>
      <c r="AI162" s="3">
        <f t="shared" si="110"/>
        <v>0.56891285083405485</v>
      </c>
      <c r="AJ162" s="3">
        <f t="shared" si="111"/>
        <v>1.3507462686567164</v>
      </c>
      <c r="AK162" s="3">
        <f t="shared" si="112"/>
        <v>2.5584649210473716</v>
      </c>
      <c r="AL162" s="3">
        <f t="shared" si="113"/>
        <v>1.1651620757544567</v>
      </c>
      <c r="AM162" s="3">
        <f t="shared" si="114"/>
        <v>5.1286231187773863</v>
      </c>
    </row>
    <row r="163" spans="1:39" x14ac:dyDescent="0.15">
      <c r="A163" s="12">
        <v>121</v>
      </c>
      <c r="B163">
        <v>975</v>
      </c>
      <c r="C163" t="s">
        <v>248</v>
      </c>
      <c r="D163" s="3">
        <v>47.491000948200963</v>
      </c>
      <c r="E163" s="3">
        <v>0.2622605515567783</v>
      </c>
      <c r="G163" s="3">
        <v>16.554069024503757</v>
      </c>
      <c r="H163" s="3">
        <v>7.1394319364939625</v>
      </c>
      <c r="I163" s="3">
        <v>0.18253764634572434</v>
      </c>
      <c r="K163" s="3">
        <v>10.151384939129436</v>
      </c>
      <c r="L163" s="3">
        <v>17.841167517710659</v>
      </c>
      <c r="M163" s="3">
        <v>0.36208458595664994</v>
      </c>
      <c r="N163" s="3">
        <v>1.606285010206638E-2</v>
      </c>
      <c r="O163" s="3"/>
      <c r="P163" s="51">
        <f t="shared" si="106"/>
        <v>99.999999999999986</v>
      </c>
      <c r="Q163" s="1">
        <f t="shared" si="107"/>
        <v>0.71708566275406493</v>
      </c>
      <c r="S163">
        <v>121</v>
      </c>
      <c r="T163" s="25">
        <v>975</v>
      </c>
      <c r="U163" t="s">
        <v>314</v>
      </c>
      <c r="V163" s="3">
        <v>57.82830812381048</v>
      </c>
      <c r="W163" s="3">
        <v>0.46078333166382851</v>
      </c>
      <c r="Y163" s="3">
        <v>21.817089051387359</v>
      </c>
      <c r="Z163" s="3">
        <v>6.2606430932585395</v>
      </c>
      <c r="AA163" s="3">
        <v>0</v>
      </c>
      <c r="AB163" s="3"/>
      <c r="AC163" s="3">
        <v>2.8648702794751078</v>
      </c>
      <c r="AD163" s="3">
        <v>7.6329760593008116</v>
      </c>
      <c r="AE163" s="3">
        <v>2.6945807873384755</v>
      </c>
      <c r="AF163" s="29">
        <v>0.44074927376540118</v>
      </c>
      <c r="AG163" s="3"/>
      <c r="AH163" s="51">
        <f t="shared" si="108"/>
        <v>100.00000000000001</v>
      </c>
      <c r="AI163" s="3">
        <f t="shared" si="110"/>
        <v>0.44925391943618992</v>
      </c>
      <c r="AJ163" s="3">
        <f t="shared" si="111"/>
        <v>2.1853146853146854</v>
      </c>
      <c r="AK163" s="3">
        <f t="shared" si="112"/>
        <v>3.1353300611038768</v>
      </c>
      <c r="AL163" s="3">
        <f t="shared" si="113"/>
        <v>1.1611980555211787</v>
      </c>
      <c r="AM163" s="3">
        <f t="shared" si="114"/>
        <v>4.4434816291496455</v>
      </c>
    </row>
    <row r="164" spans="1:39" x14ac:dyDescent="0.15">
      <c r="A164" s="12">
        <v>119</v>
      </c>
      <c r="B164">
        <v>975</v>
      </c>
      <c r="C164" t="s">
        <v>385</v>
      </c>
      <c r="D164" s="3">
        <v>46.162674552216899</v>
      </c>
      <c r="E164" s="3">
        <v>0.38833316668333162</v>
      </c>
      <c r="G164" s="3">
        <v>12.004000911384271</v>
      </c>
      <c r="H164" s="3">
        <v>9.9305611078236424</v>
      </c>
      <c r="I164" s="3">
        <v>0.37358047801777194</v>
      </c>
      <c r="K164" s="3">
        <v>14.003448605959075</v>
      </c>
      <c r="L164" s="3">
        <v>17.137401177914992</v>
      </c>
      <c r="M164" s="3">
        <v>0</v>
      </c>
      <c r="N164" s="3">
        <v>0</v>
      </c>
      <c r="O164" s="3"/>
      <c r="P164" s="51">
        <f t="shared" si="106"/>
        <v>100</v>
      </c>
      <c r="Q164" s="1">
        <f t="shared" si="107"/>
        <v>0.71540075824670268</v>
      </c>
      <c r="S164">
        <v>119</v>
      </c>
      <c r="T164" s="25">
        <v>975</v>
      </c>
      <c r="U164" t="s">
        <v>314</v>
      </c>
      <c r="V164" s="3">
        <v>57.540000000000006</v>
      </c>
      <c r="W164" s="3">
        <v>0.47000000000000008</v>
      </c>
      <c r="Y164" s="3">
        <v>20.930000000000003</v>
      </c>
      <c r="Z164" s="3">
        <v>5.9900000000000011</v>
      </c>
      <c r="AA164" s="3">
        <v>0</v>
      </c>
      <c r="AB164" s="3"/>
      <c r="AC164" s="3">
        <v>3.4800000000000004</v>
      </c>
      <c r="AD164" s="3">
        <v>9.240000000000002</v>
      </c>
      <c r="AE164" s="3">
        <v>2.0699999999999998</v>
      </c>
      <c r="AF164" s="29">
        <v>0.28000000000000008</v>
      </c>
      <c r="AG164" s="3"/>
      <c r="AH164" s="51">
        <f t="shared" si="108"/>
        <v>100</v>
      </c>
      <c r="AI164" s="3">
        <f t="shared" si="110"/>
        <v>0.50875288109531025</v>
      </c>
      <c r="AJ164" s="3">
        <f t="shared" si="111"/>
        <v>1.7212643678160922</v>
      </c>
      <c r="AK164" s="3">
        <f t="shared" si="112"/>
        <v>2.35</v>
      </c>
      <c r="AL164" s="3">
        <f t="shared" si="113"/>
        <v>1.0205334840248541</v>
      </c>
      <c r="AM164" s="3">
        <f t="shared" si="114"/>
        <v>5.64391782955407</v>
      </c>
    </row>
    <row r="165" spans="1:39" s="22" customFormat="1" x14ac:dyDescent="0.15">
      <c r="A165" s="12">
        <v>134</v>
      </c>
      <c r="B165">
        <v>1000</v>
      </c>
      <c r="C165" t="s">
        <v>140</v>
      </c>
      <c r="D165" s="3">
        <v>47.725968143926345</v>
      </c>
      <c r="E165" s="3">
        <v>0.33218900332189</v>
      </c>
      <c r="F165" s="3"/>
      <c r="G165" s="3">
        <v>12.246182789128493</v>
      </c>
      <c r="H165" s="3">
        <v>7.1237320712373187</v>
      </c>
      <c r="I165" s="3">
        <v>0.31515366981820331</v>
      </c>
      <c r="J165" s="3"/>
      <c r="K165" s="3">
        <v>11.814003784806703</v>
      </c>
      <c r="L165" s="3">
        <v>20.263529202635286</v>
      </c>
      <c r="M165" s="3">
        <v>0.17627866842945333</v>
      </c>
      <c r="N165" s="3">
        <v>2.962666696293333E-3</v>
      </c>
      <c r="O165" s="3"/>
      <c r="P165" s="51">
        <f t="shared" si="106"/>
        <v>99.999999999999972</v>
      </c>
      <c r="Q165" s="1">
        <f t="shared" si="107"/>
        <v>0.74723661103014083</v>
      </c>
      <c r="R165"/>
      <c r="S165">
        <v>134</v>
      </c>
      <c r="T165" s="25">
        <v>1000</v>
      </c>
      <c r="U165" t="s">
        <v>314</v>
      </c>
      <c r="V165" s="3">
        <v>51.780356071214236</v>
      </c>
      <c r="W165" s="3">
        <v>0.5101020204040807</v>
      </c>
      <c r="X165" s="3"/>
      <c r="Y165" s="3">
        <v>20.95419083816763</v>
      </c>
      <c r="Z165" s="3">
        <v>7.0914182836567301</v>
      </c>
      <c r="AA165" s="3">
        <v>0.23004600920184032</v>
      </c>
      <c r="AB165" s="3"/>
      <c r="AC165" s="3">
        <v>6.3612722544508893</v>
      </c>
      <c r="AD165" s="3">
        <v>11.502300460092016</v>
      </c>
      <c r="AE165" s="3">
        <v>1.4002800560112021</v>
      </c>
      <c r="AF165" s="29">
        <v>0.17003400680136024</v>
      </c>
      <c r="AG165" s="3"/>
      <c r="AH165" s="51">
        <f t="shared" si="108"/>
        <v>100</v>
      </c>
      <c r="AI165" s="3">
        <f t="shared" si="110"/>
        <v>0.61524581958118207</v>
      </c>
      <c r="AJ165" s="3">
        <f t="shared" si="111"/>
        <v>1.1147798742138364</v>
      </c>
      <c r="AK165" s="3">
        <f t="shared" si="112"/>
        <v>1.5703140628125623</v>
      </c>
      <c r="AL165" s="3">
        <f t="shared" si="113"/>
        <v>0.89542129128638925</v>
      </c>
      <c r="AM165" s="3">
        <f t="shared" si="114"/>
        <v>8.4233325986515784</v>
      </c>
    </row>
    <row r="166" spans="1:39" s="26" customFormat="1" x14ac:dyDescent="0.15">
      <c r="A166" s="12"/>
      <c r="B166"/>
      <c r="C16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51"/>
      <c r="Q166" s="1"/>
      <c r="R166" s="22"/>
      <c r="S166"/>
      <c r="T166" s="25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 s="51"/>
      <c r="AI166" s="3"/>
      <c r="AJ166" s="3"/>
      <c r="AK166" s="3"/>
      <c r="AL166" s="3"/>
      <c r="AM166" s="3"/>
    </row>
    <row r="167" spans="1:39" s="26" customFormat="1" x14ac:dyDescent="0.15">
      <c r="A167" s="26" t="s">
        <v>306</v>
      </c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54"/>
      <c r="Q167" s="28"/>
      <c r="T167" s="43"/>
      <c r="AH167" s="54"/>
      <c r="AI167" s="27"/>
      <c r="AJ167" s="27"/>
      <c r="AK167" s="27"/>
      <c r="AL167" s="27"/>
      <c r="AM167" s="27"/>
    </row>
    <row r="168" spans="1:39" s="26" customFormat="1" x14ac:dyDescent="0.15">
      <c r="C168" t="s">
        <v>307</v>
      </c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54"/>
      <c r="Q168" s="28"/>
      <c r="T168" s="43"/>
      <c r="U168" s="3" t="s">
        <v>309</v>
      </c>
      <c r="AH168" s="54"/>
      <c r="AI168" s="27"/>
      <c r="AJ168" s="27"/>
      <c r="AK168" s="27"/>
      <c r="AL168" s="27"/>
      <c r="AM168" s="27"/>
    </row>
    <row r="169" spans="1:39" x14ac:dyDescent="0.15">
      <c r="A169" s="26"/>
      <c r="B169" s="26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54"/>
      <c r="Q169" s="28"/>
      <c r="R169" s="26"/>
      <c r="S169" t="s">
        <v>173</v>
      </c>
      <c r="T169" s="47" t="s">
        <v>183</v>
      </c>
      <c r="U169" s="39" t="s">
        <v>312</v>
      </c>
      <c r="V169" s="3">
        <v>57.286966991379195</v>
      </c>
      <c r="W169" s="3">
        <v>0.95095111204223037</v>
      </c>
      <c r="Y169" s="3">
        <v>18.862272057540945</v>
      </c>
      <c r="Z169" s="3">
        <v>7.7681921441238941</v>
      </c>
      <c r="AA169" s="3">
        <v>0.30305035438708439</v>
      </c>
      <c r="AB169" s="3"/>
      <c r="AC169" s="3">
        <v>2.9573534583291341</v>
      </c>
      <c r="AD169" s="3">
        <v>7.4404087008139346</v>
      </c>
      <c r="AE169" s="3">
        <v>2.9573534583291341</v>
      </c>
      <c r="AF169" s="3">
        <v>1.4734517230544448</v>
      </c>
      <c r="AG169" s="3"/>
      <c r="AH169" s="51">
        <f t="shared" ref="AH169" si="115">SUM(V169:AG169)</f>
        <v>100</v>
      </c>
      <c r="AI169" s="3">
        <f>(AC169/40.304)/(AC169/40.304+Z169/71.846)</f>
        <v>0.40427869251397397</v>
      </c>
      <c r="AJ169" s="3">
        <f>Z169/AC169</f>
        <v>2.6267378091872793</v>
      </c>
      <c r="AK169" s="3">
        <f t="shared" ref="AK169" si="116">AE169+AF169</f>
        <v>4.4308051813835787</v>
      </c>
      <c r="AL169" s="3">
        <f t="shared" ref="AL169" si="117">(Y169/101.961)/(AD169/56.077+AE169/61.979+AF169/94.196)</f>
        <v>0.94366018316230316</v>
      </c>
      <c r="AM169" s="3">
        <f t="shared" ref="AM169" si="118">(Y169/101.961)/(AE169/61.979+AF169/94.196)</f>
        <v>2.9198446050944651</v>
      </c>
    </row>
    <row r="170" spans="1:39" x14ac:dyDescent="0.15">
      <c r="A170" t="s">
        <v>278</v>
      </c>
      <c r="B170">
        <v>1000</v>
      </c>
      <c r="C170" t="s">
        <v>308</v>
      </c>
      <c r="S170" s="3" t="s">
        <v>278</v>
      </c>
      <c r="T170" s="44">
        <v>1000</v>
      </c>
      <c r="U170" s="44" t="s">
        <v>315</v>
      </c>
      <c r="V170" s="3">
        <v>56.437990336713497</v>
      </c>
      <c r="W170" s="3">
        <v>0.92450088213686243</v>
      </c>
      <c r="Y170" s="3">
        <v>18.487336375677682</v>
      </c>
      <c r="Z170" s="3">
        <v>8.8272674134889151</v>
      </c>
      <c r="AA170" s="3">
        <v>0.41237887376058407</v>
      </c>
      <c r="AB170" s="3"/>
      <c r="AC170" s="3">
        <v>2.9858589975278704</v>
      </c>
      <c r="AD170" s="3">
        <v>7.7799645000241284</v>
      </c>
      <c r="AE170" s="3">
        <v>2.7338198939290734</v>
      </c>
      <c r="AF170" s="3">
        <v>1.4108827267413482</v>
      </c>
      <c r="AG170" s="3"/>
      <c r="AH170" s="51">
        <f t="shared" ref="AH170:AH183" si="119">SUM(V170:AG170)</f>
        <v>99.999999999999957</v>
      </c>
      <c r="AI170" s="3">
        <f>(AC170/40.304)/(AC170/40.304+Z170/71.846)</f>
        <v>0.37615895259269444</v>
      </c>
      <c r="AJ170" s="3">
        <f t="shared" ref="AJ170:AJ183" si="120">Z170/AC170</f>
        <v>2.9563577586206899</v>
      </c>
      <c r="AK170" s="3">
        <f t="shared" ref="AK170:AK183" si="121">AE170+AF170</f>
        <v>4.1447026206704214</v>
      </c>
      <c r="AL170" s="3">
        <f t="shared" ref="AL170:AL183" si="122">(Y170/101.961)/(AD170/56.077+AE170/61.979+AF170/94.196)</f>
        <v>0.91656013551874882</v>
      </c>
      <c r="AM170" s="3">
        <f t="shared" ref="AM170:AM183" si="123">(Y170/101.961)/(AE170/61.979+AF170/94.196)</f>
        <v>3.0686583911874359</v>
      </c>
    </row>
    <row r="171" spans="1:39" x14ac:dyDescent="0.15">
      <c r="A171" s="29" t="s">
        <v>279</v>
      </c>
      <c r="B171" s="38">
        <v>950</v>
      </c>
      <c r="C171" t="s">
        <v>145</v>
      </c>
      <c r="D171" s="29">
        <v>43.731539932120889</v>
      </c>
      <c r="E171" s="29">
        <v>3.0087134692903779</v>
      </c>
      <c r="F171" s="29"/>
      <c r="G171" s="29">
        <v>12.826388276417367</v>
      </c>
      <c r="H171" s="29">
        <v>12.850297137694101</v>
      </c>
      <c r="I171" s="29">
        <v>0.410479734930081</v>
      </c>
      <c r="K171" s="29">
        <v>13.57525632329698</v>
      </c>
      <c r="L171" s="29">
        <v>10.762219573525242</v>
      </c>
      <c r="M171" s="29">
        <v>2.3083967889078747</v>
      </c>
      <c r="N171" s="29">
        <v>0.5267087638170932</v>
      </c>
      <c r="P171" s="51">
        <f t="shared" ref="P171:P183" si="124">SUM(D171:O171)</f>
        <v>100.00000000000001</v>
      </c>
      <c r="Q171" s="1">
        <f>(K171/40.304)/(K171/40.304+H171/71.846)</f>
        <v>0.65315943118103403</v>
      </c>
      <c r="S171" s="3" t="s">
        <v>279</v>
      </c>
      <c r="T171" s="44">
        <v>950</v>
      </c>
      <c r="U171" s="44" t="s">
        <v>315</v>
      </c>
      <c r="V171" s="3">
        <v>59.938378111905337</v>
      </c>
      <c r="W171" s="3">
        <v>0.92802563470544719</v>
      </c>
      <c r="Y171" s="3">
        <v>17.902390929258072</v>
      </c>
      <c r="Z171" s="3">
        <v>6.8770027113630752</v>
      </c>
      <c r="AA171" s="3">
        <v>0.28962287404486076</v>
      </c>
      <c r="AB171" s="3"/>
      <c r="AC171" s="3">
        <v>2.2479664776928758</v>
      </c>
      <c r="AD171" s="3">
        <v>6.9447867882671899</v>
      </c>
      <c r="AE171" s="3">
        <v>3.2388464382548676</v>
      </c>
      <c r="AF171" s="3">
        <v>1.6329800345082572</v>
      </c>
      <c r="AG171" s="3"/>
      <c r="AH171" s="51">
        <f t="shared" si="119"/>
        <v>99.999999999999986</v>
      </c>
      <c r="AI171" s="3">
        <f t="shared" ref="AI171:AI183" si="125">(AC171/40.304)/(AC171/40.304+Z171/71.846)</f>
        <v>0.36816835250761648</v>
      </c>
      <c r="AJ171" s="3">
        <f t="shared" si="120"/>
        <v>3.0592105263157898</v>
      </c>
      <c r="AK171" s="3">
        <f t="shared" si="121"/>
        <v>4.8718264727631251</v>
      </c>
      <c r="AL171" s="3">
        <f t="shared" si="122"/>
        <v>0.90769013971708201</v>
      </c>
      <c r="AM171" s="3">
        <f t="shared" si="123"/>
        <v>2.5229609129025734</v>
      </c>
    </row>
    <row r="172" spans="1:39" x14ac:dyDescent="0.15">
      <c r="A172" s="29" t="s">
        <v>280</v>
      </c>
      <c r="B172" s="38">
        <v>900</v>
      </c>
      <c r="C172" t="s">
        <v>386</v>
      </c>
      <c r="D172" s="29">
        <v>42.107345239540209</v>
      </c>
      <c r="E172" s="29">
        <v>1.64901095488751</v>
      </c>
      <c r="F172" s="29"/>
      <c r="G172" s="29">
        <v>20.765982759579263</v>
      </c>
      <c r="H172" s="29">
        <v>15.532039898514435</v>
      </c>
      <c r="I172" s="29">
        <v>0.96716597512433444</v>
      </c>
      <c r="K172" s="29">
        <v>6.4922409262000507</v>
      </c>
      <c r="L172" s="29">
        <v>11.010839645797045</v>
      </c>
      <c r="M172" s="29">
        <v>1.1810956628414326</v>
      </c>
      <c r="N172" s="29">
        <v>0.29427893751572282</v>
      </c>
      <c r="P172" s="51">
        <f t="shared" si="124"/>
        <v>100.00000000000001</v>
      </c>
      <c r="Q172" s="1">
        <f>(K172/40.304)/(K172/40.304+H172/71.846)</f>
        <v>0.42697032237055016</v>
      </c>
      <c r="S172" s="3" t="s">
        <v>280</v>
      </c>
      <c r="T172" s="44">
        <v>900</v>
      </c>
      <c r="U172" s="44" t="s">
        <v>315</v>
      </c>
      <c r="V172" s="3">
        <v>65.821017880486551</v>
      </c>
      <c r="W172" s="3">
        <v>0.50960494538364376</v>
      </c>
      <c r="Y172" s="3">
        <v>18.073250171714708</v>
      </c>
      <c r="Z172" s="3">
        <v>4.0148007001528807</v>
      </c>
      <c r="AA172" s="3">
        <v>0.17725389404648478</v>
      </c>
      <c r="AB172" s="3"/>
      <c r="AC172" s="3">
        <v>1.1122681851416922</v>
      </c>
      <c r="AD172" s="3">
        <v>5.9490838189351463</v>
      </c>
      <c r="AE172" s="3">
        <v>2.5524560742693816</v>
      </c>
      <c r="AF172" s="3">
        <v>1.790264329869496</v>
      </c>
      <c r="AG172" s="3"/>
      <c r="AH172" s="51">
        <f t="shared" si="119"/>
        <v>99.999999999999986</v>
      </c>
      <c r="AI172" s="3">
        <f t="shared" si="125"/>
        <v>0.33059124889525471</v>
      </c>
      <c r="AJ172" s="3">
        <f t="shared" si="120"/>
        <v>3.6095617529880473</v>
      </c>
      <c r="AK172" s="3">
        <f t="shared" si="121"/>
        <v>4.3427204041388778</v>
      </c>
      <c r="AL172" s="3">
        <f t="shared" si="122"/>
        <v>1.0660371587582911</v>
      </c>
      <c r="AM172" s="3">
        <f t="shared" si="123"/>
        <v>2.9450309919888702</v>
      </c>
    </row>
    <row r="173" spans="1:39" x14ac:dyDescent="0.15">
      <c r="A173" s="29" t="s">
        <v>281</v>
      </c>
      <c r="B173" s="38">
        <v>850</v>
      </c>
      <c r="C173" t="s">
        <v>386</v>
      </c>
      <c r="D173" s="29">
        <v>43.842730440685493</v>
      </c>
      <c r="E173" s="29">
        <v>1.1395548441522751</v>
      </c>
      <c r="F173" s="29"/>
      <c r="G173" s="29">
        <v>20.893115687911806</v>
      </c>
      <c r="H173" s="29">
        <v>13.589263303465657</v>
      </c>
      <c r="I173" s="29">
        <v>0.54737065620490133</v>
      </c>
      <c r="K173" s="29">
        <v>5.5467765042588226</v>
      </c>
      <c r="L173" s="29">
        <v>12.365587850706584</v>
      </c>
      <c r="M173" s="29">
        <v>1.6754408362370461</v>
      </c>
      <c r="N173" s="29">
        <v>0.40015987637742961</v>
      </c>
      <c r="P173" s="51">
        <f t="shared" si="124"/>
        <v>100.00000000000001</v>
      </c>
      <c r="Q173" s="1">
        <f t="shared" ref="Q173:Q183" si="126">(K173/40.304)/(K173/40.304+H173/71.846)</f>
        <v>0.42116595876083479</v>
      </c>
      <c r="S173" s="3" t="s">
        <v>281</v>
      </c>
      <c r="T173" s="44">
        <v>850</v>
      </c>
      <c r="U173" s="44" t="s">
        <v>315</v>
      </c>
      <c r="V173" s="3">
        <v>65.711980637353776</v>
      </c>
      <c r="W173" s="3">
        <v>0.44372730939895116</v>
      </c>
      <c r="Y173" s="3">
        <v>17.604239246030289</v>
      </c>
      <c r="Z173" s="3">
        <v>4.8076570464630173</v>
      </c>
      <c r="AA173" s="3">
        <v>0.24203307785397338</v>
      </c>
      <c r="AB173" s="3"/>
      <c r="AC173" s="3">
        <v>0.82144559756500068</v>
      </c>
      <c r="AD173" s="3">
        <v>5.7482855990318678</v>
      </c>
      <c r="AE173" s="3">
        <v>2.6000220030070778</v>
      </c>
      <c r="AF173" s="3">
        <v>2.0206094832960506</v>
      </c>
      <c r="AG173" s="3"/>
      <c r="AH173" s="51">
        <f t="shared" si="119"/>
        <v>100.00000000000003</v>
      </c>
      <c r="AI173" s="3">
        <f t="shared" si="125"/>
        <v>0.23346911149368438</v>
      </c>
      <c r="AJ173" s="3">
        <f t="shared" si="120"/>
        <v>5.8526785714285712</v>
      </c>
      <c r="AK173" s="3">
        <f t="shared" si="121"/>
        <v>4.6206314863031288</v>
      </c>
      <c r="AL173" s="3">
        <f t="shared" si="122"/>
        <v>1.0406756403089332</v>
      </c>
      <c r="AM173" s="3">
        <f t="shared" si="123"/>
        <v>2.7232401115709082</v>
      </c>
    </row>
    <row r="174" spans="1:39" x14ac:dyDescent="0.15">
      <c r="A174" s="29" t="s">
        <v>282</v>
      </c>
      <c r="B174" s="38">
        <v>800</v>
      </c>
      <c r="C174" t="s">
        <v>386</v>
      </c>
      <c r="D174" s="29">
        <v>44.387117856589796</v>
      </c>
      <c r="E174" s="29">
        <v>1.1296571782449585</v>
      </c>
      <c r="F174" s="29"/>
      <c r="G174" s="29">
        <v>22.666633074433975</v>
      </c>
      <c r="H174" s="29">
        <v>12.618881983352813</v>
      </c>
      <c r="I174" s="29">
        <v>0.5788394328066645</v>
      </c>
      <c r="K174" s="29">
        <v>4.3658844220271753</v>
      </c>
      <c r="L174" s="29">
        <v>12.424815256437777</v>
      </c>
      <c r="M174" s="29">
        <v>1.4693070283125826</v>
      </c>
      <c r="N174" s="29">
        <v>0.35886376779428419</v>
      </c>
      <c r="P174" s="51">
        <f t="shared" si="124"/>
        <v>100.00000000000003</v>
      </c>
      <c r="Q174" s="1">
        <f t="shared" si="126"/>
        <v>0.38147335697571</v>
      </c>
      <c r="S174" s="3" t="s">
        <v>282</v>
      </c>
      <c r="T174" s="44">
        <v>800</v>
      </c>
      <c r="U174" s="44" t="s">
        <v>315</v>
      </c>
      <c r="V174" s="3">
        <v>73.722300344275823</v>
      </c>
      <c r="W174" s="3">
        <v>0.15274208408088061</v>
      </c>
      <c r="Y174" s="3">
        <v>14.868108422634924</v>
      </c>
      <c r="Z174" s="3">
        <v>2.3747757358289294</v>
      </c>
      <c r="AA174" s="3">
        <v>0.11031372739174709</v>
      </c>
      <c r="AB174" s="3"/>
      <c r="AC174" s="3">
        <v>0.40246326916549491</v>
      </c>
      <c r="AD174" s="3">
        <v>2.9057363138243715</v>
      </c>
      <c r="AE174" s="3">
        <v>2.8827037773359847</v>
      </c>
      <c r="AF174" s="3">
        <v>2.5808563254618639</v>
      </c>
      <c r="AG174" s="3"/>
      <c r="AH174" s="51">
        <f t="shared" si="119"/>
        <v>100.00000000000003</v>
      </c>
      <c r="AI174" s="3">
        <f t="shared" si="125"/>
        <v>0.23201285248965239</v>
      </c>
      <c r="AJ174" s="3">
        <f t="shared" si="120"/>
        <v>5.9006024096385543</v>
      </c>
      <c r="AK174" s="3">
        <f t="shared" si="121"/>
        <v>5.4635601027978486</v>
      </c>
      <c r="AL174" s="3">
        <f t="shared" si="122"/>
        <v>1.1598297305996506</v>
      </c>
      <c r="AM174" s="3">
        <f t="shared" si="123"/>
        <v>1.9729669596072135</v>
      </c>
    </row>
    <row r="175" spans="1:39" x14ac:dyDescent="0.15">
      <c r="A175" s="29" t="s">
        <v>283</v>
      </c>
      <c r="B175" s="38">
        <v>950</v>
      </c>
      <c r="C175" t="s">
        <v>386</v>
      </c>
      <c r="D175" s="29">
        <v>44.240460354898865</v>
      </c>
      <c r="E175" s="29">
        <v>1.3305506915130443</v>
      </c>
      <c r="F175" s="29"/>
      <c r="G175" s="29">
        <v>20.735249708705108</v>
      </c>
      <c r="H175" s="29">
        <v>12.079862073488425</v>
      </c>
      <c r="I175" s="29">
        <v>0.46784188179614272</v>
      </c>
      <c r="K175" s="29">
        <v>6.4648487376802137</v>
      </c>
      <c r="L175" s="29">
        <v>12.332781104825013</v>
      </c>
      <c r="M175" s="29">
        <v>1.9463189871929751</v>
      </c>
      <c r="N175" s="29">
        <v>0.40208645990019859</v>
      </c>
      <c r="P175" s="51">
        <f t="shared" si="124"/>
        <v>100.00000000000001</v>
      </c>
      <c r="Q175" s="1">
        <f t="shared" si="126"/>
        <v>0.48823068937958375</v>
      </c>
      <c r="S175" s="3" t="s">
        <v>283</v>
      </c>
      <c r="T175" s="44">
        <v>950</v>
      </c>
      <c r="U175" s="44" t="s">
        <v>316</v>
      </c>
      <c r="V175" s="3">
        <v>61.407626703610404</v>
      </c>
      <c r="W175" s="3">
        <v>0.75049304878425427</v>
      </c>
      <c r="Y175" s="3">
        <v>18.281410626910983</v>
      </c>
      <c r="Z175" s="3">
        <v>6.6181044866336363</v>
      </c>
      <c r="AA175" s="3">
        <v>0.33267005219478407</v>
      </c>
      <c r="AB175" s="3"/>
      <c r="AC175" s="3">
        <v>1.7299725128060326</v>
      </c>
      <c r="AD175" s="3">
        <v>6.3961773828485216</v>
      </c>
      <c r="AE175" s="3">
        <v>2.8144592346823973</v>
      </c>
      <c r="AF175" s="3">
        <v>1.6690859515290033</v>
      </c>
      <c r="AG175" s="3"/>
      <c r="AH175" s="51">
        <f t="shared" si="119"/>
        <v>100.00000000000001</v>
      </c>
      <c r="AI175" s="3">
        <f t="shared" si="125"/>
        <v>0.31785883416239052</v>
      </c>
      <c r="AJ175" s="3">
        <f t="shared" si="120"/>
        <v>3.8255547054322876</v>
      </c>
      <c r="AK175" s="3">
        <f t="shared" si="121"/>
        <v>4.4835451862114004</v>
      </c>
      <c r="AL175" s="3">
        <f t="shared" si="122"/>
        <v>1.0118984264522477</v>
      </c>
      <c r="AM175" s="3">
        <f t="shared" si="123"/>
        <v>2.8401777955917207</v>
      </c>
    </row>
    <row r="176" spans="1:39" x14ac:dyDescent="0.15">
      <c r="A176" s="29" t="s">
        <v>284</v>
      </c>
      <c r="B176" s="38">
        <v>900</v>
      </c>
      <c r="C176" t="s">
        <v>387</v>
      </c>
      <c r="D176" s="29">
        <v>43.078249199598048</v>
      </c>
      <c r="E176" s="29">
        <v>1.5277517102690321</v>
      </c>
      <c r="F176" s="29"/>
      <c r="G176" s="29">
        <v>20.730800688443423</v>
      </c>
      <c r="H176" s="29">
        <v>13.16436675080865</v>
      </c>
      <c r="I176" s="29">
        <v>0.37929269135295368</v>
      </c>
      <c r="K176" s="29">
        <v>6.1564577085933401</v>
      </c>
      <c r="L176" s="29">
        <v>12.665732999927203</v>
      </c>
      <c r="M176" s="29">
        <v>1.870228794825822</v>
      </c>
      <c r="N176" s="29">
        <v>0.42711945618152369</v>
      </c>
      <c r="P176" s="51">
        <f t="shared" si="124"/>
        <v>100</v>
      </c>
      <c r="Q176" s="1">
        <f t="shared" si="126"/>
        <v>0.45464057619393333</v>
      </c>
      <c r="S176" s="3" t="s">
        <v>284</v>
      </c>
      <c r="T176" s="44">
        <v>900</v>
      </c>
      <c r="U176" s="44" t="s">
        <v>316</v>
      </c>
      <c r="V176" s="3">
        <v>64.955332082310861</v>
      </c>
      <c r="W176" s="3">
        <v>0.47955861361048291</v>
      </c>
      <c r="Y176" s="3">
        <v>17.859147700845242</v>
      </c>
      <c r="Z176" s="3">
        <v>5.5173298689634152</v>
      </c>
      <c r="AA176" s="3">
        <v>0.23256186947665558</v>
      </c>
      <c r="AB176" s="3"/>
      <c r="AC176" s="3">
        <v>0.89015060385892308</v>
      </c>
      <c r="AD176" s="3">
        <v>5.283164124524852</v>
      </c>
      <c r="AE176" s="3">
        <v>2.7602688094436156</v>
      </c>
      <c r="AF176" s="3">
        <v>2.0224863269659501</v>
      </c>
      <c r="AG176" s="3"/>
      <c r="AH176" s="51">
        <f t="shared" si="119"/>
        <v>99.999999999999986</v>
      </c>
      <c r="AI176" s="3">
        <f t="shared" si="125"/>
        <v>0.22336133332519237</v>
      </c>
      <c r="AJ176" s="3">
        <f t="shared" si="120"/>
        <v>6.198198198198198</v>
      </c>
      <c r="AK176" s="3">
        <f t="shared" si="121"/>
        <v>4.7827551364095662</v>
      </c>
      <c r="AL176" s="3">
        <f t="shared" si="122"/>
        <v>1.093230916777544</v>
      </c>
      <c r="AM176" s="3">
        <f t="shared" si="123"/>
        <v>2.6536236766477672</v>
      </c>
    </row>
    <row r="177" spans="1:39" x14ac:dyDescent="0.15">
      <c r="A177" s="29" t="s">
        <v>285</v>
      </c>
      <c r="B177" s="38">
        <v>850</v>
      </c>
      <c r="C177" t="s">
        <v>387</v>
      </c>
      <c r="D177" s="29">
        <v>43.820631860155096</v>
      </c>
      <c r="E177" s="29">
        <v>1.4702199246045831</v>
      </c>
      <c r="F177" s="29"/>
      <c r="G177" s="29">
        <v>20.760498525868961</v>
      </c>
      <c r="H177" s="29">
        <v>13.873178628705757</v>
      </c>
      <c r="I177" s="29">
        <v>0.33615097454168963</v>
      </c>
      <c r="K177" s="29">
        <v>5.128524841593741</v>
      </c>
      <c r="L177" s="29">
        <v>12.00267769743254</v>
      </c>
      <c r="M177" s="29">
        <v>2.1603609365150924</v>
      </c>
      <c r="N177" s="29">
        <v>0.44775661058253663</v>
      </c>
      <c r="P177" s="51">
        <f t="shared" si="124"/>
        <v>100</v>
      </c>
      <c r="Q177" s="1">
        <f t="shared" si="126"/>
        <v>0.39721925912007194</v>
      </c>
      <c r="S177" s="3" t="s">
        <v>285</v>
      </c>
      <c r="T177" s="44">
        <v>850</v>
      </c>
      <c r="U177" s="44" t="s">
        <v>316</v>
      </c>
      <c r="V177" s="3">
        <v>67.298444832523614</v>
      </c>
      <c r="W177" s="3">
        <v>0.28471400312854345</v>
      </c>
      <c r="Y177" s="3">
        <v>17.538051529923941</v>
      </c>
      <c r="Z177" s="3">
        <v>3.8949537753573416</v>
      </c>
      <c r="AA177" s="3">
        <v>0.15973779826688631</v>
      </c>
      <c r="AB177" s="3"/>
      <c r="AC177" s="3">
        <v>0.54873658161111716</v>
      </c>
      <c r="AD177" s="3">
        <v>4.5190071426797882</v>
      </c>
      <c r="AE177" s="3">
        <v>2.9265951019259582</v>
      </c>
      <c r="AF177" s="3">
        <v>2.82975923458282</v>
      </c>
      <c r="AG177" s="3"/>
      <c r="AH177" s="51">
        <f t="shared" si="119"/>
        <v>100.00000000000001</v>
      </c>
      <c r="AI177" s="3">
        <f t="shared" si="125"/>
        <v>0.20072899411499626</v>
      </c>
      <c r="AJ177" s="3">
        <f t="shared" si="120"/>
        <v>7.098039215686275</v>
      </c>
      <c r="AK177" s="3">
        <f t="shared" si="121"/>
        <v>5.7563543365087781</v>
      </c>
      <c r="AL177" s="3">
        <f t="shared" si="122"/>
        <v>1.0897163623384012</v>
      </c>
      <c r="AM177" s="3">
        <f t="shared" si="123"/>
        <v>2.2263361401072683</v>
      </c>
    </row>
    <row r="178" spans="1:39" x14ac:dyDescent="0.15">
      <c r="A178" s="29" t="s">
        <v>286</v>
      </c>
      <c r="B178" s="38">
        <v>800</v>
      </c>
      <c r="C178" t="s">
        <v>388</v>
      </c>
      <c r="D178" s="29">
        <v>45.428128145761129</v>
      </c>
      <c r="E178" s="29">
        <v>0.88452778697455092</v>
      </c>
      <c r="F178" s="29"/>
      <c r="G178" s="29">
        <v>21.865858633496753</v>
      </c>
      <c r="H178" s="29">
        <v>12.720861603962938</v>
      </c>
      <c r="I178" s="29">
        <v>0.31421561661317965</v>
      </c>
      <c r="K178" s="29">
        <v>3.793092923247686</v>
      </c>
      <c r="L178" s="29">
        <v>12.68322338328065</v>
      </c>
      <c r="M178" s="29">
        <v>1.9282158185969007</v>
      </c>
      <c r="N178" s="29">
        <v>0.38187608806620355</v>
      </c>
      <c r="P178" s="51">
        <f t="shared" si="124"/>
        <v>100</v>
      </c>
      <c r="Q178" s="1">
        <f t="shared" si="126"/>
        <v>0.34706005775114862</v>
      </c>
      <c r="S178" s="3" t="s">
        <v>286</v>
      </c>
      <c r="T178" s="44">
        <v>800</v>
      </c>
      <c r="U178" s="44" t="s">
        <v>316</v>
      </c>
      <c r="V178" s="3">
        <v>73.151167152379045</v>
      </c>
      <c r="W178" s="3">
        <v>0.13561473872522148</v>
      </c>
      <c r="Y178" s="3">
        <v>15.915976570389823</v>
      </c>
      <c r="Z178" s="3">
        <v>2.1496378797934041</v>
      </c>
      <c r="AA178" s="3">
        <v>0.15292725856248379</v>
      </c>
      <c r="AB178" s="3"/>
      <c r="AC178" s="3">
        <v>0.3116253570707217</v>
      </c>
      <c r="AD178" s="3">
        <v>2.8854199728770529</v>
      </c>
      <c r="AE178" s="3">
        <v>2.4930028565657736</v>
      </c>
      <c r="AF178" s="3">
        <v>2.8046282136364957</v>
      </c>
      <c r="AG178" s="3"/>
      <c r="AH178" s="51">
        <f t="shared" si="119"/>
        <v>100.00000000000001</v>
      </c>
      <c r="AI178" s="3">
        <f t="shared" si="125"/>
        <v>0.20535116745295751</v>
      </c>
      <c r="AJ178" s="3">
        <f t="shared" si="120"/>
        <v>6.8981481481481479</v>
      </c>
      <c r="AK178" s="3">
        <f t="shared" si="121"/>
        <v>5.2976310702022698</v>
      </c>
      <c r="AL178" s="3">
        <f t="shared" si="122"/>
        <v>1.2852668675573344</v>
      </c>
      <c r="AM178" s="3">
        <f t="shared" si="123"/>
        <v>2.230053165254636</v>
      </c>
    </row>
    <row r="179" spans="1:39" x14ac:dyDescent="0.15">
      <c r="A179" s="29" t="s">
        <v>287</v>
      </c>
      <c r="B179" s="38">
        <v>800</v>
      </c>
      <c r="C179" t="s">
        <v>388</v>
      </c>
      <c r="D179" s="29">
        <v>43.650736428733119</v>
      </c>
      <c r="E179" s="29">
        <v>1.4154931131042459</v>
      </c>
      <c r="F179" s="29"/>
      <c r="G179" s="29">
        <v>22.46651648979535</v>
      </c>
      <c r="H179" s="29">
        <v>12.857625778577319</v>
      </c>
      <c r="I179" s="29">
        <v>0.43204439371986586</v>
      </c>
      <c r="K179" s="29">
        <v>4.7847287304059112</v>
      </c>
      <c r="L179" s="29">
        <v>12.290447852935047</v>
      </c>
      <c r="M179" s="29">
        <v>1.7324150908349107</v>
      </c>
      <c r="N179" s="29">
        <v>0.36999212189423081</v>
      </c>
      <c r="P179" s="51">
        <f t="shared" si="124"/>
        <v>99.999999999999986</v>
      </c>
      <c r="Q179" s="1">
        <f t="shared" si="126"/>
        <v>0.39880817342876329</v>
      </c>
      <c r="S179" s="3" t="s">
        <v>287</v>
      </c>
      <c r="T179" s="44">
        <v>800</v>
      </c>
      <c r="U179" s="44" t="s">
        <v>316</v>
      </c>
      <c r="V179" s="3">
        <v>75.411344446849981</v>
      </c>
      <c r="W179" s="3">
        <v>0.12448581944143755</v>
      </c>
      <c r="Y179" s="3">
        <v>14.223857977917298</v>
      </c>
      <c r="Z179" s="3">
        <v>1.888936999350509</v>
      </c>
      <c r="AA179" s="3">
        <v>0.12448581944143755</v>
      </c>
      <c r="AB179" s="3"/>
      <c r="AC179" s="3">
        <v>0.18402251569603811</v>
      </c>
      <c r="AD179" s="3">
        <v>2.0296600995886558</v>
      </c>
      <c r="AE179" s="3">
        <v>2.1000216497077289</v>
      </c>
      <c r="AF179" s="3">
        <v>3.9131846720069281</v>
      </c>
      <c r="AG179" s="3"/>
      <c r="AH179" s="51">
        <f t="shared" si="119"/>
        <v>100.00000000000001</v>
      </c>
      <c r="AI179" s="3">
        <f t="shared" si="125"/>
        <v>0.14796684931606421</v>
      </c>
      <c r="AJ179" s="3">
        <f t="shared" si="120"/>
        <v>10.264705882352942</v>
      </c>
      <c r="AK179" s="3">
        <f t="shared" si="121"/>
        <v>6.013206321714657</v>
      </c>
      <c r="AL179" s="3">
        <f t="shared" si="122"/>
        <v>1.2498027074665417</v>
      </c>
      <c r="AM179" s="3">
        <f t="shared" si="123"/>
        <v>1.8495386838694483</v>
      </c>
    </row>
    <row r="180" spans="1:39" x14ac:dyDescent="0.15">
      <c r="A180" s="29" t="s">
        <v>305</v>
      </c>
      <c r="B180" s="38">
        <v>1000</v>
      </c>
      <c r="C180" t="s">
        <v>389</v>
      </c>
      <c r="D180" s="29">
        <v>4.5079778365485809E-2</v>
      </c>
      <c r="E180" s="29">
        <v>0.47230526996858341</v>
      </c>
      <c r="F180" s="29"/>
      <c r="G180" s="29">
        <v>49.720067295374356</v>
      </c>
      <c r="H180" s="29">
        <v>36.098215970072985</v>
      </c>
      <c r="I180" s="29">
        <v>0.56758938371282552</v>
      </c>
      <c r="K180" s="29">
        <v>12.907587782780965</v>
      </c>
      <c r="L180" s="29">
        <v>0.17047201589226407</v>
      </c>
      <c r="M180" s="29">
        <v>6.9629692012767213E-3</v>
      </c>
      <c r="N180" s="29">
        <v>1.1719534631258872E-2</v>
      </c>
      <c r="P180" s="51">
        <f t="shared" si="124"/>
        <v>100</v>
      </c>
      <c r="Q180" s="1">
        <f>(K180/40.304)/(K180/40.304+H180/71.846)</f>
        <v>0.38927662965553045</v>
      </c>
      <c r="S180" s="3" t="s">
        <v>305</v>
      </c>
      <c r="T180" s="44">
        <v>1000</v>
      </c>
      <c r="U180" s="44" t="s">
        <v>317</v>
      </c>
      <c r="V180" s="3">
        <v>58.093776733701773</v>
      </c>
      <c r="W180" s="3">
        <v>0.86023111497358873</v>
      </c>
      <c r="Y180" s="3">
        <v>17.836046874787826</v>
      </c>
      <c r="Z180" s="3">
        <v>7.8106541015439346</v>
      </c>
      <c r="AA180" s="3">
        <v>0.35644935703325498</v>
      </c>
      <c r="AB180" s="3"/>
      <c r="AC180" s="3">
        <v>3.1021278329236992</v>
      </c>
      <c r="AD180" s="3">
        <v>7.6931955515120238</v>
      </c>
      <c r="AE180" s="3">
        <v>2.6757465067963007</v>
      </c>
      <c r="AF180" s="3">
        <v>1.5717719267275911</v>
      </c>
      <c r="AG180" s="3"/>
      <c r="AH180" s="51">
        <f t="shared" si="119"/>
        <v>99.999999999999986</v>
      </c>
      <c r="AI180" s="3">
        <f t="shared" si="125"/>
        <v>0.41451625785325535</v>
      </c>
      <c r="AJ180" s="3">
        <f t="shared" si="120"/>
        <v>2.5178376012256511</v>
      </c>
      <c r="AK180" s="3">
        <f t="shared" si="121"/>
        <v>4.2475184335238918</v>
      </c>
      <c r="AL180" s="3">
        <f t="shared" si="122"/>
        <v>0.88775429734112277</v>
      </c>
      <c r="AM180" s="3">
        <f t="shared" si="123"/>
        <v>2.9224174000115615</v>
      </c>
    </row>
    <row r="181" spans="1:39" x14ac:dyDescent="0.15">
      <c r="A181" s="29" t="s">
        <v>288</v>
      </c>
      <c r="B181" s="38">
        <v>950</v>
      </c>
      <c r="C181" t="s">
        <v>388</v>
      </c>
      <c r="D181" s="29">
        <v>44.93066960566297</v>
      </c>
      <c r="E181" s="29">
        <v>1.7261419516178118</v>
      </c>
      <c r="F181" s="29"/>
      <c r="G181" s="29">
        <v>19.876009264844136</v>
      </c>
      <c r="H181" s="29">
        <v>10.687863149004485</v>
      </c>
      <c r="I181" s="29">
        <v>0.27693422669102469</v>
      </c>
      <c r="K181" s="29">
        <v>7.7239397369187763</v>
      </c>
      <c r="L181" s="29">
        <v>12.248462602906455</v>
      </c>
      <c r="M181" s="29">
        <v>2.1487633692385302</v>
      </c>
      <c r="N181" s="29">
        <v>0.38121609311581273</v>
      </c>
      <c r="P181" s="51">
        <f t="shared" si="124"/>
        <v>100.00000000000001</v>
      </c>
      <c r="Q181" s="1">
        <f>(K181/40.304)/(K181/40.304+H181/71.846)</f>
        <v>0.56298610823407169</v>
      </c>
      <c r="S181" s="3" t="s">
        <v>288</v>
      </c>
      <c r="T181" s="44">
        <v>950</v>
      </c>
      <c r="U181" s="44" t="s">
        <v>317</v>
      </c>
      <c r="V181" s="3">
        <v>61.872701555869874</v>
      </c>
      <c r="W181" s="3">
        <v>0.63932107496463919</v>
      </c>
      <c r="Y181" s="3">
        <v>18.562942008486562</v>
      </c>
      <c r="Z181" s="3">
        <v>6.6534653465346532</v>
      </c>
      <c r="AA181" s="3">
        <v>0.28288543140028288</v>
      </c>
      <c r="AB181" s="3"/>
      <c r="AC181" s="3">
        <v>1.408769448373409</v>
      </c>
      <c r="AD181" s="3">
        <v>5.7425742574257423</v>
      </c>
      <c r="AE181" s="3">
        <v>2.7779349363507779</v>
      </c>
      <c r="AF181" s="3">
        <v>2.0594059405940595</v>
      </c>
      <c r="AG181" s="3"/>
      <c r="AH181" s="51">
        <f t="shared" si="119"/>
        <v>100.00000000000001</v>
      </c>
      <c r="AI181" s="3">
        <f t="shared" si="125"/>
        <v>0.27401489891779329</v>
      </c>
      <c r="AJ181" s="3">
        <f t="shared" si="120"/>
        <v>4.7228915662650595</v>
      </c>
      <c r="AK181" s="3">
        <f t="shared" si="121"/>
        <v>4.8373408769448378</v>
      </c>
      <c r="AL181" s="3">
        <f t="shared" si="122"/>
        <v>1.0767082815568578</v>
      </c>
      <c r="AM181" s="3">
        <f t="shared" si="123"/>
        <v>2.7301963126351407</v>
      </c>
    </row>
    <row r="182" spans="1:39" x14ac:dyDescent="0.15">
      <c r="A182" s="29" t="s">
        <v>289</v>
      </c>
      <c r="B182" s="38">
        <v>900</v>
      </c>
      <c r="C182" t="s">
        <v>388</v>
      </c>
      <c r="D182" s="29">
        <v>42.739954352841046</v>
      </c>
      <c r="E182" s="29">
        <v>1.3111500111489922</v>
      </c>
      <c r="F182" s="29"/>
      <c r="G182" s="29">
        <v>20.424174381442299</v>
      </c>
      <c r="H182" s="29">
        <v>13.702151712134194</v>
      </c>
      <c r="I182" s="29">
        <v>0.31810020903078473</v>
      </c>
      <c r="K182" s="29">
        <v>7.161398446069617</v>
      </c>
      <c r="L182" s="29">
        <v>12.086640645660783</v>
      </c>
      <c r="M182" s="29">
        <v>1.7719386278447156</v>
      </c>
      <c r="N182" s="29">
        <v>0.48449161382756611</v>
      </c>
      <c r="P182" s="51">
        <f t="shared" si="124"/>
        <v>100</v>
      </c>
      <c r="Q182" s="1">
        <f t="shared" si="126"/>
        <v>0.48231403552236085</v>
      </c>
      <c r="S182" s="3" t="s">
        <v>289</v>
      </c>
      <c r="T182" s="44">
        <v>900</v>
      </c>
      <c r="U182" s="44" t="s">
        <v>317</v>
      </c>
      <c r="V182" s="3">
        <v>65.285845247103907</v>
      </c>
      <c r="W182" s="3">
        <v>0.44288931177073104</v>
      </c>
      <c r="Y182" s="3">
        <v>18.185740721554161</v>
      </c>
      <c r="Z182" s="3">
        <v>4.9639799971934186</v>
      </c>
      <c r="AA182" s="3">
        <v>0.2181003628885774</v>
      </c>
      <c r="AB182" s="3"/>
      <c r="AC182" s="3">
        <v>1.0004026266470645</v>
      </c>
      <c r="AD182" s="3">
        <v>5.1685720393498693</v>
      </c>
      <c r="AE182" s="3">
        <v>2.7147790209221601</v>
      </c>
      <c r="AF182" s="3">
        <v>2.0196906725701091</v>
      </c>
      <c r="AG182" s="3"/>
      <c r="AH182" s="51">
        <f t="shared" si="119"/>
        <v>100</v>
      </c>
      <c r="AI182" s="3">
        <f t="shared" si="125"/>
        <v>0.26430127031638345</v>
      </c>
      <c r="AJ182" s="3">
        <f t="shared" si="120"/>
        <v>4.9619821709491356</v>
      </c>
      <c r="AK182" s="3">
        <f t="shared" si="121"/>
        <v>4.7344696934922688</v>
      </c>
      <c r="AL182" s="3">
        <f t="shared" si="122"/>
        <v>1.1330749689171795</v>
      </c>
      <c r="AM182" s="3">
        <f t="shared" si="123"/>
        <v>2.7337781403817072</v>
      </c>
    </row>
    <row r="183" spans="1:39" x14ac:dyDescent="0.15">
      <c r="A183" s="29" t="s">
        <v>290</v>
      </c>
      <c r="B183" s="38">
        <v>850</v>
      </c>
      <c r="C183" t="s">
        <v>388</v>
      </c>
      <c r="D183" s="29">
        <v>44.902765697783046</v>
      </c>
      <c r="E183" s="29">
        <v>1.7250362510121122</v>
      </c>
      <c r="F183" s="29"/>
      <c r="G183" s="29">
        <v>21.326969218575375</v>
      </c>
      <c r="H183" s="29">
        <v>12.346118470702546</v>
      </c>
      <c r="I183" s="29">
        <v>0.30769095717327044</v>
      </c>
      <c r="K183" s="29">
        <v>4.361289217654865</v>
      </c>
      <c r="L183" s="29">
        <v>12.760553778044926</v>
      </c>
      <c r="M183" s="29">
        <v>1.8710330491680744</v>
      </c>
      <c r="N183" s="29">
        <v>0.39854335988575995</v>
      </c>
      <c r="P183" s="51">
        <f t="shared" si="124"/>
        <v>99.999999999999986</v>
      </c>
      <c r="Q183" s="1">
        <f t="shared" si="126"/>
        <v>0.38639297098890341</v>
      </c>
      <c r="S183" s="3" t="s">
        <v>290</v>
      </c>
      <c r="T183" s="44">
        <v>850</v>
      </c>
      <c r="U183" s="44" t="s">
        <v>317</v>
      </c>
      <c r="V183" s="3">
        <v>69.591554291357468</v>
      </c>
      <c r="W183" s="3">
        <v>0.25593056492499422</v>
      </c>
      <c r="Y183" s="3">
        <v>16.299577853660573</v>
      </c>
      <c r="Z183" s="3">
        <v>3.7318570961617366</v>
      </c>
      <c r="AA183" s="3">
        <v>0.17317040941935755</v>
      </c>
      <c r="AB183" s="3"/>
      <c r="AC183" s="3">
        <v>0.46456961241819605</v>
      </c>
      <c r="AD183" s="3">
        <v>3.9599691214209707</v>
      </c>
      <c r="AE183" s="3">
        <v>3.1629679599969398</v>
      </c>
      <c r="AF183" s="3">
        <v>2.3604030906397568</v>
      </c>
      <c r="AG183" s="3"/>
      <c r="AH183" s="51">
        <f t="shared" si="119"/>
        <v>100</v>
      </c>
      <c r="AI183" s="3">
        <f t="shared" si="125"/>
        <v>0.18161027157983509</v>
      </c>
      <c r="AJ183" s="3">
        <f t="shared" si="120"/>
        <v>8.0329341317365266</v>
      </c>
      <c r="AK183" s="3">
        <f t="shared" si="121"/>
        <v>5.5233710506366966</v>
      </c>
      <c r="AL183" s="3">
        <f t="shared" si="122"/>
        <v>1.0896539684488113</v>
      </c>
      <c r="AM183" s="3">
        <f t="shared" si="123"/>
        <v>2.1009085878012574</v>
      </c>
    </row>
    <row r="184" spans="1:39" x14ac:dyDescent="0.15">
      <c r="O184" s="3"/>
      <c r="Q184" s="30"/>
      <c r="R184" s="3"/>
      <c r="S184" s="3"/>
      <c r="T184" s="25"/>
      <c r="U184"/>
      <c r="V184" s="3"/>
      <c r="X184"/>
      <c r="Y184" s="3"/>
      <c r="Z184" s="1"/>
    </row>
    <row r="185" spans="1:39" x14ac:dyDescent="0.15">
      <c r="A185" s="26" t="s">
        <v>311</v>
      </c>
      <c r="O185" s="3"/>
      <c r="Q185" s="30"/>
      <c r="R185" s="3"/>
      <c r="S185" s="3"/>
      <c r="T185" s="25"/>
      <c r="U185" s="1"/>
      <c r="V185" s="3"/>
      <c r="X185"/>
      <c r="Y185" s="3"/>
      <c r="Z185" s="1"/>
    </row>
    <row r="186" spans="1:39" x14ac:dyDescent="0.15">
      <c r="A186" s="29" t="s">
        <v>268</v>
      </c>
      <c r="B186">
        <v>1000</v>
      </c>
      <c r="C186" t="s">
        <v>308</v>
      </c>
      <c r="O186" s="3"/>
      <c r="Q186" s="30"/>
      <c r="R186" s="3"/>
      <c r="S186" s="3" t="s">
        <v>268</v>
      </c>
      <c r="T186" s="44">
        <v>1000</v>
      </c>
      <c r="U186" s="44" t="s">
        <v>315</v>
      </c>
      <c r="V186" s="3">
        <v>60.073750566519699</v>
      </c>
      <c r="W186" s="3">
        <v>0.7817972065427875</v>
      </c>
      <c r="X186" s="3">
        <v>0</v>
      </c>
      <c r="Y186" s="3">
        <v>17.562111161468415</v>
      </c>
      <c r="Z186" s="3">
        <v>7.0207243212063766</v>
      </c>
      <c r="AA186" s="3">
        <v>0.29562028758600789</v>
      </c>
      <c r="AB186" s="3"/>
      <c r="AC186" s="3">
        <v>2.6585225165835764</v>
      </c>
      <c r="AD186" s="3">
        <v>7.5687033908780004</v>
      </c>
      <c r="AE186" s="3">
        <v>2.6430719789048651</v>
      </c>
      <c r="AF186" s="3">
        <v>1.3956985703102465</v>
      </c>
      <c r="AG186" s="3"/>
      <c r="AH186" s="51">
        <f t="shared" ref="AH186:AH196" si="127">SUM(V186:AG186)</f>
        <v>99.999999999999972</v>
      </c>
      <c r="AI186" s="3">
        <f t="shared" ref="AI186:AI196" si="128">(AC186/40.304)/(AC186/40.304+Z186/71.846)</f>
        <v>0.40299011234658938</v>
      </c>
      <c r="AJ186" s="3">
        <f t="shared" ref="AJ186:AJ196" si="129">Z186/AC186</f>
        <v>2.6408368849283224</v>
      </c>
      <c r="AK186" s="3">
        <f t="shared" ref="AK186:AK196" si="130">AE186+AF186</f>
        <v>4.038770549215112</v>
      </c>
      <c r="AL186" s="3">
        <f t="shared" ref="AL186:AL196" si="131">(Y186/101.961)/(AD186/56.077+AE186/61.979+AF186/94.196)</f>
        <v>0.89508982422516181</v>
      </c>
      <c r="AM186" s="3">
        <f t="shared" ref="AM186:AM196" si="132">(Y186/101.961)/(AE186/61.979+AF186/94.196)</f>
        <v>2.9975395662301207</v>
      </c>
    </row>
    <row r="187" spans="1:39" x14ac:dyDescent="0.15">
      <c r="A187" s="29" t="s">
        <v>269</v>
      </c>
      <c r="B187" s="38">
        <v>950</v>
      </c>
      <c r="C187" s="38" t="s">
        <v>390</v>
      </c>
      <c r="D187" s="29">
        <v>39.386260701263026</v>
      </c>
      <c r="E187" s="29">
        <v>1.2389492578060268</v>
      </c>
      <c r="F187" s="29">
        <v>0</v>
      </c>
      <c r="G187" s="29">
        <v>18.662018273452642</v>
      </c>
      <c r="H187" s="29">
        <v>19.292857516065759</v>
      </c>
      <c r="I187" s="29">
        <v>1.5933582571814981</v>
      </c>
      <c r="J187" s="29"/>
      <c r="K187" s="29">
        <v>9.197976248489713</v>
      </c>
      <c r="L187" s="29">
        <v>9.6789210319352854</v>
      </c>
      <c r="M187" s="29">
        <v>0.69561361803319466</v>
      </c>
      <c r="N187" s="29">
        <v>0.25404509577285994</v>
      </c>
      <c r="O187" s="29"/>
      <c r="P187" s="51">
        <f t="shared" ref="P187:P196" si="133">SUM(D187:O187)</f>
        <v>100.00000000000001</v>
      </c>
      <c r="Q187" s="1">
        <f t="shared" ref="Q187:Q196" si="134">(K187/40.304)/(K187/40.304+H187/71.846)</f>
        <v>0.45942014132319686</v>
      </c>
      <c r="R187" s="3"/>
      <c r="S187" s="3" t="s">
        <v>269</v>
      </c>
      <c r="T187" s="44">
        <v>950</v>
      </c>
      <c r="U187" s="44" t="s">
        <v>315</v>
      </c>
      <c r="V187" s="3">
        <v>61.785993618791046</v>
      </c>
      <c r="W187" s="3">
        <v>0.76226892947150171</v>
      </c>
      <c r="X187" s="3">
        <v>0</v>
      </c>
      <c r="Y187" s="3">
        <v>17.231747135284113</v>
      </c>
      <c r="Z187" s="3">
        <v>6.6003302337707481</v>
      </c>
      <c r="AA187" s="3">
        <v>0.242709406696545</v>
      </c>
      <c r="AB187" s="3"/>
      <c r="AC187" s="3">
        <v>1.7821450297334542</v>
      </c>
      <c r="AD187" s="3">
        <v>6.7505493550509623</v>
      </c>
      <c r="AE187" s="3">
        <v>3.2228829656482398</v>
      </c>
      <c r="AF187" s="3">
        <v>1.62137332555339</v>
      </c>
      <c r="AG187" s="3"/>
      <c r="AH187" s="51">
        <f t="shared" si="127"/>
        <v>100.00000000000001</v>
      </c>
      <c r="AI187" s="3">
        <f t="shared" si="128"/>
        <v>0.32492536360151608</v>
      </c>
      <c r="AJ187" s="3">
        <f t="shared" si="129"/>
        <v>3.7035876001393242</v>
      </c>
      <c r="AK187" s="3">
        <f t="shared" si="130"/>
        <v>4.8442562912016296</v>
      </c>
      <c r="AL187" s="3">
        <f t="shared" si="131"/>
        <v>0.89140362276915641</v>
      </c>
      <c r="AM187" s="3">
        <f t="shared" si="132"/>
        <v>2.4418083865141873</v>
      </c>
    </row>
    <row r="188" spans="1:39" x14ac:dyDescent="0.15">
      <c r="A188" s="29" t="s">
        <v>270</v>
      </c>
      <c r="B188" s="38">
        <v>900</v>
      </c>
      <c r="C188" s="38" t="s">
        <v>386</v>
      </c>
      <c r="D188" s="29">
        <v>43.563952881909628</v>
      </c>
      <c r="E188" s="29">
        <v>1.485222560514516</v>
      </c>
      <c r="F188" s="29">
        <v>0</v>
      </c>
      <c r="G188" s="29">
        <v>20.905535257840736</v>
      </c>
      <c r="H188" s="29">
        <v>14.129220307461511</v>
      </c>
      <c r="I188" s="29">
        <v>0.55440643484266283</v>
      </c>
      <c r="J188" s="29"/>
      <c r="K188" s="29">
        <v>6.1368061453140843</v>
      </c>
      <c r="L188" s="29">
        <v>10.79205892080671</v>
      </c>
      <c r="M188" s="29">
        <v>2.0706195577584134</v>
      </c>
      <c r="N188" s="29">
        <v>0.36217793355174921</v>
      </c>
      <c r="O188" s="29"/>
      <c r="P188" s="51">
        <f t="shared" si="133"/>
        <v>100.00000000000001</v>
      </c>
      <c r="Q188" s="1">
        <f t="shared" si="134"/>
        <v>0.43638011850061148</v>
      </c>
      <c r="R188" s="3"/>
      <c r="S188" s="3" t="s">
        <v>270</v>
      </c>
      <c r="T188" s="44">
        <v>900</v>
      </c>
      <c r="U188" s="44" t="s">
        <v>315</v>
      </c>
      <c r="V188" s="3">
        <v>66.590659192097618</v>
      </c>
      <c r="W188" s="3">
        <v>0.54076464120266055</v>
      </c>
      <c r="X188" s="3">
        <v>0</v>
      </c>
      <c r="Y188" s="3">
        <v>17.72987003623123</v>
      </c>
      <c r="Z188" s="3">
        <v>3.5302918326513688</v>
      </c>
      <c r="AA188" s="3">
        <v>6.6694305748328145E-2</v>
      </c>
      <c r="AB188" s="3"/>
      <c r="AC188" s="3">
        <v>0.88775528597436781</v>
      </c>
      <c r="AD188" s="3">
        <v>5.2715539773239355</v>
      </c>
      <c r="AE188" s="3">
        <v>3.3320114642103937</v>
      </c>
      <c r="AF188" s="3">
        <v>2.0503992645600877</v>
      </c>
      <c r="AG188" s="3"/>
      <c r="AH188" s="51">
        <f t="shared" si="127"/>
        <v>99.999999999999986</v>
      </c>
      <c r="AI188" s="3">
        <f t="shared" si="128"/>
        <v>0.30951974885063177</v>
      </c>
      <c r="AJ188" s="3">
        <f t="shared" si="129"/>
        <v>3.9766497461928929</v>
      </c>
      <c r="AK188" s="3">
        <f t="shared" si="130"/>
        <v>5.3824107287704814</v>
      </c>
      <c r="AL188" s="3">
        <f t="shared" si="131"/>
        <v>1.0256905642675294</v>
      </c>
      <c r="AM188" s="3">
        <f t="shared" si="132"/>
        <v>2.3023174443929548</v>
      </c>
    </row>
    <row r="189" spans="1:39" x14ac:dyDescent="0.15">
      <c r="A189" s="29" t="s">
        <v>271</v>
      </c>
      <c r="B189" s="38">
        <v>850</v>
      </c>
      <c r="C189" s="38" t="s">
        <v>386</v>
      </c>
      <c r="D189" s="29">
        <v>41.307086817587006</v>
      </c>
      <c r="E189" s="29">
        <v>1.1376163625789226</v>
      </c>
      <c r="F189" s="29">
        <v>0</v>
      </c>
      <c r="G189" s="29">
        <v>19.38785517370269</v>
      </c>
      <c r="H189" s="29">
        <v>17.124530296491447</v>
      </c>
      <c r="I189" s="29">
        <v>0.73536115065296881</v>
      </c>
      <c r="J189" s="29"/>
      <c r="K189" s="29">
        <v>6.4972303680891397</v>
      </c>
      <c r="L189" s="29">
        <v>11.856512794162224</v>
      </c>
      <c r="M189" s="29">
        <v>1.4922567655796759</v>
      </c>
      <c r="N189" s="29">
        <v>0.46155027115592534</v>
      </c>
      <c r="O189" s="29"/>
      <c r="P189" s="51">
        <f t="shared" si="133"/>
        <v>100</v>
      </c>
      <c r="Q189" s="1">
        <f t="shared" si="134"/>
        <v>0.4034617328486233</v>
      </c>
      <c r="R189" s="3"/>
      <c r="S189" s="3" t="s">
        <v>271</v>
      </c>
      <c r="T189" s="44">
        <v>850</v>
      </c>
      <c r="U189" s="44" t="s">
        <v>315</v>
      </c>
      <c r="V189" s="3">
        <v>67.344887658015793</v>
      </c>
      <c r="W189" s="3">
        <v>0.33948273551614766</v>
      </c>
      <c r="X189" s="3">
        <v>0</v>
      </c>
      <c r="Y189" s="3">
        <v>18.385670255058731</v>
      </c>
      <c r="Z189" s="3">
        <v>2.5762719435386598</v>
      </c>
      <c r="AA189" s="3">
        <v>6.1419573859829345E-2</v>
      </c>
      <c r="AB189" s="3"/>
      <c r="AC189" s="3">
        <v>0.60302854335105172</v>
      </c>
      <c r="AD189" s="3">
        <v>5.6048152945906091</v>
      </c>
      <c r="AE189" s="3">
        <v>3.2161522312056094</v>
      </c>
      <c r="AF189" s="3">
        <v>1.8682717648635363</v>
      </c>
      <c r="AG189" s="3"/>
      <c r="AH189" s="51">
        <f t="shared" si="127"/>
        <v>99.999999999999957</v>
      </c>
      <c r="AI189" s="3">
        <f t="shared" si="128"/>
        <v>0.29441022430968988</v>
      </c>
      <c r="AJ189" s="3">
        <f t="shared" si="129"/>
        <v>4.2722222222222221</v>
      </c>
      <c r="AK189" s="3">
        <f t="shared" si="130"/>
        <v>5.0844239960691455</v>
      </c>
      <c r="AL189" s="3">
        <f t="shared" si="131"/>
        <v>1.0503699502596739</v>
      </c>
      <c r="AM189" s="3">
        <f t="shared" si="132"/>
        <v>2.5140596706197518</v>
      </c>
    </row>
    <row r="190" spans="1:39" x14ac:dyDescent="0.15">
      <c r="A190" s="29" t="s">
        <v>272</v>
      </c>
      <c r="B190" s="38">
        <v>1000</v>
      </c>
      <c r="C190" s="38" t="s">
        <v>391</v>
      </c>
      <c r="D190" s="29">
        <v>39.483756007005411</v>
      </c>
      <c r="E190" s="29">
        <v>0.80120926140756388</v>
      </c>
      <c r="F190" s="29">
        <v>0</v>
      </c>
      <c r="G190" s="29">
        <v>21.470863048894127</v>
      </c>
      <c r="H190" s="29">
        <v>19.435068499972395</v>
      </c>
      <c r="I190" s="29">
        <v>1.5996917754705753</v>
      </c>
      <c r="J190" s="29"/>
      <c r="K190" s="29">
        <v>9.4481795488730835</v>
      </c>
      <c r="L190" s="29">
        <v>7.7185128166455259</v>
      </c>
      <c r="M190" s="29">
        <v>1.9996147193382191E-2</v>
      </c>
      <c r="N190" s="29">
        <v>2.2722894537934312E-2</v>
      </c>
      <c r="O190" s="29"/>
      <c r="P190" s="51">
        <f t="shared" si="133"/>
        <v>100.00000000000001</v>
      </c>
      <c r="Q190" s="1">
        <f t="shared" si="134"/>
        <v>0.46426533316907609</v>
      </c>
      <c r="R190" s="3"/>
      <c r="S190" s="3" t="s">
        <v>272</v>
      </c>
      <c r="T190" s="44">
        <v>1000</v>
      </c>
      <c r="U190" s="44" t="s">
        <v>316</v>
      </c>
      <c r="V190" s="3">
        <v>57.613569219005235</v>
      </c>
      <c r="W190" s="3">
        <v>0.89717076222585235</v>
      </c>
      <c r="X190" s="3">
        <v>0</v>
      </c>
      <c r="Y190" s="3">
        <v>18.285339404261236</v>
      </c>
      <c r="Z190" s="3">
        <v>8.4512182405894816</v>
      </c>
      <c r="AA190" s="3">
        <v>0.28196795384241075</v>
      </c>
      <c r="AB190" s="3"/>
      <c r="AC190" s="3">
        <v>2.5811581105974772</v>
      </c>
      <c r="AD190" s="3">
        <v>7.132181710750408</v>
      </c>
      <c r="AE190" s="3">
        <v>3.2089604115254944</v>
      </c>
      <c r="AF190" s="3">
        <v>1.5484341872023912</v>
      </c>
      <c r="AG190" s="3"/>
      <c r="AH190" s="51">
        <f t="shared" si="127"/>
        <v>99.999999999999986</v>
      </c>
      <c r="AI190" s="3">
        <f t="shared" si="128"/>
        <v>0.3525159699190728</v>
      </c>
      <c r="AJ190" s="3">
        <f t="shared" si="129"/>
        <v>3.2741962632553432</v>
      </c>
      <c r="AK190" s="3">
        <f t="shared" si="130"/>
        <v>4.7573945987278856</v>
      </c>
      <c r="AL190" s="3">
        <f t="shared" si="131"/>
        <v>0.91779741131107573</v>
      </c>
      <c r="AM190" s="3">
        <f t="shared" si="132"/>
        <v>2.6290527538961768</v>
      </c>
    </row>
    <row r="191" spans="1:39" x14ac:dyDescent="0.15">
      <c r="A191" s="29" t="s">
        <v>273</v>
      </c>
      <c r="B191" s="38">
        <v>950</v>
      </c>
      <c r="C191" s="38" t="s">
        <v>392</v>
      </c>
      <c r="D191" s="29">
        <v>39.225005768448248</v>
      </c>
      <c r="E191" s="29">
        <v>1.4458401168354174</v>
      </c>
      <c r="F191" s="29">
        <v>2.2819103713597969E-2</v>
      </c>
      <c r="G191" s="29">
        <v>19.783420361729586</v>
      </c>
      <c r="H191" s="29">
        <v>20.346963101646768</v>
      </c>
      <c r="I191" s="29">
        <v>1.3952257158113353</v>
      </c>
      <c r="J191" s="29"/>
      <c r="K191" s="29">
        <v>7.4562497912409968</v>
      </c>
      <c r="L191" s="29">
        <v>10.260777101530953</v>
      </c>
      <c r="M191" s="29">
        <v>5.3123143593957894E-2</v>
      </c>
      <c r="N191" s="29">
        <v>1.0575795449135153E-2</v>
      </c>
      <c r="O191" s="29"/>
      <c r="P191" s="51">
        <f t="shared" si="133"/>
        <v>99.999999999999986</v>
      </c>
      <c r="Q191" s="1">
        <f t="shared" si="134"/>
        <v>0.39512853384264107</v>
      </c>
      <c r="R191" s="3"/>
      <c r="S191" s="3" t="s">
        <v>273</v>
      </c>
      <c r="T191" s="44">
        <v>950</v>
      </c>
      <c r="U191" s="44" t="s">
        <v>316</v>
      </c>
      <c r="V191" s="3">
        <v>63.707243846024227</v>
      </c>
      <c r="W191" s="3">
        <v>0.84733646840167631</v>
      </c>
      <c r="X191" s="3">
        <v>7.6589617511450122E-3</v>
      </c>
      <c r="Y191" s="3">
        <v>18.514263539767882</v>
      </c>
      <c r="Z191" s="3">
        <v>4.505001302023496</v>
      </c>
      <c r="AA191" s="3">
        <v>0.11937768382784696</v>
      </c>
      <c r="AB191" s="3"/>
      <c r="AC191" s="3">
        <v>1.3529300634672627</v>
      </c>
      <c r="AD191" s="3">
        <v>6.2017166286271541</v>
      </c>
      <c r="AE191" s="3">
        <v>2.942573104789914</v>
      </c>
      <c r="AF191" s="3">
        <v>1.8018984013193837</v>
      </c>
      <c r="AG191" s="3"/>
      <c r="AH191" s="51">
        <f t="shared" si="127"/>
        <v>100</v>
      </c>
      <c r="AI191" s="3">
        <f t="shared" si="128"/>
        <v>0.3486811751148256</v>
      </c>
      <c r="AJ191" s="3">
        <f t="shared" si="129"/>
        <v>3.3298109219911685</v>
      </c>
      <c r="AK191" s="3">
        <f t="shared" si="130"/>
        <v>4.7444715061092975</v>
      </c>
      <c r="AL191" s="3">
        <f t="shared" si="131"/>
        <v>1.0247335319440027</v>
      </c>
      <c r="AM191" s="3">
        <f t="shared" si="132"/>
        <v>2.7262006052925365</v>
      </c>
    </row>
    <row r="192" spans="1:39" x14ac:dyDescent="0.15">
      <c r="A192" s="29" t="s">
        <v>274</v>
      </c>
      <c r="B192" s="38">
        <v>900</v>
      </c>
      <c r="C192" s="38" t="s">
        <v>385</v>
      </c>
      <c r="D192" s="29">
        <v>40.189053914687051</v>
      </c>
      <c r="E192" s="29">
        <v>1.7575149387688001</v>
      </c>
      <c r="F192" s="29">
        <v>2.0402945051651938E-2</v>
      </c>
      <c r="G192" s="29">
        <v>18.054954963374264</v>
      </c>
      <c r="H192" s="29">
        <v>18.109587927571262</v>
      </c>
      <c r="I192" s="29">
        <v>0.99187124539430693</v>
      </c>
      <c r="J192" s="29"/>
      <c r="K192" s="29">
        <v>8.3032063603432373</v>
      </c>
      <c r="L192" s="29">
        <v>10.749086648298897</v>
      </c>
      <c r="M192" s="29">
        <v>1.2769715332441773</v>
      </c>
      <c r="N192" s="29">
        <v>0.54734952326636455</v>
      </c>
      <c r="O192" s="29"/>
      <c r="P192" s="51">
        <f t="shared" si="133"/>
        <v>100.00000000000001</v>
      </c>
      <c r="Q192" s="1">
        <f t="shared" si="134"/>
        <v>0.44973893747633847</v>
      </c>
      <c r="R192" s="3"/>
      <c r="S192" s="3" t="s">
        <v>274</v>
      </c>
      <c r="T192" s="44">
        <v>900</v>
      </c>
      <c r="U192" s="44" t="s">
        <v>316</v>
      </c>
      <c r="V192" s="3">
        <v>64.440517149044766</v>
      </c>
      <c r="W192" s="3">
        <v>0.66531083541671587</v>
      </c>
      <c r="X192" s="3">
        <v>7.9024846456682649E-3</v>
      </c>
      <c r="Y192" s="3">
        <v>19.234386388394714</v>
      </c>
      <c r="Z192" s="3">
        <v>3.7944988257299674</v>
      </c>
      <c r="AA192" s="3">
        <v>0.16412350342615159</v>
      </c>
      <c r="AB192" s="3"/>
      <c r="AC192" s="3">
        <v>0.90382219017688481</v>
      </c>
      <c r="AD192" s="3">
        <v>6.5224887732470203</v>
      </c>
      <c r="AE192" s="3">
        <v>2.586528941380545</v>
      </c>
      <c r="AF192" s="3">
        <v>1.6804209085375574</v>
      </c>
      <c r="AG192" s="3"/>
      <c r="AH192" s="51">
        <f t="shared" si="127"/>
        <v>100</v>
      </c>
      <c r="AI192" s="3">
        <f t="shared" si="128"/>
        <v>0.29805003514101819</v>
      </c>
      <c r="AJ192" s="3">
        <f t="shared" si="129"/>
        <v>4.1982802225594344</v>
      </c>
      <c r="AK192" s="3">
        <f t="shared" si="130"/>
        <v>4.2669498499181024</v>
      </c>
      <c r="AL192" s="3">
        <f t="shared" si="131"/>
        <v>1.0725445207277635</v>
      </c>
      <c r="AM192" s="3">
        <f t="shared" si="132"/>
        <v>3.1666664981569497</v>
      </c>
    </row>
    <row r="193" spans="1:39" x14ac:dyDescent="0.15">
      <c r="A193" s="29" t="s">
        <v>275</v>
      </c>
      <c r="B193" s="38">
        <v>1000</v>
      </c>
      <c r="C193" s="38" t="s">
        <v>393</v>
      </c>
      <c r="D193" s="29">
        <v>39.404270100140778</v>
      </c>
      <c r="E193" s="29">
        <v>1.116296955539082</v>
      </c>
      <c r="F193" s="29">
        <v>0</v>
      </c>
      <c r="G193" s="29">
        <v>20.502328625795545</v>
      </c>
      <c r="H193" s="29">
        <v>19.839094965296901</v>
      </c>
      <c r="I193" s="29">
        <v>1.3442821647738288</v>
      </c>
      <c r="J193" s="29"/>
      <c r="K193" s="29">
        <v>9.451769112971931</v>
      </c>
      <c r="L193" s="29">
        <v>8.2969792094955661</v>
      </c>
      <c r="M193" s="29">
        <v>4.4007626806591149E-2</v>
      </c>
      <c r="N193" s="29">
        <v>9.7123917978851279E-4</v>
      </c>
      <c r="O193" s="29"/>
      <c r="P193" s="51">
        <f t="shared" si="133"/>
        <v>100.00000000000001</v>
      </c>
      <c r="Q193" s="1">
        <f t="shared" si="134"/>
        <v>0.45924602858901997</v>
      </c>
      <c r="R193" s="3"/>
      <c r="S193" s="3" t="s">
        <v>275</v>
      </c>
      <c r="T193" s="44">
        <v>1000</v>
      </c>
      <c r="U193" s="44" t="s">
        <v>317</v>
      </c>
      <c r="V193" s="3">
        <v>59.801381692573401</v>
      </c>
      <c r="W193" s="3">
        <v>0.93911917098445596</v>
      </c>
      <c r="X193" s="3">
        <v>0</v>
      </c>
      <c r="Y193" s="3">
        <v>17.9080310880829</v>
      </c>
      <c r="Z193" s="3">
        <v>7.4589810017271159</v>
      </c>
      <c r="AA193" s="3">
        <v>0.18350604490500863</v>
      </c>
      <c r="AB193" s="3"/>
      <c r="AC193" s="3">
        <v>2.0833333333333335</v>
      </c>
      <c r="AD193" s="3">
        <v>7.1999136442141625</v>
      </c>
      <c r="AE193" s="3">
        <v>2.7849740932642488</v>
      </c>
      <c r="AF193" s="3">
        <v>1.6407599309153713</v>
      </c>
      <c r="AG193" s="3"/>
      <c r="AH193" s="51">
        <f t="shared" si="127"/>
        <v>99.999999999999986</v>
      </c>
      <c r="AI193" s="3">
        <f t="shared" si="128"/>
        <v>0.33239438875057647</v>
      </c>
      <c r="AJ193" s="3">
        <f t="shared" si="129"/>
        <v>3.5803108808290154</v>
      </c>
      <c r="AK193" s="3">
        <f t="shared" si="130"/>
        <v>4.4257340241796204</v>
      </c>
      <c r="AL193" s="3">
        <f t="shared" si="131"/>
        <v>0.92078480082707681</v>
      </c>
      <c r="AM193" s="3">
        <f t="shared" si="132"/>
        <v>2.8168147155770455</v>
      </c>
    </row>
    <row r="194" spans="1:39" x14ac:dyDescent="0.15">
      <c r="A194" s="29" t="s">
        <v>276</v>
      </c>
      <c r="B194" s="38">
        <v>950</v>
      </c>
      <c r="C194" s="38" t="s">
        <v>393</v>
      </c>
      <c r="D194" s="29">
        <v>38.596736570791101</v>
      </c>
      <c r="E194" s="29">
        <v>1.4684784498741581</v>
      </c>
      <c r="F194" s="29">
        <v>0</v>
      </c>
      <c r="G194" s="29">
        <v>19.667636057403818</v>
      </c>
      <c r="H194" s="29">
        <v>22.945703781735514</v>
      </c>
      <c r="I194" s="29">
        <v>1.5013495591604225</v>
      </c>
      <c r="J194" s="29"/>
      <c r="K194" s="29">
        <v>7.4133537750498943</v>
      </c>
      <c r="L194" s="29">
        <v>8.3403723832453309</v>
      </c>
      <c r="M194" s="29">
        <v>6.3727149914723211E-2</v>
      </c>
      <c r="N194" s="29">
        <v>2.6422728250285166E-3</v>
      </c>
      <c r="O194" s="29"/>
      <c r="P194" s="51">
        <f t="shared" si="133"/>
        <v>99.999999999999986</v>
      </c>
      <c r="Q194" s="1">
        <f t="shared" si="134"/>
        <v>0.36545302703197458</v>
      </c>
      <c r="R194" s="3"/>
      <c r="S194" s="3" t="s">
        <v>276</v>
      </c>
      <c r="T194" s="44">
        <v>950</v>
      </c>
      <c r="U194" s="44" t="s">
        <v>317</v>
      </c>
      <c r="V194" s="3">
        <v>65.904970285029293</v>
      </c>
      <c r="W194" s="3">
        <v>0.81401312961945405</v>
      </c>
      <c r="X194" s="3">
        <v>0</v>
      </c>
      <c r="Y194" s="3">
        <v>16.827260794277965</v>
      </c>
      <c r="Z194" s="3">
        <v>4.6328586308917634</v>
      </c>
      <c r="AA194" s="3">
        <v>9.5516859266008197E-2</v>
      </c>
      <c r="AB194" s="3"/>
      <c r="AC194" s="3">
        <v>1.1154440536390759</v>
      </c>
      <c r="AD194" s="3">
        <v>5.4782950614707939</v>
      </c>
      <c r="AE194" s="3">
        <v>3.1373422704083112</v>
      </c>
      <c r="AF194" s="3">
        <v>1.9942989153973347</v>
      </c>
      <c r="AG194" s="3"/>
      <c r="AH194" s="51">
        <f t="shared" si="127"/>
        <v>100</v>
      </c>
      <c r="AI194" s="3">
        <f t="shared" si="128"/>
        <v>0.30030470757882383</v>
      </c>
      <c r="AJ194" s="3">
        <f t="shared" si="129"/>
        <v>4.1533760620062585</v>
      </c>
      <c r="AK194" s="3">
        <f t="shared" si="130"/>
        <v>5.1316411858056457</v>
      </c>
      <c r="AL194" s="3">
        <f t="shared" si="131"/>
        <v>0.97375932819742717</v>
      </c>
      <c r="AM194" s="3">
        <f t="shared" si="132"/>
        <v>2.2988354309939374</v>
      </c>
    </row>
    <row r="195" spans="1:39" x14ac:dyDescent="0.15">
      <c r="A195" s="29" t="s">
        <v>277</v>
      </c>
      <c r="B195" s="38">
        <v>900</v>
      </c>
      <c r="C195" s="38" t="s">
        <v>394</v>
      </c>
      <c r="D195" s="29">
        <v>49.709787078034744</v>
      </c>
      <c r="E195" s="29">
        <v>1.1450236593429379</v>
      </c>
      <c r="F195" s="29">
        <v>2.2384870379524316E-2</v>
      </c>
      <c r="G195" s="29">
        <v>20.968312129914413</v>
      </c>
      <c r="H195" s="29">
        <v>11.10079151456406</v>
      </c>
      <c r="I195" s="29">
        <v>0.4740107786850013</v>
      </c>
      <c r="J195" s="29"/>
      <c r="K195" s="29">
        <v>4.2656737706759591</v>
      </c>
      <c r="L195" s="29">
        <v>9.3878426066209393</v>
      </c>
      <c r="M195" s="29">
        <v>2.7109497752354792</v>
      </c>
      <c r="N195" s="29">
        <v>0.21522381654692252</v>
      </c>
      <c r="O195" s="29"/>
      <c r="P195" s="51">
        <f t="shared" si="133"/>
        <v>99.999999999999986</v>
      </c>
      <c r="Q195" s="1">
        <f t="shared" si="134"/>
        <v>0.40652683698855263</v>
      </c>
      <c r="R195" s="3"/>
      <c r="S195" s="3" t="s">
        <v>277</v>
      </c>
      <c r="T195" s="44">
        <v>900</v>
      </c>
      <c r="U195" s="44" t="s">
        <v>317</v>
      </c>
      <c r="V195" s="3">
        <v>69.278353966700266</v>
      </c>
      <c r="W195" s="3">
        <v>0.50188859693738763</v>
      </c>
      <c r="X195" s="3">
        <v>1.1184358940316226E-2</v>
      </c>
      <c r="Y195" s="3">
        <v>16.214657520853692</v>
      </c>
      <c r="Z195" s="3">
        <v>3.127816299567348</v>
      </c>
      <c r="AA195" s="3">
        <v>5.3487104320015695E-2</v>
      </c>
      <c r="AB195" s="3"/>
      <c r="AC195" s="3">
        <v>0.99624487050680721</v>
      </c>
      <c r="AD195" s="3">
        <v>4.54107798199166</v>
      </c>
      <c r="AE195" s="3">
        <v>2.7158210365618207</v>
      </c>
      <c r="AF195" s="3">
        <v>2.5594682636206656</v>
      </c>
      <c r="AG195" s="3"/>
      <c r="AH195" s="51">
        <f t="shared" si="127"/>
        <v>99.999999999999972</v>
      </c>
      <c r="AI195" s="3">
        <f t="shared" si="128"/>
        <v>0.36215498592672812</v>
      </c>
      <c r="AJ195" s="3">
        <f t="shared" si="129"/>
        <v>3.1396059263784948</v>
      </c>
      <c r="AK195" s="3">
        <f t="shared" si="130"/>
        <v>5.2752893001824859</v>
      </c>
      <c r="AL195" s="3">
        <f t="shared" si="131"/>
        <v>1.0464472711679096</v>
      </c>
      <c r="AM195" s="3">
        <f t="shared" si="132"/>
        <v>2.2401426862294702</v>
      </c>
    </row>
    <row r="196" spans="1:39" x14ac:dyDescent="0.15">
      <c r="A196" s="29" t="s">
        <v>310</v>
      </c>
      <c r="B196" s="38">
        <v>850</v>
      </c>
      <c r="C196" s="38" t="s">
        <v>386</v>
      </c>
      <c r="D196" s="29">
        <v>48.960221543226353</v>
      </c>
      <c r="E196" s="29">
        <v>0.8893173345929104</v>
      </c>
      <c r="F196" s="29">
        <v>1.5111460222972432E-2</v>
      </c>
      <c r="G196" s="29">
        <v>20.737583561611416</v>
      </c>
      <c r="H196" s="29">
        <v>10.635139932635319</v>
      </c>
      <c r="I196" s="29">
        <v>0.5724797199710433</v>
      </c>
      <c r="J196" s="29"/>
      <c r="K196" s="29">
        <v>4.1335087167510682</v>
      </c>
      <c r="L196" s="29">
        <v>10.339502775434795</v>
      </c>
      <c r="M196" s="29">
        <v>3.266929828573693</v>
      </c>
      <c r="N196" s="29">
        <v>0.45020512698045567</v>
      </c>
      <c r="O196" s="29"/>
      <c r="P196" s="51">
        <f t="shared" si="133"/>
        <v>100.00000000000001</v>
      </c>
      <c r="Q196" s="1">
        <f t="shared" si="134"/>
        <v>0.40927512629403223</v>
      </c>
      <c r="R196" s="3"/>
      <c r="S196" s="3" t="s">
        <v>310</v>
      </c>
      <c r="T196" s="44">
        <v>850</v>
      </c>
      <c r="U196" s="44" t="s">
        <v>317</v>
      </c>
      <c r="V196" s="3">
        <v>74.465816099742639</v>
      </c>
      <c r="W196" s="3">
        <v>0.25792581589211849</v>
      </c>
      <c r="X196" s="3">
        <v>1.689305563289031E-2</v>
      </c>
      <c r="Y196" s="3">
        <v>15.53264559407403</v>
      </c>
      <c r="Z196" s="3">
        <v>2.1960972322757395</v>
      </c>
      <c r="AA196" s="3">
        <v>0.1036233244967238</v>
      </c>
      <c r="AB196" s="3"/>
      <c r="AC196" s="3">
        <v>0.2999697057493958</v>
      </c>
      <c r="AD196" s="3">
        <v>3.7410096384791718</v>
      </c>
      <c r="AE196" s="3">
        <v>1.1469818527057674</v>
      </c>
      <c r="AF196" s="3">
        <v>2.2390376809515229</v>
      </c>
      <c r="AG196" s="3"/>
      <c r="AH196" s="51">
        <f t="shared" si="127"/>
        <v>99.999999999999986</v>
      </c>
      <c r="AI196" s="3">
        <f t="shared" si="128"/>
        <v>0.19581147835893964</v>
      </c>
      <c r="AJ196" s="3">
        <f t="shared" si="129"/>
        <v>7.3210633946830246</v>
      </c>
      <c r="AK196" s="3">
        <f t="shared" si="130"/>
        <v>3.38601953365729</v>
      </c>
      <c r="AL196" s="3">
        <f t="shared" si="131"/>
        <v>1.3977604768267118</v>
      </c>
      <c r="AM196" s="3">
        <f t="shared" si="132"/>
        <v>3.6034445619863078</v>
      </c>
    </row>
    <row r="197" spans="1:39" x14ac:dyDescent="0.15">
      <c r="F197" s="29"/>
      <c r="O197" s="3"/>
      <c r="Q197" s="30"/>
      <c r="R197" s="3"/>
      <c r="S197" s="3"/>
      <c r="T197" s="25"/>
      <c r="U197" s="1"/>
      <c r="V197" s="3"/>
      <c r="X197"/>
      <c r="Y197" s="3"/>
      <c r="Z197" s="1"/>
    </row>
    <row r="198" spans="1:39" x14ac:dyDescent="0.15">
      <c r="F198" s="29"/>
    </row>
    <row r="199" spans="1:39" x14ac:dyDescent="0.15">
      <c r="A199" s="18" t="s">
        <v>364</v>
      </c>
      <c r="D199" s="3"/>
      <c r="O199" s="3"/>
      <c r="Q199" s="1"/>
      <c r="T199"/>
      <c r="U199" t="s">
        <v>2</v>
      </c>
      <c r="X199"/>
      <c r="Y199" s="10"/>
    </row>
    <row r="200" spans="1:39" x14ac:dyDescent="0.15">
      <c r="S200" t="s">
        <v>44</v>
      </c>
      <c r="T200" s="48" t="s">
        <v>183</v>
      </c>
      <c r="V200" s="3">
        <v>47.577002053388085</v>
      </c>
      <c r="W200" s="3">
        <v>0.72895277207392195</v>
      </c>
      <c r="X200" s="3">
        <v>0.16427104722792607</v>
      </c>
      <c r="Y200" s="3">
        <v>12.843942505133469</v>
      </c>
      <c r="Z200" s="3">
        <v>9.3839835728952767</v>
      </c>
      <c r="AA200" s="3">
        <v>0.18480492813141683</v>
      </c>
      <c r="AC200" s="3">
        <v>17.094455852156056</v>
      </c>
      <c r="AD200" s="3">
        <v>10.359342915811087</v>
      </c>
      <c r="AE200" s="3">
        <v>1.2422997946611909</v>
      </c>
      <c r="AF200" s="3">
        <v>0.41067761806981518</v>
      </c>
      <c r="AH200" s="51">
        <f t="shared" ref="AH200" si="135">SUM(V200:AG200)</f>
        <v>99.989733059548243</v>
      </c>
      <c r="AI200" s="3">
        <f t="shared" ref="AI200" si="136">(AC200/40.304)/(AC200/40.304+Z200/71.846)</f>
        <v>0.76455633677321377</v>
      </c>
      <c r="AJ200" s="3">
        <f t="shared" ref="AJ200" si="137">Z200/AC200</f>
        <v>0.54894894894894897</v>
      </c>
      <c r="AK200" s="3">
        <f t="shared" ref="AK200" si="138">AE200+AF200</f>
        <v>1.6529774127310062</v>
      </c>
      <c r="AL200" s="3">
        <f t="shared" ref="AL200" si="139">(Y200/101.961)/(AD200/56.077+AE200/61.979+AF200/94.196)</f>
        <v>0.60232570877679104</v>
      </c>
      <c r="AM200" s="3">
        <f t="shared" ref="AM200" si="140">(Y200/101.961)/(AE200/61.979+AF200/94.196)</f>
        <v>5.1618875784860148</v>
      </c>
    </row>
    <row r="201" spans="1:39" x14ac:dyDescent="0.15">
      <c r="A201" t="s">
        <v>365</v>
      </c>
      <c r="B201">
        <v>1200</v>
      </c>
      <c r="C201" t="s">
        <v>213</v>
      </c>
      <c r="D201" s="3">
        <v>40.885079275867945</v>
      </c>
      <c r="E201" s="3">
        <v>1.9873615363032299E-2</v>
      </c>
      <c r="F201" s="3">
        <v>5.6167565382126881E-2</v>
      </c>
      <c r="G201" s="3">
        <v>0.19778962197651609</v>
      </c>
      <c r="H201" s="3">
        <v>10.532152186048256</v>
      </c>
      <c r="I201" s="3">
        <v>0.10463561878084718</v>
      </c>
      <c r="K201" s="3">
        <v>47.784323869007693</v>
      </c>
      <c r="L201" s="3">
        <v>0.41517567486576568</v>
      </c>
      <c r="M201" s="3">
        <v>2.1749492776094938E-3</v>
      </c>
      <c r="N201" s="3">
        <v>2.627623430223546E-3</v>
      </c>
      <c r="P201" s="51">
        <f t="shared" ref="P201:P208" si="141">SUM(D201:O201)</f>
        <v>100.00000000000001</v>
      </c>
      <c r="Q201" s="1">
        <f t="shared" ref="Q201:Q208" si="142">(K201/40.304)/(K201/40.304+H201/71.846)</f>
        <v>0.88996064436254319</v>
      </c>
      <c r="S201" t="s">
        <v>365</v>
      </c>
      <c r="T201">
        <v>1200</v>
      </c>
      <c r="U201" s="3" t="s">
        <v>44</v>
      </c>
      <c r="V201" s="3">
        <v>49.382448537378117</v>
      </c>
      <c r="W201" s="3">
        <v>0.89924160346695559</v>
      </c>
      <c r="X201" s="3">
        <v>0.13001083423618634</v>
      </c>
      <c r="Y201" s="3">
        <v>14.875406283856989</v>
      </c>
      <c r="Z201" s="3">
        <v>8.2990249187432283</v>
      </c>
      <c r="AA201" s="3">
        <v>0.11917659804983749</v>
      </c>
      <c r="AC201" s="3">
        <v>12.524377031419286</v>
      </c>
      <c r="AD201" s="3">
        <v>11.917659804983749</v>
      </c>
      <c r="AE201" s="3">
        <v>1.3542795232936078</v>
      </c>
      <c r="AF201" s="3">
        <v>0.49837486457204766</v>
      </c>
      <c r="AH201" s="51">
        <f t="shared" ref="AH201:AH207" si="143">SUM(V201:AG201)</f>
        <v>100.00000000000001</v>
      </c>
      <c r="AI201" s="3">
        <f t="shared" ref="AI201:AI207" si="144">(AC201/40.304)/(AC201/40.304+Z201/71.846)</f>
        <v>0.72901149544742927</v>
      </c>
      <c r="AJ201" s="3">
        <f t="shared" ref="AJ201:AJ207" si="145">Z201/AC201</f>
        <v>0.66262975778546707</v>
      </c>
      <c r="AK201" s="3">
        <f t="shared" ref="AK201:AK207" si="146">AE201+AF201</f>
        <v>1.8526543878656554</v>
      </c>
      <c r="AL201" s="3">
        <f t="shared" ref="AL201:AL207" si="147">(Y201/101.961)/(AD201/56.077+AE201/61.979+AF201/94.196)</f>
        <v>0.60873867162427187</v>
      </c>
      <c r="AM201" s="3">
        <f t="shared" ref="AM201:AM207" si="148">(Y201/101.961)/(AE201/61.979+AF201/94.196)</f>
        <v>5.3752880867630157</v>
      </c>
    </row>
    <row r="202" spans="1:39" x14ac:dyDescent="0.15">
      <c r="A202" t="s">
        <v>366</v>
      </c>
      <c r="B202">
        <v>1170</v>
      </c>
      <c r="C202" t="s">
        <v>373</v>
      </c>
      <c r="D202" s="3">
        <v>40.813887794753086</v>
      </c>
      <c r="E202" s="3">
        <v>3.1929029169056822E-2</v>
      </c>
      <c r="F202" s="3">
        <v>0.1012981000560656</v>
      </c>
      <c r="G202" s="3">
        <v>0.30283132533934909</v>
      </c>
      <c r="H202" s="3">
        <v>10.61455450518895</v>
      </c>
      <c r="I202" s="3">
        <v>9.9064175112524813E-2</v>
      </c>
      <c r="K202" s="3">
        <v>47.180875663240293</v>
      </c>
      <c r="L202" s="3">
        <v>0.82187924483073971</v>
      </c>
      <c r="M202" s="3">
        <v>2.8757694029413649E-2</v>
      </c>
      <c r="N202" s="3">
        <v>4.9224682805009161E-3</v>
      </c>
      <c r="P202" s="51">
        <f t="shared" si="141"/>
        <v>99.999999999999972</v>
      </c>
      <c r="Q202" s="1">
        <f t="shared" si="142"/>
        <v>0.88793671605817515</v>
      </c>
      <c r="S202" t="s">
        <v>366</v>
      </c>
      <c r="T202">
        <v>1170</v>
      </c>
      <c r="U202" s="3" t="s">
        <v>44</v>
      </c>
      <c r="V202" s="3">
        <v>49.413846494138461</v>
      </c>
      <c r="W202" s="3">
        <v>0.95111700951117006</v>
      </c>
      <c r="X202" s="3">
        <v>7.7416500774165023E-2</v>
      </c>
      <c r="Y202" s="3">
        <v>15.074098650740986</v>
      </c>
      <c r="Z202" s="3">
        <v>9.0909090909090917</v>
      </c>
      <c r="AA202" s="3">
        <v>0.12165450121654502</v>
      </c>
      <c r="AC202" s="3">
        <v>11.12585711125857</v>
      </c>
      <c r="AD202" s="3">
        <v>12.209688122096882</v>
      </c>
      <c r="AE202" s="3">
        <v>1.4045565140455651</v>
      </c>
      <c r="AF202" s="3">
        <v>0.51979650519796505</v>
      </c>
      <c r="AH202" s="51">
        <f t="shared" si="143"/>
        <v>99.988940499889381</v>
      </c>
      <c r="AI202" s="3">
        <f t="shared" si="144"/>
        <v>0.68569545367040452</v>
      </c>
      <c r="AJ202" s="3">
        <f t="shared" si="145"/>
        <v>0.81709741550695836</v>
      </c>
      <c r="AK202" s="3">
        <f t="shared" si="146"/>
        <v>1.9243530192435303</v>
      </c>
      <c r="AL202" s="3">
        <f t="shared" si="147"/>
        <v>0.60120090396627446</v>
      </c>
      <c r="AM202" s="3">
        <f t="shared" si="148"/>
        <v>5.24632751775858</v>
      </c>
    </row>
    <row r="203" spans="1:39" x14ac:dyDescent="0.15">
      <c r="A203" t="s">
        <v>367</v>
      </c>
      <c r="B203">
        <v>1140</v>
      </c>
      <c r="C203" t="s">
        <v>374</v>
      </c>
      <c r="D203" s="3">
        <v>42.679256097536431</v>
      </c>
      <c r="E203" s="3">
        <v>6.821204993239563E-2</v>
      </c>
      <c r="F203" s="3">
        <v>0.25563621879535886</v>
      </c>
      <c r="G203" s="3">
        <v>1.2606861329136885</v>
      </c>
      <c r="H203" s="3">
        <v>9.6390264348154187</v>
      </c>
      <c r="I203" s="3">
        <v>9.9396571395753669E-2</v>
      </c>
      <c r="K203" s="3">
        <v>41.967092873056593</v>
      </c>
      <c r="L203" s="3">
        <v>3.9469812348634856</v>
      </c>
      <c r="M203" s="3">
        <v>7.7578780845815695E-2</v>
      </c>
      <c r="N203" s="3">
        <v>6.1336058450661129E-3</v>
      </c>
      <c r="P203" s="51">
        <f t="shared" si="141"/>
        <v>100.00000000000001</v>
      </c>
      <c r="Q203" s="1">
        <f t="shared" si="142"/>
        <v>0.88586068323655154</v>
      </c>
      <c r="S203" t="s">
        <v>367</v>
      </c>
      <c r="T203">
        <v>1140</v>
      </c>
      <c r="U203" s="3" t="s">
        <v>44</v>
      </c>
      <c r="V203" s="3">
        <v>48.796112215595315</v>
      </c>
      <c r="W203" s="3">
        <v>0.9719461011707532</v>
      </c>
      <c r="X203" s="3">
        <v>6.6269052352551358E-2</v>
      </c>
      <c r="Y203" s="3">
        <v>15.374420145791914</v>
      </c>
      <c r="Z203" s="3">
        <v>9.4985641705323616</v>
      </c>
      <c r="AA203" s="3">
        <v>0.12149326264634415</v>
      </c>
      <c r="AC203" s="3">
        <v>11.519770267285177</v>
      </c>
      <c r="AD203" s="3">
        <v>11.740667108460348</v>
      </c>
      <c r="AE203" s="3">
        <v>1.3474707311685441</v>
      </c>
      <c r="AF203" s="3">
        <v>0.56328694499668652</v>
      </c>
      <c r="AH203" s="51">
        <f t="shared" si="143"/>
        <v>99.999999999999986</v>
      </c>
      <c r="AI203" s="3">
        <f t="shared" si="144"/>
        <v>0.68373680338055065</v>
      </c>
      <c r="AJ203" s="3">
        <f t="shared" si="145"/>
        <v>0.82454458293384481</v>
      </c>
      <c r="AK203" s="3">
        <f t="shared" si="146"/>
        <v>1.9107576761652307</v>
      </c>
      <c r="AL203" s="3">
        <f t="shared" si="147"/>
        <v>0.63599810440790872</v>
      </c>
      <c r="AM203" s="3">
        <f t="shared" si="148"/>
        <v>5.439516993335892</v>
      </c>
    </row>
    <row r="204" spans="1:39" x14ac:dyDescent="0.15">
      <c r="A204" t="s">
        <v>368</v>
      </c>
      <c r="B204">
        <v>1110</v>
      </c>
      <c r="C204" t="s">
        <v>374</v>
      </c>
      <c r="D204" s="3">
        <v>43.092446395991381</v>
      </c>
      <c r="E204" s="3">
        <v>0.22227198875844281</v>
      </c>
      <c r="F204" s="3">
        <v>0.10161146844156627</v>
      </c>
      <c r="G204" s="3">
        <v>2.6272175217227391</v>
      </c>
      <c r="H204" s="3">
        <v>11.614425105211481</v>
      </c>
      <c r="I204" s="3">
        <v>0.19851398767373823</v>
      </c>
      <c r="K204" s="3">
        <v>33.924318992830599</v>
      </c>
      <c r="L204" s="3">
        <v>8.0450886712704897</v>
      </c>
      <c r="M204" s="3">
        <v>0.15869190594684593</v>
      </c>
      <c r="N204" s="3">
        <v>1.5413962152693368E-2</v>
      </c>
      <c r="P204" s="51">
        <f t="shared" si="141"/>
        <v>99.999999999999986</v>
      </c>
      <c r="Q204" s="1">
        <f t="shared" si="142"/>
        <v>0.8388854391138908</v>
      </c>
      <c r="S204" t="s">
        <v>368</v>
      </c>
      <c r="T204">
        <v>1110</v>
      </c>
      <c r="U204" s="3" t="s">
        <v>44</v>
      </c>
      <c r="V204" s="3">
        <v>50.860774119006358</v>
      </c>
      <c r="W204" s="3">
        <v>0.91276718659734257</v>
      </c>
      <c r="X204" s="3">
        <v>5.7770075101097634E-2</v>
      </c>
      <c r="Y204" s="3">
        <v>17.862507221259389</v>
      </c>
      <c r="Z204" s="3">
        <v>7.0479491623339117</v>
      </c>
      <c r="AA204" s="3">
        <v>0.1733102253032929</v>
      </c>
      <c r="AC204" s="3">
        <v>9.3818601964182538</v>
      </c>
      <c r="AD204" s="3">
        <v>11.565569035239745</v>
      </c>
      <c r="AE204" s="3">
        <v>1.3633737723859041</v>
      </c>
      <c r="AF204" s="3">
        <v>0.76256499133448874</v>
      </c>
      <c r="AH204" s="51">
        <f t="shared" si="143"/>
        <v>99.988445984979776</v>
      </c>
      <c r="AI204" s="3">
        <f t="shared" si="144"/>
        <v>0.70351980391969582</v>
      </c>
      <c r="AJ204" s="3">
        <f t="shared" si="145"/>
        <v>0.75123152709359631</v>
      </c>
      <c r="AK204" s="3">
        <f t="shared" si="146"/>
        <v>2.1259387637203928</v>
      </c>
      <c r="AL204" s="3">
        <f t="shared" si="147"/>
        <v>0.7412693929753007</v>
      </c>
      <c r="AM204" s="3">
        <f t="shared" si="148"/>
        <v>5.8216328399691077</v>
      </c>
    </row>
    <row r="205" spans="1:39" x14ac:dyDescent="0.15">
      <c r="A205" t="s">
        <v>369</v>
      </c>
      <c r="B205">
        <v>1080</v>
      </c>
      <c r="C205" t="s">
        <v>375</v>
      </c>
      <c r="D205" s="3">
        <v>44.662518690310534</v>
      </c>
      <c r="E205" s="3">
        <v>0.17322771074376742</v>
      </c>
      <c r="F205" s="3">
        <v>0.17564157480364942</v>
      </c>
      <c r="G205" s="3">
        <v>3.2963403151537678</v>
      </c>
      <c r="H205" s="3">
        <v>9.4345658265309247</v>
      </c>
      <c r="I205" s="3">
        <v>0.10712864344918265</v>
      </c>
      <c r="K205" s="3">
        <v>33.02654770374766</v>
      </c>
      <c r="L205" s="3">
        <v>8.9298173668943264</v>
      </c>
      <c r="M205" s="3">
        <v>0.18501720753886347</v>
      </c>
      <c r="N205" s="3">
        <v>9.1949608273452464E-3</v>
      </c>
      <c r="P205" s="51">
        <f t="shared" si="141"/>
        <v>100.00000000000001</v>
      </c>
      <c r="Q205" s="1">
        <f t="shared" si="142"/>
        <v>0.86188149945678805</v>
      </c>
      <c r="S205" t="s">
        <v>369</v>
      </c>
      <c r="T205">
        <v>1080</v>
      </c>
      <c r="U205" s="3" t="s">
        <v>44</v>
      </c>
      <c r="V205" s="3">
        <v>49.976426214049972</v>
      </c>
      <c r="W205" s="3">
        <v>1.1315417256011315</v>
      </c>
      <c r="X205" s="3">
        <v>3.536067892503536E-2</v>
      </c>
      <c r="Y205" s="3">
        <v>18.835454974068835</v>
      </c>
      <c r="Z205" s="3">
        <v>8.8519566242338517</v>
      </c>
      <c r="AA205" s="3">
        <v>0.21216407355021216</v>
      </c>
      <c r="AC205" s="3">
        <v>7.8382838283828375</v>
      </c>
      <c r="AD205" s="3">
        <v>11.315417256011315</v>
      </c>
      <c r="AE205" s="3">
        <v>1.4262140499764262</v>
      </c>
      <c r="AF205" s="3">
        <v>0.74257425742574257</v>
      </c>
      <c r="AH205" s="51">
        <f t="shared" si="143"/>
        <v>100.36539368222536</v>
      </c>
      <c r="AI205" s="3">
        <f t="shared" si="144"/>
        <v>0.61217301194602236</v>
      </c>
      <c r="AJ205" s="3">
        <f t="shared" si="145"/>
        <v>1.1293233082706768</v>
      </c>
      <c r="AK205" s="3">
        <f t="shared" si="146"/>
        <v>2.1687883074021688</v>
      </c>
      <c r="AL205" s="3">
        <f t="shared" si="147"/>
        <v>0.79393785637317071</v>
      </c>
      <c r="AM205" s="3">
        <f t="shared" si="148"/>
        <v>5.9794379457944533</v>
      </c>
    </row>
    <row r="206" spans="1:39" x14ac:dyDescent="0.15">
      <c r="A206" t="s">
        <v>370</v>
      </c>
      <c r="B206">
        <v>1050</v>
      </c>
      <c r="C206" t="s">
        <v>376</v>
      </c>
      <c r="D206" s="3">
        <v>46.071219010274433</v>
      </c>
      <c r="E206" s="3">
        <v>0.2561506877127081</v>
      </c>
      <c r="F206" s="3">
        <v>0.23538218181487197</v>
      </c>
      <c r="G206" s="3">
        <v>4.286596581613745</v>
      </c>
      <c r="H206" s="3">
        <v>9.6876514296466354</v>
      </c>
      <c r="I206" s="3">
        <v>0.18459222827908664</v>
      </c>
      <c r="K206" s="3">
        <v>28.177913467872227</v>
      </c>
      <c r="L206" s="3">
        <v>10.867340939110191</v>
      </c>
      <c r="M206" s="3">
        <v>0.21502816812275208</v>
      </c>
      <c r="N206" s="3">
        <v>1.8125305553359925E-2</v>
      </c>
      <c r="P206" s="51">
        <f t="shared" si="141"/>
        <v>100.00000000000001</v>
      </c>
      <c r="Q206" s="1">
        <f t="shared" si="142"/>
        <v>0.8383172672956366</v>
      </c>
      <c r="S206" t="s">
        <v>370</v>
      </c>
      <c r="T206">
        <v>1050</v>
      </c>
      <c r="U206" s="3" t="s">
        <v>44</v>
      </c>
      <c r="V206" s="3">
        <v>49.9063670411985</v>
      </c>
      <c r="W206" s="3">
        <v>0.94803370786516861</v>
      </c>
      <c r="X206" s="3">
        <v>0.15215355805243447</v>
      </c>
      <c r="Y206" s="3">
        <v>21.207865168539325</v>
      </c>
      <c r="Z206" s="3">
        <v>8.0758426966292145</v>
      </c>
      <c r="AA206" s="3">
        <v>0.12874531835205993</v>
      </c>
      <c r="AC206" s="3">
        <v>6.8352059925093638</v>
      </c>
      <c r="AD206" s="3">
        <v>10.030430711610487</v>
      </c>
      <c r="AE206" s="3">
        <v>1.7673220973782773</v>
      </c>
      <c r="AF206" s="3">
        <v>0.95973782771535587</v>
      </c>
      <c r="AH206" s="51">
        <f t="shared" si="143"/>
        <v>100.01170411985019</v>
      </c>
      <c r="AI206" s="3">
        <f t="shared" si="144"/>
        <v>0.60139562328903939</v>
      </c>
      <c r="AJ206" s="3">
        <f t="shared" si="145"/>
        <v>1.1815068493150687</v>
      </c>
      <c r="AK206" s="3">
        <f t="shared" si="146"/>
        <v>2.7270599250936334</v>
      </c>
      <c r="AL206" s="3">
        <f t="shared" si="147"/>
        <v>0.95600225162600305</v>
      </c>
      <c r="AM206" s="3">
        <f t="shared" si="148"/>
        <v>5.3741732825417756</v>
      </c>
    </row>
    <row r="207" spans="1:39" x14ac:dyDescent="0.15">
      <c r="A207" t="s">
        <v>371</v>
      </c>
      <c r="B207">
        <v>1020</v>
      </c>
      <c r="C207" t="s">
        <v>377</v>
      </c>
      <c r="D207" s="3">
        <v>46.880197043687595</v>
      </c>
      <c r="E207" s="3">
        <v>0.4465182279288416</v>
      </c>
      <c r="F207" s="3">
        <v>0.22036507947250442</v>
      </c>
      <c r="G207" s="3">
        <v>11.869023287548078</v>
      </c>
      <c r="H207" s="3">
        <v>9.5768091796190955</v>
      </c>
      <c r="I207" s="3">
        <v>0.18331656924730508</v>
      </c>
      <c r="K207" s="3">
        <v>19.62979911728825</v>
      </c>
      <c r="L207" s="3">
        <v>10.66641320603742</v>
      </c>
      <c r="M207" s="3">
        <v>0.39622956866928322</v>
      </c>
      <c r="N207" s="3">
        <v>0.13132872050162908</v>
      </c>
      <c r="P207" s="51">
        <f t="shared" si="141"/>
        <v>100</v>
      </c>
      <c r="Q207" s="1">
        <f t="shared" si="142"/>
        <v>0.78512365914909266</v>
      </c>
      <c r="S207" t="s">
        <v>371</v>
      </c>
      <c r="T207">
        <v>1020</v>
      </c>
      <c r="U207" s="3" t="s">
        <v>44</v>
      </c>
      <c r="V207" s="3">
        <v>61.611903285802846</v>
      </c>
      <c r="W207" s="3">
        <v>0.55796652200867947</v>
      </c>
      <c r="X207" s="3">
        <v>1.2399256044637321E-2</v>
      </c>
      <c r="Y207" s="3">
        <v>22.455052696838187</v>
      </c>
      <c r="Z207" s="3">
        <v>3.0502169869807809</v>
      </c>
      <c r="AA207" s="3">
        <v>0.11159330440173588</v>
      </c>
      <c r="AC207" s="3">
        <v>2.2442653440793552</v>
      </c>
      <c r="AD207" s="3">
        <v>8.8034717916924983</v>
      </c>
      <c r="AE207" s="3">
        <v>0.4215747055176689</v>
      </c>
      <c r="AF207" s="3">
        <v>0.74395536267823925</v>
      </c>
      <c r="AH207" s="51">
        <f t="shared" si="143"/>
        <v>100.01239925604463</v>
      </c>
      <c r="AI207" s="3">
        <f t="shared" si="144"/>
        <v>0.56739722787863822</v>
      </c>
      <c r="AJ207" s="3">
        <f t="shared" si="145"/>
        <v>1.3591160220994474</v>
      </c>
      <c r="AK207" s="3">
        <f t="shared" si="146"/>
        <v>1.1655300681959082</v>
      </c>
      <c r="AL207" s="3">
        <f t="shared" si="147"/>
        <v>1.2827378969823122</v>
      </c>
      <c r="AM207" s="3">
        <f t="shared" si="148"/>
        <v>14.981910224421149</v>
      </c>
    </row>
    <row r="208" spans="1:39" x14ac:dyDescent="0.15">
      <c r="A208" t="s">
        <v>372</v>
      </c>
      <c r="B208">
        <v>990</v>
      </c>
      <c r="C208" t="s">
        <v>378</v>
      </c>
      <c r="D208" s="3">
        <v>46.229444130119809</v>
      </c>
      <c r="E208" s="3">
        <v>0.65162442877212667</v>
      </c>
      <c r="F208" s="3">
        <v>0.24547918552641226</v>
      </c>
      <c r="G208" s="3">
        <v>13.048023234404987</v>
      </c>
      <c r="H208" s="3">
        <v>8.8618809739679563</v>
      </c>
      <c r="I208" s="3">
        <v>0.21798582687211671</v>
      </c>
      <c r="K208" s="3">
        <v>18.335314609354711</v>
      </c>
      <c r="L208" s="3">
        <v>11.260100989372477</v>
      </c>
      <c r="M208" s="3">
        <v>0.82119569945349169</v>
      </c>
      <c r="N208" s="3">
        <v>0.32895092215591543</v>
      </c>
      <c r="P208" s="51">
        <f t="shared" si="141"/>
        <v>100</v>
      </c>
      <c r="Q208" s="1">
        <f t="shared" si="142"/>
        <v>0.786699460120872</v>
      </c>
      <c r="S208" t="s">
        <v>372</v>
      </c>
      <c r="T208">
        <v>990</v>
      </c>
      <c r="U208" s="3" t="s">
        <v>379</v>
      </c>
      <c r="V208" s="3"/>
      <c r="W208" s="3"/>
      <c r="Y208" s="3"/>
      <c r="Z208" s="3"/>
      <c r="AA208" s="3"/>
      <c r="AC208" s="3"/>
      <c r="AD208" s="3"/>
      <c r="AE208" s="3"/>
      <c r="AF208" s="3"/>
    </row>
  </sheetData>
  <phoneticPr fontId="14" type="noConversion"/>
  <pageMargins left="0.75000000000000011" right="0.75000000000000011" top="1" bottom="1" header="0.5" footer="0.5"/>
  <pageSetup scale="4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Fractional Experiments</vt:lpstr>
      <vt:lpstr>Equilibrium Experiments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pulmer</dc:creator>
  <cp:lastModifiedBy>Othmar Müntener</cp:lastModifiedBy>
  <cp:lastPrinted>2017-03-29T14:24:12Z</cp:lastPrinted>
  <dcterms:created xsi:type="dcterms:W3CDTF">2017-01-17T15:38:45Z</dcterms:created>
  <dcterms:modified xsi:type="dcterms:W3CDTF">2017-10-06T14:23:58Z</dcterms:modified>
</cp:coreProperties>
</file>