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autoCompressPictures="0"/>
  <mc:AlternateContent xmlns:mc="http://schemas.openxmlformats.org/markup-compatibility/2006">
    <mc:Choice Requires="x15">
      <x15ac:absPath xmlns:x15ac="http://schemas.microsoft.com/office/spreadsheetml/2010/11/ac" url="/Users/fvb/Dropbox/GFZ-A-S-S Paper/RevisionsMay2021_Dropbox/ASS Data Publication rev/"/>
    </mc:Choice>
  </mc:AlternateContent>
  <xr:revisionPtr revIDLastSave="0" documentId="13_ncr:1_{12ABE6BE-CC63-4F43-8D04-FAC8094618AB}" xr6:coauthVersionLast="47" xr6:coauthVersionMax="47" xr10:uidLastSave="{00000000-0000-0000-0000-000000000000}"/>
  <bookViews>
    <workbookView xWindow="40" yWindow="500" windowWidth="28760" windowHeight="16300" tabRatio="761" xr2:uid="{00000000-000D-0000-FFFF-FFFF00000000}"/>
  </bookViews>
  <sheets>
    <sheet name="Contents" sheetId="1" r:id="rId1"/>
    <sheet name="A1" sheetId="2" r:id="rId2"/>
    <sheet name="A2" sheetId="3" r:id="rId3"/>
    <sheet name="A3" sheetId="4" r:id="rId4"/>
    <sheet name="SN1" sheetId="5" r:id="rId5"/>
    <sheet name="SN2" sheetId="8" r:id="rId6"/>
    <sheet name="SN3" sheetId="9" r:id="rId7"/>
    <sheet name="SL1" sheetId="10" r:id="rId8"/>
    <sheet name="SL2" sheetId="12" r:id="rId9"/>
    <sheet name="SL3" sheetId="13" r:id="rId10"/>
    <sheet name="C1 Site Summary" sheetId="17" r:id="rId11"/>
    <sheet name="C2 Denudation" sheetId="14" r:id="rId12"/>
    <sheet name="C3 Regolith prod" sheetId="15" r:id="rId13"/>
    <sheet name="C4 EMMA" sheetId="23" r:id="rId14"/>
    <sheet name="C5 Flux Summary" sheetId="22" r:id="rId15"/>
    <sheet name="C6 Reference Mat" sheetId="18" r:id="rId16"/>
  </sheets>
  <definedNames>
    <definedName name="Cu_Ratio1" localSheetId="2">#REF!</definedName>
    <definedName name="Cu_Ratio1" localSheetId="3">#REF!</definedName>
    <definedName name="Cu_Ratio1" localSheetId="7">#REF!</definedName>
    <definedName name="Cu_Ratio1" localSheetId="9">#REF!</definedName>
    <definedName name="Cu_Ratio1">#REF!</definedName>
    <definedName name="Cu_Ratio2" localSheetId="2">#REF!</definedName>
    <definedName name="Cu_Ratio2" localSheetId="3">#REF!</definedName>
    <definedName name="Cu_Ratio2" localSheetId="7">#REF!</definedName>
    <definedName name="Cu_Ratio2" localSheetId="9">#REF!</definedName>
    <definedName name="Cu_Ratio2">#REF!</definedName>
    <definedName name="Cu_Ratio2a">2.242</definedName>
    <definedName name="Fe56_54" localSheetId="2">#REF!</definedName>
    <definedName name="Fe56_54" localSheetId="3">#REF!</definedName>
    <definedName name="Fe56_54" localSheetId="7">#REF!</definedName>
    <definedName name="Fe56_54" localSheetId="9">#REF!</definedName>
    <definedName name="Fe56_54">#REF!</definedName>
    <definedName name="Fe57_54" localSheetId="2">#REF!</definedName>
    <definedName name="Fe57_54" localSheetId="3">#REF!</definedName>
    <definedName name="Fe57_54" localSheetId="7">#REF!</definedName>
    <definedName name="Fe57_54" localSheetId="9">#REF!</definedName>
    <definedName name="Fe57_54">#REF!</definedName>
    <definedName name="Fe57_56" localSheetId="2">#REF!</definedName>
    <definedName name="Fe57_56" localSheetId="3">#REF!</definedName>
    <definedName name="Fe57_56" localSheetId="7">#REF!</definedName>
    <definedName name="Fe57_56" localSheetId="9">#REF!</definedName>
    <definedName name="Fe57_56">#REF!</definedName>
    <definedName name="Fe58_54" localSheetId="2">#REF!</definedName>
    <definedName name="Fe58_54" localSheetId="3">#REF!</definedName>
    <definedName name="Fe58_54" localSheetId="7">#REF!</definedName>
    <definedName name="Fe58_54" localSheetId="9">#REF!</definedName>
    <definedName name="Fe58_54">#REF!</definedName>
    <definedName name="Fract_Fe" localSheetId="2">#REF!</definedName>
    <definedName name="Fract_Fe" localSheetId="3">#REF!</definedName>
    <definedName name="Fract_Fe" localSheetId="7">#REF!</definedName>
    <definedName name="Fract_Fe" localSheetId="9">#REF!</definedName>
    <definedName name="Fract_Fe">#REF!</definedName>
    <definedName name="Increment" localSheetId="2">#REF!</definedName>
    <definedName name="Increment" localSheetId="3">#REF!</definedName>
    <definedName name="Increment" localSheetId="7">#REF!</definedName>
    <definedName name="Increment" localSheetId="9">#REF!</definedName>
    <definedName name="Increment">#REF!</definedName>
    <definedName name="IncrementDelta" localSheetId="2">#REF!</definedName>
    <definedName name="IncrementDelta" localSheetId="3">#REF!</definedName>
    <definedName name="IncrementDelta" localSheetId="7">#REF!</definedName>
    <definedName name="IncrementDelta" localSheetId="9">#REF!</definedName>
    <definedName name="IncrementDelta">#REF!</definedName>
    <definedName name="Inten54" localSheetId="2">#REF!</definedName>
    <definedName name="Inten54" localSheetId="3">#REF!</definedName>
    <definedName name="Inten54" localSheetId="7">#REF!</definedName>
    <definedName name="Inten54" localSheetId="9">#REF!</definedName>
    <definedName name="Inten54">#REF!</definedName>
    <definedName name="Inten56" localSheetId="2">#REF!</definedName>
    <definedName name="Inten56" localSheetId="3">#REF!</definedName>
    <definedName name="Inten56" localSheetId="7">#REF!</definedName>
    <definedName name="Inten56" localSheetId="9">#REF!</definedName>
    <definedName name="Inten56">#REF!</definedName>
    <definedName name="Inten57" localSheetId="2">#REF!</definedName>
    <definedName name="Inten57" localSheetId="3">#REF!</definedName>
    <definedName name="Inten57" localSheetId="7">#REF!</definedName>
    <definedName name="Inten57" localSheetId="9">#REF!</definedName>
    <definedName name="Inten57">#REF!</definedName>
    <definedName name="Mass54" localSheetId="2">#REF!</definedName>
    <definedName name="Mass54" localSheetId="3">#REF!</definedName>
    <definedName name="Mass54" localSheetId="7">#REF!</definedName>
    <definedName name="Mass54" localSheetId="9">#REF!</definedName>
    <definedName name="Mass54">#REF!</definedName>
    <definedName name="Mass56" localSheetId="2">#REF!</definedName>
    <definedName name="Mass56" localSheetId="3">#REF!</definedName>
    <definedName name="Mass56" localSheetId="7">#REF!</definedName>
    <definedName name="Mass56" localSheetId="9">#REF!</definedName>
    <definedName name="Mass56">#REF!</definedName>
    <definedName name="Mass57" localSheetId="2">#REF!</definedName>
    <definedName name="Mass57" localSheetId="3">#REF!</definedName>
    <definedName name="Mass57" localSheetId="7">#REF!</definedName>
    <definedName name="Mass57" localSheetId="9">#REF!</definedName>
    <definedName name="Mass57">#REF!</definedName>
    <definedName name="Mass58" localSheetId="2">#REF!</definedName>
    <definedName name="Mass58" localSheetId="3">#REF!</definedName>
    <definedName name="Mass58" localSheetId="7">#REF!</definedName>
    <definedName name="Mass58" localSheetId="9">#REF!</definedName>
    <definedName name="Mass58">#REF!</definedName>
    <definedName name="_xlnm.Print_Area" localSheetId="8">'SL2'!$A$1:$P$75</definedName>
    <definedName name="_xlnm.Print_Area" localSheetId="5">'SN2'!$A$83:$U$89</definedName>
    <definedName name="_xlnm.Print_Area" localSheetId="6">'SN3'!$A$1:$Q$49</definedName>
    <definedName name="Z_454424E5_4F8E_4BF6_8BD3_7AB5E714315B_.wvu.PrintArea" localSheetId="8" hidden="1">'SL2'!$A$1:$P$75</definedName>
    <definedName name="Z_454424E5_4F8E_4BF6_8BD3_7AB5E714315B_.wvu.PrintArea" localSheetId="5" hidden="1">'SN2'!$A$83:$U$89</definedName>
    <definedName name="Z_454424E5_4F8E_4BF6_8BD3_7AB5E714315B_.wvu.PrintArea" localSheetId="6" hidden="1">'SN3'!$A$1:$Q$49</definedName>
  </definedNames>
  <calcPr calcId="191029" iterate="1" iterateCount="1000" iterateDelta="1E-4"/>
  <customWorkbookViews>
    <customWorkbookView name="Jan - Personal View" guid="{454424E5-4F8E-4BF6-8BD3-7AB5E714315B}" mergeInterval="0" personalView="1" maximized="1" xWindow="-8" yWindow="-8" windowWidth="1936" windowHeight="1066" tabRatio="714" activeSheetId="13"/>
  </customWorkbookViews>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V24" i="13" l="1"/>
  <c r="V23" i="13"/>
  <c r="V22" i="13"/>
  <c r="U24" i="13"/>
  <c r="U23" i="13"/>
  <c r="U22" i="13"/>
  <c r="O24" i="13"/>
  <c r="O23" i="13"/>
  <c r="O22" i="13"/>
  <c r="M24" i="13"/>
  <c r="M23" i="13"/>
  <c r="M22" i="13"/>
  <c r="V15" i="13"/>
  <c r="V14" i="13"/>
  <c r="V13" i="13"/>
  <c r="U15" i="13"/>
  <c r="U14" i="13"/>
  <c r="U13" i="13"/>
  <c r="O15" i="13"/>
  <c r="O14" i="13"/>
  <c r="O13" i="13"/>
  <c r="M15" i="13"/>
  <c r="M14" i="13"/>
  <c r="M13" i="13"/>
  <c r="W39" i="12"/>
  <c r="AB14" i="3"/>
  <c r="AB13" i="3"/>
  <c r="AB12" i="3"/>
  <c r="AF36" i="10"/>
  <c r="AF35" i="10"/>
  <c r="AF34" i="10"/>
  <c r="AF20" i="10"/>
  <c r="M72" i="18"/>
  <c r="AS72" i="8"/>
  <c r="BJ50" i="2"/>
  <c r="BF71" i="10"/>
  <c r="BF69" i="10"/>
  <c r="BF67" i="10"/>
  <c r="BF60" i="10"/>
  <c r="BF59" i="10"/>
  <c r="BF58" i="10"/>
  <c r="BF61" i="10" s="1"/>
  <c r="BF52" i="10"/>
  <c r="BF51" i="10"/>
  <c r="BF50" i="10"/>
  <c r="BF49" i="10"/>
  <c r="BF48" i="10"/>
  <c r="BF47" i="10"/>
  <c r="BF46" i="10"/>
  <c r="BF45" i="10"/>
  <c r="BF44" i="10"/>
  <c r="BF43" i="10"/>
  <c r="BF42" i="10"/>
  <c r="BF41" i="10"/>
  <c r="BF40" i="10"/>
  <c r="BF39" i="10"/>
  <c r="BF33" i="10"/>
  <c r="BF32" i="10"/>
  <c r="BF31" i="10"/>
  <c r="BF30" i="10"/>
  <c r="BF29" i="10"/>
  <c r="BF28" i="10"/>
  <c r="BF27" i="10"/>
  <c r="BF26" i="10"/>
  <c r="BF25" i="10"/>
  <c r="BF7" i="10"/>
  <c r="BF6" i="10"/>
  <c r="AD78" i="10"/>
  <c r="AD77" i="10"/>
  <c r="AD76" i="10"/>
  <c r="AD63" i="10"/>
  <c r="AD61" i="10"/>
  <c r="AD54" i="10"/>
  <c r="AD53" i="10"/>
  <c r="AD36" i="10"/>
  <c r="AD34" i="10"/>
  <c r="AD55" i="10"/>
  <c r="AD21" i="10"/>
  <c r="AD22" i="10"/>
  <c r="AD20" i="10"/>
  <c r="BK6" i="5"/>
  <c r="BK9" i="5"/>
  <c r="BK10" i="5"/>
  <c r="BK13" i="5"/>
  <c r="BK14" i="5"/>
  <c r="BK15" i="5"/>
  <c r="BK16" i="5"/>
  <c r="BK17" i="5"/>
  <c r="BK18" i="5"/>
  <c r="BK19" i="5"/>
  <c r="BK20" i="5"/>
  <c r="BK21" i="5"/>
  <c r="BK22" i="5"/>
  <c r="BK23" i="5"/>
  <c r="BK24" i="5"/>
  <c r="BK27" i="5"/>
  <c r="BK28" i="5"/>
  <c r="BK29" i="5"/>
  <c r="BK30" i="5"/>
  <c r="BK33" i="5"/>
  <c r="BK34" i="5"/>
  <c r="BK37" i="5"/>
  <c r="BK38" i="5"/>
  <c r="BK41" i="5"/>
  <c r="BK42" i="5"/>
  <c r="BK43" i="5"/>
  <c r="BK44" i="5"/>
  <c r="BK45" i="5"/>
  <c r="BK46" i="5"/>
  <c r="BK47" i="5"/>
  <c r="BK48" i="5"/>
  <c r="BK49" i="5"/>
  <c r="BK50" i="5"/>
  <c r="BK51" i="5"/>
  <c r="BK52" i="5"/>
  <c r="BK53" i="5"/>
  <c r="BK54" i="5"/>
  <c r="BK55" i="5"/>
  <c r="BK56" i="5"/>
  <c r="BK57" i="5"/>
  <c r="BK58" i="5"/>
  <c r="BK59" i="5"/>
  <c r="BK60" i="5"/>
  <c r="BK61" i="5"/>
  <c r="BK5" i="5"/>
  <c r="Z34" i="3"/>
  <c r="Z33" i="3"/>
  <c r="Z32" i="3"/>
  <c r="CA150" i="5"/>
  <c r="CB150" i="5"/>
  <c r="CC150" i="5"/>
  <c r="CD150" i="5"/>
  <c r="CE150" i="5"/>
  <c r="CF150" i="5"/>
  <c r="CA151" i="5"/>
  <c r="CB151" i="5"/>
  <c r="CC151" i="5"/>
  <c r="CD151" i="5"/>
  <c r="CE151" i="5"/>
  <c r="CF151" i="5"/>
  <c r="CA152" i="5"/>
  <c r="CB152" i="5"/>
  <c r="CC152" i="5"/>
  <c r="CD152" i="5"/>
  <c r="CE152" i="5"/>
  <c r="CF152" i="5"/>
  <c r="CA153" i="5"/>
  <c r="CB153" i="5"/>
  <c r="CC153" i="5"/>
  <c r="CD153" i="5"/>
  <c r="CE153" i="5"/>
  <c r="CF153" i="5"/>
  <c r="CA154" i="5"/>
  <c r="CB154" i="5"/>
  <c r="CC154" i="5"/>
  <c r="CD154" i="5"/>
  <c r="CE154" i="5"/>
  <c r="CF154" i="5"/>
  <c r="CA155" i="5"/>
  <c r="CB155" i="5"/>
  <c r="CC155" i="5"/>
  <c r="CD155" i="5"/>
  <c r="CE155" i="5"/>
  <c r="CF155" i="5"/>
  <c r="CA156" i="5"/>
  <c r="CB156" i="5"/>
  <c r="CC156" i="5"/>
  <c r="CD156" i="5"/>
  <c r="CE156" i="5"/>
  <c r="CF156" i="5"/>
  <c r="CA157" i="5"/>
  <c r="CB157" i="5"/>
  <c r="CC157" i="5"/>
  <c r="CD157" i="5"/>
  <c r="CE157" i="5"/>
  <c r="CF157" i="5"/>
  <c r="CA158" i="5"/>
  <c r="CB158" i="5"/>
  <c r="CC158" i="5"/>
  <c r="CD158" i="5"/>
  <c r="CE158" i="5"/>
  <c r="CF158" i="5"/>
  <c r="CA159" i="5"/>
  <c r="CB159" i="5"/>
  <c r="CC159" i="5"/>
  <c r="CD159" i="5"/>
  <c r="CE159" i="5"/>
  <c r="CF159" i="5"/>
  <c r="CA160" i="5"/>
  <c r="CB160" i="5"/>
  <c r="CC160" i="5"/>
  <c r="CD160" i="5"/>
  <c r="CE160" i="5"/>
  <c r="CF160" i="5"/>
  <c r="CA161" i="5"/>
  <c r="CB161" i="5"/>
  <c r="CC161" i="5"/>
  <c r="CD161" i="5"/>
  <c r="CE161" i="5"/>
  <c r="CF161" i="5"/>
  <c r="CA162" i="5"/>
  <c r="CB162" i="5"/>
  <c r="CC162" i="5"/>
  <c r="CD162" i="5"/>
  <c r="CE162" i="5"/>
  <c r="CF162" i="5"/>
  <c r="CA163" i="5"/>
  <c r="CB163" i="5"/>
  <c r="CC163" i="5"/>
  <c r="CD163" i="5"/>
  <c r="CE163" i="5"/>
  <c r="CF163" i="5"/>
  <c r="CA164" i="5"/>
  <c r="CB164" i="5"/>
  <c r="CC164" i="5"/>
  <c r="CD164" i="5"/>
  <c r="CE164" i="5"/>
  <c r="CF164" i="5"/>
  <c r="CA165" i="5"/>
  <c r="CB165" i="5"/>
  <c r="CC165" i="5"/>
  <c r="CD165" i="5"/>
  <c r="CE165" i="5"/>
  <c r="CF165" i="5"/>
  <c r="CA166" i="5"/>
  <c r="CB166" i="5"/>
  <c r="CC166" i="5"/>
  <c r="CD166" i="5"/>
  <c r="CE166" i="5"/>
  <c r="CF166" i="5"/>
  <c r="CA167" i="5"/>
  <c r="CB167" i="5"/>
  <c r="CC167" i="5"/>
  <c r="CD167" i="5"/>
  <c r="CE167" i="5"/>
  <c r="CF167" i="5"/>
  <c r="CA168" i="5"/>
  <c r="CB168" i="5"/>
  <c r="CC168" i="5"/>
  <c r="CD168" i="5"/>
  <c r="CE168" i="5"/>
  <c r="CF168" i="5"/>
  <c r="CA169" i="5"/>
  <c r="CB169" i="5"/>
  <c r="CC169" i="5"/>
  <c r="CD169" i="5"/>
  <c r="CE169" i="5"/>
  <c r="CF169" i="5"/>
  <c r="CA170" i="5"/>
  <c r="CB170" i="5"/>
  <c r="CC170" i="5"/>
  <c r="CD170" i="5"/>
  <c r="CE170" i="5"/>
  <c r="CF170" i="5"/>
  <c r="CA171" i="5"/>
  <c r="CB171" i="5"/>
  <c r="CC171" i="5"/>
  <c r="CD171" i="5"/>
  <c r="CE171" i="5"/>
  <c r="CF171" i="5"/>
  <c r="CA172" i="5"/>
  <c r="CB172" i="5"/>
  <c r="CC172" i="5"/>
  <c r="CD172" i="5"/>
  <c r="CE172" i="5"/>
  <c r="CF172" i="5"/>
  <c r="CA173" i="5"/>
  <c r="CB173" i="5"/>
  <c r="CC173" i="5"/>
  <c r="CD173" i="5"/>
  <c r="CE173" i="5"/>
  <c r="CF173" i="5"/>
  <c r="CA174" i="5"/>
  <c r="CB174" i="5"/>
  <c r="CC174" i="5"/>
  <c r="CD174" i="5"/>
  <c r="CE174" i="5"/>
  <c r="CF174" i="5"/>
  <c r="CA175" i="5"/>
  <c r="CB175" i="5"/>
  <c r="CC175" i="5"/>
  <c r="CD175" i="5"/>
  <c r="CE175" i="5"/>
  <c r="CF175" i="5"/>
  <c r="CA178" i="5"/>
  <c r="CB178" i="5"/>
  <c r="CC178" i="5"/>
  <c r="CD178" i="5"/>
  <c r="CE178" i="5"/>
  <c r="CF178" i="5"/>
  <c r="CA179" i="5"/>
  <c r="CB179" i="5"/>
  <c r="CC179" i="5"/>
  <c r="CD179" i="5"/>
  <c r="CE179" i="5"/>
  <c r="CF179" i="5"/>
  <c r="CA180" i="5"/>
  <c r="CB180" i="5"/>
  <c r="CC180" i="5"/>
  <c r="CD180" i="5"/>
  <c r="CE180" i="5"/>
  <c r="CF180" i="5"/>
  <c r="CA181" i="5"/>
  <c r="CB181" i="5"/>
  <c r="CC181" i="5"/>
  <c r="CD181" i="5"/>
  <c r="CE181" i="5"/>
  <c r="CF181" i="5"/>
  <c r="CA182" i="5"/>
  <c r="CB182" i="5"/>
  <c r="CC182" i="5"/>
  <c r="CD182" i="5"/>
  <c r="CE182" i="5"/>
  <c r="CF182" i="5"/>
  <c r="CA183" i="5"/>
  <c r="CB183" i="5"/>
  <c r="CC183" i="5"/>
  <c r="CD183" i="5"/>
  <c r="CE183" i="5"/>
  <c r="CF183" i="5"/>
  <c r="CA184" i="5"/>
  <c r="CB184" i="5"/>
  <c r="CC184" i="5"/>
  <c r="CD184" i="5"/>
  <c r="CE184" i="5"/>
  <c r="CF184" i="5"/>
  <c r="CA185" i="5"/>
  <c r="CB185" i="5"/>
  <c r="CC185" i="5"/>
  <c r="CD185" i="5"/>
  <c r="CE185" i="5"/>
  <c r="CF185" i="5"/>
  <c r="CA186" i="5"/>
  <c r="CB186" i="5"/>
  <c r="CC186" i="5"/>
  <c r="CD186" i="5"/>
  <c r="CE186" i="5"/>
  <c r="CF186" i="5"/>
  <c r="CA187" i="5"/>
  <c r="CB187" i="5"/>
  <c r="CC187" i="5"/>
  <c r="CD187" i="5"/>
  <c r="CE187" i="5"/>
  <c r="CF187" i="5"/>
  <c r="CA188" i="5"/>
  <c r="CB188" i="5"/>
  <c r="CC188" i="5"/>
  <c r="CD188" i="5"/>
  <c r="CE188" i="5"/>
  <c r="CF188" i="5"/>
  <c r="CA189" i="5"/>
  <c r="CB189" i="5"/>
  <c r="CC189" i="5"/>
  <c r="CD189" i="5"/>
  <c r="CE189" i="5"/>
  <c r="CF189" i="5"/>
  <c r="CA190" i="5"/>
  <c r="CB190" i="5"/>
  <c r="CC190" i="5"/>
  <c r="CD190" i="5"/>
  <c r="CE190" i="5"/>
  <c r="CF190" i="5"/>
  <c r="CA191" i="5"/>
  <c r="CB191" i="5"/>
  <c r="CC191" i="5"/>
  <c r="CD191" i="5"/>
  <c r="CE191" i="5"/>
  <c r="CF191" i="5"/>
  <c r="CA198" i="5"/>
  <c r="CB198" i="5"/>
  <c r="CC198" i="5"/>
  <c r="CD198" i="5"/>
  <c r="CE198" i="5"/>
  <c r="CF198" i="5"/>
  <c r="CA199" i="5"/>
  <c r="CB199" i="5"/>
  <c r="CC199" i="5"/>
  <c r="CD199" i="5"/>
  <c r="CE199" i="5"/>
  <c r="CF199" i="5"/>
  <c r="CA200" i="5"/>
  <c r="CB200" i="5"/>
  <c r="CC200" i="5"/>
  <c r="CD200" i="5"/>
  <c r="CE200" i="5"/>
  <c r="CF200" i="5"/>
  <c r="CA201" i="5"/>
  <c r="CB201" i="5"/>
  <c r="CC201" i="5"/>
  <c r="CD201" i="5"/>
  <c r="CE201" i="5"/>
  <c r="CF201" i="5"/>
  <c r="CA202" i="5"/>
  <c r="CB202" i="5"/>
  <c r="CC202" i="5"/>
  <c r="CD202" i="5"/>
  <c r="CE202" i="5"/>
  <c r="CF202" i="5"/>
  <c r="CA203" i="5"/>
  <c r="CB203" i="5"/>
  <c r="CC203" i="5"/>
  <c r="CD203" i="5"/>
  <c r="CE203" i="5"/>
  <c r="CF203" i="5"/>
  <c r="CA204" i="5"/>
  <c r="CB204" i="5"/>
  <c r="CC204" i="5"/>
  <c r="CD204" i="5"/>
  <c r="CE204" i="5"/>
  <c r="CF204" i="5"/>
  <c r="CA205" i="5"/>
  <c r="CB205" i="5"/>
  <c r="CC205" i="5"/>
  <c r="CD205" i="5"/>
  <c r="CE205" i="5"/>
  <c r="CF205" i="5"/>
  <c r="CA206" i="5"/>
  <c r="CB206" i="5"/>
  <c r="CC206" i="5"/>
  <c r="CD206" i="5"/>
  <c r="CE206" i="5"/>
  <c r="CF206" i="5"/>
  <c r="CA207" i="5"/>
  <c r="CB207" i="5"/>
  <c r="CC207" i="5"/>
  <c r="CD207" i="5"/>
  <c r="CE207" i="5"/>
  <c r="CF207" i="5"/>
  <c r="CA208" i="5"/>
  <c r="CB208" i="5"/>
  <c r="CC208" i="5"/>
  <c r="CD208" i="5"/>
  <c r="CE208" i="5"/>
  <c r="CF208" i="5"/>
  <c r="CA209" i="5"/>
  <c r="CB209" i="5"/>
  <c r="CC209" i="5"/>
  <c r="CD209" i="5"/>
  <c r="CE209" i="5"/>
  <c r="CF209" i="5"/>
  <c r="CA210" i="5"/>
  <c r="CB210" i="5"/>
  <c r="CC210" i="5"/>
  <c r="CD210" i="5"/>
  <c r="CE210" i="5"/>
  <c r="CF210" i="5"/>
  <c r="CA211" i="5"/>
  <c r="CB211" i="5"/>
  <c r="CC211" i="5"/>
  <c r="CD211" i="5"/>
  <c r="CE211" i="5"/>
  <c r="CF211" i="5"/>
  <c r="CA212" i="5"/>
  <c r="CB212" i="5"/>
  <c r="CC212" i="5"/>
  <c r="CD212" i="5"/>
  <c r="CE212" i="5"/>
  <c r="CF212" i="5"/>
  <c r="CA213" i="5"/>
  <c r="CB213" i="5"/>
  <c r="CC213" i="5"/>
  <c r="CD213" i="5"/>
  <c r="CE213" i="5"/>
  <c r="CF213" i="5"/>
  <c r="CA214" i="5"/>
  <c r="CB214" i="5"/>
  <c r="CC214" i="5"/>
  <c r="CD214" i="5"/>
  <c r="CE214" i="5"/>
  <c r="CF214" i="5"/>
  <c r="CA215" i="5"/>
  <c r="CB215" i="5"/>
  <c r="CC215" i="5"/>
  <c r="CD215" i="5"/>
  <c r="CE215" i="5"/>
  <c r="CF215" i="5"/>
  <c r="CA216" i="5"/>
  <c r="CB216" i="5"/>
  <c r="CC216" i="5"/>
  <c r="CD216" i="5"/>
  <c r="CE216" i="5"/>
  <c r="CF216" i="5"/>
  <c r="CA217" i="5"/>
  <c r="CB217" i="5"/>
  <c r="CC217" i="5"/>
  <c r="CD217" i="5"/>
  <c r="CE217" i="5"/>
  <c r="CF217" i="5"/>
  <c r="CA218" i="5"/>
  <c r="CB218" i="5"/>
  <c r="CC218" i="5"/>
  <c r="CD218" i="5"/>
  <c r="CE218" i="5"/>
  <c r="CF218" i="5"/>
  <c r="CA219" i="5"/>
  <c r="CB219" i="5"/>
  <c r="CC219" i="5"/>
  <c r="CD219" i="5"/>
  <c r="CE219" i="5"/>
  <c r="CF219" i="5"/>
  <c r="CA226" i="5"/>
  <c r="CB226" i="5"/>
  <c r="CC226" i="5"/>
  <c r="CD226" i="5"/>
  <c r="CE226" i="5"/>
  <c r="CF226" i="5"/>
  <c r="CA227" i="5"/>
  <c r="CB227" i="5"/>
  <c r="CC227" i="5"/>
  <c r="CD227" i="5"/>
  <c r="CE227" i="5"/>
  <c r="CF227" i="5"/>
  <c r="CA228" i="5"/>
  <c r="CB228" i="5"/>
  <c r="CC228" i="5"/>
  <c r="CD228" i="5"/>
  <c r="CE228" i="5"/>
  <c r="CF228" i="5"/>
  <c r="CA229" i="5"/>
  <c r="CB229" i="5"/>
  <c r="CC229" i="5"/>
  <c r="CD229" i="5"/>
  <c r="CE229" i="5"/>
  <c r="CF229" i="5"/>
  <c r="CA230" i="5"/>
  <c r="CB230" i="5"/>
  <c r="CC230" i="5"/>
  <c r="CD230" i="5"/>
  <c r="CE230" i="5"/>
  <c r="CF230" i="5"/>
  <c r="CA231" i="5"/>
  <c r="CB231" i="5"/>
  <c r="CC231" i="5"/>
  <c r="CD231" i="5"/>
  <c r="CE231" i="5"/>
  <c r="CF231" i="5"/>
  <c r="CA232" i="5"/>
  <c r="CB232" i="5"/>
  <c r="CC232" i="5"/>
  <c r="CD232" i="5"/>
  <c r="CE232" i="5"/>
  <c r="CF232" i="5"/>
  <c r="CA233" i="5"/>
  <c r="CB233" i="5"/>
  <c r="CC233" i="5"/>
  <c r="CD233" i="5"/>
  <c r="CE233" i="5"/>
  <c r="CF233" i="5"/>
  <c r="CA234" i="5"/>
  <c r="CB234" i="5"/>
  <c r="CC234" i="5"/>
  <c r="CD234" i="5"/>
  <c r="CE234" i="5"/>
  <c r="CF234" i="5"/>
  <c r="CA235" i="5"/>
  <c r="CB235" i="5"/>
  <c r="CC235" i="5"/>
  <c r="CD235" i="5"/>
  <c r="CE235" i="5"/>
  <c r="CF235" i="5"/>
  <c r="CA236" i="5"/>
  <c r="CB236" i="5"/>
  <c r="CC236" i="5"/>
  <c r="CD236" i="5"/>
  <c r="CE236" i="5"/>
  <c r="CF236" i="5"/>
  <c r="CA237" i="5"/>
  <c r="CB237" i="5"/>
  <c r="CC237" i="5"/>
  <c r="CD237" i="5"/>
  <c r="CE237" i="5"/>
  <c r="CF237" i="5"/>
  <c r="CA238" i="5"/>
  <c r="CB238" i="5"/>
  <c r="CC238" i="5"/>
  <c r="CD238" i="5"/>
  <c r="CE238" i="5"/>
  <c r="CF238" i="5"/>
  <c r="CA239" i="5"/>
  <c r="CB239" i="5"/>
  <c r="CC239" i="5"/>
  <c r="CD239" i="5"/>
  <c r="CE239" i="5"/>
  <c r="CF239" i="5"/>
  <c r="CA240" i="5"/>
  <c r="CB240" i="5"/>
  <c r="CC240" i="5"/>
  <c r="CD240" i="5"/>
  <c r="CE240" i="5"/>
  <c r="CF240" i="5"/>
  <c r="CA241" i="5"/>
  <c r="CB241" i="5"/>
  <c r="CC241" i="5"/>
  <c r="CD241" i="5"/>
  <c r="CE241" i="5"/>
  <c r="CF241" i="5"/>
  <c r="CF149" i="5"/>
  <c r="CE149" i="5"/>
  <c r="CD149" i="5"/>
  <c r="CC149" i="5"/>
  <c r="CB149" i="5"/>
  <c r="CA149" i="5"/>
  <c r="CA39" i="5"/>
  <c r="CB39" i="5"/>
  <c r="CC39" i="5"/>
  <c r="CD39" i="5"/>
  <c r="CE39" i="5"/>
  <c r="CF39" i="5"/>
  <c r="CA40" i="5"/>
  <c r="CB40" i="5"/>
  <c r="CC40" i="5"/>
  <c r="CD40" i="5"/>
  <c r="CE40" i="5"/>
  <c r="CF40" i="5"/>
  <c r="CB6" i="5"/>
  <c r="CC6" i="5"/>
  <c r="CD6" i="5"/>
  <c r="CE6" i="5"/>
  <c r="CF6" i="5"/>
  <c r="CB7" i="5"/>
  <c r="CC7" i="5"/>
  <c r="CD7" i="5"/>
  <c r="CE7" i="5"/>
  <c r="CF7" i="5"/>
  <c r="CB8" i="5"/>
  <c r="CC8" i="5"/>
  <c r="CD8" i="5"/>
  <c r="CE8" i="5"/>
  <c r="CF8" i="5"/>
  <c r="CB9" i="5"/>
  <c r="CC9" i="5"/>
  <c r="CD9" i="5"/>
  <c r="CE9" i="5"/>
  <c r="CF9" i="5"/>
  <c r="CB10" i="5"/>
  <c r="CC10" i="5"/>
  <c r="CD10" i="5"/>
  <c r="CE10" i="5"/>
  <c r="CF10" i="5"/>
  <c r="CB11" i="5"/>
  <c r="CC11" i="5"/>
  <c r="CD11" i="5"/>
  <c r="CE11" i="5"/>
  <c r="CF11" i="5"/>
  <c r="CB12" i="5"/>
  <c r="CC12" i="5"/>
  <c r="CD12" i="5"/>
  <c r="CE12" i="5"/>
  <c r="CF12" i="5"/>
  <c r="CB13" i="5"/>
  <c r="CC13" i="5"/>
  <c r="CD13" i="5"/>
  <c r="CE13" i="5"/>
  <c r="CF13" i="5"/>
  <c r="CB14" i="5"/>
  <c r="CC14" i="5"/>
  <c r="CD14" i="5"/>
  <c r="CE14" i="5"/>
  <c r="CF14" i="5"/>
  <c r="CB15" i="5"/>
  <c r="CC15" i="5"/>
  <c r="CD15" i="5"/>
  <c r="CE15" i="5"/>
  <c r="CF15" i="5"/>
  <c r="CB16" i="5"/>
  <c r="CC16" i="5"/>
  <c r="CD16" i="5"/>
  <c r="CE16" i="5"/>
  <c r="CF16" i="5"/>
  <c r="CB17" i="5"/>
  <c r="CC17" i="5"/>
  <c r="CD17" i="5"/>
  <c r="CE17" i="5"/>
  <c r="CF17" i="5"/>
  <c r="CB18" i="5"/>
  <c r="CC18" i="5"/>
  <c r="CD18" i="5"/>
  <c r="CE18" i="5"/>
  <c r="CF18" i="5"/>
  <c r="CB20" i="5"/>
  <c r="CC20" i="5"/>
  <c r="CD20" i="5"/>
  <c r="CE20" i="5"/>
  <c r="CF20" i="5"/>
  <c r="CB21" i="5"/>
  <c r="CC21" i="5"/>
  <c r="CD21" i="5"/>
  <c r="CE21" i="5"/>
  <c r="CF21" i="5"/>
  <c r="CB22" i="5"/>
  <c r="CC22" i="5"/>
  <c r="CD22" i="5"/>
  <c r="CE22" i="5"/>
  <c r="CF22" i="5"/>
  <c r="CB23" i="5"/>
  <c r="CC23" i="5"/>
  <c r="CD23" i="5"/>
  <c r="CE23" i="5"/>
  <c r="CF23" i="5"/>
  <c r="CB24" i="5"/>
  <c r="CC24" i="5"/>
  <c r="CD24" i="5"/>
  <c r="CE24" i="5"/>
  <c r="CF24" i="5"/>
  <c r="CB25" i="5"/>
  <c r="CC25" i="5"/>
  <c r="CD25" i="5"/>
  <c r="CE25" i="5"/>
  <c r="CF25" i="5"/>
  <c r="CB26" i="5"/>
  <c r="CC26" i="5"/>
  <c r="CD26" i="5"/>
  <c r="CE26" i="5"/>
  <c r="CF26" i="5"/>
  <c r="CB27" i="5"/>
  <c r="CC27" i="5"/>
  <c r="CD27" i="5"/>
  <c r="CE27" i="5"/>
  <c r="CF27" i="5"/>
  <c r="CB28" i="5"/>
  <c r="CC28" i="5"/>
  <c r="CD28" i="5"/>
  <c r="CE28" i="5"/>
  <c r="CF28" i="5"/>
  <c r="CB29" i="5"/>
  <c r="CC29" i="5"/>
  <c r="CD29" i="5"/>
  <c r="CE29" i="5"/>
  <c r="CF29" i="5"/>
  <c r="CB30" i="5"/>
  <c r="CC30" i="5"/>
  <c r="CD30" i="5"/>
  <c r="CE30" i="5"/>
  <c r="CF30" i="5"/>
  <c r="CB31" i="5"/>
  <c r="CC31" i="5"/>
  <c r="CD31" i="5"/>
  <c r="CE31" i="5"/>
  <c r="CF31" i="5"/>
  <c r="CB32" i="5"/>
  <c r="CC32" i="5"/>
  <c r="CD32" i="5"/>
  <c r="CE32" i="5"/>
  <c r="CF32" i="5"/>
  <c r="CB33" i="5"/>
  <c r="CC33" i="5"/>
  <c r="CD33" i="5"/>
  <c r="CE33" i="5"/>
  <c r="CF33" i="5"/>
  <c r="CB34" i="5"/>
  <c r="CC34" i="5"/>
  <c r="CD34" i="5"/>
  <c r="CE34" i="5"/>
  <c r="CF34" i="5"/>
  <c r="CB35" i="5"/>
  <c r="CC35" i="5"/>
  <c r="CD35" i="5"/>
  <c r="CE35" i="5"/>
  <c r="CF35" i="5"/>
  <c r="CB36" i="5"/>
  <c r="CC36" i="5"/>
  <c r="CD36" i="5"/>
  <c r="CE36" i="5"/>
  <c r="CF36" i="5"/>
  <c r="CF5" i="5"/>
  <c r="CE5" i="5"/>
  <c r="CD5" i="5"/>
  <c r="CC5" i="5"/>
  <c r="CB5" i="5"/>
  <c r="CA5" i="5"/>
  <c r="CA36" i="5"/>
  <c r="CA6" i="5"/>
  <c r="CA7" i="5"/>
  <c r="CA8" i="5"/>
  <c r="CA9" i="5"/>
  <c r="CA10" i="5"/>
  <c r="CA11" i="5"/>
  <c r="CA12" i="5"/>
  <c r="CA13" i="5"/>
  <c r="CA14" i="5"/>
  <c r="CA15" i="5"/>
  <c r="CA16" i="5"/>
  <c r="CA17" i="5"/>
  <c r="CA18" i="5"/>
  <c r="CA20" i="5"/>
  <c r="CA21" i="5"/>
  <c r="CA22" i="5"/>
  <c r="CA23" i="5"/>
  <c r="CA24" i="5"/>
  <c r="CA25" i="5"/>
  <c r="CA26" i="5"/>
  <c r="CA27" i="5"/>
  <c r="CA28" i="5"/>
  <c r="CA29" i="5"/>
  <c r="CA30" i="5"/>
  <c r="CA31" i="5"/>
  <c r="CA32" i="5"/>
  <c r="CA33" i="5"/>
  <c r="CA34" i="5"/>
  <c r="CA35" i="5"/>
  <c r="CA78" i="10"/>
  <c r="BZ78" i="10"/>
  <c r="BY78" i="10"/>
  <c r="BX78" i="10"/>
  <c r="CA77" i="10"/>
  <c r="BZ77" i="10"/>
  <c r="BY77" i="10"/>
  <c r="BX77" i="10"/>
  <c r="CA76" i="10"/>
  <c r="BZ76" i="10"/>
  <c r="BY76" i="10"/>
  <c r="BX76" i="10"/>
  <c r="BT78" i="10"/>
  <c r="BT77" i="10"/>
  <c r="BT76" i="10"/>
  <c r="CA62" i="10"/>
  <c r="BZ62" i="10"/>
  <c r="BY62" i="10"/>
  <c r="BX62" i="10"/>
  <c r="BT62" i="10"/>
  <c r="BY54" i="10"/>
  <c r="BX55" i="10"/>
  <c r="BX54" i="10"/>
  <c r="BX53" i="10"/>
  <c r="CA54" i="10"/>
  <c r="BZ54" i="10"/>
  <c r="BT54" i="10"/>
  <c r="BT63" i="10"/>
  <c r="BT61" i="10"/>
  <c r="CA55" i="10"/>
  <c r="BZ55" i="10"/>
  <c r="BY55" i="10"/>
  <c r="CA53" i="10"/>
  <c r="BZ53" i="10"/>
  <c r="BY53" i="10"/>
  <c r="BT55" i="10"/>
  <c r="BT53" i="10"/>
  <c r="CA36" i="10"/>
  <c r="BZ36" i="10"/>
  <c r="BY36" i="10"/>
  <c r="BX36" i="10"/>
  <c r="CA34" i="10"/>
  <c r="CA35" i="10"/>
  <c r="BZ34" i="10"/>
  <c r="BZ35" i="10" s="1"/>
  <c r="BY34" i="10"/>
  <c r="BY35" i="10"/>
  <c r="BX34" i="10"/>
  <c r="BX35" i="10" s="1"/>
  <c r="BT36" i="10"/>
  <c r="BT34" i="10"/>
  <c r="BT35" i="10"/>
  <c r="BT22" i="10"/>
  <c r="BT20" i="10"/>
  <c r="BT21" i="10"/>
  <c r="BY20" i="10"/>
  <c r="BY21" i="10" s="1"/>
  <c r="BZ20" i="10"/>
  <c r="BZ21" i="10"/>
  <c r="CA20" i="10"/>
  <c r="CA21" i="10" s="1"/>
  <c r="BY22" i="10"/>
  <c r="BZ22" i="10"/>
  <c r="CA22" i="10"/>
  <c r="BX22" i="10"/>
  <c r="BX20" i="10"/>
  <c r="BX21" i="10"/>
  <c r="BH11" i="2"/>
  <c r="N72" i="8"/>
  <c r="Q72" i="8"/>
  <c r="Q72" i="18"/>
  <c r="P72" i="18"/>
  <c r="O72" i="18"/>
  <c r="I72" i="18"/>
  <c r="H72" i="18"/>
  <c r="G72" i="18"/>
  <c r="Q64" i="18"/>
  <c r="P64" i="18"/>
  <c r="O64" i="18"/>
  <c r="N64" i="18"/>
  <c r="L64" i="18"/>
  <c r="K64" i="18"/>
  <c r="J64" i="18"/>
  <c r="I64" i="18"/>
  <c r="Q55" i="18"/>
  <c r="P55" i="18"/>
  <c r="O55" i="18"/>
  <c r="N55" i="18"/>
  <c r="L55" i="18"/>
  <c r="K55" i="18"/>
  <c r="I55" i="18"/>
  <c r="G55" i="18"/>
  <c r="N46" i="18"/>
  <c r="I46" i="18"/>
  <c r="Q37" i="18"/>
  <c r="P37" i="18"/>
  <c r="O37" i="18"/>
  <c r="N37" i="18"/>
  <c r="L37" i="18"/>
  <c r="K37" i="18"/>
  <c r="I37" i="18"/>
  <c r="M43" i="18"/>
  <c r="M46" i="18"/>
  <c r="AO55" i="12"/>
  <c r="AO54" i="12"/>
  <c r="AO53" i="12"/>
  <c r="AM55" i="12"/>
  <c r="AM54" i="12"/>
  <c r="AM53" i="12"/>
  <c r="AK55" i="12"/>
  <c r="AK54" i="12"/>
  <c r="AK53" i="12"/>
  <c r="AI55" i="12"/>
  <c r="AI54" i="12"/>
  <c r="AI53" i="12"/>
  <c r="AG55" i="12"/>
  <c r="AG54" i="12"/>
  <c r="AG53" i="12"/>
  <c r="AE55" i="12"/>
  <c r="AE54" i="12"/>
  <c r="AE53" i="12"/>
  <c r="AC55" i="12"/>
  <c r="AC54" i="12"/>
  <c r="AC53" i="12"/>
  <c r="AA55" i="12"/>
  <c r="AA54" i="12"/>
  <c r="AA53" i="12"/>
  <c r="Y55" i="12"/>
  <c r="Y54" i="12"/>
  <c r="Y53" i="12"/>
  <c r="W55" i="12"/>
  <c r="W54" i="12"/>
  <c r="W53" i="12"/>
  <c r="AO41" i="12"/>
  <c r="AO40" i="12"/>
  <c r="AO39" i="12"/>
  <c r="AM41" i="12"/>
  <c r="AM40" i="12"/>
  <c r="AM39" i="12"/>
  <c r="AK41" i="12"/>
  <c r="AK40" i="12"/>
  <c r="AK39" i="12"/>
  <c r="AI41" i="12"/>
  <c r="AI40" i="12"/>
  <c r="AI39" i="12"/>
  <c r="AG41" i="12"/>
  <c r="AG40" i="12"/>
  <c r="AG39" i="12"/>
  <c r="AE41" i="12"/>
  <c r="AE40" i="12"/>
  <c r="AE39" i="12"/>
  <c r="AC41" i="12"/>
  <c r="AC40" i="12"/>
  <c r="AC39" i="12"/>
  <c r="AA41" i="12"/>
  <c r="AA40" i="12"/>
  <c r="AA39" i="12"/>
  <c r="Y41" i="12"/>
  <c r="Y40" i="12"/>
  <c r="Y39" i="12"/>
  <c r="W41" i="12"/>
  <c r="W40" i="12"/>
  <c r="AO14" i="12"/>
  <c r="AO13" i="12"/>
  <c r="AO12" i="12"/>
  <c r="AM14" i="12"/>
  <c r="AM13" i="12"/>
  <c r="AM12" i="12"/>
  <c r="AK14" i="12"/>
  <c r="AK13" i="12"/>
  <c r="AK12" i="12"/>
  <c r="AI14" i="12"/>
  <c r="AI13" i="12"/>
  <c r="AI12" i="12"/>
  <c r="AG14" i="12"/>
  <c r="AG13" i="12"/>
  <c r="AG12" i="12"/>
  <c r="AE14" i="12"/>
  <c r="AE13" i="12"/>
  <c r="AE12" i="12"/>
  <c r="AC14" i="12"/>
  <c r="AC13" i="12"/>
  <c r="AC12" i="12"/>
  <c r="AA14" i="12"/>
  <c r="AA13" i="12"/>
  <c r="AA12" i="12"/>
  <c r="Y14" i="12"/>
  <c r="Y13" i="12"/>
  <c r="Y12" i="12"/>
  <c r="W14" i="12"/>
  <c r="W13" i="12"/>
  <c r="W12" i="12"/>
  <c r="AU74" i="8"/>
  <c r="AU73" i="8"/>
  <c r="AU72" i="8"/>
  <c r="AS74" i="8"/>
  <c r="AS73" i="8"/>
  <c r="AO74" i="8"/>
  <c r="AO73" i="8"/>
  <c r="AO72" i="8"/>
  <c r="AM74" i="8"/>
  <c r="AM73" i="8"/>
  <c r="AM72" i="8"/>
  <c r="AK74" i="8"/>
  <c r="AK73" i="8"/>
  <c r="AK72" i="8"/>
  <c r="AI74" i="8"/>
  <c r="AI73" i="8"/>
  <c r="AI72" i="8"/>
  <c r="AE72" i="8"/>
  <c r="AG74" i="8"/>
  <c r="AG73" i="8"/>
  <c r="AG72" i="8"/>
  <c r="AE74" i="8"/>
  <c r="AE73" i="8"/>
  <c r="AU24" i="8"/>
  <c r="AU23" i="8"/>
  <c r="AU22" i="8"/>
  <c r="AS24" i="8"/>
  <c r="AS23" i="8"/>
  <c r="AS22" i="8"/>
  <c r="AQ24" i="8"/>
  <c r="AQ23" i="8"/>
  <c r="AQ22" i="8"/>
  <c r="AO24" i="8"/>
  <c r="AO23" i="8"/>
  <c r="AO22" i="8"/>
  <c r="AM24" i="8"/>
  <c r="AM23" i="8"/>
  <c r="AM22" i="8"/>
  <c r="AK24" i="8"/>
  <c r="AK23" i="8"/>
  <c r="AK22" i="8"/>
  <c r="AI24" i="8"/>
  <c r="AI23" i="8"/>
  <c r="AI22" i="8"/>
  <c r="AG24" i="8"/>
  <c r="AG23" i="8"/>
  <c r="AG22" i="8"/>
  <c r="AE24" i="8"/>
  <c r="AE23" i="8"/>
  <c r="AE22" i="8"/>
  <c r="AC24" i="8"/>
  <c r="AC23" i="8"/>
  <c r="AC22" i="8"/>
  <c r="AT45" i="3"/>
  <c r="AT43" i="3"/>
  <c r="AN45" i="3"/>
  <c r="AN44" i="3"/>
  <c r="AN43" i="3"/>
  <c r="AH45" i="3"/>
  <c r="AH44" i="3"/>
  <c r="AH43" i="3"/>
  <c r="AJ45" i="3"/>
  <c r="AJ44" i="3"/>
  <c r="AJ43" i="3"/>
  <c r="AD45" i="3"/>
  <c r="AD44" i="3"/>
  <c r="AD43" i="3"/>
  <c r="AB45" i="3"/>
  <c r="AB44" i="3"/>
  <c r="AB43" i="3"/>
  <c r="Z45" i="3"/>
  <c r="Z44" i="3"/>
  <c r="Z43" i="3"/>
  <c r="AT14" i="3"/>
  <c r="AT13" i="3"/>
  <c r="AT12" i="3"/>
  <c r="AN14" i="3"/>
  <c r="AN13" i="3"/>
  <c r="AN12" i="3"/>
  <c r="AL14" i="3"/>
  <c r="AL13" i="3"/>
  <c r="AL12" i="3"/>
  <c r="AJ14" i="3"/>
  <c r="AJ13" i="3"/>
  <c r="AJ12" i="3"/>
  <c r="AH14" i="3"/>
  <c r="AH13" i="3"/>
  <c r="AH12" i="3"/>
  <c r="AD14" i="3"/>
  <c r="AD13" i="3"/>
  <c r="AD12" i="3"/>
  <c r="Z14" i="3"/>
  <c r="Z13" i="3"/>
  <c r="Z12" i="3"/>
  <c r="M18" i="17"/>
  <c r="N18" i="17" s="1"/>
  <c r="U11" i="17"/>
  <c r="T11" i="17"/>
  <c r="M11" i="17"/>
  <c r="N11" i="17"/>
  <c r="M8" i="17"/>
  <c r="N8" i="17" s="1"/>
  <c r="I27" i="15"/>
  <c r="H27" i="15"/>
  <c r="I26" i="15"/>
  <c r="H26" i="15"/>
  <c r="H18" i="15"/>
  <c r="I18" i="15"/>
  <c r="H19" i="15"/>
  <c r="I19" i="15"/>
  <c r="G18" i="15"/>
  <c r="G19" i="15"/>
  <c r="AF63" i="10"/>
  <c r="AF62" i="10"/>
  <c r="AF61" i="10"/>
  <c r="L22" i="9"/>
  <c r="L21" i="9"/>
  <c r="L20" i="9"/>
  <c r="L13" i="9"/>
  <c r="L12" i="9"/>
  <c r="L11" i="9"/>
  <c r="X24" i="13"/>
  <c r="X23" i="13"/>
  <c r="X22" i="13"/>
  <c r="S24" i="13"/>
  <c r="S23" i="13"/>
  <c r="S22" i="13"/>
  <c r="R24" i="13"/>
  <c r="R23" i="13"/>
  <c r="R22" i="13"/>
  <c r="P24" i="13"/>
  <c r="P23" i="13"/>
  <c r="P22" i="13"/>
  <c r="N24" i="13"/>
  <c r="N23" i="13"/>
  <c r="N22" i="13"/>
  <c r="L24" i="13"/>
  <c r="L23" i="13"/>
  <c r="L22" i="13"/>
  <c r="K24" i="13"/>
  <c r="K23" i="13"/>
  <c r="K22" i="13"/>
  <c r="J24" i="13"/>
  <c r="J23" i="13"/>
  <c r="J22" i="13"/>
  <c r="I24" i="13"/>
  <c r="I23" i="13"/>
  <c r="I22" i="13"/>
  <c r="H24" i="13"/>
  <c r="H23" i="13"/>
  <c r="H22" i="13"/>
  <c r="X15" i="13"/>
  <c r="X14" i="13"/>
  <c r="X13" i="13"/>
  <c r="S15" i="13"/>
  <c r="S14" i="13"/>
  <c r="S13" i="13"/>
  <c r="R15" i="13"/>
  <c r="R14" i="13"/>
  <c r="R13" i="13"/>
  <c r="P15" i="13"/>
  <c r="P14" i="13"/>
  <c r="P13" i="13"/>
  <c r="N15" i="13"/>
  <c r="N14" i="13"/>
  <c r="N13" i="13"/>
  <c r="L15" i="13"/>
  <c r="L14" i="13"/>
  <c r="L13" i="13"/>
  <c r="K15" i="13"/>
  <c r="K14" i="13"/>
  <c r="K13" i="13"/>
  <c r="J15" i="13"/>
  <c r="J14" i="13"/>
  <c r="J13" i="13"/>
  <c r="I15" i="13"/>
  <c r="I14" i="13"/>
  <c r="I13" i="13"/>
  <c r="H15" i="13"/>
  <c r="H14" i="13"/>
  <c r="H13" i="13"/>
  <c r="W13" i="9"/>
  <c r="W12" i="9"/>
  <c r="W11" i="9"/>
  <c r="U13" i="9"/>
  <c r="U12" i="9"/>
  <c r="U11" i="9"/>
  <c r="U22" i="9"/>
  <c r="U21" i="9"/>
  <c r="U20" i="9"/>
  <c r="AU61" i="10"/>
  <c r="BW61" i="10"/>
  <c r="BW62" i="10"/>
  <c r="BW63" i="10"/>
  <c r="BV63" i="10"/>
  <c r="BV62" i="10"/>
  <c r="BV61" i="10"/>
  <c r="BI61" i="10"/>
  <c r="BJ61" i="10"/>
  <c r="BK61" i="10"/>
  <c r="BL61" i="10"/>
  <c r="BM61" i="10"/>
  <c r="BN61" i="10"/>
  <c r="BO61" i="10"/>
  <c r="BP61" i="10"/>
  <c r="BQ61" i="10"/>
  <c r="BR61" i="10"/>
  <c r="BS61" i="10"/>
  <c r="BI62" i="10"/>
  <c r="BJ62" i="10"/>
  <c r="BK62" i="10"/>
  <c r="BL62" i="10"/>
  <c r="BM62" i="10"/>
  <c r="BN62" i="10"/>
  <c r="BO62" i="10"/>
  <c r="BP62" i="10"/>
  <c r="BQ62" i="10"/>
  <c r="BR62" i="10"/>
  <c r="BS62" i="10"/>
  <c r="BI63" i="10"/>
  <c r="BJ63" i="10"/>
  <c r="BK63" i="10"/>
  <c r="BL63" i="10"/>
  <c r="BM63" i="10"/>
  <c r="BN63" i="10"/>
  <c r="BO63" i="10"/>
  <c r="BP63" i="10"/>
  <c r="BQ63" i="10"/>
  <c r="BR63" i="10"/>
  <c r="BS63" i="10"/>
  <c r="BH63" i="10"/>
  <c r="BH62" i="10"/>
  <c r="BH61" i="10"/>
  <c r="AJ61" i="10"/>
  <c r="AK61" i="10"/>
  <c r="AL61" i="10"/>
  <c r="AM61" i="10"/>
  <c r="AN61" i="10"/>
  <c r="AO61" i="10"/>
  <c r="AP61" i="10"/>
  <c r="AQ61" i="10"/>
  <c r="AR61" i="10"/>
  <c r="AS61" i="10"/>
  <c r="AT61" i="10"/>
  <c r="AV61" i="10"/>
  <c r="AW61" i="10"/>
  <c r="AX61" i="10"/>
  <c r="AY61" i="10"/>
  <c r="AZ61" i="10"/>
  <c r="BA61" i="10"/>
  <c r="BB61" i="10"/>
  <c r="BC61" i="10"/>
  <c r="BD61" i="10"/>
  <c r="BE61" i="10"/>
  <c r="AJ62" i="10"/>
  <c r="AK62" i="10"/>
  <c r="AL62" i="10"/>
  <c r="AM62" i="10"/>
  <c r="AN62" i="10"/>
  <c r="AO62" i="10"/>
  <c r="AP62" i="10"/>
  <c r="AQ62" i="10"/>
  <c r="AR62" i="10"/>
  <c r="AS62" i="10"/>
  <c r="AT62" i="10"/>
  <c r="AU62" i="10"/>
  <c r="AV62" i="10"/>
  <c r="AW62" i="10"/>
  <c r="AX62" i="10"/>
  <c r="AY62" i="10"/>
  <c r="AZ62" i="10"/>
  <c r="BA62" i="10"/>
  <c r="BB62" i="10"/>
  <c r="BC62" i="10"/>
  <c r="BD62" i="10"/>
  <c r="BE62" i="10"/>
  <c r="AJ63" i="10"/>
  <c r="AK63" i="10"/>
  <c r="AL63" i="10"/>
  <c r="AM63" i="10"/>
  <c r="AN63" i="10"/>
  <c r="AO63" i="10"/>
  <c r="AP63" i="10"/>
  <c r="AQ63" i="10"/>
  <c r="AR63" i="10"/>
  <c r="AS63" i="10"/>
  <c r="AT63" i="10"/>
  <c r="AU63" i="10"/>
  <c r="AV63" i="10"/>
  <c r="AW63" i="10"/>
  <c r="AX63" i="10"/>
  <c r="AY63" i="10"/>
  <c r="AZ63" i="10"/>
  <c r="BA63" i="10"/>
  <c r="BB63" i="10"/>
  <c r="BC63" i="10"/>
  <c r="BD63" i="10"/>
  <c r="BE63" i="10"/>
  <c r="AI63" i="10"/>
  <c r="AI62" i="10"/>
  <c r="AI61" i="10"/>
  <c r="G61" i="10"/>
  <c r="H61" i="10"/>
  <c r="I61" i="10"/>
  <c r="J61" i="10"/>
  <c r="K61" i="10"/>
  <c r="L61" i="10"/>
  <c r="M61" i="10"/>
  <c r="N61" i="10"/>
  <c r="O61" i="10"/>
  <c r="P61" i="10"/>
  <c r="Q61" i="10"/>
  <c r="S61" i="10"/>
  <c r="T61" i="10"/>
  <c r="U61" i="10"/>
  <c r="V61" i="10"/>
  <c r="W61" i="10"/>
  <c r="X61" i="10"/>
  <c r="Y61" i="10"/>
  <c r="Z61" i="10"/>
  <c r="AA61" i="10"/>
  <c r="AB61" i="10"/>
  <c r="AC61" i="10"/>
  <c r="G62" i="10"/>
  <c r="H62" i="10"/>
  <c r="I62" i="10"/>
  <c r="J62" i="10"/>
  <c r="K62" i="10"/>
  <c r="L62" i="10"/>
  <c r="M62" i="10"/>
  <c r="N62" i="10"/>
  <c r="O62" i="10"/>
  <c r="P62" i="10"/>
  <c r="Q62" i="10"/>
  <c r="S62" i="10"/>
  <c r="T62" i="10"/>
  <c r="U62" i="10"/>
  <c r="V62" i="10"/>
  <c r="W62" i="10"/>
  <c r="X62" i="10"/>
  <c r="Y62" i="10"/>
  <c r="Z62" i="10"/>
  <c r="AA62" i="10"/>
  <c r="AB62" i="10"/>
  <c r="AC62" i="10"/>
  <c r="G63" i="10"/>
  <c r="H63" i="10"/>
  <c r="I63" i="10"/>
  <c r="J63" i="10"/>
  <c r="K63" i="10"/>
  <c r="L63" i="10"/>
  <c r="M63" i="10"/>
  <c r="N63" i="10"/>
  <c r="O63" i="10"/>
  <c r="P63" i="10"/>
  <c r="Q63" i="10"/>
  <c r="S63" i="10"/>
  <c r="T63" i="10"/>
  <c r="U63" i="10"/>
  <c r="V63" i="10"/>
  <c r="W63" i="10"/>
  <c r="X63" i="10"/>
  <c r="Y63" i="10"/>
  <c r="Z63" i="10"/>
  <c r="AA63" i="10"/>
  <c r="AB63" i="10"/>
  <c r="AC63" i="10"/>
  <c r="F63" i="10"/>
  <c r="F62" i="10"/>
  <c r="F61" i="10"/>
  <c r="AF78" i="10"/>
  <c r="AF77" i="10"/>
  <c r="AF76" i="10"/>
  <c r="AF53" i="10"/>
  <c r="AF55" i="10"/>
  <c r="AF54" i="10"/>
  <c r="AF22" i="10"/>
  <c r="AF21" i="10"/>
  <c r="S29" i="9"/>
  <c r="R29" i="9"/>
  <c r="Q29" i="9"/>
  <c r="P29" i="9"/>
  <c r="O29" i="9"/>
  <c r="M29" i="9"/>
  <c r="K29" i="9"/>
  <c r="J29" i="9"/>
  <c r="I29" i="9"/>
  <c r="H29" i="9"/>
  <c r="G29" i="9"/>
  <c r="F29" i="9"/>
  <c r="E29" i="9"/>
  <c r="S22" i="9"/>
  <c r="R22" i="9"/>
  <c r="P22" i="9"/>
  <c r="O22" i="9"/>
  <c r="M22" i="9"/>
  <c r="K22" i="9"/>
  <c r="J22" i="9"/>
  <c r="I22" i="9"/>
  <c r="H22" i="9"/>
  <c r="G22" i="9"/>
  <c r="F22" i="9"/>
  <c r="E22" i="9"/>
  <c r="S21" i="9"/>
  <c r="R21" i="9"/>
  <c r="P21" i="9"/>
  <c r="O21" i="9"/>
  <c r="M21" i="9"/>
  <c r="K21" i="9"/>
  <c r="J21" i="9"/>
  <c r="I21" i="9"/>
  <c r="H21" i="9"/>
  <c r="G21" i="9"/>
  <c r="F21" i="9"/>
  <c r="E21" i="9"/>
  <c r="S20" i="9"/>
  <c r="R20" i="9"/>
  <c r="P20" i="9"/>
  <c r="O20" i="9"/>
  <c r="M20" i="9"/>
  <c r="K20" i="9"/>
  <c r="J20" i="9"/>
  <c r="I20" i="9"/>
  <c r="H20" i="9"/>
  <c r="G20" i="9"/>
  <c r="F20" i="9"/>
  <c r="E20" i="9"/>
  <c r="G11" i="9"/>
  <c r="H11" i="9"/>
  <c r="I11" i="9"/>
  <c r="J11" i="9"/>
  <c r="K11" i="9"/>
  <c r="M11" i="9"/>
  <c r="O11" i="9"/>
  <c r="P11" i="9"/>
  <c r="Q11" i="9"/>
  <c r="R11" i="9"/>
  <c r="S11" i="9"/>
  <c r="G12" i="9"/>
  <c r="H12" i="9"/>
  <c r="I12" i="9"/>
  <c r="J12" i="9"/>
  <c r="K12" i="9"/>
  <c r="M12" i="9"/>
  <c r="O12" i="9"/>
  <c r="P12" i="9"/>
  <c r="R12" i="9"/>
  <c r="S12" i="9"/>
  <c r="G13" i="9"/>
  <c r="H13" i="9"/>
  <c r="I13" i="9"/>
  <c r="J13" i="9"/>
  <c r="K13" i="9"/>
  <c r="M13" i="9"/>
  <c r="O13" i="9"/>
  <c r="P13" i="9"/>
  <c r="R13" i="9"/>
  <c r="S13" i="9"/>
  <c r="F13" i="9"/>
  <c r="F12" i="9"/>
  <c r="F11" i="9"/>
  <c r="E13" i="9"/>
  <c r="E12" i="9"/>
  <c r="E11" i="9"/>
  <c r="G16" i="4"/>
  <c r="H16" i="4"/>
  <c r="I16" i="4"/>
  <c r="J16" i="4"/>
  <c r="K16" i="4"/>
  <c r="L16" i="4"/>
  <c r="M16" i="4"/>
  <c r="N16" i="4"/>
  <c r="O16" i="4"/>
  <c r="P16" i="4"/>
  <c r="G17" i="4"/>
  <c r="H17" i="4"/>
  <c r="I17" i="4"/>
  <c r="J17" i="4"/>
  <c r="K17" i="4"/>
  <c r="L17" i="4"/>
  <c r="M17" i="4"/>
  <c r="N17" i="4"/>
  <c r="O17" i="4"/>
  <c r="P17" i="4"/>
  <c r="G18" i="4"/>
  <c r="H18" i="4"/>
  <c r="I18" i="4"/>
  <c r="J18" i="4"/>
  <c r="K18" i="4"/>
  <c r="L18" i="4"/>
  <c r="M18" i="4"/>
  <c r="N18" i="4"/>
  <c r="O18" i="4"/>
  <c r="P18" i="4"/>
  <c r="F18" i="4"/>
  <c r="F17" i="4"/>
  <c r="F16" i="4"/>
  <c r="R55" i="12"/>
  <c r="R54" i="12"/>
  <c r="R53" i="12"/>
  <c r="I53" i="12"/>
  <c r="J53" i="12"/>
  <c r="K53" i="12"/>
  <c r="L53" i="12"/>
  <c r="M53" i="12"/>
  <c r="N53" i="12"/>
  <c r="P53" i="12"/>
  <c r="I54" i="12"/>
  <c r="J54" i="12"/>
  <c r="K54" i="12"/>
  <c r="L54" i="12"/>
  <c r="M54" i="12"/>
  <c r="N54" i="12"/>
  <c r="P54" i="12"/>
  <c r="I55" i="12"/>
  <c r="J55" i="12"/>
  <c r="K55" i="12"/>
  <c r="L55" i="12"/>
  <c r="M55" i="12"/>
  <c r="N55" i="12"/>
  <c r="P55" i="12"/>
  <c r="H55" i="12"/>
  <c r="H54" i="12"/>
  <c r="H53" i="12"/>
  <c r="R41" i="12"/>
  <c r="R40" i="12"/>
  <c r="R39" i="12"/>
  <c r="I39" i="12"/>
  <c r="J39" i="12"/>
  <c r="K39" i="12"/>
  <c r="L39" i="12"/>
  <c r="M39" i="12"/>
  <c r="N39" i="12"/>
  <c r="O39" i="12"/>
  <c r="P39" i="12"/>
  <c r="I40" i="12"/>
  <c r="J40" i="12"/>
  <c r="K40" i="12"/>
  <c r="L40" i="12"/>
  <c r="M40" i="12"/>
  <c r="N40" i="12"/>
  <c r="O40" i="12"/>
  <c r="P40" i="12"/>
  <c r="I41" i="12"/>
  <c r="J41" i="12"/>
  <c r="K41" i="12"/>
  <c r="L41" i="12"/>
  <c r="M41" i="12"/>
  <c r="N41" i="12"/>
  <c r="O41" i="12"/>
  <c r="P41" i="12"/>
  <c r="H41" i="12"/>
  <c r="H40" i="12"/>
  <c r="H39" i="12"/>
  <c r="R14" i="12"/>
  <c r="R13" i="12"/>
  <c r="R12" i="12"/>
  <c r="I12" i="12"/>
  <c r="J12" i="12"/>
  <c r="K12" i="12"/>
  <c r="L12" i="12"/>
  <c r="I13" i="12"/>
  <c r="J13" i="12"/>
  <c r="K13" i="12"/>
  <c r="L13" i="12"/>
  <c r="I14" i="12"/>
  <c r="J14" i="12"/>
  <c r="K14" i="12"/>
  <c r="L14" i="12"/>
  <c r="H12" i="12"/>
  <c r="H14" i="12"/>
  <c r="H13" i="12"/>
  <c r="X74" i="8"/>
  <c r="X73" i="8"/>
  <c r="X72" i="8"/>
  <c r="O72" i="8"/>
  <c r="P72" i="8"/>
  <c r="R72" i="8"/>
  <c r="S72" i="8"/>
  <c r="U72" i="8"/>
  <c r="V72" i="8"/>
  <c r="N73" i="8"/>
  <c r="O73" i="8"/>
  <c r="P73" i="8"/>
  <c r="Q73" i="8"/>
  <c r="R73" i="8"/>
  <c r="S73" i="8"/>
  <c r="U73" i="8"/>
  <c r="V73" i="8"/>
  <c r="N74" i="8"/>
  <c r="O74" i="8"/>
  <c r="P74" i="8"/>
  <c r="Q74" i="8"/>
  <c r="R74" i="8"/>
  <c r="S74" i="8"/>
  <c r="U74" i="8"/>
  <c r="V74" i="8"/>
  <c r="M74" i="8"/>
  <c r="M73" i="8"/>
  <c r="M72" i="8"/>
  <c r="K74" i="8"/>
  <c r="K73" i="8"/>
  <c r="K72" i="8"/>
  <c r="X24" i="8"/>
  <c r="X23" i="8"/>
  <c r="X22" i="8"/>
  <c r="N22" i="8"/>
  <c r="O22" i="8"/>
  <c r="P22" i="8"/>
  <c r="Q22" i="8"/>
  <c r="R22" i="8"/>
  <c r="U22" i="8"/>
  <c r="V22" i="8"/>
  <c r="N23" i="8"/>
  <c r="O23" i="8"/>
  <c r="P23" i="8"/>
  <c r="Q23" i="8"/>
  <c r="R23" i="8"/>
  <c r="U23" i="8"/>
  <c r="V23" i="8"/>
  <c r="N24" i="8"/>
  <c r="O24" i="8"/>
  <c r="P24" i="8"/>
  <c r="Q24" i="8"/>
  <c r="R24" i="8"/>
  <c r="U24" i="8"/>
  <c r="V24" i="8"/>
  <c r="M24" i="8"/>
  <c r="M23" i="8"/>
  <c r="M22" i="8"/>
  <c r="K24" i="8"/>
  <c r="K23" i="8"/>
  <c r="K22" i="8"/>
  <c r="J45" i="3"/>
  <c r="J44" i="3"/>
  <c r="J43" i="3"/>
  <c r="J14" i="3"/>
  <c r="J13" i="3"/>
  <c r="J12" i="3"/>
  <c r="V14" i="3"/>
  <c r="V13" i="3"/>
  <c r="V12" i="3"/>
  <c r="V34" i="3"/>
  <c r="V33" i="3"/>
  <c r="V32" i="3"/>
  <c r="V45" i="3"/>
  <c r="V44" i="3"/>
  <c r="V43" i="3"/>
  <c r="M43" i="3"/>
  <c r="N43" i="3"/>
  <c r="O43" i="3"/>
  <c r="P43" i="3"/>
  <c r="Q43" i="3"/>
  <c r="R43" i="3"/>
  <c r="T43" i="3"/>
  <c r="M44" i="3"/>
  <c r="N44" i="3"/>
  <c r="O44" i="3"/>
  <c r="P44" i="3"/>
  <c r="Q44" i="3"/>
  <c r="R44" i="3"/>
  <c r="T44" i="3"/>
  <c r="M45" i="3"/>
  <c r="N45" i="3"/>
  <c r="O45" i="3"/>
  <c r="P45" i="3"/>
  <c r="Q45" i="3"/>
  <c r="R45" i="3"/>
  <c r="T45" i="3"/>
  <c r="L45" i="3"/>
  <c r="L44" i="3"/>
  <c r="L43" i="3"/>
  <c r="BJ54" i="2"/>
  <c r="L47" i="2"/>
  <c r="L43" i="2"/>
  <c r="F36" i="15"/>
  <c r="F35" i="15"/>
  <c r="F27" i="15"/>
  <c r="F26" i="15"/>
  <c r="F19" i="15"/>
  <c r="F18" i="15"/>
  <c r="H34" i="15"/>
  <c r="I34" i="15" s="1"/>
  <c r="H33" i="15"/>
  <c r="I33" i="15" s="1"/>
  <c r="H32" i="15"/>
  <c r="I32" i="15"/>
  <c r="H31" i="15"/>
  <c r="E42" i="14"/>
  <c r="E41" i="14"/>
  <c r="E40" i="14"/>
  <c r="M46" i="2"/>
  <c r="N46" i="2"/>
  <c r="O46" i="2"/>
  <c r="P46" i="2"/>
  <c r="Q46" i="2"/>
  <c r="R46" i="2"/>
  <c r="S46" i="2"/>
  <c r="T46" i="2"/>
  <c r="U46" i="2"/>
  <c r="V46" i="2"/>
  <c r="W46" i="2"/>
  <c r="Y46" i="2"/>
  <c r="Z46" i="2"/>
  <c r="AA46" i="2"/>
  <c r="AB46" i="2"/>
  <c r="AC46" i="2"/>
  <c r="AD46" i="2"/>
  <c r="AE46" i="2"/>
  <c r="AF46" i="2"/>
  <c r="AG46" i="2"/>
  <c r="AH46" i="2"/>
  <c r="AI46" i="2"/>
  <c r="BJ46" i="2"/>
  <c r="M47" i="2"/>
  <c r="N47" i="2"/>
  <c r="O47" i="2"/>
  <c r="P47" i="2"/>
  <c r="Q47" i="2"/>
  <c r="R47" i="2"/>
  <c r="S47" i="2"/>
  <c r="T47" i="2"/>
  <c r="U47" i="2"/>
  <c r="V47" i="2"/>
  <c r="W47" i="2"/>
  <c r="Y47" i="2"/>
  <c r="Z47" i="2"/>
  <c r="AA47" i="2"/>
  <c r="AB47" i="2"/>
  <c r="AC47" i="2"/>
  <c r="AD47" i="2"/>
  <c r="AE47" i="2"/>
  <c r="AF47" i="2"/>
  <c r="AG47" i="2"/>
  <c r="AH47" i="2"/>
  <c r="AI47" i="2"/>
  <c r="M48" i="2"/>
  <c r="N48" i="2"/>
  <c r="O48" i="2"/>
  <c r="P48" i="2"/>
  <c r="Q48" i="2"/>
  <c r="R48" i="2"/>
  <c r="S48" i="2"/>
  <c r="T48" i="2"/>
  <c r="U48" i="2"/>
  <c r="V48" i="2"/>
  <c r="W48" i="2"/>
  <c r="Y48" i="2"/>
  <c r="Z48" i="2"/>
  <c r="AA48" i="2"/>
  <c r="AB48" i="2"/>
  <c r="AC48" i="2"/>
  <c r="AD48" i="2"/>
  <c r="AE48" i="2"/>
  <c r="AF48" i="2"/>
  <c r="AG48" i="2"/>
  <c r="AH48" i="2"/>
  <c r="AI48" i="2"/>
  <c r="W54" i="2"/>
  <c r="L54" i="2"/>
  <c r="L52" i="2"/>
  <c r="L51" i="2"/>
  <c r="L50" i="2"/>
  <c r="L48" i="2"/>
  <c r="L46" i="2"/>
  <c r="BJ42" i="2"/>
  <c r="M42" i="2"/>
  <c r="N42" i="2"/>
  <c r="N43" i="2"/>
  <c r="N44" i="2"/>
  <c r="O42" i="2"/>
  <c r="O43" i="2"/>
  <c r="O44" i="2"/>
  <c r="P42" i="2"/>
  <c r="Q42" i="2"/>
  <c r="Q43" i="2"/>
  <c r="Q44" i="2"/>
  <c r="R42" i="2"/>
  <c r="R43" i="2"/>
  <c r="R44" i="2"/>
  <c r="S42" i="2"/>
  <c r="T42" i="2"/>
  <c r="T43" i="2"/>
  <c r="T44" i="2"/>
  <c r="U42" i="2"/>
  <c r="V42" i="2"/>
  <c r="W42" i="2"/>
  <c r="Y42" i="2"/>
  <c r="Z42" i="2"/>
  <c r="Z43" i="2"/>
  <c r="Z44" i="2"/>
  <c r="AA42" i="2"/>
  <c r="AB42" i="2"/>
  <c r="AC42" i="2"/>
  <c r="AC43" i="2"/>
  <c r="AC44" i="2"/>
  <c r="AD42" i="2"/>
  <c r="AE42" i="2"/>
  <c r="AF42" i="2"/>
  <c r="AF43" i="2"/>
  <c r="AF44" i="2"/>
  <c r="AG42" i="2"/>
  <c r="AH42" i="2"/>
  <c r="AI42" i="2"/>
  <c r="AI43" i="2"/>
  <c r="AI44" i="2"/>
  <c r="M43" i="2"/>
  <c r="P43" i="2"/>
  <c r="S43" i="2"/>
  <c r="U43" i="2"/>
  <c r="V43" i="2"/>
  <c r="V44" i="2"/>
  <c r="W43" i="2"/>
  <c r="Y43" i="2"/>
  <c r="Y44" i="2"/>
  <c r="AA43" i="2"/>
  <c r="AA44" i="2"/>
  <c r="AB43" i="2"/>
  <c r="AD43" i="2"/>
  <c r="AE43" i="2"/>
  <c r="AE44" i="2"/>
  <c r="AG43" i="2"/>
  <c r="AG44" i="2"/>
  <c r="AH43" i="2"/>
  <c r="M44" i="2"/>
  <c r="P44" i="2"/>
  <c r="S44" i="2"/>
  <c r="U44" i="2"/>
  <c r="W44" i="2"/>
  <c r="AB44" i="2"/>
  <c r="AD44" i="2"/>
  <c r="AH44" i="2"/>
  <c r="L44" i="2"/>
  <c r="L42" i="2"/>
  <c r="L88" i="2" s="1"/>
  <c r="J36" i="2"/>
  <c r="J37" i="2"/>
  <c r="J38" i="2"/>
  <c r="J39" i="2"/>
  <c r="J40" i="2"/>
  <c r="J35" i="2"/>
  <c r="L70" i="2"/>
  <c r="L69" i="2"/>
  <c r="L68" i="2"/>
  <c r="L78" i="2"/>
  <c r="M50" i="2"/>
  <c r="N50" i="2"/>
  <c r="O50" i="2"/>
  <c r="P50" i="2"/>
  <c r="Q50" i="2"/>
  <c r="R50" i="2"/>
  <c r="S50" i="2"/>
  <c r="T50" i="2"/>
  <c r="U50" i="2"/>
  <c r="V50" i="2"/>
  <c r="W50" i="2"/>
  <c r="Y50" i="2"/>
  <c r="Z50" i="2"/>
  <c r="AA50" i="2"/>
  <c r="AB50" i="2"/>
  <c r="AC50" i="2"/>
  <c r="AD50" i="2"/>
  <c r="AE50" i="2"/>
  <c r="AF50" i="2"/>
  <c r="AG50" i="2"/>
  <c r="AH50" i="2"/>
  <c r="AI50" i="2"/>
  <c r="M51" i="2"/>
  <c r="N51" i="2"/>
  <c r="O51" i="2"/>
  <c r="P51" i="2"/>
  <c r="Q51" i="2"/>
  <c r="R51" i="2"/>
  <c r="S51" i="2"/>
  <c r="T51" i="2"/>
  <c r="U51" i="2"/>
  <c r="V51" i="2"/>
  <c r="W51" i="2"/>
  <c r="Y51" i="2"/>
  <c r="Z51" i="2"/>
  <c r="AA51" i="2"/>
  <c r="AB51" i="2"/>
  <c r="AC51" i="2"/>
  <c r="AD51" i="2"/>
  <c r="AE51" i="2"/>
  <c r="AF51" i="2"/>
  <c r="AG51" i="2"/>
  <c r="AH51" i="2"/>
  <c r="AI51" i="2"/>
  <c r="BJ51" i="2"/>
  <c r="M52" i="2"/>
  <c r="N52" i="2"/>
  <c r="O52" i="2"/>
  <c r="P52" i="2"/>
  <c r="Q52" i="2"/>
  <c r="R52" i="2"/>
  <c r="S52" i="2"/>
  <c r="T52" i="2"/>
  <c r="U52" i="2"/>
  <c r="V52" i="2"/>
  <c r="W52" i="2"/>
  <c r="Y52" i="2"/>
  <c r="Z52" i="2"/>
  <c r="AA52" i="2"/>
  <c r="AB52" i="2"/>
  <c r="AC52" i="2"/>
  <c r="AD52" i="2"/>
  <c r="AE52" i="2"/>
  <c r="AF52" i="2"/>
  <c r="AG52" i="2"/>
  <c r="AH52" i="2"/>
  <c r="AI52" i="2"/>
  <c r="BJ52" i="2"/>
  <c r="M54" i="2"/>
  <c r="N54" i="2"/>
  <c r="O54" i="2"/>
  <c r="P54" i="2"/>
  <c r="Q54" i="2"/>
  <c r="R54" i="2"/>
  <c r="S54" i="2"/>
  <c r="T54" i="2"/>
  <c r="U54" i="2"/>
  <c r="V54" i="2"/>
  <c r="Y54" i="2"/>
  <c r="Z54" i="2"/>
  <c r="AA54" i="2"/>
  <c r="AB54" i="2"/>
  <c r="AC54" i="2"/>
  <c r="AD54" i="2"/>
  <c r="AE54" i="2"/>
  <c r="AF54" i="2"/>
  <c r="AG54" i="2"/>
  <c r="AH54" i="2"/>
  <c r="AI54" i="2"/>
  <c r="M55" i="2"/>
  <c r="N55" i="2"/>
  <c r="O55" i="2"/>
  <c r="P55" i="2"/>
  <c r="Q55" i="2"/>
  <c r="R55" i="2"/>
  <c r="S55" i="2"/>
  <c r="T55" i="2"/>
  <c r="U55" i="2"/>
  <c r="V55" i="2"/>
  <c r="W55" i="2"/>
  <c r="Y55" i="2"/>
  <c r="Z55" i="2"/>
  <c r="AA55" i="2"/>
  <c r="AC55" i="2"/>
  <c r="AD55" i="2"/>
  <c r="AE55" i="2"/>
  <c r="AF55" i="2"/>
  <c r="AG55" i="2"/>
  <c r="AH55" i="2"/>
  <c r="AI55" i="2"/>
  <c r="M56" i="2"/>
  <c r="N56" i="2"/>
  <c r="O56" i="2"/>
  <c r="P56" i="2"/>
  <c r="Q56" i="2"/>
  <c r="R56" i="2"/>
  <c r="S56" i="2"/>
  <c r="T56" i="2"/>
  <c r="U56" i="2"/>
  <c r="V56" i="2"/>
  <c r="W56" i="2"/>
  <c r="Y56" i="2"/>
  <c r="Z56" i="2"/>
  <c r="AA56" i="2"/>
  <c r="AC56" i="2"/>
  <c r="AD56" i="2"/>
  <c r="AE56" i="2"/>
  <c r="AF56" i="2"/>
  <c r="AG56" i="2"/>
  <c r="AH56" i="2"/>
  <c r="AI56" i="2"/>
  <c r="L56" i="2"/>
  <c r="L55" i="2"/>
  <c r="S32" i="3"/>
  <c r="S33" i="3"/>
  <c r="S34" i="3"/>
  <c r="T34" i="3"/>
  <c r="R34" i="3"/>
  <c r="Q34" i="3"/>
  <c r="P34" i="3"/>
  <c r="O34" i="3"/>
  <c r="N34" i="3"/>
  <c r="M34" i="3"/>
  <c r="L34" i="3"/>
  <c r="T33" i="3"/>
  <c r="R33" i="3"/>
  <c r="Q33" i="3"/>
  <c r="P33" i="3"/>
  <c r="O33" i="3"/>
  <c r="N33" i="3"/>
  <c r="M33" i="3"/>
  <c r="L33" i="3"/>
  <c r="T32" i="3"/>
  <c r="R32" i="3"/>
  <c r="Q32" i="3"/>
  <c r="P32" i="3"/>
  <c r="O32" i="3"/>
  <c r="N32" i="3"/>
  <c r="M32" i="3"/>
  <c r="L32" i="3"/>
  <c r="P23" i="3"/>
  <c r="O23" i="3"/>
  <c r="N23" i="3"/>
  <c r="M23" i="3"/>
  <c r="L23" i="3"/>
  <c r="P22" i="3"/>
  <c r="O22" i="3"/>
  <c r="N22" i="3"/>
  <c r="M22" i="3"/>
  <c r="L22" i="3"/>
  <c r="T21" i="3"/>
  <c r="R21" i="3"/>
  <c r="Q21" i="3"/>
  <c r="P21" i="3"/>
  <c r="O21" i="3"/>
  <c r="N21" i="3"/>
  <c r="M21" i="3"/>
  <c r="L21" i="3"/>
  <c r="M12" i="3"/>
  <c r="N12" i="3"/>
  <c r="O12" i="3"/>
  <c r="P12" i="3"/>
  <c r="Q12" i="3"/>
  <c r="R12" i="3"/>
  <c r="T12" i="3"/>
  <c r="M13" i="3"/>
  <c r="N13" i="3"/>
  <c r="O13" i="3"/>
  <c r="P13" i="3"/>
  <c r="Q13" i="3"/>
  <c r="R13" i="3"/>
  <c r="T13" i="3"/>
  <c r="M14" i="3"/>
  <c r="N14" i="3"/>
  <c r="O14" i="3"/>
  <c r="P14" i="3"/>
  <c r="Q14" i="3"/>
  <c r="R14" i="3"/>
  <c r="T14" i="3"/>
  <c r="L14" i="3"/>
  <c r="L13" i="3"/>
  <c r="L12" i="3"/>
  <c r="AI70" i="2"/>
  <c r="AH70" i="2"/>
  <c r="AG70" i="2"/>
  <c r="AF70" i="2"/>
  <c r="AE70" i="2"/>
  <c r="AD70" i="2"/>
  <c r="AC70" i="2"/>
  <c r="AB70" i="2"/>
  <c r="AA70" i="2"/>
  <c r="Z70" i="2"/>
  <c r="Y70" i="2"/>
  <c r="W70" i="2"/>
  <c r="V70" i="2"/>
  <c r="U70" i="2"/>
  <c r="T70" i="2"/>
  <c r="S70" i="2"/>
  <c r="R70" i="2"/>
  <c r="Q70" i="2"/>
  <c r="P70" i="2"/>
  <c r="O70" i="2"/>
  <c r="N70" i="2"/>
  <c r="M70" i="2"/>
  <c r="AI69" i="2"/>
  <c r="AH69" i="2"/>
  <c r="AH68" i="2"/>
  <c r="AG69" i="2"/>
  <c r="AF69" i="2"/>
  <c r="AE69" i="2"/>
  <c r="AD69" i="2"/>
  <c r="AC69" i="2"/>
  <c r="AC68" i="2"/>
  <c r="AB69" i="2"/>
  <c r="AB68" i="2"/>
  <c r="AA69" i="2"/>
  <c r="Z69" i="2"/>
  <c r="Y69" i="2"/>
  <c r="W69" i="2"/>
  <c r="V69" i="2"/>
  <c r="U69" i="2"/>
  <c r="T69" i="2"/>
  <c r="T68" i="2"/>
  <c r="S69" i="2"/>
  <c r="S68" i="2"/>
  <c r="R69" i="2"/>
  <c r="R96" i="2" s="1"/>
  <c r="Q69" i="2"/>
  <c r="Q68" i="2"/>
  <c r="P69" i="2"/>
  <c r="P68" i="2"/>
  <c r="P95" i="2" s="1"/>
  <c r="O69" i="2"/>
  <c r="N69" i="2"/>
  <c r="M69" i="2"/>
  <c r="M68" i="2"/>
  <c r="AI68" i="2"/>
  <c r="AG68" i="2"/>
  <c r="AF68" i="2"/>
  <c r="AF95" i="2"/>
  <c r="AE68" i="2"/>
  <c r="AE96" i="2"/>
  <c r="AD68" i="2"/>
  <c r="AA68" i="2"/>
  <c r="Z68" i="2"/>
  <c r="Z94" i="2" s="1"/>
  <c r="Y68" i="2"/>
  <c r="W68" i="2"/>
  <c r="V68" i="2"/>
  <c r="V94" i="2"/>
  <c r="U68" i="2"/>
  <c r="R68" i="2"/>
  <c r="O68" i="2"/>
  <c r="O95" i="2" s="1"/>
  <c r="N68" i="2"/>
  <c r="N96" i="2" s="1"/>
  <c r="M78" i="2"/>
  <c r="N78" i="2"/>
  <c r="O78" i="2"/>
  <c r="P78" i="2"/>
  <c r="Q78" i="2"/>
  <c r="R78" i="2"/>
  <c r="S78" i="2"/>
  <c r="T78" i="2"/>
  <c r="U78" i="2"/>
  <c r="V78" i="2"/>
  <c r="W78" i="2"/>
  <c r="Y78" i="2"/>
  <c r="Z78" i="2"/>
  <c r="AA78" i="2"/>
  <c r="AB78" i="2"/>
  <c r="AC78" i="2"/>
  <c r="AD78" i="2"/>
  <c r="AE78" i="2"/>
  <c r="AF78" i="2"/>
  <c r="AG78" i="2"/>
  <c r="AH78" i="2"/>
  <c r="AI78" i="2"/>
  <c r="M79" i="2"/>
  <c r="N79" i="2"/>
  <c r="O79" i="2"/>
  <c r="P79" i="2"/>
  <c r="Q79" i="2"/>
  <c r="R79" i="2"/>
  <c r="S79" i="2"/>
  <c r="T79" i="2"/>
  <c r="U79" i="2"/>
  <c r="V79" i="2"/>
  <c r="W79" i="2"/>
  <c r="Y79" i="2"/>
  <c r="Z79" i="2"/>
  <c r="AA79" i="2"/>
  <c r="AB79" i="2"/>
  <c r="AC79" i="2"/>
  <c r="AD79" i="2"/>
  <c r="AE79" i="2"/>
  <c r="AF79" i="2"/>
  <c r="AG79" i="2"/>
  <c r="AH79" i="2"/>
  <c r="AI79" i="2"/>
  <c r="M80" i="2"/>
  <c r="N80" i="2"/>
  <c r="O80" i="2"/>
  <c r="P80" i="2"/>
  <c r="Q80" i="2"/>
  <c r="R80" i="2"/>
  <c r="S80" i="2"/>
  <c r="T80" i="2"/>
  <c r="U80" i="2"/>
  <c r="V80" i="2"/>
  <c r="W80" i="2"/>
  <c r="Y80" i="2"/>
  <c r="Z80" i="2"/>
  <c r="AA80" i="2"/>
  <c r="AB80" i="2"/>
  <c r="AC80" i="2"/>
  <c r="AD80" i="2"/>
  <c r="AE80" i="2"/>
  <c r="AF80" i="2"/>
  <c r="AG80" i="2"/>
  <c r="AH80" i="2"/>
  <c r="AI80" i="2"/>
  <c r="L80" i="2"/>
  <c r="L79" i="2"/>
  <c r="J5" i="2"/>
  <c r="AN5" i="2"/>
  <c r="AO5" i="2"/>
  <c r="AP5" i="2"/>
  <c r="AP44" i="2" s="1"/>
  <c r="AP12" i="2"/>
  <c r="AP18" i="2"/>
  <c r="AP23" i="2"/>
  <c r="AP29" i="2"/>
  <c r="AP35" i="2"/>
  <c r="AP36" i="2"/>
  <c r="AP37" i="2"/>
  <c r="AP38" i="2"/>
  <c r="AP39" i="2"/>
  <c r="AP40" i="2"/>
  <c r="AQ5" i="2"/>
  <c r="AR5" i="2"/>
  <c r="AS5" i="2"/>
  <c r="AT5" i="2"/>
  <c r="AT48" i="2" s="1"/>
  <c r="AU5" i="2"/>
  <c r="AU47" i="2" s="1"/>
  <c r="AV5" i="2"/>
  <c r="AW5" i="2"/>
  <c r="AY5" i="2"/>
  <c r="AZ5" i="2"/>
  <c r="BA5" i="2"/>
  <c r="BA47" i="2" s="1"/>
  <c r="BB5" i="2"/>
  <c r="BC5" i="2"/>
  <c r="BD5" i="2"/>
  <c r="BE5" i="2"/>
  <c r="BF5" i="2"/>
  <c r="BG5" i="2"/>
  <c r="BH5" i="2"/>
  <c r="BI5" i="2"/>
  <c r="J6" i="2"/>
  <c r="AN6" i="2"/>
  <c r="AO6" i="2"/>
  <c r="AP6" i="2"/>
  <c r="AQ6" i="2"/>
  <c r="AQ7" i="2"/>
  <c r="AQ51" i="2" s="1"/>
  <c r="AQ13" i="2"/>
  <c r="AQ14" i="2"/>
  <c r="AQ19" i="2"/>
  <c r="AQ20" i="2"/>
  <c r="AQ24" i="2"/>
  <c r="AQ25" i="2"/>
  <c r="AQ30" i="2"/>
  <c r="AR6" i="2"/>
  <c r="AR52" i="2" s="1"/>
  <c r="AS6" i="2"/>
  <c r="AT6" i="2"/>
  <c r="AU6" i="2"/>
  <c r="AV6" i="2"/>
  <c r="AW6" i="2"/>
  <c r="AY6" i="2"/>
  <c r="AZ6" i="2"/>
  <c r="BA6" i="2"/>
  <c r="BA52" i="2" s="1"/>
  <c r="BB6" i="2"/>
  <c r="BC6" i="2"/>
  <c r="BD6" i="2"/>
  <c r="BD51" i="2" s="1"/>
  <c r="BE6" i="2"/>
  <c r="BF6" i="2"/>
  <c r="BG6" i="2"/>
  <c r="BH6" i="2"/>
  <c r="BH7" i="2"/>
  <c r="BH13" i="2"/>
  <c r="BH14" i="2"/>
  <c r="BH52" i="2"/>
  <c r="BH19" i="2"/>
  <c r="BH20" i="2"/>
  <c r="BH24" i="2"/>
  <c r="BH25" i="2"/>
  <c r="BH30" i="2"/>
  <c r="BI6" i="2"/>
  <c r="BI7" i="2"/>
  <c r="BI13" i="2"/>
  <c r="BI14" i="2"/>
  <c r="BI19" i="2"/>
  <c r="BI20" i="2"/>
  <c r="BI24" i="2"/>
  <c r="BI25" i="2"/>
  <c r="BI30" i="2"/>
  <c r="J7" i="2"/>
  <c r="AN7" i="2"/>
  <c r="AO7" i="2"/>
  <c r="AP7" i="2"/>
  <c r="AR7" i="2"/>
  <c r="AS7" i="2"/>
  <c r="AS13" i="2"/>
  <c r="AS51" i="2" s="1"/>
  <c r="AS14" i="2"/>
  <c r="AS19" i="2"/>
  <c r="AS20" i="2"/>
  <c r="AS24" i="2"/>
  <c r="AS25" i="2"/>
  <c r="AS30" i="2"/>
  <c r="AT7" i="2"/>
  <c r="AU7" i="2"/>
  <c r="AV7" i="2"/>
  <c r="AW7" i="2"/>
  <c r="AY7" i="2"/>
  <c r="AZ7" i="2"/>
  <c r="AZ13" i="2"/>
  <c r="AZ14" i="2"/>
  <c r="AZ19" i="2"/>
  <c r="AZ20" i="2"/>
  <c r="AZ24" i="2"/>
  <c r="AZ25" i="2"/>
  <c r="AZ30" i="2"/>
  <c r="BA7" i="2"/>
  <c r="BB7" i="2"/>
  <c r="BC7" i="2"/>
  <c r="BD7" i="2"/>
  <c r="BE7" i="2"/>
  <c r="BF7" i="2"/>
  <c r="BG7" i="2"/>
  <c r="J8" i="2"/>
  <c r="AN8" i="2"/>
  <c r="AN56" i="2" s="1"/>
  <c r="AO8" i="2"/>
  <c r="AO15" i="2"/>
  <c r="AO26" i="2"/>
  <c r="AP8" i="2"/>
  <c r="AQ8" i="2"/>
  <c r="AR8" i="2"/>
  <c r="AS8" i="2"/>
  <c r="AS15" i="2"/>
  <c r="AS26" i="2"/>
  <c r="AT8" i="2"/>
  <c r="AU8" i="2"/>
  <c r="AV8" i="2"/>
  <c r="AW8" i="2"/>
  <c r="AY8" i="2"/>
  <c r="AY56" i="2"/>
  <c r="AZ8" i="2"/>
  <c r="AZ56" i="2" s="1"/>
  <c r="BA8" i="2"/>
  <c r="BB8" i="2"/>
  <c r="BC8" i="2"/>
  <c r="BC56" i="2" s="1"/>
  <c r="BD8" i="2"/>
  <c r="BE8" i="2"/>
  <c r="BF8" i="2"/>
  <c r="BF55" i="2" s="1"/>
  <c r="BG8" i="2"/>
  <c r="BH8" i="2"/>
  <c r="BI8" i="2"/>
  <c r="J11" i="2"/>
  <c r="AN11" i="2"/>
  <c r="AO11" i="2"/>
  <c r="AP11" i="2"/>
  <c r="AQ11" i="2"/>
  <c r="AR11" i="2"/>
  <c r="AS11" i="2"/>
  <c r="AT11" i="2"/>
  <c r="AU11" i="2"/>
  <c r="AV11" i="2"/>
  <c r="AW11" i="2"/>
  <c r="AY11" i="2"/>
  <c r="AZ11" i="2"/>
  <c r="BA11" i="2"/>
  <c r="BB11" i="2"/>
  <c r="BC11" i="2"/>
  <c r="BD11" i="2"/>
  <c r="BE11" i="2"/>
  <c r="BF11" i="2"/>
  <c r="BG11" i="2"/>
  <c r="BI11" i="2"/>
  <c r="J12" i="2"/>
  <c r="AN12" i="2"/>
  <c r="AO12" i="2"/>
  <c r="AQ12" i="2"/>
  <c r="AR12" i="2"/>
  <c r="AR18" i="2"/>
  <c r="AR47" i="2" s="1"/>
  <c r="AR23" i="2"/>
  <c r="AR29" i="2"/>
  <c r="AS12" i="2"/>
  <c r="AT12" i="2"/>
  <c r="AT46" i="2" s="1"/>
  <c r="AU12" i="2"/>
  <c r="AV12" i="2"/>
  <c r="AW12" i="2"/>
  <c r="AY12" i="2"/>
  <c r="AZ12" i="2"/>
  <c r="BA12" i="2"/>
  <c r="BB12" i="2"/>
  <c r="BC12" i="2"/>
  <c r="BD12" i="2"/>
  <c r="BE12" i="2"/>
  <c r="BF12" i="2"/>
  <c r="BG12" i="2"/>
  <c r="BH12" i="2"/>
  <c r="BI12" i="2"/>
  <c r="BI18" i="2"/>
  <c r="BI23" i="2"/>
  <c r="BI29" i="2"/>
  <c r="J13" i="2"/>
  <c r="AN13" i="2"/>
  <c r="AO13" i="2"/>
  <c r="AP13" i="2"/>
  <c r="AR13" i="2"/>
  <c r="AT13" i="2"/>
  <c r="AT50" i="2" s="1"/>
  <c r="AU13" i="2"/>
  <c r="AV13" i="2"/>
  <c r="AW13" i="2"/>
  <c r="AY13" i="2"/>
  <c r="AY14" i="2"/>
  <c r="AY19" i="2"/>
  <c r="AY20" i="2"/>
  <c r="AY24" i="2"/>
  <c r="AY25" i="2"/>
  <c r="AY30" i="2"/>
  <c r="BA13" i="2"/>
  <c r="BB13" i="2"/>
  <c r="BC13" i="2"/>
  <c r="BD13" i="2"/>
  <c r="BE13" i="2"/>
  <c r="BF13" i="2"/>
  <c r="BG13" i="2"/>
  <c r="J14" i="2"/>
  <c r="AN14" i="2"/>
  <c r="AO14" i="2"/>
  <c r="AO51" i="2" s="1"/>
  <c r="AP14" i="2"/>
  <c r="AR14" i="2"/>
  <c r="AT14" i="2"/>
  <c r="AU14" i="2"/>
  <c r="AV14" i="2"/>
  <c r="AV19" i="2"/>
  <c r="AV20" i="2"/>
  <c r="AV24" i="2"/>
  <c r="AV25" i="2"/>
  <c r="AV30" i="2"/>
  <c r="AW14" i="2"/>
  <c r="BA14" i="2"/>
  <c r="BB14" i="2"/>
  <c r="BB50" i="2"/>
  <c r="BC14" i="2"/>
  <c r="BC51" i="2" s="1"/>
  <c r="BD14" i="2"/>
  <c r="BE14" i="2"/>
  <c r="BF14" i="2"/>
  <c r="BG14" i="2"/>
  <c r="J15" i="2"/>
  <c r="AN15" i="2"/>
  <c r="AP15" i="2"/>
  <c r="AQ15" i="2"/>
  <c r="AR15" i="2"/>
  <c r="AR54" i="2" s="1"/>
  <c r="AT15" i="2"/>
  <c r="AU15" i="2"/>
  <c r="AV15" i="2"/>
  <c r="AW15" i="2"/>
  <c r="AY15" i="2"/>
  <c r="AZ15" i="2"/>
  <c r="BA15" i="2"/>
  <c r="BB15" i="2"/>
  <c r="BC15" i="2"/>
  <c r="BD15" i="2"/>
  <c r="BE15" i="2"/>
  <c r="BF15" i="2"/>
  <c r="BF26" i="2"/>
  <c r="BG15" i="2"/>
  <c r="BG26" i="2"/>
  <c r="BH15" i="2"/>
  <c r="BI15" i="2"/>
  <c r="BI55" i="2" s="1"/>
  <c r="H18" i="2"/>
  <c r="J18" i="2"/>
  <c r="AN18" i="2"/>
  <c r="AO18" i="2"/>
  <c r="AQ18" i="2"/>
  <c r="AS18" i="2"/>
  <c r="AT18" i="2"/>
  <c r="AU18" i="2"/>
  <c r="AV18" i="2"/>
  <c r="AW18" i="2"/>
  <c r="AY18" i="2"/>
  <c r="AZ18" i="2"/>
  <c r="BA18" i="2"/>
  <c r="BB18" i="2"/>
  <c r="BC18" i="2"/>
  <c r="BD18" i="2"/>
  <c r="BD23" i="2"/>
  <c r="BD48" i="2" s="1"/>
  <c r="BD29" i="2"/>
  <c r="BE18" i="2"/>
  <c r="BF18" i="2"/>
  <c r="BG18" i="2"/>
  <c r="BG23" i="2"/>
  <c r="BG29" i="2"/>
  <c r="BH18" i="2"/>
  <c r="J19" i="2"/>
  <c r="AN19" i="2"/>
  <c r="AO19" i="2"/>
  <c r="AP19" i="2"/>
  <c r="AR19" i="2"/>
  <c r="AT19" i="2"/>
  <c r="AU19" i="2"/>
  <c r="AW19" i="2"/>
  <c r="AW50" i="2" s="1"/>
  <c r="BA19" i="2"/>
  <c r="BB19" i="2"/>
  <c r="BC19" i="2"/>
  <c r="BD19" i="2"/>
  <c r="BE19" i="2"/>
  <c r="BF19" i="2"/>
  <c r="BF51" i="2" s="1"/>
  <c r="BG19" i="2"/>
  <c r="J20" i="2"/>
  <c r="AN20" i="2"/>
  <c r="AO20" i="2"/>
  <c r="AP20" i="2"/>
  <c r="AR20" i="2"/>
  <c r="AT20" i="2"/>
  <c r="AU20" i="2"/>
  <c r="AW20" i="2"/>
  <c r="BA20" i="2"/>
  <c r="BB20" i="2"/>
  <c r="BC20" i="2"/>
  <c r="BD20" i="2"/>
  <c r="BE20" i="2"/>
  <c r="BF20" i="2"/>
  <c r="BF52" i="2"/>
  <c r="BF24" i="2"/>
  <c r="BF25" i="2"/>
  <c r="BF30" i="2"/>
  <c r="BG20" i="2"/>
  <c r="J23" i="2"/>
  <c r="AN23" i="2"/>
  <c r="AO23" i="2"/>
  <c r="AQ23" i="2"/>
  <c r="AS23" i="2"/>
  <c r="AS29" i="2"/>
  <c r="AT23" i="2"/>
  <c r="AU23" i="2"/>
  <c r="AV23" i="2"/>
  <c r="AW23" i="2"/>
  <c r="AY23" i="2"/>
  <c r="AZ23" i="2"/>
  <c r="BA23" i="2"/>
  <c r="BB23" i="2"/>
  <c r="BB29" i="2"/>
  <c r="BC23" i="2"/>
  <c r="BE23" i="2"/>
  <c r="BF23" i="2"/>
  <c r="BH23" i="2"/>
  <c r="J24" i="2"/>
  <c r="AN24" i="2"/>
  <c r="AO24" i="2"/>
  <c r="AO25" i="2"/>
  <c r="AO30" i="2"/>
  <c r="AP24" i="2"/>
  <c r="AR24" i="2"/>
  <c r="AT24" i="2"/>
  <c r="AU24" i="2"/>
  <c r="AW24" i="2"/>
  <c r="BA24" i="2"/>
  <c r="BB24" i="2"/>
  <c r="BC24" i="2"/>
  <c r="BD24" i="2"/>
  <c r="BE24" i="2"/>
  <c r="BE25" i="2"/>
  <c r="BE30" i="2"/>
  <c r="BG24" i="2"/>
  <c r="J25" i="2"/>
  <c r="AN25" i="2"/>
  <c r="AP25" i="2"/>
  <c r="AR25" i="2"/>
  <c r="AT25" i="2"/>
  <c r="AU25" i="2"/>
  <c r="AW25" i="2"/>
  <c r="AW51" i="2" s="1"/>
  <c r="BA25" i="2"/>
  <c r="BB25" i="2"/>
  <c r="BC25" i="2"/>
  <c r="BD25" i="2"/>
  <c r="BG25" i="2"/>
  <c r="J26" i="2"/>
  <c r="AN26" i="2"/>
  <c r="AP26" i="2"/>
  <c r="AQ26" i="2"/>
  <c r="AR26" i="2"/>
  <c r="AR55" i="2" s="1"/>
  <c r="AT26" i="2"/>
  <c r="AT54" i="2" s="1"/>
  <c r="AT55" i="2"/>
  <c r="AU26" i="2"/>
  <c r="AV26" i="2"/>
  <c r="AW26" i="2"/>
  <c r="AW56" i="2" s="1"/>
  <c r="AW54" i="2"/>
  <c r="AY26" i="2"/>
  <c r="AZ26" i="2"/>
  <c r="BA26" i="2"/>
  <c r="BA56" i="2"/>
  <c r="BB26" i="2"/>
  <c r="BC26" i="2"/>
  <c r="BD26" i="2"/>
  <c r="BD56" i="2"/>
  <c r="BE26" i="2"/>
  <c r="BH26" i="2"/>
  <c r="BH56" i="2" s="1"/>
  <c r="BI26" i="2"/>
  <c r="J29" i="2"/>
  <c r="AN29" i="2"/>
  <c r="AO29" i="2"/>
  <c r="AQ29" i="2"/>
  <c r="AT29" i="2"/>
  <c r="AU29" i="2"/>
  <c r="AV29" i="2"/>
  <c r="AW29" i="2"/>
  <c r="AY29" i="2"/>
  <c r="AZ29" i="2"/>
  <c r="BA29" i="2"/>
  <c r="BC29" i="2"/>
  <c r="BE29" i="2"/>
  <c r="BF29" i="2"/>
  <c r="BH29" i="2"/>
  <c r="J30" i="2"/>
  <c r="AN30" i="2"/>
  <c r="AP30" i="2"/>
  <c r="AR30" i="2"/>
  <c r="AT30" i="2"/>
  <c r="AU30" i="2"/>
  <c r="AW30" i="2"/>
  <c r="BA30" i="2"/>
  <c r="BB30" i="2"/>
  <c r="BC30" i="2"/>
  <c r="BD30" i="2"/>
  <c r="BG30" i="2"/>
  <c r="AN32" i="2"/>
  <c r="AO32" i="2"/>
  <c r="AP32" i="2"/>
  <c r="AQ32" i="2"/>
  <c r="AR32" i="2"/>
  <c r="AS32" i="2"/>
  <c r="AT32" i="2"/>
  <c r="AU32" i="2"/>
  <c r="AV32" i="2"/>
  <c r="AW32" i="2"/>
  <c r="AY32" i="2"/>
  <c r="AZ32" i="2"/>
  <c r="BA32" i="2"/>
  <c r="BB32" i="2"/>
  <c r="BC32" i="2"/>
  <c r="BD32" i="2"/>
  <c r="BE32" i="2"/>
  <c r="BF32" i="2"/>
  <c r="BG32" i="2"/>
  <c r="BH32" i="2"/>
  <c r="BI32" i="2"/>
  <c r="AN35" i="2"/>
  <c r="AN36" i="2"/>
  <c r="AN37" i="2"/>
  <c r="AN38" i="2"/>
  <c r="AN39" i="2"/>
  <c r="AN40" i="2"/>
  <c r="AO35" i="2"/>
  <c r="AQ35" i="2"/>
  <c r="AR35" i="2"/>
  <c r="AS35" i="2"/>
  <c r="AT35" i="2"/>
  <c r="AT78" i="2" s="1"/>
  <c r="AU35" i="2"/>
  <c r="AV35" i="2"/>
  <c r="AV36" i="2"/>
  <c r="AV37" i="2"/>
  <c r="AV38" i="2"/>
  <c r="AV39" i="2"/>
  <c r="AV40" i="2"/>
  <c r="AW35" i="2"/>
  <c r="AY35" i="2"/>
  <c r="AZ35" i="2"/>
  <c r="BA35" i="2"/>
  <c r="BB35" i="2"/>
  <c r="BB36" i="2"/>
  <c r="BB79" i="2" s="1"/>
  <c r="BB37" i="2"/>
  <c r="BB38" i="2"/>
  <c r="BB39" i="2"/>
  <c r="BB40" i="2"/>
  <c r="BC35" i="2"/>
  <c r="BD35" i="2"/>
  <c r="BE35" i="2"/>
  <c r="BE80" i="2" s="1"/>
  <c r="BE79" i="2"/>
  <c r="BF35" i="2"/>
  <c r="BG35" i="2"/>
  <c r="BH35" i="2"/>
  <c r="BI35" i="2"/>
  <c r="AO36" i="2"/>
  <c r="AQ36" i="2"/>
  <c r="AR36" i="2"/>
  <c r="AS36" i="2"/>
  <c r="AT36" i="2"/>
  <c r="AU36" i="2"/>
  <c r="AW36" i="2"/>
  <c r="AY36" i="2"/>
  <c r="AY37" i="2"/>
  <c r="AY38" i="2"/>
  <c r="AY39" i="2"/>
  <c r="AY40" i="2"/>
  <c r="AZ36" i="2"/>
  <c r="AZ37" i="2"/>
  <c r="AZ38" i="2"/>
  <c r="AZ39" i="2"/>
  <c r="AZ40" i="2"/>
  <c r="BA36" i="2"/>
  <c r="BC36" i="2"/>
  <c r="BD36" i="2"/>
  <c r="BE36" i="2"/>
  <c r="BF36" i="2"/>
  <c r="BG36" i="2"/>
  <c r="BG37" i="2"/>
  <c r="BG38" i="2"/>
  <c r="BG39" i="2"/>
  <c r="BG40" i="2"/>
  <c r="BH36" i="2"/>
  <c r="BH37" i="2"/>
  <c r="BH38" i="2"/>
  <c r="BH39" i="2"/>
  <c r="BH40" i="2"/>
  <c r="BH43" i="2" s="1"/>
  <c r="BI36" i="2"/>
  <c r="AO37" i="2"/>
  <c r="AQ37" i="2"/>
  <c r="AR37" i="2"/>
  <c r="AS37" i="2"/>
  <c r="AS38" i="2"/>
  <c r="AS39" i="2"/>
  <c r="AS40" i="2"/>
  <c r="AT37" i="2"/>
  <c r="AT38" i="2"/>
  <c r="AT39" i="2"/>
  <c r="AT40" i="2"/>
  <c r="AU37" i="2"/>
  <c r="AW37" i="2"/>
  <c r="BA37" i="2"/>
  <c r="BA79" i="2"/>
  <c r="BC37" i="2"/>
  <c r="BC38" i="2"/>
  <c r="BC39" i="2"/>
  <c r="BC40" i="2"/>
  <c r="BD37" i="2"/>
  <c r="BE37" i="2"/>
  <c r="BF37" i="2"/>
  <c r="BI37" i="2"/>
  <c r="AO38" i="2"/>
  <c r="AO39" i="2"/>
  <c r="AO40" i="2"/>
  <c r="AQ38" i="2"/>
  <c r="AR38" i="2"/>
  <c r="AU38" i="2"/>
  <c r="AW38" i="2"/>
  <c r="AW78" i="2" s="1"/>
  <c r="AW39" i="2"/>
  <c r="AW40" i="2"/>
  <c r="BA38" i="2"/>
  <c r="BD38" i="2"/>
  <c r="BE38" i="2"/>
  <c r="BF38" i="2"/>
  <c r="BI38" i="2"/>
  <c r="AQ39" i="2"/>
  <c r="AQ80" i="2" s="1"/>
  <c r="AR39" i="2"/>
  <c r="AU39" i="2"/>
  <c r="BA39" i="2"/>
  <c r="BA40" i="2"/>
  <c r="BD39" i="2"/>
  <c r="BE39" i="2"/>
  <c r="BF39" i="2"/>
  <c r="BI39" i="2"/>
  <c r="BI40" i="2"/>
  <c r="AQ40" i="2"/>
  <c r="AR40" i="2"/>
  <c r="AU40" i="2"/>
  <c r="BD40" i="2"/>
  <c r="BE40" i="2"/>
  <c r="BF40" i="2"/>
  <c r="AN59" i="2"/>
  <c r="AO59" i="2"/>
  <c r="AP59" i="2"/>
  <c r="AQ59" i="2"/>
  <c r="AR59" i="2"/>
  <c r="AS59" i="2"/>
  <c r="AT59" i="2"/>
  <c r="AU59" i="2"/>
  <c r="AV59" i="2"/>
  <c r="AW59" i="2"/>
  <c r="AY59" i="2"/>
  <c r="AZ59" i="2"/>
  <c r="BA59" i="2"/>
  <c r="BB59" i="2"/>
  <c r="BC59" i="2"/>
  <c r="BD59" i="2"/>
  <c r="BE59" i="2"/>
  <c r="BF59" i="2"/>
  <c r="BG59" i="2"/>
  <c r="BH59" i="2"/>
  <c r="BI59" i="2"/>
  <c r="AN60" i="2"/>
  <c r="AO60" i="2"/>
  <c r="AP60" i="2"/>
  <c r="AQ60" i="2"/>
  <c r="AR60" i="2"/>
  <c r="AS60" i="2"/>
  <c r="AT60" i="2"/>
  <c r="AU60" i="2"/>
  <c r="AV60" i="2"/>
  <c r="AW60" i="2"/>
  <c r="AY60" i="2"/>
  <c r="AZ60" i="2"/>
  <c r="BA60" i="2"/>
  <c r="BB60" i="2"/>
  <c r="BC60" i="2"/>
  <c r="BD60" i="2"/>
  <c r="BE60" i="2"/>
  <c r="BF60" i="2"/>
  <c r="BG60" i="2"/>
  <c r="BH60" i="2"/>
  <c r="BI60" i="2"/>
  <c r="AN73" i="2"/>
  <c r="AO73" i="2"/>
  <c r="AP73" i="2"/>
  <c r="AQ73" i="2"/>
  <c r="AR73" i="2"/>
  <c r="AS73" i="2"/>
  <c r="AT73" i="2"/>
  <c r="AU73" i="2"/>
  <c r="AV73" i="2"/>
  <c r="AW73" i="2"/>
  <c r="AY73" i="2"/>
  <c r="AZ73" i="2"/>
  <c r="BA73" i="2"/>
  <c r="BB73" i="2"/>
  <c r="BC73" i="2"/>
  <c r="BD73" i="2"/>
  <c r="BE73" i="2"/>
  <c r="BF73" i="2"/>
  <c r="BG73" i="2"/>
  <c r="BH73" i="2"/>
  <c r="BI73" i="2"/>
  <c r="AN74" i="2"/>
  <c r="AO74" i="2"/>
  <c r="AP74" i="2"/>
  <c r="AQ74" i="2"/>
  <c r="AR74" i="2"/>
  <c r="AS74" i="2"/>
  <c r="AT74" i="2"/>
  <c r="AU74" i="2"/>
  <c r="AV74" i="2"/>
  <c r="AW74" i="2"/>
  <c r="AY74" i="2"/>
  <c r="AZ74" i="2"/>
  <c r="BA74" i="2"/>
  <c r="BB74" i="2"/>
  <c r="BC74" i="2"/>
  <c r="BD74" i="2"/>
  <c r="BE74" i="2"/>
  <c r="BF74" i="2"/>
  <c r="BG74" i="2"/>
  <c r="BH74" i="2"/>
  <c r="BI74" i="2"/>
  <c r="AN75" i="2"/>
  <c r="AO75" i="2"/>
  <c r="AP75" i="2"/>
  <c r="AQ75" i="2"/>
  <c r="AR75" i="2"/>
  <c r="AS75" i="2"/>
  <c r="AT75" i="2"/>
  <c r="AU75" i="2"/>
  <c r="AV75" i="2"/>
  <c r="AW75" i="2"/>
  <c r="AY75" i="2"/>
  <c r="AZ75" i="2"/>
  <c r="BA75" i="2"/>
  <c r="BB75" i="2"/>
  <c r="BC75" i="2"/>
  <c r="BD75" i="2"/>
  <c r="BE75" i="2"/>
  <c r="BF75" i="2"/>
  <c r="BG75" i="2"/>
  <c r="BH75" i="2"/>
  <c r="BI75" i="2"/>
  <c r="AN76" i="2"/>
  <c r="AO76" i="2"/>
  <c r="AP76" i="2"/>
  <c r="AQ76" i="2"/>
  <c r="AR76" i="2"/>
  <c r="AS76" i="2"/>
  <c r="AT76" i="2"/>
  <c r="AU76" i="2"/>
  <c r="AV76" i="2"/>
  <c r="AW76" i="2"/>
  <c r="AY76" i="2"/>
  <c r="AZ76" i="2"/>
  <c r="BA76" i="2"/>
  <c r="BB76" i="2"/>
  <c r="BC76" i="2"/>
  <c r="BD76" i="2"/>
  <c r="BE76" i="2"/>
  <c r="BF76" i="2"/>
  <c r="BG76" i="2"/>
  <c r="BH76" i="2"/>
  <c r="BI76" i="2"/>
  <c r="AN77" i="2"/>
  <c r="AO77" i="2"/>
  <c r="AP77" i="2"/>
  <c r="AQ77" i="2"/>
  <c r="AR77" i="2"/>
  <c r="AS77" i="2"/>
  <c r="AT77" i="2"/>
  <c r="AU77" i="2"/>
  <c r="AV77" i="2"/>
  <c r="AW77" i="2"/>
  <c r="AY77" i="2"/>
  <c r="AZ77" i="2"/>
  <c r="BA77" i="2"/>
  <c r="BB77" i="2"/>
  <c r="BC77" i="2"/>
  <c r="BD77" i="2"/>
  <c r="BE77" i="2"/>
  <c r="BF77" i="2"/>
  <c r="BG77" i="2"/>
  <c r="BH77" i="2"/>
  <c r="BI77" i="2"/>
  <c r="AN63" i="2"/>
  <c r="AN64" i="2"/>
  <c r="AN70" i="2" s="1"/>
  <c r="AN65" i="2"/>
  <c r="AN66" i="2"/>
  <c r="AN67" i="2"/>
  <c r="AN68" i="2" s="1"/>
  <c r="AO63" i="2"/>
  <c r="AO64" i="2"/>
  <c r="AO65" i="2"/>
  <c r="AO66" i="2"/>
  <c r="AO67" i="2"/>
  <c r="AO69" i="2" s="1"/>
  <c r="AP63" i="2"/>
  <c r="AQ63" i="2"/>
  <c r="AR63" i="2"/>
  <c r="AS63" i="2"/>
  <c r="AT63" i="2"/>
  <c r="AT64" i="2"/>
  <c r="AT70" i="2" s="1"/>
  <c r="AT65" i="2"/>
  <c r="AT66" i="2"/>
  <c r="AT68" i="2" s="1"/>
  <c r="AT67" i="2"/>
  <c r="AU63" i="2"/>
  <c r="AU64" i="2"/>
  <c r="AU65" i="2"/>
  <c r="AU66" i="2"/>
  <c r="AU67" i="2"/>
  <c r="AV63" i="2"/>
  <c r="AW63" i="2"/>
  <c r="AY63" i="2"/>
  <c r="AZ63" i="2"/>
  <c r="BA63" i="2"/>
  <c r="BB63" i="2"/>
  <c r="BC63" i="2"/>
  <c r="BD63" i="2"/>
  <c r="BD64" i="2"/>
  <c r="BD65" i="2"/>
  <c r="BD66" i="2"/>
  <c r="BD67" i="2"/>
  <c r="BE63" i="2"/>
  <c r="BE64" i="2"/>
  <c r="BE65" i="2"/>
  <c r="BE66" i="2"/>
  <c r="BE67" i="2"/>
  <c r="BF63" i="2"/>
  <c r="BG63" i="2"/>
  <c r="BH63" i="2"/>
  <c r="BI63" i="2"/>
  <c r="AP64" i="2"/>
  <c r="AQ64" i="2"/>
  <c r="AR64" i="2"/>
  <c r="AS64" i="2"/>
  <c r="AV64" i="2"/>
  <c r="AW64" i="2"/>
  <c r="AW65" i="2"/>
  <c r="AW66" i="2"/>
  <c r="AW67" i="2"/>
  <c r="AY64" i="2"/>
  <c r="AZ64" i="2"/>
  <c r="BA64" i="2"/>
  <c r="BB64" i="2"/>
  <c r="BC64" i="2"/>
  <c r="BF64" i="2"/>
  <c r="BG64" i="2"/>
  <c r="BH64" i="2"/>
  <c r="BI64" i="2"/>
  <c r="AP65" i="2"/>
  <c r="AQ65" i="2"/>
  <c r="AQ66" i="2"/>
  <c r="AQ67" i="2"/>
  <c r="AR65" i="2"/>
  <c r="AS65" i="2"/>
  <c r="AS66" i="2"/>
  <c r="AS67" i="2"/>
  <c r="AV65" i="2"/>
  <c r="AY65" i="2"/>
  <c r="AZ65" i="2"/>
  <c r="BA65" i="2"/>
  <c r="BB65" i="2"/>
  <c r="BC65" i="2"/>
  <c r="BF65" i="2"/>
  <c r="BG65" i="2"/>
  <c r="BH65" i="2"/>
  <c r="BI65" i="2"/>
  <c r="AP66" i="2"/>
  <c r="AP67" i="2"/>
  <c r="AR66" i="2"/>
  <c r="AV66" i="2"/>
  <c r="AY66" i="2"/>
  <c r="AZ66" i="2"/>
  <c r="BA66" i="2"/>
  <c r="BB66" i="2"/>
  <c r="BB68" i="2" s="1"/>
  <c r="BC66" i="2"/>
  <c r="BF66" i="2"/>
  <c r="BG66" i="2"/>
  <c r="BH66" i="2"/>
  <c r="BI66" i="2"/>
  <c r="BI67" i="2"/>
  <c r="AR67" i="2"/>
  <c r="AV67" i="2"/>
  <c r="AY67" i="2"/>
  <c r="AZ67" i="2"/>
  <c r="BA67" i="2"/>
  <c r="BB67" i="2"/>
  <c r="BC67" i="2"/>
  <c r="BF67" i="2"/>
  <c r="BG67" i="2"/>
  <c r="BH67" i="2"/>
  <c r="AN83" i="2"/>
  <c r="AO83" i="2"/>
  <c r="AP83" i="2"/>
  <c r="AQ83" i="2"/>
  <c r="AR83" i="2"/>
  <c r="AS83" i="2"/>
  <c r="AT83" i="2"/>
  <c r="AU83" i="2"/>
  <c r="AV83" i="2"/>
  <c r="AW83" i="2"/>
  <c r="AY83" i="2"/>
  <c r="AZ83" i="2"/>
  <c r="BA83" i="2"/>
  <c r="BB83" i="2"/>
  <c r="BC83" i="2"/>
  <c r="BD83" i="2"/>
  <c r="BE83" i="2"/>
  <c r="BF83" i="2"/>
  <c r="BG83" i="2"/>
  <c r="BH83" i="2"/>
  <c r="BI83" i="2"/>
  <c r="AN84" i="2"/>
  <c r="AO84" i="2"/>
  <c r="AP84" i="2"/>
  <c r="AQ84" i="2"/>
  <c r="AR84" i="2"/>
  <c r="AS84" i="2"/>
  <c r="AT84" i="2"/>
  <c r="AU84" i="2"/>
  <c r="AV84" i="2"/>
  <c r="AW84" i="2"/>
  <c r="AY84" i="2"/>
  <c r="AZ84" i="2"/>
  <c r="BA84" i="2"/>
  <c r="BB84" i="2"/>
  <c r="BC84" i="2"/>
  <c r="BD84" i="2"/>
  <c r="BE84" i="2"/>
  <c r="BF84" i="2"/>
  <c r="BG84" i="2"/>
  <c r="BH84" i="2"/>
  <c r="BI84" i="2"/>
  <c r="AN85" i="2"/>
  <c r="AO85" i="2"/>
  <c r="AP85" i="2"/>
  <c r="AQ85" i="2"/>
  <c r="AR85" i="2"/>
  <c r="AS85" i="2"/>
  <c r="AT85" i="2"/>
  <c r="AU85" i="2"/>
  <c r="AV85" i="2"/>
  <c r="AW85" i="2"/>
  <c r="AY85" i="2"/>
  <c r="AZ85" i="2"/>
  <c r="BA85" i="2"/>
  <c r="BB85" i="2"/>
  <c r="BC85" i="2"/>
  <c r="BD85" i="2"/>
  <c r="BE85" i="2"/>
  <c r="BF85" i="2"/>
  <c r="BG85" i="2"/>
  <c r="BH85" i="2"/>
  <c r="BI85" i="2"/>
  <c r="AN86" i="2"/>
  <c r="AO86" i="2"/>
  <c r="AP86" i="2"/>
  <c r="AQ86" i="2"/>
  <c r="AR86" i="2"/>
  <c r="AS86" i="2"/>
  <c r="AT86" i="2"/>
  <c r="AU86" i="2"/>
  <c r="AV86" i="2"/>
  <c r="AW86" i="2"/>
  <c r="AY86" i="2"/>
  <c r="AZ86" i="2"/>
  <c r="BA86" i="2"/>
  <c r="BB86" i="2"/>
  <c r="BC86" i="2"/>
  <c r="BD86" i="2"/>
  <c r="BE86" i="2"/>
  <c r="BF86" i="2"/>
  <c r="BG86" i="2"/>
  <c r="BH86" i="2"/>
  <c r="BI86" i="2"/>
  <c r="AN92" i="2"/>
  <c r="AO92" i="2"/>
  <c r="AP92" i="2"/>
  <c r="AQ92" i="2"/>
  <c r="AR92" i="2"/>
  <c r="AS92" i="2"/>
  <c r="AT92" i="2"/>
  <c r="AU92" i="2"/>
  <c r="AV92" i="2"/>
  <c r="AW92" i="2"/>
  <c r="AY92" i="2"/>
  <c r="AZ92" i="2"/>
  <c r="BA92" i="2"/>
  <c r="BB92" i="2"/>
  <c r="BC92" i="2"/>
  <c r="BD92" i="2"/>
  <c r="BE92" i="2"/>
  <c r="BF92" i="2"/>
  <c r="BG92" i="2"/>
  <c r="BH92" i="2"/>
  <c r="BI92" i="2"/>
  <c r="AN93" i="2"/>
  <c r="AO93" i="2"/>
  <c r="AP93" i="2"/>
  <c r="AQ93" i="2"/>
  <c r="AR93" i="2"/>
  <c r="AS93" i="2"/>
  <c r="AT93" i="2"/>
  <c r="AU93" i="2"/>
  <c r="AV93" i="2"/>
  <c r="AW93" i="2"/>
  <c r="AY93" i="2"/>
  <c r="AZ93" i="2"/>
  <c r="BA93" i="2"/>
  <c r="BB93" i="2"/>
  <c r="BC93" i="2"/>
  <c r="BD93" i="2"/>
  <c r="BE93" i="2"/>
  <c r="BF93" i="2"/>
  <c r="BG93" i="2"/>
  <c r="BH93" i="2"/>
  <c r="BI93" i="2"/>
  <c r="Y88" i="2"/>
  <c r="Y89" i="2"/>
  <c r="AA94" i="2"/>
  <c r="L96" i="2"/>
  <c r="V88" i="2"/>
  <c r="V87" i="2"/>
  <c r="P18" i="17"/>
  <c r="L89" i="2"/>
  <c r="H35" i="15"/>
  <c r="AG87" i="2"/>
  <c r="AF87" i="2"/>
  <c r="P87" i="2"/>
  <c r="L94" i="2"/>
  <c r="Z89" i="2"/>
  <c r="W88" i="2"/>
  <c r="W89" i="2"/>
  <c r="AE87" i="2"/>
  <c r="AE88" i="2"/>
  <c r="AE89" i="2"/>
  <c r="AI88" i="2"/>
  <c r="AI87" i="2"/>
  <c r="W87" i="2"/>
  <c r="AD88" i="2"/>
  <c r="N95" i="2"/>
  <c r="R88" i="2"/>
  <c r="AC96" i="2"/>
  <c r="AB89" i="2"/>
  <c r="Q88" i="2"/>
  <c r="AF89" i="2"/>
  <c r="Z88" i="2"/>
  <c r="M95" i="2"/>
  <c r="AI89" i="2"/>
  <c r="R87" i="2"/>
  <c r="AE95" i="2"/>
  <c r="BJ87" i="2"/>
  <c r="P89" i="2"/>
  <c r="AC94" i="2"/>
  <c r="BH54" i="2"/>
  <c r="V89" i="2"/>
  <c r="S89" i="2"/>
  <c r="S87" i="2"/>
  <c r="S88" i="2"/>
  <c r="AU54" i="2"/>
  <c r="O94" i="2"/>
  <c r="BB80" i="2"/>
  <c r="AT56" i="2"/>
  <c r="AB87" i="2"/>
  <c r="AB88" i="2"/>
  <c r="Z96" i="2"/>
  <c r="L95" i="2"/>
  <c r="AP42" i="2"/>
  <c r="AP46" i="2"/>
  <c r="R94" i="2"/>
  <c r="BH50" i="2"/>
  <c r="P96" i="2"/>
  <c r="P94" i="2"/>
  <c r="BD42" i="2"/>
  <c r="BD78" i="2"/>
  <c r="AE94" i="2"/>
  <c r="V96" i="2"/>
  <c r="M94" i="2"/>
  <c r="Q89" i="2"/>
  <c r="BK145" i="5"/>
  <c r="BK144" i="5"/>
  <c r="BF20" i="10"/>
  <c r="V95" i="2"/>
  <c r="BF21" i="10"/>
  <c r="BF22" i="10"/>
  <c r="BF77" i="10"/>
  <c r="BB70" i="2"/>
  <c r="AY69" i="2"/>
  <c r="AP78" i="2"/>
  <c r="BD69" i="2"/>
  <c r="BC78" i="2"/>
  <c r="AF94" i="2"/>
  <c r="AF96" i="2"/>
  <c r="AR56" i="2"/>
  <c r="AT80" i="2"/>
  <c r="AU48" i="2"/>
  <c r="BD44" i="2"/>
  <c r="BE46" i="2"/>
  <c r="AY47" i="2"/>
  <c r="AV48" i="2"/>
  <c r="AY70" i="2"/>
  <c r="BH55" i="2"/>
  <c r="BB54" i="2"/>
  <c r="BB43" i="2"/>
  <c r="AY55" i="2"/>
  <c r="M96" i="2"/>
  <c r="N94" i="2"/>
  <c r="AC95" i="2"/>
  <c r="L87" i="2"/>
  <c r="Y87" i="2"/>
  <c r="P88" i="2"/>
  <c r="AH87" i="2"/>
  <c r="AF88" i="2"/>
  <c r="U87" i="2"/>
  <c r="R89" i="2"/>
  <c r="Q87" i="2"/>
  <c r="Z87" i="2"/>
  <c r="BK143" i="5"/>
  <c r="BF34" i="10"/>
  <c r="BF53" i="10"/>
  <c r="BF78" i="10"/>
  <c r="AB96" i="2"/>
  <c r="W96" i="2"/>
  <c r="W95" i="2"/>
  <c r="W94" i="2"/>
  <c r="AD96" i="2"/>
  <c r="AD95" i="2"/>
  <c r="AD94" i="2"/>
  <c r="AI94" i="2"/>
  <c r="U96" i="2"/>
  <c r="U95" i="2"/>
  <c r="U94" i="2"/>
  <c r="BF54" i="2"/>
  <c r="AW55" i="2"/>
  <c r="AO54" i="2"/>
  <c r="AO56" i="2"/>
  <c r="AO55" i="2"/>
  <c r="AV52" i="2"/>
  <c r="AV51" i="2"/>
  <c r="BI51" i="2"/>
  <c r="BH51" i="2"/>
  <c r="BB51" i="2"/>
  <c r="BB52" i="2"/>
  <c r="AQ50" i="2"/>
  <c r="AQ52" i="2"/>
  <c r="AP51" i="2"/>
  <c r="AP52" i="2"/>
  <c r="BF48" i="2"/>
  <c r="BF46" i="2"/>
  <c r="AW46" i="2"/>
  <c r="AW43" i="2"/>
  <c r="AW48" i="2"/>
  <c r="BD55" i="2"/>
  <c r="S95" i="2"/>
  <c r="S96" i="2"/>
  <c r="S94" i="2"/>
  <c r="Y96" i="2"/>
  <c r="Y95" i="2"/>
  <c r="Y94" i="2"/>
  <c r="AN42" i="2"/>
  <c r="AO48" i="2"/>
  <c r="AO47" i="2"/>
  <c r="AO43" i="2"/>
  <c r="T88" i="2"/>
  <c r="T87" i="2"/>
  <c r="T89" i="2"/>
  <c r="O88" i="2"/>
  <c r="O89" i="2"/>
  <c r="N87" i="2"/>
  <c r="N89" i="2"/>
  <c r="N88" i="2"/>
  <c r="AQ68" i="2"/>
  <c r="BG69" i="2"/>
  <c r="AW69" i="2"/>
  <c r="AT79" i="2"/>
  <c r="BH80" i="2"/>
  <c r="BI54" i="2"/>
  <c r="M89" i="2"/>
  <c r="M87" i="2"/>
  <c r="M88" i="2"/>
  <c r="AA87" i="2"/>
  <c r="AA89" i="2"/>
  <c r="AA88" i="2"/>
  <c r="BC43" i="2"/>
  <c r="AY44" i="2"/>
  <c r="BG56" i="2"/>
  <c r="BD50" i="2"/>
  <c r="BD52" i="2"/>
  <c r="AY50" i="2"/>
  <c r="BE54" i="2"/>
  <c r="BE55" i="2"/>
  <c r="BE56" i="2"/>
  <c r="BA54" i="2"/>
  <c r="BA55" i="2"/>
  <c r="AS54" i="2"/>
  <c r="AS55" i="2"/>
  <c r="AP56" i="2"/>
  <c r="AN54" i="2"/>
  <c r="AN55" i="2"/>
  <c r="BA51" i="2"/>
  <c r="AZ51" i="2"/>
  <c r="AU52" i="2"/>
  <c r="AO50" i="2"/>
  <c r="AO52" i="2"/>
  <c r="Q95" i="2"/>
  <c r="Q96" i="2"/>
  <c r="Q94" i="2"/>
  <c r="AH94" i="2"/>
  <c r="AH95" i="2"/>
  <c r="AH96" i="2"/>
  <c r="AC89" i="2"/>
  <c r="AC88" i="2"/>
  <c r="AC87" i="2"/>
  <c r="AN44" i="2"/>
  <c r="AZ52" i="2"/>
  <c r="BA68" i="2"/>
  <c r="AY79" i="2"/>
  <c r="BE78" i="2"/>
  <c r="AH88" i="2"/>
  <c r="BA80" i="2"/>
  <c r="O87" i="2"/>
  <c r="AS69" i="2"/>
  <c r="BF69" i="2"/>
  <c r="BH79" i="2"/>
  <c r="AU80" i="2"/>
  <c r="AU79" i="2"/>
  <c r="AQ78" i="2"/>
  <c r="AQ79" i="2"/>
  <c r="BG79" i="2"/>
  <c r="BC79" i="2"/>
  <c r="BC80" i="2"/>
  <c r="AS44" i="2"/>
  <c r="AS80" i="2"/>
  <c r="AN78" i="2"/>
  <c r="AN80" i="2"/>
  <c r="BH48" i="2"/>
  <c r="BH42" i="2"/>
  <c r="BA46" i="2"/>
  <c r="BA48" i="2"/>
  <c r="AV42" i="2"/>
  <c r="AV47" i="2"/>
  <c r="BG51" i="2"/>
  <c r="BC50" i="2"/>
  <c r="BC52" i="2"/>
  <c r="BG48" i="2"/>
  <c r="BG42" i="2"/>
  <c r="BE47" i="2"/>
  <c r="BE48" i="2"/>
  <c r="BE44" i="2"/>
  <c r="BE42" i="2"/>
  <c r="AT52" i="2"/>
  <c r="AN52" i="2"/>
  <c r="BI47" i="2"/>
  <c r="BI46" i="2"/>
  <c r="BB47" i="2"/>
  <c r="AT47" i="2"/>
  <c r="AT42" i="2"/>
  <c r="AT44" i="2"/>
  <c r="AT88" i="2" s="1"/>
  <c r="AT43" i="2"/>
  <c r="U88" i="2"/>
  <c r="U89" i="2"/>
  <c r="BG80" i="2"/>
  <c r="BC54" i="2"/>
  <c r="BH78" i="2"/>
  <c r="AS78" i="2"/>
  <c r="BA42" i="2"/>
  <c r="AR79" i="2"/>
  <c r="AY68" i="2"/>
  <c r="BG50" i="2"/>
  <c r="BG46" i="2"/>
  <c r="AT51" i="2"/>
  <c r="BE52" i="2"/>
  <c r="BH46" i="2"/>
  <c r="BF68" i="2"/>
  <c r="AH89" i="2"/>
  <c r="AW68" i="2"/>
  <c r="AD87" i="2"/>
  <c r="AD89" i="2"/>
  <c r="H36" i="15"/>
  <c r="I31" i="15"/>
  <c r="BF80" i="2"/>
  <c r="AV80" i="2"/>
  <c r="AV79" i="2"/>
  <c r="BG54" i="2"/>
  <c r="BD54" i="2"/>
  <c r="BA44" i="2"/>
  <c r="BG55" i="2"/>
  <c r="AU46" i="2"/>
  <c r="AQ44" i="2"/>
  <c r="AA95" i="2"/>
  <c r="AA96" i="2"/>
  <c r="AG96" i="2"/>
  <c r="AQ70" i="2"/>
  <c r="AY78" i="2"/>
  <c r="AU78" i="2"/>
  <c r="AN79" i="2"/>
  <c r="AZ54" i="2"/>
  <c r="AS47" i="2"/>
  <c r="O96" i="2"/>
  <c r="AG89" i="2"/>
  <c r="AG88" i="2"/>
  <c r="BE70" i="2"/>
  <c r="BA70" i="2"/>
  <c r="AY43" i="2"/>
  <c r="BC55" i="2"/>
  <c r="AY54" i="2"/>
  <c r="AY51" i="2"/>
  <c r="AV44" i="2"/>
  <c r="R95" i="2"/>
  <c r="BF35" i="10"/>
  <c r="BF54" i="10"/>
  <c r="BF62" i="10"/>
  <c r="AD62" i="10"/>
  <c r="BF63" i="10"/>
  <c r="AD35" i="10"/>
  <c r="BF36" i="10"/>
  <c r="BF76" i="10"/>
  <c r="BU51" i="10" s="1"/>
  <c r="BF55" i="10"/>
  <c r="BZ20" i="5"/>
  <c r="BZ13" i="5"/>
  <c r="BZ10" i="5"/>
  <c r="BZ33" i="5"/>
  <c r="BZ16" i="5"/>
  <c r="BZ28" i="5"/>
  <c r="BZ18" i="5"/>
  <c r="BZ14" i="5"/>
  <c r="BZ22" i="5"/>
  <c r="BZ24" i="5"/>
  <c r="BZ6" i="5"/>
  <c r="BZ30" i="5"/>
  <c r="BZ34" i="5"/>
  <c r="BZ29" i="5"/>
  <c r="BZ23" i="5"/>
  <c r="BZ15" i="5"/>
  <c r="BZ5" i="5"/>
  <c r="BZ17" i="5"/>
  <c r="BF96" i="2"/>
  <c r="AT89" i="2"/>
  <c r="I35" i="15"/>
  <c r="I36" i="15"/>
  <c r="BF95" i="2"/>
  <c r="BF94" i="2"/>
  <c r="BU46" i="10"/>
  <c r="BU30" i="10"/>
  <c r="P8" i="17"/>
  <c r="Q8" i="17" s="1"/>
  <c r="Q18" i="17"/>
  <c r="P11" i="17"/>
  <c r="Q11" i="17" s="1"/>
  <c r="AY96" i="2"/>
  <c r="AW96" i="2"/>
  <c r="AZ55" i="2"/>
  <c r="AV43" i="2"/>
  <c r="AW79" i="2"/>
  <c r="AZ44" i="2"/>
  <c r="AV78" i="2"/>
  <c r="BB78" i="2"/>
  <c r="AW80" i="2"/>
  <c r="AR70" i="2"/>
  <c r="AP47" i="2"/>
  <c r="BF50" i="2"/>
  <c r="BA78" i="2"/>
  <c r="AV69" i="2"/>
  <c r="AS42" i="2"/>
  <c r="AP48" i="2"/>
  <c r="BG78" i="2"/>
  <c r="AO68" i="2"/>
  <c r="AO96" i="2"/>
  <c r="AO94" i="2"/>
  <c r="BU32" i="10" l="1"/>
  <c r="BU27" i="10"/>
  <c r="BU43" i="10"/>
  <c r="BU7" i="10"/>
  <c r="BV6" i="2"/>
  <c r="AW95" i="2"/>
  <c r="BV29" i="2"/>
  <c r="BU31" i="10"/>
  <c r="BU49" i="10"/>
  <c r="BU33" i="10"/>
  <c r="BU29" i="10"/>
  <c r="BU39" i="10"/>
  <c r="BU41" i="10"/>
  <c r="BU60" i="10"/>
  <c r="AP69" i="2"/>
  <c r="AP95" i="2" s="1"/>
  <c r="AP70" i="2"/>
  <c r="AP68" i="2"/>
  <c r="BS36" i="2"/>
  <c r="BS11" i="2"/>
  <c r="BS26" i="2"/>
  <c r="BU71" i="10"/>
  <c r="BU58" i="10"/>
  <c r="BU59" i="10"/>
  <c r="BU48" i="10"/>
  <c r="BU47" i="10"/>
  <c r="BU28" i="10"/>
  <c r="BU45" i="10"/>
  <c r="BU69" i="10"/>
  <c r="BU26" i="10"/>
  <c r="BU25" i="10"/>
  <c r="BU40" i="10"/>
  <c r="BU44" i="10"/>
  <c r="BU67" i="10"/>
  <c r="BU52" i="10"/>
  <c r="BU50" i="10"/>
  <c r="BU6" i="10"/>
  <c r="BU42" i="10"/>
  <c r="BN13" i="2"/>
  <c r="BN15" i="2"/>
  <c r="AO95" i="2"/>
  <c r="AZ78" i="2"/>
  <c r="AZ79" i="2"/>
  <c r="AU68" i="2"/>
  <c r="AU69" i="2"/>
  <c r="AU70" i="2"/>
  <c r="AU95" i="2"/>
  <c r="AR69" i="2"/>
  <c r="AR68" i="2"/>
  <c r="BM24" i="2"/>
  <c r="BM5" i="2"/>
  <c r="BF79" i="2"/>
  <c r="BI44" i="2"/>
  <c r="BI78" i="2"/>
  <c r="AU42" i="2"/>
  <c r="AU43" i="2"/>
  <c r="AY94" i="2"/>
  <c r="CB13" i="2"/>
  <c r="BH68" i="2"/>
  <c r="BH70" i="2"/>
  <c r="BH69" i="2"/>
  <c r="AZ70" i="2"/>
  <c r="AZ69" i="2"/>
  <c r="AZ68" i="2"/>
  <c r="CA23" i="2" s="1"/>
  <c r="BC94" i="2"/>
  <c r="BC68" i="2"/>
  <c r="BC96" i="2" s="1"/>
  <c r="AR43" i="2"/>
  <c r="AR48" i="2"/>
  <c r="AR46" i="2"/>
  <c r="AR44" i="2"/>
  <c r="AR42" i="2"/>
  <c r="AV54" i="2"/>
  <c r="AV56" i="2"/>
  <c r="AV55" i="2"/>
  <c r="AR50" i="2"/>
  <c r="AR51" i="2"/>
  <c r="BG43" i="2"/>
  <c r="BG89" i="2" s="1"/>
  <c r="BG47" i="2"/>
  <c r="BG44" i="2"/>
  <c r="BG88" i="2"/>
  <c r="CB25" i="2"/>
  <c r="AT87" i="2"/>
  <c r="BE50" i="2"/>
  <c r="BE51" i="2"/>
  <c r="AZ43" i="2"/>
  <c r="AZ46" i="2"/>
  <c r="AZ47" i="2"/>
  <c r="AZ48" i="2"/>
  <c r="AZ42" i="2"/>
  <c r="AQ43" i="2"/>
  <c r="AQ48" i="2"/>
  <c r="AQ42" i="2"/>
  <c r="AQ46" i="2"/>
  <c r="AQ47" i="2"/>
  <c r="AU50" i="2"/>
  <c r="BB46" i="2"/>
  <c r="BB48" i="2"/>
  <c r="BC69" i="2"/>
  <c r="BC95" i="2" s="1"/>
  <c r="BC44" i="2"/>
  <c r="BC48" i="2"/>
  <c r="BC47" i="2"/>
  <c r="BC42" i="2"/>
  <c r="BC46" i="2"/>
  <c r="AP54" i="2"/>
  <c r="BZ9" i="5"/>
  <c r="BZ21" i="5"/>
  <c r="BZ27" i="5"/>
  <c r="AQ69" i="2"/>
  <c r="BB69" i="2"/>
  <c r="BF78" i="2"/>
  <c r="BF47" i="2"/>
  <c r="BF44" i="2"/>
  <c r="BF43" i="2"/>
  <c r="BF42" i="2"/>
  <c r="AU55" i="2"/>
  <c r="AZ50" i="2"/>
  <c r="BF70" i="2"/>
  <c r="AS79" i="2"/>
  <c r="BF56" i="2"/>
  <c r="AW52" i="2"/>
  <c r="BE43" i="2"/>
  <c r="BE89" i="2" s="1"/>
  <c r="AV46" i="2"/>
  <c r="AV89" i="2" s="1"/>
  <c r="BG52" i="2"/>
  <c r="AY52" i="2"/>
  <c r="AW44" i="2"/>
  <c r="AW42" i="2"/>
  <c r="AW47" i="2"/>
  <c r="T94" i="2"/>
  <c r="T96" i="2"/>
  <c r="T95" i="2"/>
  <c r="AB94" i="2"/>
  <c r="AB95" i="2"/>
  <c r="BG70" i="2"/>
  <c r="BG68" i="2"/>
  <c r="BG95" i="2" s="1"/>
  <c r="AV70" i="2"/>
  <c r="AV68" i="2"/>
  <c r="BU24" i="2" s="1"/>
  <c r="BD80" i="2"/>
  <c r="AY46" i="2"/>
  <c r="AY48" i="2"/>
  <c r="AY42" i="2"/>
  <c r="AN43" i="2"/>
  <c r="AN47" i="2"/>
  <c r="AN48" i="2"/>
  <c r="AP55" i="2"/>
  <c r="AP50" i="2"/>
  <c r="BD47" i="2"/>
  <c r="BD46" i="2"/>
  <c r="BD43" i="2"/>
  <c r="AY95" i="2"/>
  <c r="BD68" i="2"/>
  <c r="BD70" i="2"/>
  <c r="AN69" i="2"/>
  <c r="AR80" i="2"/>
  <c r="AR78" i="2"/>
  <c r="BI56" i="2"/>
  <c r="AN46" i="2"/>
  <c r="AS56" i="2"/>
  <c r="BA50" i="2"/>
  <c r="AN50" i="2"/>
  <c r="AN51" i="2"/>
  <c r="BH96" i="2"/>
  <c r="BC70" i="2"/>
  <c r="AO79" i="2"/>
  <c r="AO80" i="2"/>
  <c r="AO78" i="2"/>
  <c r="BX29" i="2"/>
  <c r="BI43" i="2"/>
  <c r="BI42" i="2"/>
  <c r="BI48" i="2"/>
  <c r="BB44" i="2"/>
  <c r="BB42" i="2"/>
  <c r="AU51" i="2"/>
  <c r="AP43" i="2"/>
  <c r="AP88" i="2" s="1"/>
  <c r="Z95" i="2"/>
  <c r="AG94" i="2"/>
  <c r="AG95" i="2"/>
  <c r="AZ80" i="2"/>
  <c r="AU44" i="2"/>
  <c r="AS46" i="2"/>
  <c r="AS48" i="2"/>
  <c r="AS43" i="2"/>
  <c r="AS87" i="2" s="1"/>
  <c r="AO46" i="2"/>
  <c r="AO44" i="2"/>
  <c r="AO42" i="2"/>
  <c r="AI96" i="2"/>
  <c r="AI95" i="2"/>
  <c r="BA43" i="2"/>
  <c r="AW70" i="2"/>
  <c r="AW94" i="2"/>
  <c r="BI69" i="2"/>
  <c r="BI70" i="2"/>
  <c r="BI68" i="2"/>
  <c r="BV12" i="2" s="1"/>
  <c r="BE68" i="2"/>
  <c r="BE69" i="2"/>
  <c r="BA69" i="2"/>
  <c r="AS70" i="2"/>
  <c r="AS68" i="2"/>
  <c r="AO70" i="2"/>
  <c r="BI80" i="2"/>
  <c r="BI79" i="2"/>
  <c r="AY80" i="2"/>
  <c r="CE19" i="2"/>
  <c r="AQ56" i="2"/>
  <c r="AQ55" i="2"/>
  <c r="AQ54" i="2"/>
  <c r="AV50" i="2"/>
  <c r="BI50" i="2"/>
  <c r="AS52" i="2"/>
  <c r="BH47" i="2"/>
  <c r="BH44" i="2"/>
  <c r="BH88" i="2" s="1"/>
  <c r="AP80" i="2"/>
  <c r="AP79" i="2"/>
  <c r="AT69" i="2"/>
  <c r="AT94" i="2" s="1"/>
  <c r="AS50" i="2"/>
  <c r="BI52" i="2"/>
  <c r="AU56" i="2"/>
  <c r="BD79" i="2"/>
  <c r="BA94" i="2" l="1"/>
  <c r="BA96" i="2"/>
  <c r="BA88" i="2"/>
  <c r="BA87" i="2"/>
  <c r="BA89" i="2"/>
  <c r="BZ37" i="2"/>
  <c r="BZ7" i="2"/>
  <c r="BZ38" i="2"/>
  <c r="BZ24" i="2"/>
  <c r="BZ11" i="2"/>
  <c r="BZ6" i="2"/>
  <c r="BZ26" i="2"/>
  <c r="BZ13" i="2"/>
  <c r="BZ23" i="2"/>
  <c r="BZ20" i="2"/>
  <c r="BZ29" i="2"/>
  <c r="BZ39" i="2"/>
  <c r="BZ30" i="2"/>
  <c r="BZ32" i="2"/>
  <c r="BZ12" i="2"/>
  <c r="BZ15" i="2"/>
  <c r="BZ5" i="2"/>
  <c r="BZ40" i="2"/>
  <c r="BZ19" i="2"/>
  <c r="BZ36" i="2"/>
  <c r="BZ25" i="2"/>
  <c r="BZ8" i="2"/>
  <c r="BZ35" i="2"/>
  <c r="BD94" i="2"/>
  <c r="BD96" i="2"/>
  <c r="BZ14" i="2"/>
  <c r="BD95" i="2"/>
  <c r="BZ18" i="2"/>
  <c r="AY87" i="2"/>
  <c r="AY89" i="2"/>
  <c r="AY88" i="2"/>
  <c r="BX36" i="2"/>
  <c r="BM26" i="2"/>
  <c r="BM13" i="2"/>
  <c r="BV7" i="2"/>
  <c r="BV52" i="2" s="1"/>
  <c r="BN25" i="2"/>
  <c r="BS14" i="2"/>
  <c r="BE88" i="2"/>
  <c r="BV20" i="2"/>
  <c r="BV23" i="2"/>
  <c r="AN89" i="2"/>
  <c r="AN88" i="2"/>
  <c r="AP96" i="2"/>
  <c r="BW14" i="2"/>
  <c r="BW32" i="2"/>
  <c r="BW36" i="2"/>
  <c r="BW40" i="2"/>
  <c r="BW19" i="2"/>
  <c r="BE96" i="2"/>
  <c r="BW7" i="2"/>
  <c r="BW35" i="2"/>
  <c r="BW37" i="2"/>
  <c r="BW25" i="2"/>
  <c r="BW20" i="2"/>
  <c r="BW15" i="2"/>
  <c r="BW6" i="2"/>
  <c r="BW29" i="2"/>
  <c r="BW13" i="2"/>
  <c r="BW39" i="2"/>
  <c r="BW5" i="2"/>
  <c r="BW26" i="2"/>
  <c r="BW12" i="2"/>
  <c r="BW24" i="2"/>
  <c r="BW8" i="2"/>
  <c r="BE95" i="2"/>
  <c r="BW23" i="2"/>
  <c r="BE94" i="2"/>
  <c r="BW38" i="2"/>
  <c r="BW18" i="2"/>
  <c r="BW11" i="2"/>
  <c r="CD18" i="2"/>
  <c r="BB88" i="2"/>
  <c r="BB89" i="2"/>
  <c r="BB87" i="2"/>
  <c r="CA13" i="2"/>
  <c r="CC29" i="2"/>
  <c r="AQ87" i="2"/>
  <c r="AQ89" i="2"/>
  <c r="AQ88" i="2"/>
  <c r="AR88" i="2"/>
  <c r="AR87" i="2"/>
  <c r="AR89" i="2"/>
  <c r="BM19" i="2"/>
  <c r="CB12" i="2"/>
  <c r="CD40" i="2"/>
  <c r="BM32" i="2"/>
  <c r="BM30" i="2"/>
  <c r="BS6" i="2"/>
  <c r="BN40" i="2"/>
  <c r="BV36" i="2"/>
  <c r="BU78" i="10"/>
  <c r="BU76" i="10"/>
  <c r="BU77" i="10"/>
  <c r="BS7" i="2"/>
  <c r="AT95" i="2"/>
  <c r="AZ94" i="2"/>
  <c r="BE87" i="2"/>
  <c r="BV18" i="2"/>
  <c r="AV88" i="2"/>
  <c r="BL39" i="2"/>
  <c r="BL20" i="2"/>
  <c r="BL26" i="2"/>
  <c r="BL35" i="2"/>
  <c r="BL37" i="2"/>
  <c r="BL32" i="2"/>
  <c r="BL13" i="2"/>
  <c r="BL25" i="2"/>
  <c r="BL19" i="2"/>
  <c r="BL6" i="2"/>
  <c r="BY11" i="2"/>
  <c r="CD14" i="2"/>
  <c r="BP20" i="2"/>
  <c r="BP37" i="2"/>
  <c r="BY12" i="2"/>
  <c r="BY42" i="2" s="1"/>
  <c r="BL12" i="2"/>
  <c r="BL18" i="2"/>
  <c r="BI94" i="2"/>
  <c r="BX83" i="2" s="1"/>
  <c r="CD15" i="2"/>
  <c r="CD13" i="2"/>
  <c r="CD11" i="2"/>
  <c r="BP13" i="2"/>
  <c r="BP12" i="2"/>
  <c r="BP15" i="2"/>
  <c r="BP8" i="2"/>
  <c r="BL14" i="2"/>
  <c r="BL15" i="2"/>
  <c r="BL36" i="2"/>
  <c r="BY13" i="2"/>
  <c r="BL8" i="2"/>
  <c r="CD38" i="2"/>
  <c r="CD32" i="2"/>
  <c r="BP11" i="2"/>
  <c r="BP30" i="2"/>
  <c r="BP26" i="2"/>
  <c r="BY15" i="2"/>
  <c r="BL29" i="2"/>
  <c r="BL30" i="2"/>
  <c r="BL23" i="2"/>
  <c r="BL11" i="2"/>
  <c r="CD26" i="2"/>
  <c r="BP32" i="2"/>
  <c r="BP35" i="2"/>
  <c r="BY14" i="2"/>
  <c r="CD23" i="2"/>
  <c r="BP24" i="2"/>
  <c r="CD30" i="2"/>
  <c r="CD35" i="2"/>
  <c r="BP5" i="2"/>
  <c r="BM14" i="2"/>
  <c r="BM15" i="2"/>
  <c r="BM40" i="2"/>
  <c r="BL5" i="2"/>
  <c r="BL38" i="2"/>
  <c r="BI95" i="2"/>
  <c r="CD6" i="2"/>
  <c r="BP25" i="2"/>
  <c r="CD7" i="2"/>
  <c r="CD5" i="2"/>
  <c r="CB14" i="2"/>
  <c r="BM39" i="2"/>
  <c r="CD29" i="2"/>
  <c r="CB36" i="2"/>
  <c r="BP38" i="2"/>
  <c r="BL24" i="2"/>
  <c r="BL40" i="2"/>
  <c r="BN19" i="2"/>
  <c r="BN29" i="2"/>
  <c r="CD25" i="2"/>
  <c r="CB24" i="2"/>
  <c r="CB20" i="2"/>
  <c r="BP7" i="2"/>
  <c r="CB32" i="2"/>
  <c r="BP29" i="2"/>
  <c r="BL7" i="2"/>
  <c r="BN36" i="2"/>
  <c r="CD19" i="2"/>
  <c r="CB5" i="2"/>
  <c r="BP18" i="2"/>
  <c r="BS5" i="2"/>
  <c r="CD39" i="2"/>
  <c r="BV5" i="2"/>
  <c r="BS19" i="2"/>
  <c r="BP36" i="2"/>
  <c r="BP39" i="2"/>
  <c r="CD20" i="2"/>
  <c r="CB18" i="2"/>
  <c r="BP40" i="2"/>
  <c r="BS25" i="2"/>
  <c r="BN26" i="2"/>
  <c r="BN14" i="2"/>
  <c r="BN23" i="2"/>
  <c r="CD37" i="2"/>
  <c r="CD8" i="2"/>
  <c r="BP23" i="2"/>
  <c r="BP14" i="2"/>
  <c r="BV25" i="2"/>
  <c r="BV15" i="2"/>
  <c r="CB29" i="2"/>
  <c r="BS12" i="2"/>
  <c r="CB35" i="2"/>
  <c r="BN38" i="2"/>
  <c r="BV14" i="2"/>
  <c r="CD24" i="2"/>
  <c r="BP19" i="2"/>
  <c r="BV19" i="2"/>
  <c r="CB6" i="2"/>
  <c r="CB40" i="2"/>
  <c r="CB23" i="2"/>
  <c r="BN24" i="2"/>
  <c r="BN39" i="2"/>
  <c r="BM29" i="2"/>
  <c r="BM46" i="2" s="1"/>
  <c r="BN18" i="2"/>
  <c r="CB19" i="2"/>
  <c r="BP6" i="2"/>
  <c r="BV32" i="2"/>
  <c r="CD12" i="2"/>
  <c r="BS13" i="2"/>
  <c r="BN32" i="2"/>
  <c r="BN6" i="2"/>
  <c r="BN11" i="2"/>
  <c r="CB37" i="2"/>
  <c r="BN20" i="2"/>
  <c r="BV37" i="2"/>
  <c r="BS15" i="2"/>
  <c r="BN12" i="2"/>
  <c r="BI96" i="2"/>
  <c r="BR26" i="2"/>
  <c r="BT24" i="2"/>
  <c r="CB7" i="2"/>
  <c r="CB30" i="2"/>
  <c r="BM35" i="2"/>
  <c r="BM6" i="2"/>
  <c r="BM7" i="2"/>
  <c r="BT86" i="2"/>
  <c r="BT25" i="2"/>
  <c r="BT26" i="2"/>
  <c r="BT29" i="2"/>
  <c r="BT15" i="2"/>
  <c r="BT39" i="2"/>
  <c r="BT36" i="2"/>
  <c r="BT11" i="2"/>
  <c r="BT37" i="2"/>
  <c r="BT23" i="2"/>
  <c r="BT13" i="2"/>
  <c r="BT12" i="2"/>
  <c r="BT6" i="2"/>
  <c r="BT18" i="2"/>
  <c r="BT84" i="2"/>
  <c r="BT40" i="2"/>
  <c r="BT83" i="2"/>
  <c r="BT19" i="2"/>
  <c r="BT7" i="2"/>
  <c r="BT35" i="2"/>
  <c r="BT20" i="2"/>
  <c r="BT38" i="2"/>
  <c r="BT5" i="2"/>
  <c r="BT14" i="2"/>
  <c r="BT32" i="2"/>
  <c r="AU94" i="2"/>
  <c r="BT8" i="2"/>
  <c r="AU96" i="2"/>
  <c r="BT30" i="2"/>
  <c r="BT85" i="2"/>
  <c r="BS39" i="2"/>
  <c r="BN37" i="2"/>
  <c r="BV35" i="2"/>
  <c r="BS38" i="2"/>
  <c r="BS23" i="2"/>
  <c r="AZ95" i="2"/>
  <c r="BV26" i="2"/>
  <c r="BV24" i="2"/>
  <c r="AV87" i="2"/>
  <c r="BX39" i="2"/>
  <c r="AP87" i="2"/>
  <c r="BU12" i="2"/>
  <c r="CD36" i="2"/>
  <c r="CB38" i="2"/>
  <c r="CB8" i="2"/>
  <c r="BM37" i="2"/>
  <c r="BM36" i="2"/>
  <c r="BM11" i="2"/>
  <c r="BG87" i="2"/>
  <c r="BN7" i="2"/>
  <c r="BN30" i="2"/>
  <c r="BS37" i="2"/>
  <c r="BS40" i="2"/>
  <c r="BS35" i="2"/>
  <c r="BV13" i="2"/>
  <c r="BV50" i="2" s="1"/>
  <c r="BI89" i="2"/>
  <c r="BI88" i="2"/>
  <c r="BI87" i="2"/>
  <c r="AP89" i="2"/>
  <c r="CB15" i="2"/>
  <c r="BU19" i="2"/>
  <c r="BU25" i="2"/>
  <c r="BU36" i="2"/>
  <c r="BU29" i="2"/>
  <c r="BU37" i="2"/>
  <c r="BU83" i="2"/>
  <c r="BU38" i="2"/>
  <c r="BU39" i="2"/>
  <c r="BU5" i="2"/>
  <c r="BU13" i="2"/>
  <c r="BU85" i="2"/>
  <c r="BU23" i="2"/>
  <c r="BU40" i="2"/>
  <c r="BU11" i="2"/>
  <c r="BU14" i="2"/>
  <c r="BU32" i="2"/>
  <c r="BU6" i="2"/>
  <c r="BU84" i="2"/>
  <c r="AV95" i="2"/>
  <c r="BU26" i="2"/>
  <c r="BU20" i="2"/>
  <c r="BU7" i="2"/>
  <c r="BU18" i="2"/>
  <c r="BU8" i="2"/>
  <c r="AV96" i="2"/>
  <c r="BU15" i="2"/>
  <c r="BU86" i="2"/>
  <c r="AV94" i="2"/>
  <c r="BU35" i="2"/>
  <c r="BX6" i="2"/>
  <c r="BW30" i="2"/>
  <c r="CB11" i="2"/>
  <c r="BX14" i="2"/>
  <c r="BX11" i="2"/>
  <c r="BX38" i="2"/>
  <c r="BX24" i="2"/>
  <c r="BX7" i="2"/>
  <c r="BX8" i="2"/>
  <c r="BX86" i="2"/>
  <c r="BH94" i="2"/>
  <c r="BX32" i="2"/>
  <c r="BX35" i="2"/>
  <c r="BX12" i="2"/>
  <c r="BX19" i="2"/>
  <c r="BX5" i="2"/>
  <c r="BX40" i="2"/>
  <c r="BX23" i="2"/>
  <c r="BX37" i="2"/>
  <c r="BX13" i="2"/>
  <c r="BX15" i="2"/>
  <c r="BX20" i="2"/>
  <c r="BH95" i="2"/>
  <c r="BX18" i="2"/>
  <c r="BX25" i="2"/>
  <c r="BX30" i="2"/>
  <c r="BM23" i="2"/>
  <c r="BM25" i="2"/>
  <c r="BM38" i="2"/>
  <c r="BN5" i="2"/>
  <c r="BN8" i="2"/>
  <c r="BS8" i="2"/>
  <c r="BU36" i="10"/>
  <c r="BU34" i="10"/>
  <c r="BU61" i="10"/>
  <c r="BU63" i="10"/>
  <c r="BS20" i="2"/>
  <c r="BS29" i="2"/>
  <c r="BO37" i="2"/>
  <c r="BO14" i="2"/>
  <c r="BO8" i="2"/>
  <c r="BO86" i="2"/>
  <c r="BO24" i="2"/>
  <c r="BO32" i="2"/>
  <c r="BO30" i="2"/>
  <c r="BO13" i="2"/>
  <c r="BO18" i="2"/>
  <c r="BO38" i="2"/>
  <c r="BO25" i="2"/>
  <c r="BO26" i="2"/>
  <c r="BO39" i="2"/>
  <c r="BO35" i="2"/>
  <c r="BO29" i="2"/>
  <c r="BO40" i="2"/>
  <c r="BO12" i="2"/>
  <c r="BO36" i="2"/>
  <c r="BO11" i="2"/>
  <c r="BO20" i="2"/>
  <c r="BO83" i="2"/>
  <c r="BO23" i="2"/>
  <c r="BO15" i="2"/>
  <c r="BO6" i="2"/>
  <c r="BO7" i="2"/>
  <c r="BO5" i="2"/>
  <c r="BO19" i="2"/>
  <c r="BU55" i="10"/>
  <c r="BU54" i="10"/>
  <c r="BU62" i="10" s="1"/>
  <c r="BU53" i="10"/>
  <c r="BV38" i="2"/>
  <c r="BV11" i="2"/>
  <c r="AS89" i="2"/>
  <c r="CA8" i="2"/>
  <c r="CA18" i="2"/>
  <c r="CA7" i="2"/>
  <c r="CA5" i="2"/>
  <c r="CA29" i="2"/>
  <c r="CA37" i="2"/>
  <c r="CA39" i="2"/>
  <c r="CA24" i="2"/>
  <c r="CA14" i="2"/>
  <c r="CA19" i="2"/>
  <c r="CA25" i="2"/>
  <c r="CA20" i="2"/>
  <c r="CA15" i="2"/>
  <c r="CA12" i="2"/>
  <c r="CA32" i="2"/>
  <c r="CA26" i="2"/>
  <c r="CA40" i="2"/>
  <c r="CA11" i="2"/>
  <c r="CA35" i="2"/>
  <c r="CA36" i="2"/>
  <c r="CA30" i="2"/>
  <c r="CA6" i="2"/>
  <c r="AZ96" i="2"/>
  <c r="BM48" i="2"/>
  <c r="CE39" i="2"/>
  <c r="BD87" i="2"/>
  <c r="BD88" i="2"/>
  <c r="BD89" i="2"/>
  <c r="BB94" i="2"/>
  <c r="BB96" i="2"/>
  <c r="BB95" i="2"/>
  <c r="BC87" i="2"/>
  <c r="BC89" i="2"/>
  <c r="BC88" i="2"/>
  <c r="AZ88" i="2"/>
  <c r="AZ89" i="2"/>
  <c r="AZ87" i="2"/>
  <c r="CB39" i="2"/>
  <c r="AU88" i="2"/>
  <c r="AU87" i="2"/>
  <c r="AU89" i="2"/>
  <c r="BM18" i="2"/>
  <c r="BQ7" i="2"/>
  <c r="BQ15" i="2"/>
  <c r="BQ30" i="2"/>
  <c r="BQ84" i="2"/>
  <c r="BQ23" i="2"/>
  <c r="BQ32" i="2"/>
  <c r="AR94" i="2"/>
  <c r="BQ35" i="2"/>
  <c r="BQ25" i="2"/>
  <c r="BQ24" i="2"/>
  <c r="BQ37" i="2"/>
  <c r="AR96" i="2"/>
  <c r="BQ38" i="2"/>
  <c r="BQ39" i="2"/>
  <c r="BQ29" i="2"/>
  <c r="BQ5" i="2"/>
  <c r="AR95" i="2"/>
  <c r="BQ11" i="2"/>
  <c r="BQ40" i="2"/>
  <c r="BQ26" i="2"/>
  <c r="BQ13" i="2"/>
  <c r="BQ36" i="2"/>
  <c r="BQ85" i="2"/>
  <c r="BQ8" i="2"/>
  <c r="BQ20" i="2"/>
  <c r="BQ18" i="2"/>
  <c r="BQ14" i="2"/>
  <c r="BQ6" i="2"/>
  <c r="BQ12" i="2"/>
  <c r="BQ19" i="2"/>
  <c r="BQ86" i="2"/>
  <c r="BQ83" i="2"/>
  <c r="BS24" i="2"/>
  <c r="AP94" i="2"/>
  <c r="BV40" i="2"/>
  <c r="BV8" i="2"/>
  <c r="AS88" i="2"/>
  <c r="AQ96" i="2"/>
  <c r="AQ95" i="2"/>
  <c r="AN87" i="2"/>
  <c r="AO89" i="2"/>
  <c r="AO87" i="2"/>
  <c r="AO88" i="2"/>
  <c r="BR30" i="2"/>
  <c r="BR29" i="2"/>
  <c r="BR38" i="2"/>
  <c r="BR12" i="2"/>
  <c r="BR35" i="2"/>
  <c r="BR15" i="2"/>
  <c r="BR24" i="2"/>
  <c r="BR40" i="2"/>
  <c r="BR18" i="2"/>
  <c r="BR8" i="2"/>
  <c r="BR11" i="2"/>
  <c r="BR20" i="2"/>
  <c r="BR13" i="2"/>
  <c r="BR32" i="2"/>
  <c r="AS95" i="2"/>
  <c r="BR39" i="2"/>
  <c r="AS94" i="2"/>
  <c r="BR25" i="2"/>
  <c r="BR5" i="2"/>
  <c r="BR14" i="2"/>
  <c r="BR84" i="2"/>
  <c r="BR36" i="2"/>
  <c r="BR23" i="2"/>
  <c r="BR6" i="2"/>
  <c r="AS96" i="2"/>
  <c r="BR37" i="2"/>
  <c r="BR19" i="2"/>
  <c r="BR7" i="2"/>
  <c r="BR86" i="2"/>
  <c r="BV83" i="2"/>
  <c r="BV84" i="2"/>
  <c r="BV86" i="2"/>
  <c r="BV85" i="2"/>
  <c r="BX26" i="2"/>
  <c r="BH89" i="2"/>
  <c r="BH87" i="2"/>
  <c r="BU30" i="2"/>
  <c r="BM20" i="2"/>
  <c r="AN95" i="2"/>
  <c r="AN94" i="2"/>
  <c r="AN96" i="2"/>
  <c r="CE36" i="2"/>
  <c r="CE40" i="2"/>
  <c r="CE13" i="2"/>
  <c r="CE15" i="2"/>
  <c r="CE37" i="2"/>
  <c r="CE25" i="2"/>
  <c r="CE23" i="2"/>
  <c r="CE18" i="2"/>
  <c r="CE26" i="2"/>
  <c r="CE14" i="2"/>
  <c r="CE12" i="2"/>
  <c r="CE38" i="2"/>
  <c r="CE8" i="2"/>
  <c r="BG96" i="2"/>
  <c r="CE7" i="2"/>
  <c r="CE30" i="2"/>
  <c r="CE11" i="2"/>
  <c r="CE32" i="2"/>
  <c r="BG94" i="2"/>
  <c r="CE5" i="2"/>
  <c r="CE6" i="2"/>
  <c r="CE20" i="2"/>
  <c r="CE24" i="2"/>
  <c r="CE29" i="2"/>
  <c r="CE35" i="2"/>
  <c r="AW89" i="2"/>
  <c r="AW87" i="2"/>
  <c r="AW88" i="2"/>
  <c r="BF88" i="2"/>
  <c r="BF87" i="2"/>
  <c r="BF89" i="2"/>
  <c r="AQ94" i="2"/>
  <c r="CC19" i="2"/>
  <c r="CC11" i="2"/>
  <c r="CC36" i="2"/>
  <c r="CC23" i="2"/>
  <c r="CC37" i="2"/>
  <c r="CC35" i="2"/>
  <c r="CC20" i="2"/>
  <c r="CC6" i="2"/>
  <c r="CC12" i="2"/>
  <c r="CC15" i="2"/>
  <c r="CC14" i="2"/>
  <c r="CC30" i="2"/>
  <c r="CC26" i="2"/>
  <c r="CC13" i="2"/>
  <c r="CC8" i="2"/>
  <c r="CC32" i="2"/>
  <c r="CC39" i="2"/>
  <c r="CC24" i="2"/>
  <c r="CC18" i="2"/>
  <c r="CC5" i="2"/>
  <c r="CC25" i="2"/>
  <c r="CC7" i="2"/>
  <c r="CC38" i="2"/>
  <c r="CC40" i="2"/>
  <c r="CB26" i="2"/>
  <c r="BA95" i="2"/>
  <c r="BM12" i="2"/>
  <c r="BM44" i="2" s="1"/>
  <c r="BM8" i="2"/>
  <c r="CA38" i="2"/>
  <c r="BN35" i="2"/>
  <c r="BU22" i="10"/>
  <c r="BU20" i="10"/>
  <c r="BU35" i="10" s="1"/>
  <c r="BU21" i="10"/>
  <c r="BS32" i="2"/>
  <c r="BS30" i="2"/>
  <c r="BS18" i="2"/>
  <c r="BV39" i="2"/>
  <c r="BV30" i="2"/>
  <c r="AT96" i="2"/>
  <c r="BM43" i="2" l="1"/>
  <c r="BN46" i="2"/>
  <c r="BN44" i="2"/>
  <c r="BN43" i="2"/>
  <c r="BN42" i="2"/>
  <c r="BN48" i="2"/>
  <c r="BN47" i="2"/>
  <c r="BU79" i="2"/>
  <c r="BU80" i="2"/>
  <c r="BU78" i="2"/>
  <c r="BV79" i="2"/>
  <c r="BV78" i="2"/>
  <c r="BV80" i="2"/>
  <c r="BZ43" i="2"/>
  <c r="BZ42" i="2"/>
  <c r="BZ48" i="2"/>
  <c r="BZ44" i="2"/>
  <c r="BZ47" i="2"/>
  <c r="BZ46" i="2"/>
  <c r="BX44" i="2"/>
  <c r="BX48" i="2"/>
  <c r="BX46" i="2"/>
  <c r="BX43" i="2"/>
  <c r="BX42" i="2"/>
  <c r="BX47" i="2"/>
  <c r="BN50" i="2"/>
  <c r="BN51" i="2"/>
  <c r="BN52" i="2"/>
  <c r="BN78" i="2"/>
  <c r="BN80" i="2"/>
  <c r="BN79" i="2"/>
  <c r="BM42" i="2"/>
  <c r="CD56" i="2"/>
  <c r="CD55" i="2"/>
  <c r="CD54" i="2"/>
  <c r="CB48" i="2"/>
  <c r="CB47" i="2"/>
  <c r="CB43" i="2"/>
  <c r="CB42" i="2"/>
  <c r="CB46" i="2"/>
  <c r="CB44" i="2"/>
  <c r="BL56" i="2"/>
  <c r="BL54" i="2"/>
  <c r="BL55" i="2"/>
  <c r="CA48" i="2"/>
  <c r="CA44" i="2"/>
  <c r="CA46" i="2"/>
  <c r="CA42" i="2"/>
  <c r="CA47" i="2"/>
  <c r="CA43" i="2"/>
  <c r="BX51" i="2"/>
  <c r="BX52" i="2"/>
  <c r="BX50" i="2"/>
  <c r="CE52" i="2"/>
  <c r="CE50" i="2"/>
  <c r="CE51" i="2"/>
  <c r="CE54" i="2"/>
  <c r="CE55" i="2"/>
  <c r="CE56" i="2"/>
  <c r="BM47" i="2"/>
  <c r="CA56" i="2"/>
  <c r="CA55" i="2"/>
  <c r="CA54" i="2"/>
  <c r="BO46" i="2"/>
  <c r="BO42" i="2"/>
  <c r="BO43" i="2"/>
  <c r="BO47" i="2"/>
  <c r="BO44" i="2"/>
  <c r="BO48" i="2"/>
  <c r="BX78" i="2"/>
  <c r="BX79" i="2"/>
  <c r="BX80" i="2"/>
  <c r="BT46" i="2"/>
  <c r="BT44" i="2"/>
  <c r="BT43" i="2"/>
  <c r="BT48" i="2"/>
  <c r="BT42" i="2"/>
  <c r="BT47" i="2"/>
  <c r="BM52" i="2"/>
  <c r="BM51" i="2"/>
  <c r="BM50" i="2"/>
  <c r="BL44" i="2"/>
  <c r="BL48" i="2"/>
  <c r="BL47" i="2"/>
  <c r="BL42" i="2"/>
  <c r="BL43" i="2"/>
  <c r="BL46" i="2"/>
  <c r="BS50" i="2"/>
  <c r="BS52" i="2"/>
  <c r="BS51" i="2"/>
  <c r="BW84" i="2"/>
  <c r="BW86" i="2"/>
  <c r="BW78" i="2"/>
  <c r="BW80" i="2"/>
  <c r="BW79" i="2"/>
  <c r="BN54" i="2"/>
  <c r="BN56" i="2"/>
  <c r="BN55" i="2"/>
  <c r="BO54" i="2"/>
  <c r="BO55" i="2"/>
  <c r="BO56" i="2"/>
  <c r="BS79" i="2"/>
  <c r="BS78" i="2"/>
  <c r="BS80" i="2"/>
  <c r="BM79" i="2"/>
  <c r="BM78" i="2"/>
  <c r="BM80" i="2"/>
  <c r="BL80" i="2"/>
  <c r="BL78" i="2"/>
  <c r="BL79" i="2"/>
  <c r="BW56" i="2"/>
  <c r="BW54" i="2"/>
  <c r="BW55" i="2"/>
  <c r="BW83" i="2"/>
  <c r="BZ56" i="2"/>
  <c r="BZ54" i="2"/>
  <c r="BZ55" i="2"/>
  <c r="BZ50" i="2"/>
  <c r="BZ52" i="2"/>
  <c r="BZ51" i="2"/>
  <c r="BO79" i="2"/>
  <c r="BO78" i="2"/>
  <c r="BO80" i="2"/>
  <c r="BS42" i="2"/>
  <c r="BS46" i="2"/>
  <c r="BS44" i="2"/>
  <c r="BS47" i="2"/>
  <c r="BS43" i="2"/>
  <c r="BS48" i="2"/>
  <c r="BW46" i="2"/>
  <c r="BW42" i="2"/>
  <c r="BW44" i="2"/>
  <c r="BW43" i="2"/>
  <c r="BW47" i="2"/>
  <c r="BW48" i="2"/>
  <c r="CC54" i="2"/>
  <c r="CC55" i="2"/>
  <c r="CC56" i="2"/>
  <c r="BR52" i="2"/>
  <c r="BR51" i="2"/>
  <c r="BR50" i="2"/>
  <c r="BV54" i="2"/>
  <c r="BV56" i="2"/>
  <c r="BV55" i="2"/>
  <c r="CC42" i="2"/>
  <c r="CC47" i="2"/>
  <c r="CC44" i="2"/>
  <c r="CC43" i="2"/>
  <c r="CC46" i="2"/>
  <c r="CC48" i="2"/>
  <c r="CE43" i="2"/>
  <c r="CE46" i="2"/>
  <c r="CE48" i="2"/>
  <c r="CE44" i="2"/>
  <c r="CE42" i="2"/>
  <c r="CE47" i="2"/>
  <c r="BR80" i="2"/>
  <c r="BR79" i="2"/>
  <c r="BR78" i="2"/>
  <c r="BQ55" i="2"/>
  <c r="BQ54" i="2"/>
  <c r="BQ56" i="2"/>
  <c r="BQ46" i="2"/>
  <c r="BQ47" i="2"/>
  <c r="BQ43" i="2"/>
  <c r="BQ44" i="2"/>
  <c r="BQ48" i="2"/>
  <c r="BQ42" i="2"/>
  <c r="BQ79" i="2"/>
  <c r="BQ78" i="2"/>
  <c r="BQ80" i="2"/>
  <c r="BO51" i="2"/>
  <c r="BO50" i="2"/>
  <c r="BO52" i="2"/>
  <c r="BU51" i="2"/>
  <c r="BU50" i="2"/>
  <c r="BU52" i="2"/>
  <c r="BU43" i="2"/>
  <c r="BU47" i="2"/>
  <c r="BU44" i="2"/>
  <c r="BU46" i="2"/>
  <c r="BU42" i="2"/>
  <c r="BU48" i="2"/>
  <c r="CB56" i="2"/>
  <c r="CB55" i="2"/>
  <c r="CB54" i="2"/>
  <c r="BT50" i="2"/>
  <c r="BT52" i="2"/>
  <c r="BT51" i="2"/>
  <c r="BP50" i="2"/>
  <c r="BP51" i="2"/>
  <c r="BP52" i="2"/>
  <c r="CB50" i="2"/>
  <c r="CB51" i="2"/>
  <c r="CB52" i="2"/>
  <c r="CD42" i="2"/>
  <c r="CD44" i="2"/>
  <c r="CD47" i="2"/>
  <c r="CD48" i="2"/>
  <c r="CD43" i="2"/>
  <c r="CD46" i="2"/>
  <c r="BP79" i="2"/>
  <c r="BP78" i="2"/>
  <c r="BP80" i="2"/>
  <c r="CC52" i="2"/>
  <c r="CC51" i="2"/>
  <c r="CC50" i="2"/>
  <c r="CD52" i="2"/>
  <c r="CD51" i="2"/>
  <c r="CD50" i="2"/>
  <c r="BQ52" i="2"/>
  <c r="BQ51" i="2"/>
  <c r="BQ50" i="2"/>
  <c r="BM54" i="2"/>
  <c r="BM55" i="2"/>
  <c r="BM56" i="2"/>
  <c r="BR47" i="2"/>
  <c r="BR46" i="2"/>
  <c r="BR42" i="2"/>
  <c r="BR43" i="2"/>
  <c r="BR44" i="2"/>
  <c r="BR48" i="2"/>
  <c r="BT80" i="2"/>
  <c r="BT78" i="2"/>
  <c r="BT79" i="2"/>
  <c r="BP86" i="2"/>
  <c r="BP84" i="2"/>
  <c r="BM84" i="2"/>
  <c r="BP85" i="2"/>
  <c r="BL86" i="2"/>
  <c r="BM85" i="2"/>
  <c r="BP83" i="2"/>
  <c r="BL84" i="2"/>
  <c r="BS85" i="2"/>
  <c r="BN84" i="2"/>
  <c r="BM86" i="2"/>
  <c r="BS84" i="2"/>
  <c r="BN85" i="2"/>
  <c r="BN83" i="2"/>
  <c r="BM83" i="2"/>
  <c r="BS83" i="2"/>
  <c r="BS86" i="2"/>
  <c r="BN86" i="2"/>
  <c r="BX84" i="2"/>
  <c r="BL51" i="2"/>
  <c r="BL52" i="2"/>
  <c r="BL50" i="2"/>
  <c r="BW51" i="2"/>
  <c r="BW50" i="2"/>
  <c r="BW52" i="2"/>
  <c r="BV51" i="2"/>
  <c r="BR56" i="2"/>
  <c r="BR55" i="2"/>
  <c r="BR54" i="2"/>
  <c r="CA50" i="2"/>
  <c r="CA51" i="2"/>
  <c r="CA52" i="2"/>
  <c r="BU56" i="2"/>
  <c r="BU55" i="2"/>
  <c r="BU54" i="2"/>
  <c r="BV43" i="2"/>
  <c r="BV46" i="2"/>
  <c r="BV47" i="2"/>
  <c r="BV44" i="2"/>
  <c r="BV42" i="2"/>
  <c r="BV48" i="2"/>
  <c r="BR85" i="2"/>
  <c r="BO85" i="2"/>
  <c r="BO84" i="2"/>
  <c r="BS54" i="2"/>
  <c r="BS55" i="2"/>
  <c r="BS56" i="2"/>
  <c r="BX85" i="2"/>
  <c r="BX56" i="2"/>
  <c r="BX55" i="2"/>
  <c r="BX54" i="2"/>
  <c r="BT54" i="2"/>
  <c r="BT56" i="2"/>
  <c r="BT55" i="2"/>
  <c r="BP44" i="2"/>
  <c r="BP42" i="2"/>
  <c r="BP46" i="2"/>
  <c r="BP43" i="2"/>
  <c r="BP48" i="2"/>
  <c r="BP47" i="2"/>
  <c r="BP56" i="2"/>
  <c r="BP55" i="2"/>
  <c r="BP54" i="2"/>
  <c r="BW85" i="2"/>
  <c r="BR83" i="2"/>
  <c r="BM87" i="2" l="1"/>
  <c r="BM89" i="2"/>
  <c r="BM88" i="2"/>
  <c r="BX89" i="2"/>
  <c r="BX87" i="2"/>
  <c r="BX88" i="2"/>
  <c r="BQ89" i="2"/>
  <c r="BQ87" i="2"/>
  <c r="BQ88" i="2"/>
  <c r="BL87" i="2"/>
  <c r="BL89" i="2"/>
  <c r="BL88" i="2"/>
  <c r="BT89" i="2"/>
  <c r="BT88" i="2"/>
  <c r="BT87" i="2"/>
  <c r="BN89" i="2"/>
  <c r="BN87" i="2"/>
  <c r="BN88" i="2"/>
  <c r="BS88" i="2"/>
  <c r="BS89" i="2"/>
  <c r="BS87" i="2"/>
  <c r="BU88" i="2"/>
  <c r="BU89" i="2"/>
  <c r="BU87" i="2"/>
  <c r="BR87" i="2"/>
  <c r="BR88" i="2"/>
  <c r="BR89" i="2"/>
  <c r="BW89" i="2"/>
  <c r="BW88" i="2"/>
  <c r="BW87" i="2"/>
  <c r="BP87" i="2"/>
  <c r="BP89" i="2"/>
  <c r="BP88" i="2"/>
  <c r="BV88" i="2"/>
  <c r="BV87" i="2"/>
  <c r="BV89" i="2"/>
  <c r="BO88" i="2"/>
  <c r="BO89" i="2"/>
  <c r="BO8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tc={7A53EC58-6AC9-411F-8AF1-D3B46223BD83}</author>
  </authors>
  <commentList>
    <comment ref="I36" authorId="0" shapeId="0" xr:uid="{00000000-0006-0000-0F00-00000100000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t>
        </r>
      </text>
    </comment>
  </commentList>
</comments>
</file>

<file path=xl/sharedStrings.xml><?xml version="1.0" encoding="utf-8"?>
<sst xmlns="http://schemas.openxmlformats.org/spreadsheetml/2006/main" count="6281" uniqueCount="1637">
  <si>
    <t>Title of Data Publication:</t>
  </si>
  <si>
    <t>Table A1. Swiss Alps analyses of soil, saprolite, rock</t>
  </si>
  <si>
    <t>Table A2. Swiss Alps analyses of water samples</t>
  </si>
  <si>
    <t>Table A3. Swiss Alps analyses of plant samples from the Swiss Alps</t>
  </si>
  <si>
    <t>Table SN1. Sierra Nevada analyses of soil, saprolite, rock</t>
  </si>
  <si>
    <t>Table SN2. Sierra Nevada analyses of water samples</t>
  </si>
  <si>
    <t>Table SN3. Sierra Nevada analyses of plant samples</t>
  </si>
  <si>
    <t>Table SL1. Sri Lanka analyses of soil, saprolite, rock</t>
  </si>
  <si>
    <t>Table SL2. Sri Lanka analyses of water samples. Element concentration analyses and pH</t>
  </si>
  <si>
    <t>Table SL3. Sri Lanka analyses of plant samples</t>
  </si>
  <si>
    <t xml:space="preserve">Table C2. Compilation of Denudation rates from river cosmogenic nuclides in river sediment and soil associated production rates </t>
  </si>
  <si>
    <t>Table C4. Fractional contributions of endmembers from a inversion of dissolved elements in streams</t>
  </si>
  <si>
    <t>Table C5. Plant uptake rates, recycling ratios, and dissolved export efficiency</t>
  </si>
  <si>
    <t>sampling depth (cm)</t>
  </si>
  <si>
    <t>Major element oxides (wt%) (data not corrected for loss on ignition, LOI)</t>
  </si>
  <si>
    <t>Trace elements (µg/g) (no LOI correction)</t>
  </si>
  <si>
    <t>Isotope ratios</t>
  </si>
  <si>
    <t>LOI corrected data (major oxides in wt%)</t>
  </si>
  <si>
    <t>LOI corrected data (trace elements in µg/g)</t>
  </si>
  <si>
    <t>Chemical depletion fraction and mass transfer coefficients (calc. from LOI-corrected concentration data)</t>
  </si>
  <si>
    <t>sample ID</t>
  </si>
  <si>
    <t>IGSN</t>
  </si>
  <si>
    <t>sample type</t>
  </si>
  <si>
    <r>
      <t xml:space="preserve">sampling date </t>
    </r>
    <r>
      <rPr>
        <sz val="11"/>
        <color theme="1"/>
        <rFont val="Times New Roman"/>
        <family val="1"/>
      </rPr>
      <t>(day/month/year)</t>
    </r>
  </si>
  <si>
    <t>XRF lab</t>
  </si>
  <si>
    <t>upper depth</t>
  </si>
  <si>
    <t>lower depth</t>
  </si>
  <si>
    <t>mean depth</t>
  </si>
  <si>
    <r>
      <t>SiO</t>
    </r>
    <r>
      <rPr>
        <b/>
        <vertAlign val="subscript"/>
        <sz val="11"/>
        <rFont val="Times New Roman"/>
        <family val="1"/>
      </rPr>
      <t>2</t>
    </r>
  </si>
  <si>
    <r>
      <t>TiO</t>
    </r>
    <r>
      <rPr>
        <b/>
        <vertAlign val="subscript"/>
        <sz val="11"/>
        <rFont val="Times New Roman"/>
        <family val="1"/>
      </rPr>
      <t>2</t>
    </r>
  </si>
  <si>
    <r>
      <t>Al</t>
    </r>
    <r>
      <rPr>
        <b/>
        <vertAlign val="subscript"/>
        <sz val="11"/>
        <rFont val="Times New Roman"/>
        <family val="1"/>
      </rPr>
      <t>2</t>
    </r>
    <r>
      <rPr>
        <b/>
        <sz val="11"/>
        <rFont val="Times New Roman"/>
        <family val="1"/>
      </rPr>
      <t>O</t>
    </r>
    <r>
      <rPr>
        <b/>
        <vertAlign val="subscript"/>
        <sz val="11"/>
        <rFont val="Times New Roman"/>
        <family val="1"/>
      </rPr>
      <t>3</t>
    </r>
  </si>
  <si>
    <r>
      <t>Fe</t>
    </r>
    <r>
      <rPr>
        <b/>
        <vertAlign val="subscript"/>
        <sz val="11"/>
        <rFont val="Times New Roman"/>
        <family val="1"/>
      </rPr>
      <t>2</t>
    </r>
    <r>
      <rPr>
        <b/>
        <sz val="11"/>
        <rFont val="Times New Roman"/>
        <family val="1"/>
      </rPr>
      <t>O</t>
    </r>
    <r>
      <rPr>
        <b/>
        <vertAlign val="subscript"/>
        <sz val="11"/>
        <rFont val="Times New Roman"/>
        <family val="1"/>
      </rPr>
      <t>3</t>
    </r>
  </si>
  <si>
    <t>MnO</t>
  </si>
  <si>
    <t>MgO</t>
  </si>
  <si>
    <t>CaO</t>
  </si>
  <si>
    <r>
      <t>Na</t>
    </r>
    <r>
      <rPr>
        <b/>
        <vertAlign val="subscript"/>
        <sz val="11"/>
        <rFont val="Times New Roman"/>
        <family val="1"/>
      </rPr>
      <t>2</t>
    </r>
    <r>
      <rPr>
        <b/>
        <sz val="11"/>
        <rFont val="Times New Roman"/>
        <family val="1"/>
      </rPr>
      <t>O</t>
    </r>
  </si>
  <si>
    <r>
      <t>K</t>
    </r>
    <r>
      <rPr>
        <b/>
        <vertAlign val="subscript"/>
        <sz val="11"/>
        <rFont val="Times New Roman"/>
        <family val="1"/>
      </rPr>
      <t>2</t>
    </r>
    <r>
      <rPr>
        <b/>
        <sz val="11"/>
        <rFont val="Times New Roman"/>
        <family val="1"/>
      </rPr>
      <t>O</t>
    </r>
  </si>
  <si>
    <r>
      <t>P</t>
    </r>
    <r>
      <rPr>
        <b/>
        <vertAlign val="subscript"/>
        <sz val="11"/>
        <rFont val="Times New Roman"/>
        <family val="1"/>
      </rPr>
      <t>2</t>
    </r>
    <r>
      <rPr>
        <b/>
        <sz val="11"/>
        <rFont val="Times New Roman"/>
        <family val="1"/>
      </rPr>
      <t>O</t>
    </r>
    <r>
      <rPr>
        <b/>
        <vertAlign val="subscript"/>
        <sz val="11"/>
        <rFont val="Times New Roman"/>
        <family val="1"/>
      </rPr>
      <t>5</t>
    </r>
  </si>
  <si>
    <t>LOI</t>
  </si>
  <si>
    <t>Sum</t>
  </si>
  <si>
    <t xml:space="preserve">Ba </t>
  </si>
  <si>
    <t xml:space="preserve">Cr </t>
  </si>
  <si>
    <t xml:space="preserve">Ga </t>
  </si>
  <si>
    <t xml:space="preserve">Nb </t>
  </si>
  <si>
    <t xml:space="preserve">Ni </t>
  </si>
  <si>
    <t xml:space="preserve">Rb </t>
  </si>
  <si>
    <t xml:space="preserve">Sr </t>
  </si>
  <si>
    <t xml:space="preserve">V </t>
  </si>
  <si>
    <t xml:space="preserve">Y </t>
  </si>
  <si>
    <t xml:space="preserve">Zn </t>
  </si>
  <si>
    <t xml:space="preserve">Zr </t>
  </si>
  <si>
    <r>
      <rPr>
        <b/>
        <vertAlign val="superscript"/>
        <sz val="11"/>
        <color theme="1"/>
        <rFont val="Times New Roman"/>
        <family val="1"/>
      </rPr>
      <t>87</t>
    </r>
    <r>
      <rPr>
        <b/>
        <sz val="11"/>
        <color theme="1"/>
        <rFont val="Times New Roman"/>
        <family val="1"/>
      </rPr>
      <t>Sr/</t>
    </r>
    <r>
      <rPr>
        <b/>
        <vertAlign val="superscript"/>
        <sz val="11"/>
        <color theme="1"/>
        <rFont val="Times New Roman"/>
        <family val="1"/>
      </rPr>
      <t>86</t>
    </r>
    <r>
      <rPr>
        <b/>
        <sz val="11"/>
        <color theme="1"/>
        <rFont val="Times New Roman"/>
        <family val="1"/>
      </rPr>
      <t>Sr</t>
    </r>
  </si>
  <si>
    <t>95%CI</t>
  </si>
  <si>
    <t>Li</t>
  </si>
  <si>
    <t>CDF</t>
  </si>
  <si>
    <r>
      <rPr>
        <b/>
        <sz val="11"/>
        <color theme="1"/>
        <rFont val="Symbol"/>
        <family val="1"/>
        <charset val="2"/>
      </rPr>
      <t>t</t>
    </r>
    <r>
      <rPr>
        <b/>
        <vertAlign val="subscript"/>
        <sz val="11"/>
        <color theme="1"/>
        <rFont val="Times New Roman"/>
        <family val="1"/>
      </rPr>
      <t>Si</t>
    </r>
  </si>
  <si>
    <r>
      <rPr>
        <b/>
        <sz val="11"/>
        <color theme="1"/>
        <rFont val="Symbol"/>
        <family val="1"/>
        <charset val="2"/>
      </rPr>
      <t>t</t>
    </r>
    <r>
      <rPr>
        <b/>
        <vertAlign val="subscript"/>
        <sz val="11"/>
        <color theme="1"/>
        <rFont val="Times New Roman"/>
        <family val="1"/>
      </rPr>
      <t>Ti</t>
    </r>
  </si>
  <si>
    <r>
      <rPr>
        <b/>
        <sz val="11"/>
        <color theme="1"/>
        <rFont val="Symbol"/>
        <family val="1"/>
        <charset val="2"/>
      </rPr>
      <t>t</t>
    </r>
    <r>
      <rPr>
        <b/>
        <vertAlign val="subscript"/>
        <sz val="11"/>
        <color theme="1"/>
        <rFont val="Times New Roman"/>
        <family val="1"/>
      </rPr>
      <t>Al</t>
    </r>
  </si>
  <si>
    <r>
      <rPr>
        <b/>
        <sz val="11"/>
        <color theme="1"/>
        <rFont val="Symbol"/>
        <family val="1"/>
        <charset val="2"/>
      </rPr>
      <t>t</t>
    </r>
    <r>
      <rPr>
        <b/>
        <vertAlign val="subscript"/>
        <sz val="11"/>
        <color theme="1"/>
        <rFont val="Times New Roman"/>
        <family val="1"/>
      </rPr>
      <t>Fe</t>
    </r>
  </si>
  <si>
    <r>
      <rPr>
        <b/>
        <sz val="11"/>
        <color theme="1"/>
        <rFont val="Symbol"/>
        <family val="1"/>
        <charset val="2"/>
      </rPr>
      <t>t</t>
    </r>
    <r>
      <rPr>
        <b/>
        <vertAlign val="subscript"/>
        <sz val="11"/>
        <color theme="1"/>
        <rFont val="Times New Roman"/>
        <family val="1"/>
      </rPr>
      <t>Mn</t>
    </r>
  </si>
  <si>
    <r>
      <rPr>
        <b/>
        <sz val="11"/>
        <color theme="1"/>
        <rFont val="Symbol"/>
        <family val="1"/>
        <charset val="2"/>
      </rPr>
      <t>t</t>
    </r>
    <r>
      <rPr>
        <b/>
        <vertAlign val="subscript"/>
        <sz val="11"/>
        <color theme="1"/>
        <rFont val="Times New Roman"/>
        <family val="1"/>
      </rPr>
      <t>Mg</t>
    </r>
  </si>
  <si>
    <r>
      <rPr>
        <b/>
        <sz val="11"/>
        <color theme="1"/>
        <rFont val="Symbol"/>
        <family val="1"/>
        <charset val="2"/>
      </rPr>
      <t>t</t>
    </r>
    <r>
      <rPr>
        <b/>
        <vertAlign val="subscript"/>
        <sz val="11"/>
        <color theme="1"/>
        <rFont val="Times New Roman"/>
        <family val="1"/>
      </rPr>
      <t>Ca</t>
    </r>
  </si>
  <si>
    <r>
      <rPr>
        <b/>
        <sz val="11"/>
        <color theme="1"/>
        <rFont val="Symbol"/>
        <family val="1"/>
        <charset val="2"/>
      </rPr>
      <t>t</t>
    </r>
    <r>
      <rPr>
        <b/>
        <vertAlign val="subscript"/>
        <sz val="11"/>
        <color theme="1"/>
        <rFont val="Times New Roman"/>
        <family val="1"/>
      </rPr>
      <t>Na</t>
    </r>
  </si>
  <si>
    <r>
      <rPr>
        <b/>
        <sz val="11"/>
        <color theme="1"/>
        <rFont val="Symbol"/>
        <family val="1"/>
        <charset val="2"/>
      </rPr>
      <t>t</t>
    </r>
    <r>
      <rPr>
        <b/>
        <vertAlign val="subscript"/>
        <sz val="11"/>
        <color theme="1"/>
        <rFont val="Times New Roman"/>
        <family val="1"/>
      </rPr>
      <t>K</t>
    </r>
  </si>
  <si>
    <r>
      <rPr>
        <b/>
        <sz val="11"/>
        <color theme="1"/>
        <rFont val="Symbol"/>
        <family val="1"/>
        <charset val="2"/>
      </rPr>
      <t>t</t>
    </r>
    <r>
      <rPr>
        <b/>
        <vertAlign val="subscript"/>
        <sz val="11"/>
        <color theme="1"/>
        <rFont val="Times New Roman"/>
        <family val="1"/>
      </rPr>
      <t>P</t>
    </r>
  </si>
  <si>
    <r>
      <rPr>
        <b/>
        <sz val="11"/>
        <color theme="1"/>
        <rFont val="Symbol"/>
        <family val="1"/>
        <charset val="2"/>
      </rPr>
      <t>t</t>
    </r>
    <r>
      <rPr>
        <b/>
        <vertAlign val="subscript"/>
        <sz val="11"/>
        <color theme="1"/>
        <rFont val="Times New Roman"/>
        <family val="1"/>
      </rPr>
      <t>Sr</t>
    </r>
  </si>
  <si>
    <r>
      <rPr>
        <b/>
        <sz val="11"/>
        <color theme="1"/>
        <rFont val="Symbol"/>
        <family val="1"/>
        <charset val="2"/>
      </rPr>
      <t>t</t>
    </r>
    <r>
      <rPr>
        <b/>
        <vertAlign val="subscript"/>
        <sz val="11"/>
        <color theme="1"/>
        <rFont val="Times New Roman"/>
        <family val="1"/>
      </rPr>
      <t>Zn</t>
    </r>
  </si>
  <si>
    <r>
      <rPr>
        <b/>
        <sz val="11"/>
        <color theme="1"/>
        <rFont val="Symbol"/>
        <family val="1"/>
        <charset val="2"/>
      </rPr>
      <t>t</t>
    </r>
    <r>
      <rPr>
        <b/>
        <vertAlign val="subscript"/>
        <sz val="11"/>
        <color theme="1"/>
        <rFont val="Times New Roman"/>
        <family val="1"/>
      </rPr>
      <t>Li</t>
    </r>
  </si>
  <si>
    <r>
      <rPr>
        <b/>
        <sz val="13"/>
        <color theme="1"/>
        <rFont val="Symbol"/>
        <family val="1"/>
        <charset val="2"/>
      </rPr>
      <t>t</t>
    </r>
    <r>
      <rPr>
        <b/>
        <vertAlign val="superscript"/>
        <sz val="13"/>
        <color theme="1"/>
        <rFont val="Times New Roman"/>
        <family val="1"/>
      </rPr>
      <t>Rb</t>
    </r>
  </si>
  <si>
    <r>
      <rPr>
        <b/>
        <sz val="13"/>
        <color theme="1"/>
        <rFont val="Symbol"/>
        <family val="1"/>
        <charset val="2"/>
      </rPr>
      <t>t</t>
    </r>
    <r>
      <rPr>
        <b/>
        <vertAlign val="superscript"/>
        <sz val="13"/>
        <color theme="1"/>
        <rFont val="Times New Roman"/>
        <family val="1"/>
      </rPr>
      <t>Cr</t>
    </r>
  </si>
  <si>
    <r>
      <rPr>
        <b/>
        <sz val="13"/>
        <color theme="1"/>
        <rFont val="Symbol"/>
        <family val="1"/>
        <charset val="2"/>
      </rPr>
      <t>t</t>
    </r>
    <r>
      <rPr>
        <b/>
        <vertAlign val="superscript"/>
        <sz val="13"/>
        <color theme="1"/>
        <rFont val="Times New Roman"/>
        <family val="1"/>
      </rPr>
      <t>Ba</t>
    </r>
  </si>
  <si>
    <r>
      <rPr>
        <b/>
        <sz val="13"/>
        <color theme="1"/>
        <rFont val="Symbol"/>
        <family val="1"/>
        <charset val="2"/>
      </rPr>
      <t>t</t>
    </r>
    <r>
      <rPr>
        <b/>
        <vertAlign val="superscript"/>
        <sz val="13"/>
        <color theme="1"/>
        <rFont val="Times New Roman"/>
        <family val="1"/>
      </rPr>
      <t>Ni</t>
    </r>
  </si>
  <si>
    <r>
      <t>t</t>
    </r>
    <r>
      <rPr>
        <b/>
        <vertAlign val="superscript"/>
        <sz val="13"/>
        <color rgb="FF000000"/>
        <rFont val="Times New Roman"/>
        <family val="1"/>
      </rPr>
      <t>V</t>
    </r>
  </si>
  <si>
    <r>
      <t>t</t>
    </r>
    <r>
      <rPr>
        <b/>
        <vertAlign val="superscript"/>
        <sz val="13"/>
        <color rgb="FF000000"/>
        <rFont val="Times New Roman"/>
        <family val="1"/>
      </rPr>
      <t>Y</t>
    </r>
  </si>
  <si>
    <t>Goms soil profile B1</t>
  </si>
  <si>
    <t>G4</t>
  </si>
  <si>
    <t>G-2010-B1 A Horizon</t>
  </si>
  <si>
    <t>GFFB1009K</t>
  </si>
  <si>
    <t>soil</t>
  </si>
  <si>
    <t>GFZ</t>
  </si>
  <si>
    <t>G5</t>
  </si>
  <si>
    <t>G-2010-B1 B1 Horizon</t>
  </si>
  <si>
    <t>GFFB1009L</t>
  </si>
  <si>
    <t>&lt;10</t>
  </si>
  <si>
    <t>G6</t>
  </si>
  <si>
    <t>G-2010-B1 B2 Horizon</t>
  </si>
  <si>
    <t>GFFB1009M</t>
  </si>
  <si>
    <t>G7</t>
  </si>
  <si>
    <t>G-2010-B1 C Horizon (sap)</t>
  </si>
  <si>
    <t>GFFB1009N</t>
  </si>
  <si>
    <t>saprolite</t>
  </si>
  <si>
    <t>Goms soil profile B2</t>
  </si>
  <si>
    <t>G8</t>
  </si>
  <si>
    <t>G-2010-B2 O Horizon</t>
  </si>
  <si>
    <t>GFFB1009P</t>
  </si>
  <si>
    <t>G9</t>
  </si>
  <si>
    <t>G-2010-B2 A Horizon</t>
  </si>
  <si>
    <t>GFFB1009Q</t>
  </si>
  <si>
    <t>G10</t>
  </si>
  <si>
    <t>G-2010-B2 B1 Horizon</t>
  </si>
  <si>
    <t>GFFB1009R</t>
  </si>
  <si>
    <t>G11</t>
  </si>
  <si>
    <t>G-2010-B2 B2 Horizon</t>
  </si>
  <si>
    <t>GFFB1009S</t>
  </si>
  <si>
    <t>G12</t>
  </si>
  <si>
    <t>G-2010-B2 C Horizon</t>
  </si>
  <si>
    <t>GFFB1009T</t>
  </si>
  <si>
    <t>Goms soil profile B4</t>
  </si>
  <si>
    <t>G14</t>
  </si>
  <si>
    <t>G-2010-B4 A Horizon</t>
  </si>
  <si>
    <t>GFFB1009H</t>
  </si>
  <si>
    <t>G15</t>
  </si>
  <si>
    <t>G-2010-B4 B1 Horizon</t>
  </si>
  <si>
    <t>GFFB1009U</t>
  </si>
  <si>
    <t>G16</t>
  </si>
  <si>
    <t>G-2010-B4 B2 Horizon</t>
  </si>
  <si>
    <t>GFFB1009V</t>
  </si>
  <si>
    <t>Goms soil profile B5</t>
  </si>
  <si>
    <t>G18</t>
  </si>
  <si>
    <t>G-2010-B5 A Horizon</t>
  </si>
  <si>
    <t>GFFB1009X</t>
  </si>
  <si>
    <t>G19</t>
  </si>
  <si>
    <t>G-2010-B5 B1 Horizon</t>
  </si>
  <si>
    <t>GFFB1009Y</t>
  </si>
  <si>
    <t>G20</t>
  </si>
  <si>
    <t>G-2010-B5 B2 Horizon</t>
  </si>
  <si>
    <t>GFFB1009Z</t>
  </si>
  <si>
    <t>G24</t>
  </si>
  <si>
    <t>G-2010-B5  C Horizon</t>
  </si>
  <si>
    <t>GFFB100A0</t>
  </si>
  <si>
    <t>Goms soil profile B6</t>
  </si>
  <si>
    <t>G22</t>
  </si>
  <si>
    <t>G-2010-B6 A Horizon</t>
  </si>
  <si>
    <t>GFFB100A3</t>
  </si>
  <si>
    <t>G23</t>
  </si>
  <si>
    <t>G-2010-B6 B1 Horizon</t>
  </si>
  <si>
    <t>GFFB100A4</t>
  </si>
  <si>
    <t>RA29</t>
  </si>
  <si>
    <t>G-2010-3R Goms gneiss (outcrop)</t>
  </si>
  <si>
    <t>GFFB1006Z</t>
  </si>
  <si>
    <t>weathered rock</t>
  </si>
  <si>
    <t>Goms top soils (from Norton et al., 2010)</t>
  </si>
  <si>
    <t>HRPK1</t>
  </si>
  <si>
    <t>#</t>
  </si>
  <si>
    <t xml:space="preserve"> H-R 1</t>
  </si>
  <si>
    <t>2008?</t>
  </si>
  <si>
    <t>BGR</t>
  </si>
  <si>
    <t>HRPK2</t>
  </si>
  <si>
    <t xml:space="preserve"> H-R 2</t>
  </si>
  <si>
    <t>HRPK3</t>
  </si>
  <si>
    <t xml:space="preserve"> H-R 3</t>
  </si>
  <si>
    <t>HRPK4</t>
  </si>
  <si>
    <t xml:space="preserve"> H-R 4</t>
  </si>
  <si>
    <t>HRPK5</t>
  </si>
  <si>
    <t xml:space="preserve"> H-R 5</t>
  </si>
  <si>
    <t>HRPK6</t>
  </si>
  <si>
    <t xml:space="preserve"> H-R 6</t>
  </si>
  <si>
    <t>mean Goms soil (A horizons B1, B2, B4, B5, B6 and all 6 soil samples from Norton et al., 2010)</t>
  </si>
  <si>
    <r>
      <t>(2SE</t>
    </r>
    <r>
      <rPr>
        <b/>
        <i/>
        <vertAlign val="subscript"/>
        <sz val="11"/>
        <color theme="1"/>
        <rFont val="Times New Roman"/>
        <family val="1"/>
      </rPr>
      <t>t</t>
    </r>
    <r>
      <rPr>
        <b/>
        <i/>
        <sz val="11"/>
        <color theme="1"/>
        <rFont val="Times New Roman"/>
        <family val="1"/>
      </rPr>
      <t>)</t>
    </r>
  </si>
  <si>
    <t>(2SD)</t>
  </si>
  <si>
    <t>mean Goms soil (A horizons B1, B2, B4, B5, B6)</t>
  </si>
  <si>
    <t>mean Goms soil (B horizons B1, B2, B4, B5, B6)</t>
  </si>
  <si>
    <t>mean Goms saprolite (C horizons B1, B2, B5)</t>
  </si>
  <si>
    <t>Goms river sediment (bedload)</t>
  </si>
  <si>
    <t>G01</t>
  </si>
  <si>
    <t>G-2010-S5 bedload</t>
  </si>
  <si>
    <t>GFFB1009E</t>
  </si>
  <si>
    <t>river bedload sediment</t>
  </si>
  <si>
    <t>G02</t>
  </si>
  <si>
    <t>G-2010-S3 bedload</t>
  </si>
  <si>
    <t>GFFB1009C</t>
  </si>
  <si>
    <t>Goms gneiss rocks (from Norton et al., 2010)</t>
  </si>
  <si>
    <t>OK 1</t>
  </si>
  <si>
    <t>rock</t>
  </si>
  <si>
    <t>2008</t>
  </si>
  <si>
    <t>OK 2</t>
  </si>
  <si>
    <t>NK 1</t>
  </si>
  <si>
    <t>WK 1</t>
  </si>
  <si>
    <t>MK1</t>
  </si>
  <si>
    <t>mean</t>
  </si>
  <si>
    <t>Goms granite rocks (from Norton et al 2010)</t>
  </si>
  <si>
    <t>OG 1</t>
  </si>
  <si>
    <t>OG 2</t>
  </si>
  <si>
    <t>OG 3</t>
  </si>
  <si>
    <t>NG 1</t>
  </si>
  <si>
    <t>MG1</t>
  </si>
  <si>
    <t>Grimsel (Aare) soil profile</t>
  </si>
  <si>
    <t>A1</t>
  </si>
  <si>
    <t>A-2010-B2-Shallow (0 - 4.5 cm)</t>
  </si>
  <si>
    <t>GFFB1006K</t>
  </si>
  <si>
    <t>&lt;0.01</t>
  </si>
  <si>
    <t>n.a</t>
  </si>
  <si>
    <t>A2</t>
  </si>
  <si>
    <t>A-2010-B2-Deep  (4.5 - 7.5 cm)</t>
  </si>
  <si>
    <t>GFFB1006L</t>
  </si>
  <si>
    <t>A3</t>
  </si>
  <si>
    <t>A-2010-B3-Shallow  (0 - 6 cm)</t>
  </si>
  <si>
    <t>GFFB1006M</t>
  </si>
  <si>
    <t>A4</t>
  </si>
  <si>
    <t>A-2010-B3-Deep  (6 - 11 cm)</t>
  </si>
  <si>
    <t>GFFB1006N</t>
  </si>
  <si>
    <t>Grimsel (Aare) rocks</t>
  </si>
  <si>
    <t>RA2</t>
  </si>
  <si>
    <t>Aare granite roadcut A-0m</t>
  </si>
  <si>
    <t>GFFB1007A</t>
  </si>
  <si>
    <t>RA9</t>
  </si>
  <si>
    <t>Aare granite  roadcut A-2010 R4</t>
  </si>
  <si>
    <t>Element concentration analyses from Norton et al. (2010) are marked (#). All other data is from this study.</t>
  </si>
  <si>
    <t>n.a. = not analysed</t>
  </si>
  <si>
    <t>Uncertainties on XRF concentration data are estimated to be ±5% relative for major elements (wt%) and 10% relative for Na and for trace elements.</t>
  </si>
  <si>
    <r>
      <t xml:space="preserve">For calculation of CDF and </t>
    </r>
    <r>
      <rPr>
        <sz val="11"/>
        <color theme="1"/>
        <rFont val="Symbol"/>
        <family val="1"/>
        <charset val="2"/>
      </rPr>
      <t>t</t>
    </r>
    <r>
      <rPr>
        <sz val="11"/>
        <color theme="1"/>
        <rFont val="Times New Roman"/>
        <family val="1"/>
      </rPr>
      <t>, the LOI-corrected element concentrations for mean bedrock were used for two lithologies occuring at these two sites, respectively: For the Goms soil and saprolite samples, mean Goms gneiss was used as parent bedrock (mean Zr = 113 µg/g, n = 5, data from Norton et al. 2010)). For the Grimsel (Aare) soil samples, the mean of two granite (granodiorite) from a nearby roadcut was used as parent bedrock (mean Zr =  88 µg/g, n = 2, samples RA2 and RA9). The only exception are t values for Li, where sample RA29 ('slightly weathered' Goms bedrock sample) was used for Li parent rock concentrations, because this is the only rock sample for which Li concentration data is available.</t>
    </r>
  </si>
  <si>
    <t>Negative CDF values were set to zero (0.00).</t>
  </si>
  <si>
    <r>
      <t>2SE</t>
    </r>
    <r>
      <rPr>
        <vertAlign val="subscript"/>
        <sz val="11"/>
        <color theme="1"/>
        <rFont val="Times New Roman"/>
        <family val="1"/>
      </rPr>
      <t>t</t>
    </r>
    <r>
      <rPr>
        <sz val="11"/>
        <color theme="1"/>
        <rFont val="Times New Roman"/>
        <family val="1"/>
      </rPr>
      <t xml:space="preserve"> are the 95 % confidence intervals calculated as t·SD/√n, with SD = standard deviation of n replicate analyses, t = correction factor for low n from Student’s t-distribution at 95% probability.</t>
    </r>
  </si>
  <si>
    <t>Li concentrations by ICP-MS, measured by G. Floor</t>
  </si>
  <si>
    <t>Field measurements</t>
  </si>
  <si>
    <t>Element concentrations</t>
  </si>
  <si>
    <t>Trace Elements</t>
  </si>
  <si>
    <t>catchment</t>
  </si>
  <si>
    <t>sampling date</t>
  </si>
  <si>
    <t>pH</t>
  </si>
  <si>
    <t>T</t>
  </si>
  <si>
    <t>alkalinity</t>
  </si>
  <si>
    <t>K</t>
  </si>
  <si>
    <t>Na</t>
  </si>
  <si>
    <t>Mg</t>
  </si>
  <si>
    <t>Ca</t>
  </si>
  <si>
    <t>Si</t>
  </si>
  <si>
    <t>Cl</t>
  </si>
  <si>
    <r>
      <t>NO</t>
    </r>
    <r>
      <rPr>
        <b/>
        <vertAlign val="subscript"/>
        <sz val="11"/>
        <color theme="1"/>
        <rFont val="Times New Roman"/>
        <family val="1"/>
      </rPr>
      <t>3</t>
    </r>
  </si>
  <si>
    <r>
      <t>PO</t>
    </r>
    <r>
      <rPr>
        <b/>
        <vertAlign val="subscript"/>
        <sz val="11"/>
        <color theme="1"/>
        <rFont val="Times New Roman"/>
        <family val="1"/>
      </rPr>
      <t>4</t>
    </r>
  </si>
  <si>
    <r>
      <t>SO</t>
    </r>
    <r>
      <rPr>
        <b/>
        <vertAlign val="subscript"/>
        <sz val="11"/>
        <color theme="1"/>
        <rFont val="Times New Roman"/>
        <family val="1"/>
      </rPr>
      <t>4</t>
    </r>
  </si>
  <si>
    <t>Comments</t>
  </si>
  <si>
    <t>Rb</t>
  </si>
  <si>
    <t>Sr</t>
  </si>
  <si>
    <t>Y</t>
  </si>
  <si>
    <t>Ba</t>
  </si>
  <si>
    <t>Al</t>
  </si>
  <si>
    <t>P</t>
  </si>
  <si>
    <t>V</t>
  </si>
  <si>
    <t>Cr</t>
  </si>
  <si>
    <t>Ni</t>
  </si>
  <si>
    <t>Zn</t>
  </si>
  <si>
    <t>(day/month/year)</t>
  </si>
  <si>
    <t>(ºC)</t>
  </si>
  <si>
    <t>(mg/l)</t>
  </si>
  <si>
    <t>(µg/g)</t>
  </si>
  <si>
    <t>(ng/g)</t>
  </si>
  <si>
    <t>SD</t>
  </si>
  <si>
    <t>Goms river water</t>
  </si>
  <si>
    <t>SAW02</t>
  </si>
  <si>
    <t>GFFB1009A</t>
  </si>
  <si>
    <t>G 2010 - S1 Selkigerbach</t>
  </si>
  <si>
    <t>Goms</t>
  </si>
  <si>
    <t>creek water</t>
  </si>
  <si>
    <t>&lt;0.1</t>
  </si>
  <si>
    <t/>
  </si>
  <si>
    <t>&lt; LOQ</t>
  </si>
  <si>
    <t>SAW03</t>
  </si>
  <si>
    <t>GFFB10099</t>
  </si>
  <si>
    <t>G 2010 - S2 Wallibach</t>
  </si>
  <si>
    <t>SAW04</t>
  </si>
  <si>
    <t>GFFB1009D</t>
  </si>
  <si>
    <t>G 2010 - S3 Wilerbach</t>
  </si>
  <si>
    <t>n.a.</t>
  </si>
  <si>
    <t>SAW05</t>
  </si>
  <si>
    <t>GFFB10098</t>
  </si>
  <si>
    <t>G 2010 - S4 Hilperschbach</t>
  </si>
  <si>
    <t>SAW06</t>
  </si>
  <si>
    <t>GFFB1009F</t>
  </si>
  <si>
    <t>G 2010 - S5 Rhone (at Blitzingen)</t>
  </si>
  <si>
    <t>stream water</t>
  </si>
  <si>
    <t>Goms soil water</t>
  </si>
  <si>
    <t>SAW8</t>
  </si>
  <si>
    <t>GFFB100A5</t>
  </si>
  <si>
    <t>G 2010 - BW1 (5 cm depth)</t>
  </si>
  <si>
    <t>soil water</t>
  </si>
  <si>
    <t>SAW9</t>
  </si>
  <si>
    <t>GFFB100A6</t>
  </si>
  <si>
    <t>G 2010 - BW2 (20 cm depth)</t>
  </si>
  <si>
    <t>SAW10</t>
  </si>
  <si>
    <t>GFFB100A7</t>
  </si>
  <si>
    <t>G 2010 - BW3 (27 cm depth)</t>
  </si>
  <si>
    <t>SAW11</t>
  </si>
  <si>
    <t>GFFB100A8</t>
  </si>
  <si>
    <t>G 2010 - BW5 (16 cm depth)</t>
  </si>
  <si>
    <t>Grimsel (Aare) river water</t>
  </si>
  <si>
    <t>SAW07</t>
  </si>
  <si>
    <t>GFFB1006G</t>
  </si>
  <si>
    <t>A2010 - S1 stream</t>
  </si>
  <si>
    <t>Grimsel (Aare)</t>
  </si>
  <si>
    <t>Grimsel (Aare) soil water</t>
  </si>
  <si>
    <t>SAW12</t>
  </si>
  <si>
    <t>GFFB1006H</t>
  </si>
  <si>
    <t>A 2010 - BW1 (15 cm depth)</t>
  </si>
  <si>
    <t>SAW13</t>
  </si>
  <si>
    <t>GFFB1006T</t>
  </si>
  <si>
    <t>A 2010 - BW2 (15 cm depth)</t>
  </si>
  <si>
    <t>SAW14</t>
  </si>
  <si>
    <t>GFFB10075</t>
  </si>
  <si>
    <t>A 2010 - BW3 (15 cm depth)</t>
  </si>
  <si>
    <t>Grimsel (Aare) tunnel seep water</t>
  </si>
  <si>
    <t>SAW15</t>
  </si>
  <si>
    <t>GFFB10096</t>
  </si>
  <si>
    <t>GRL L95</t>
  </si>
  <si>
    <t>Grimsel rock lab (NAGRA)</t>
  </si>
  <si>
    <t>tunnel seep water</t>
  </si>
  <si>
    <t>SAW16</t>
  </si>
  <si>
    <t>GFFB1008Z</t>
  </si>
  <si>
    <t>GRL L104</t>
  </si>
  <si>
    <t>SAW17</t>
  </si>
  <si>
    <t>GFFB1008M</t>
  </si>
  <si>
    <t>GRL L180 (cavern 1)</t>
  </si>
  <si>
    <t>SAW18</t>
  </si>
  <si>
    <t>GFFB10097</t>
  </si>
  <si>
    <t>GRL L180 (cavern 2)</t>
  </si>
  <si>
    <t>SAW19</t>
  </si>
  <si>
    <t>GFFB10090</t>
  </si>
  <si>
    <t>GRL L302</t>
  </si>
  <si>
    <t>SAW20</t>
  </si>
  <si>
    <t>GFFB1008N</t>
  </si>
  <si>
    <t>GRL L374 (borhole BOSB 80.004)</t>
  </si>
  <si>
    <t xml:space="preserve">Uncertainties on ICP-OES concentration data are estimated to be 6% relative, based on accuracy (determined by analyses of reference materials) and precision (taking repeatability and calibration uncertainties into account). </t>
  </si>
  <si>
    <t>LOQ</t>
  </si>
  <si>
    <t>1.7-9.1</t>
  </si>
  <si>
    <t>0.5-1.0</t>
  </si>
  <si>
    <t>0.1-0.25</t>
  </si>
  <si>
    <t>0.01-0.034</t>
  </si>
  <si>
    <t>0.18-0.93</t>
  </si>
  <si>
    <t>1.9-4.1</t>
  </si>
  <si>
    <t>0.3-0.7</t>
  </si>
  <si>
    <t>0.02-0.17</t>
  </si>
  <si>
    <t>0.05-0.09</t>
  </si>
  <si>
    <t>0.04-0.18</t>
  </si>
  <si>
    <t>0.18-0.74</t>
  </si>
  <si>
    <t xml:space="preserve">Uncertainties on ICP-MS (iCAP-Q) concentration data are estimated to be 5% (P) relative, based on accuracy (determined by analyses of reference materials). </t>
  </si>
  <si>
    <t>Uncertainty on anions measured by Ion Chromatography (IC) are estimated at about 10% relative.</t>
  </si>
  <si>
    <t>GRL sample names indicate dinstance in tunnel in meters (according to tunnel wall labels)</t>
  </si>
  <si>
    <t>Li concentrations of samples SAW 2-6 by ICP-MS, measured by G. Floor</t>
  </si>
  <si>
    <t>For Sr isotope ratios, the uncertainty is less than ±0.00008 (2SD).</t>
  </si>
  <si>
    <t xml:space="preserve"> Table A3.  Swiss Alps analyses of plant samples</t>
  </si>
  <si>
    <t>Element concentrations (µg/g)</t>
  </si>
  <si>
    <t>Fe</t>
  </si>
  <si>
    <t>Mn</t>
  </si>
  <si>
    <t>Cu</t>
  </si>
  <si>
    <t>Pb</t>
  </si>
  <si>
    <t>MW4C</t>
  </si>
  <si>
    <t>GFFB1007K</t>
  </si>
  <si>
    <t>G2010 veg 1</t>
  </si>
  <si>
    <t>grass</t>
  </si>
  <si>
    <t>MW5C</t>
  </si>
  <si>
    <t>GFFB1007M</t>
  </si>
  <si>
    <t>A2010 veg 1</t>
  </si>
  <si>
    <t>MW8C</t>
  </si>
  <si>
    <t>GFFB10077</t>
  </si>
  <si>
    <t>A2010 veg 2</t>
  </si>
  <si>
    <t>spruce needles</t>
  </si>
  <si>
    <t>MW2C</t>
  </si>
  <si>
    <t>GFFB1006V</t>
  </si>
  <si>
    <t>spruce stemwood</t>
  </si>
  <si>
    <t>MW1C</t>
  </si>
  <si>
    <t>GFFB1007N</t>
  </si>
  <si>
    <t>A2010 veg 3</t>
  </si>
  <si>
    <t>blueberry leaves</t>
  </si>
  <si>
    <t>MW3C</t>
  </si>
  <si>
    <t>GFFB10078</t>
  </si>
  <si>
    <t>blueberry twigs</t>
  </si>
  <si>
    <t>mean all plants material</t>
  </si>
  <si>
    <t>be &lt;20% relative, based on accuracy (determined by analyses of reference material SRM1515) and precision (taking repeatability and calibration uncertainties into account).</t>
  </si>
  <si>
    <t>The IGSN data can be accessed by adding the IGSN after igsn.org, e.g. igsn.org/GFFB1003V</t>
  </si>
  <si>
    <t xml:space="preserve"> Table SN1. Sierra Nevada analyses of soil, saprolite, rock, bedload sediment and suspended stream load</t>
  </si>
  <si>
    <t>brief sample description</t>
  </si>
  <si>
    <t>depth (cm)</t>
  </si>
  <si>
    <r>
      <t>H</t>
    </r>
    <r>
      <rPr>
        <b/>
        <vertAlign val="subscript"/>
        <sz val="11"/>
        <rFont val="Times New Roman"/>
        <family val="1"/>
      </rPr>
      <t>2</t>
    </r>
    <r>
      <rPr>
        <b/>
        <sz val="11"/>
        <rFont val="Times New Roman"/>
        <family val="1"/>
      </rPr>
      <t>O</t>
    </r>
  </si>
  <si>
    <r>
      <t>CO</t>
    </r>
    <r>
      <rPr>
        <b/>
        <vertAlign val="subscript"/>
        <sz val="11"/>
        <rFont val="Times New Roman"/>
        <family val="1"/>
      </rPr>
      <t>2</t>
    </r>
  </si>
  <si>
    <t>Ga</t>
  </si>
  <si>
    <t>Nb</t>
  </si>
  <si>
    <t>Zr</t>
  </si>
  <si>
    <r>
      <rPr>
        <b/>
        <sz val="11"/>
        <color theme="1"/>
        <rFont val="Symbol"/>
        <family val="1"/>
        <charset val="2"/>
      </rPr>
      <t>e</t>
    </r>
    <r>
      <rPr>
        <b/>
        <vertAlign val="subscript"/>
        <sz val="11"/>
        <color theme="1"/>
        <rFont val="Times New Roman"/>
        <family val="1"/>
      </rPr>
      <t>Nd</t>
    </r>
  </si>
  <si>
    <t>P301 regolith depth profile</t>
  </si>
  <si>
    <t>SN01</t>
  </si>
  <si>
    <t>*</t>
  </si>
  <si>
    <t>GFFB1002T</t>
  </si>
  <si>
    <t>P301 core 0-13cm</t>
  </si>
  <si>
    <t>bulk soil</t>
  </si>
  <si>
    <t>SN02</t>
  </si>
  <si>
    <t>GFFB1002U</t>
  </si>
  <si>
    <t>P301 core 13-26cm</t>
  </si>
  <si>
    <t>SN02e</t>
  </si>
  <si>
    <t>P301 core 13-26cm exchangeable</t>
  </si>
  <si>
    <t>exchangeable soil</t>
  </si>
  <si>
    <t>-</t>
  </si>
  <si>
    <t>&lt;lod</t>
  </si>
  <si>
    <t>SN02r</t>
  </si>
  <si>
    <t>P301 core 13-26cm residuum</t>
  </si>
  <si>
    <t>residuum soil</t>
  </si>
  <si>
    <t>SN03</t>
  </si>
  <si>
    <t>GFFB1002V</t>
  </si>
  <si>
    <t>P301 core 26-34cm</t>
  </si>
  <si>
    <t>SN04</t>
  </si>
  <si>
    <t>GFFB1002R</t>
  </si>
  <si>
    <t>P301 Auger 30-47cm</t>
  </si>
  <si>
    <t>SN04e</t>
  </si>
  <si>
    <t>P301 Auger 30-47cm exchangeable</t>
  </si>
  <si>
    <t>SN04r</t>
  </si>
  <si>
    <t>P301 Auger 30-47cm residuum</t>
  </si>
  <si>
    <t>SN05</t>
  </si>
  <si>
    <t>GFFB1002S</t>
  </si>
  <si>
    <t>P301 Auger 47-58cm</t>
  </si>
  <si>
    <t>SN06</t>
  </si>
  <si>
    <t>GFFB1002P</t>
  </si>
  <si>
    <t>P301 Auger 58-71cm</t>
  </si>
  <si>
    <t>SN07</t>
  </si>
  <si>
    <t>GFFB1002Q</t>
  </si>
  <si>
    <t>P301 Auger 71-83cm</t>
  </si>
  <si>
    <t>SN08</t>
  </si>
  <si>
    <t>GFFB1002W</t>
  </si>
  <si>
    <t>P301 Auger 83-95cm</t>
  </si>
  <si>
    <t>SN09</t>
  </si>
  <si>
    <t>GFFB1002X</t>
  </si>
  <si>
    <t>P301 Auger 95-105cm</t>
  </si>
  <si>
    <t>SN10</t>
  </si>
  <si>
    <t>GFFB1002Y</t>
  </si>
  <si>
    <t>P301 Auger 105-116cm</t>
  </si>
  <si>
    <t>Balsam regolith depth profile</t>
  </si>
  <si>
    <t>SN59</t>
  </si>
  <si>
    <t>GFFB10022</t>
  </si>
  <si>
    <t>BP 0-10cm</t>
  </si>
  <si>
    <t>&lt;11</t>
  </si>
  <si>
    <t>SN60</t>
  </si>
  <si>
    <t>GFFB10023</t>
  </si>
  <si>
    <t>BP 30-40cm</t>
  </si>
  <si>
    <t>SN61</t>
  </si>
  <si>
    <t>GFFB10024</t>
  </si>
  <si>
    <t>BP 60-70cm</t>
  </si>
  <si>
    <t>SN62</t>
  </si>
  <si>
    <t>GFFB10025</t>
  </si>
  <si>
    <t>BP 80-90cm</t>
  </si>
  <si>
    <t>SN20</t>
  </si>
  <si>
    <t>GFFB1002K</t>
  </si>
  <si>
    <t>BP 178cm</t>
  </si>
  <si>
    <t>SN20e</t>
  </si>
  <si>
    <t>BP 178cm exchangeable</t>
  </si>
  <si>
    <t>SN20r</t>
  </si>
  <si>
    <t>BP 178cm residuum</t>
  </si>
  <si>
    <t>SN19</t>
  </si>
  <si>
    <t>GFFB1002J</t>
  </si>
  <si>
    <t>BP 257cm</t>
  </si>
  <si>
    <t>SN18</t>
  </si>
  <si>
    <t>GFFB1002N</t>
  </si>
  <si>
    <t>BP 287cm</t>
  </si>
  <si>
    <t>bulk saprolite</t>
  </si>
  <si>
    <t>SN17</t>
  </si>
  <si>
    <t>GFFB1002M</t>
  </si>
  <si>
    <t>BP 330cm</t>
  </si>
  <si>
    <t>SN16</t>
  </si>
  <si>
    <t>GFFB1002H</t>
  </si>
  <si>
    <t>BP 414cm</t>
  </si>
  <si>
    <t>SN16e</t>
  </si>
  <si>
    <t>BP 414cm exchangeable</t>
  </si>
  <si>
    <t>exchangeable saprolite</t>
  </si>
  <si>
    <t>SN16r</t>
  </si>
  <si>
    <t>BP 414cm residuum</t>
  </si>
  <si>
    <t>residuum saprolite</t>
  </si>
  <si>
    <t>SN15</t>
  </si>
  <si>
    <t>GFFB1002G</t>
  </si>
  <si>
    <t>BP 513cm</t>
  </si>
  <si>
    <t>SN14</t>
  </si>
  <si>
    <t>GFFB1002L</t>
  </si>
  <si>
    <t>BP 605cm</t>
  </si>
  <si>
    <t>SN14e</t>
  </si>
  <si>
    <t>BP 605cm exchangeable</t>
  </si>
  <si>
    <t>SN14r</t>
  </si>
  <si>
    <t>BP 605cm residuum</t>
  </si>
  <si>
    <t>Creek sediment loads</t>
  </si>
  <si>
    <t>SN46</t>
  </si>
  <si>
    <t>GFFB10038</t>
  </si>
  <si>
    <t>suspended sediment (P301 filter)</t>
  </si>
  <si>
    <t>suspended load</t>
  </si>
  <si>
    <t>SN47</t>
  </si>
  <si>
    <t>GFFB10037</t>
  </si>
  <si>
    <t>suspended sediment (P300 filter)</t>
  </si>
  <si>
    <t>Rocks</t>
  </si>
  <si>
    <t>SN30</t>
  </si>
  <si>
    <t>GFFB10004</t>
  </si>
  <si>
    <t>SN P301 Rx 2011-1</t>
  </si>
  <si>
    <t>Granodiorite</t>
  </si>
  <si>
    <t>Acme</t>
  </si>
  <si>
    <t>SN31</t>
  </si>
  <si>
    <t>GFFB1000B</t>
  </si>
  <si>
    <t>SN P301 Rx 2011-2</t>
  </si>
  <si>
    <t>SN32</t>
  </si>
  <si>
    <t>GFFB10009</t>
  </si>
  <si>
    <t>SN P301 Rx 2011-3</t>
  </si>
  <si>
    <t>SN33</t>
  </si>
  <si>
    <t>GFFB1000A</t>
  </si>
  <si>
    <t>SN P301 Rx 2011-4</t>
  </si>
  <si>
    <t>SN34</t>
  </si>
  <si>
    <t>GFFB1000E</t>
  </si>
  <si>
    <t>SN P301 Rx 2011-5</t>
  </si>
  <si>
    <t>SN35</t>
  </si>
  <si>
    <t>GFFB1001W</t>
  </si>
  <si>
    <t>SN P303 Rx 2011-1</t>
  </si>
  <si>
    <t>Granodiorite/Tonalite -amph-biot-rich</t>
  </si>
  <si>
    <t>SN36</t>
  </si>
  <si>
    <t>GFFB1001X</t>
  </si>
  <si>
    <t>SN P303 Rx 2011-2</t>
  </si>
  <si>
    <t>SN37</t>
  </si>
  <si>
    <t>GFFB1001Y</t>
  </si>
  <si>
    <t>SN P303 Rx 2011-3</t>
  </si>
  <si>
    <t>SN38</t>
  </si>
  <si>
    <t>GFFB1001Z</t>
  </si>
  <si>
    <t>SN P303 Rx 2011-4</t>
  </si>
  <si>
    <t>SN39</t>
  </si>
  <si>
    <t>GFFB10020</t>
  </si>
  <si>
    <t>SN P303 Rx 2011-5</t>
  </si>
  <si>
    <t>SN40</t>
  </si>
  <si>
    <t>GFFB1001T</t>
  </si>
  <si>
    <t>SN P303 Rx 2011-6</t>
  </si>
  <si>
    <t>SN13</t>
  </si>
  <si>
    <t>GFFB10021</t>
  </si>
  <si>
    <t>BP 688cm</t>
  </si>
  <si>
    <t>weathered Granodiorite</t>
  </si>
  <si>
    <t>SN12</t>
  </si>
  <si>
    <t>GFFB10027</t>
  </si>
  <si>
    <t>BP 696cm</t>
  </si>
  <si>
    <t>SN11</t>
  </si>
  <si>
    <t>GFFB10026</t>
  </si>
  <si>
    <t>BP Rock</t>
  </si>
  <si>
    <t>SN41</t>
  </si>
  <si>
    <t>GFFB1001N</t>
  </si>
  <si>
    <t>SN BP Rx 2011-1</t>
  </si>
  <si>
    <t>SN42</t>
  </si>
  <si>
    <t>GFFB1001P</t>
  </si>
  <si>
    <t>SN BP Rx 2011-2</t>
  </si>
  <si>
    <t>SN43</t>
  </si>
  <si>
    <t>GFFB1001Q</t>
  </si>
  <si>
    <t>SN BP Rx 2011-3A</t>
  </si>
  <si>
    <t>SN44</t>
  </si>
  <si>
    <t>GFFB1001R</t>
  </si>
  <si>
    <t>SN BP Rx 2011-3B</t>
  </si>
  <si>
    <t>SN45</t>
  </si>
  <si>
    <t>GFFB1001S</t>
  </si>
  <si>
    <t>SN BP Rx 2011-4</t>
  </si>
  <si>
    <t>Rocks, Data from Hahm et al. 2014 and Riebe and Granger 2012</t>
  </si>
  <si>
    <t>P301C01</t>
  </si>
  <si>
    <t>CZO Providence (Dinkey Creek)</t>
  </si>
  <si>
    <t>n.r.</t>
  </si>
  <si>
    <t>P301C02</t>
  </si>
  <si>
    <t>(P301C03)</t>
  </si>
  <si>
    <t>P301C08</t>
  </si>
  <si>
    <t>P301C11</t>
  </si>
  <si>
    <t>(P301OS1)</t>
  </si>
  <si>
    <t>P301OS10me</t>
  </si>
  <si>
    <t>P301OS12</t>
  </si>
  <si>
    <t>(P301OS12me1)</t>
  </si>
  <si>
    <t>(P301OS12me2)</t>
  </si>
  <si>
    <t>P301OS20</t>
  </si>
  <si>
    <t>P301OS20m</t>
  </si>
  <si>
    <t>P301OS8</t>
  </si>
  <si>
    <t>P301OS9</t>
  </si>
  <si>
    <t>P301SV2</t>
  </si>
  <si>
    <t>P303C001</t>
  </si>
  <si>
    <t>P303C002</t>
  </si>
  <si>
    <t>P303C003</t>
  </si>
  <si>
    <t>P303C004</t>
  </si>
  <si>
    <t>P303C005</t>
  </si>
  <si>
    <t>P303C007-2</t>
  </si>
  <si>
    <t>P303C007-3</t>
  </si>
  <si>
    <t>P303C007part1</t>
  </si>
  <si>
    <t>P303C008-1</t>
  </si>
  <si>
    <t>P303C010</t>
  </si>
  <si>
    <t>P303C010A</t>
  </si>
  <si>
    <t>P303C011A</t>
  </si>
  <si>
    <t>P303C011B</t>
  </si>
  <si>
    <t>P303C012</t>
  </si>
  <si>
    <t>P303C013</t>
  </si>
  <si>
    <t>P303C014A</t>
  </si>
  <si>
    <t>P303C015</t>
  </si>
  <si>
    <t>P303C016</t>
  </si>
  <si>
    <t>P303C017</t>
  </si>
  <si>
    <t>P303C018</t>
  </si>
  <si>
    <t>P303C019</t>
  </si>
  <si>
    <t>P303C020</t>
  </si>
  <si>
    <t>P303C021</t>
  </si>
  <si>
    <t>P303C022</t>
  </si>
  <si>
    <t>P303C023</t>
  </si>
  <si>
    <t>P303C024</t>
  </si>
  <si>
    <t>P303C025</t>
  </si>
  <si>
    <t>P303C026</t>
  </si>
  <si>
    <t>P303C027</t>
  </si>
  <si>
    <t>P303C028</t>
  </si>
  <si>
    <t>P303C029</t>
  </si>
  <si>
    <t>P303C030</t>
  </si>
  <si>
    <t>P303C031</t>
  </si>
  <si>
    <t>P303C032</t>
  </si>
  <si>
    <t>P303C033</t>
  </si>
  <si>
    <t>P303C035</t>
  </si>
  <si>
    <t>P303OS1</t>
  </si>
  <si>
    <t>P303OS1B</t>
  </si>
  <si>
    <t>P303OS3</t>
  </si>
  <si>
    <t>P303OS4A</t>
  </si>
  <si>
    <t>P303OS4B</t>
  </si>
  <si>
    <t>P303OS4C</t>
  </si>
  <si>
    <t>P303OS6A</t>
  </si>
  <si>
    <t>P303OS6B</t>
  </si>
  <si>
    <t>(P304C01)</t>
  </si>
  <si>
    <t>P304C010</t>
  </si>
  <si>
    <t>(P304C02)</t>
  </si>
  <si>
    <t>P304C03</t>
  </si>
  <si>
    <t>P304C04</t>
  </si>
  <si>
    <t>P304C05</t>
  </si>
  <si>
    <t>P304C06</t>
  </si>
  <si>
    <t>P304C07</t>
  </si>
  <si>
    <t>P304C08</t>
  </si>
  <si>
    <t>P304C09</t>
  </si>
  <si>
    <t>P304C10</t>
  </si>
  <si>
    <t>P304C12</t>
  </si>
  <si>
    <t>P304C13B</t>
  </si>
  <si>
    <t>P304OS1</t>
  </si>
  <si>
    <t>P304OS1A</t>
  </si>
  <si>
    <t>P304OS2</t>
  </si>
  <si>
    <t>mean Rocks, data from Hahm et al. 2014, Riebe and Granger 2012, and GFZ</t>
  </si>
  <si>
    <t>mean bedrock after outlier removal</t>
  </si>
  <si>
    <t>2 SD bedrock after outlier removal</t>
  </si>
  <si>
    <t>2 SE bedrock after outlier removal</t>
  </si>
  <si>
    <t>N bedrock after outlier removal</t>
  </si>
  <si>
    <t>Soil/ Saprolite, data from Hahm et al. 2014 and Riebe and Granger 2012</t>
  </si>
  <si>
    <t>P301PF01M100cm</t>
  </si>
  <si>
    <t>Soil Pit</t>
  </si>
  <si>
    <t>P301PF01M10cm</t>
  </si>
  <si>
    <t>P301PF01M125cm</t>
  </si>
  <si>
    <t>P301PF01M150cm</t>
  </si>
  <si>
    <t>P301PF01M182cm</t>
  </si>
  <si>
    <t>Saprolite</t>
  </si>
  <si>
    <t>P301PF01M25cm</t>
  </si>
  <si>
    <t>P301PF01M50cm</t>
  </si>
  <si>
    <t>P301PF01M75cm</t>
  </si>
  <si>
    <t>P301PF01N100cm</t>
  </si>
  <si>
    <t>P301PF01N10cm</t>
  </si>
  <si>
    <t>P301PF01N125cm</t>
  </si>
  <si>
    <t>P301PF01N150cm</t>
  </si>
  <si>
    <t>P301PF01N185cm</t>
  </si>
  <si>
    <t>P301PF01N25cm</t>
  </si>
  <si>
    <t>P301PF01N50cm</t>
  </si>
  <si>
    <t>P301PF01N75cm</t>
  </si>
  <si>
    <t>P301PF01S100cm</t>
  </si>
  <si>
    <t>P301PF01S10cm</t>
  </si>
  <si>
    <t>P301PF01S125cm</t>
  </si>
  <si>
    <t>P301PF01S150cm</t>
  </si>
  <si>
    <t>P301PF01S177cm</t>
  </si>
  <si>
    <t>P301PF01S25cm</t>
  </si>
  <si>
    <t>P301PF01S50cm</t>
  </si>
  <si>
    <t>P301PF01S75cm</t>
  </si>
  <si>
    <t>P301PF02M25cm</t>
  </si>
  <si>
    <t>P301PF02NW10cm</t>
  </si>
  <si>
    <t>P301PF02NW120cm_dpsp</t>
  </si>
  <si>
    <t>P301PF02NW25cm</t>
  </si>
  <si>
    <t>P301PF02NW50cm</t>
  </si>
  <si>
    <t>P301PF02NW75cm</t>
  </si>
  <si>
    <t>P301PF02NW85cm</t>
  </si>
  <si>
    <t>P301PF02SE10cm</t>
  </si>
  <si>
    <t>P301PF02SE25cm</t>
  </si>
  <si>
    <t>P301PF02SE50cm</t>
  </si>
  <si>
    <t>P301PF02SE85cmSap</t>
  </si>
  <si>
    <t>P301TP1A_20cm</t>
  </si>
  <si>
    <t>P301TP1B_40cm</t>
  </si>
  <si>
    <t>P301TP1BC_60cm</t>
  </si>
  <si>
    <t>P301TP2A</t>
  </si>
  <si>
    <t>P301TP2B</t>
  </si>
  <si>
    <t>P301TP2BC</t>
  </si>
  <si>
    <t>mean soil/ saprolite P301</t>
  </si>
  <si>
    <t>2 SD soil/ saprolite P301</t>
  </si>
  <si>
    <t>2 SE soil/ saprolite P301</t>
  </si>
  <si>
    <t>N soil/ saprolite P301</t>
  </si>
  <si>
    <t>P303P001ABHoriz</t>
  </si>
  <si>
    <t>P303P001B-C</t>
  </si>
  <si>
    <t>P303P001B-horiz</t>
  </si>
  <si>
    <t>P303P2RF1</t>
  </si>
  <si>
    <t>P303T003</t>
  </si>
  <si>
    <t>Toe Slope</t>
  </si>
  <si>
    <t>P303T005</t>
  </si>
  <si>
    <t>P303T008</t>
  </si>
  <si>
    <t>P303T009</t>
  </si>
  <si>
    <t>P303T010</t>
  </si>
  <si>
    <t>P303T011</t>
  </si>
  <si>
    <t>P303T017</t>
  </si>
  <si>
    <t>P303T031</t>
  </si>
  <si>
    <t>P303T032</t>
  </si>
  <si>
    <t>P303T033</t>
  </si>
  <si>
    <t>P303T036</t>
  </si>
  <si>
    <t>P303T037</t>
  </si>
  <si>
    <t>P303T038</t>
  </si>
  <si>
    <t>P303T039</t>
  </si>
  <si>
    <t>P303T040</t>
  </si>
  <si>
    <t>P303T041</t>
  </si>
  <si>
    <t>P303T042</t>
  </si>
  <si>
    <t>P303U01</t>
  </si>
  <si>
    <t>Upper Slope</t>
  </si>
  <si>
    <t>mean soil/ saprolite P303</t>
  </si>
  <si>
    <t>2 SD soil/ saprolite P303</t>
  </si>
  <si>
    <t>2 SE soil/ saprolite P303</t>
  </si>
  <si>
    <t>N soil/ saprolite P303</t>
  </si>
  <si>
    <t>P304P01-1</t>
  </si>
  <si>
    <t>P304P01-2</t>
  </si>
  <si>
    <t>P304P01-3</t>
  </si>
  <si>
    <t>P304P01-4</t>
  </si>
  <si>
    <t>P304P01-5</t>
  </si>
  <si>
    <t>P304P01-6</t>
  </si>
  <si>
    <t>P304P01-7</t>
  </si>
  <si>
    <t>P304P01-8</t>
  </si>
  <si>
    <t>P304P01-9</t>
  </si>
  <si>
    <t>P304P01RF1</t>
  </si>
  <si>
    <t>P304P01RF2</t>
  </si>
  <si>
    <t>P304P101RF1</t>
  </si>
  <si>
    <t>P304P101RF2</t>
  </si>
  <si>
    <t>P304P102BD1</t>
  </si>
  <si>
    <t>P304T02</t>
  </si>
  <si>
    <t>P304T05</t>
  </si>
  <si>
    <t>mean soil/ saprolite P304</t>
  </si>
  <si>
    <t>2 SD soil/ saprolite P304</t>
  </si>
  <si>
    <t>2 SE soil/ saprolite P304</t>
  </si>
  <si>
    <t>N soil/ saprolite P304</t>
  </si>
  <si>
    <t>Data from Uhlig et al. (2017) (marked *) and from Hahm et al. (2014) and Riebe and Granger (2012) (marked #).</t>
  </si>
  <si>
    <t>n.a. = not analysed; n.r. = not reported; lod = limit of detection</t>
  </si>
  <si>
    <t>ICP-OES analyses have been performed on soil/saprolite exchangeable and soil/saprolite residuum fractions. The limits of detection are: Al, Cu, Fe, Sr, Ti: &lt;0.06µg/g, Ni: &lt;0.11µg/g, Ga: &lt;0.66µg/g, Zn: &lt;2.8µg/g.</t>
  </si>
  <si>
    <t>Further details on sampling and locations are provided in Uhlig et al., Biogeosciences (2017, 14, 3111-3128) and via the IGSN, which is the International Geo Sample Number, www.igsn.org.</t>
  </si>
  <si>
    <t>IGSN, International Geo Sample Number, www.igsn.org (syntax e.g. igsn.org/GFFB1000X)</t>
  </si>
  <si>
    <t>Bedrock: An outlier test for zirconium concentrations was performed. Samples which failed the 2SD outlier test are indicated by sample names in (parentheses) and were not taken into account for the calculation of mean bedrock data (including Granodiorite/Tonalite).</t>
  </si>
  <si>
    <t>CDF was calculated using a mean outlier-corrected bedrock Zr concentration of 128ppm, based on bedrock samples from Uhlig et al. (2017),  from Hahm et al. (2014), and Riebe and Granger (2012)</t>
  </si>
  <si>
    <t>catchment (description)</t>
  </si>
  <si>
    <t xml:space="preserve">conductivity </t>
  </si>
  <si>
    <t>discharge</t>
  </si>
  <si>
    <t>(year month day)</t>
  </si>
  <si>
    <t>(µS/cm)</t>
  </si>
  <si>
    <t>(liter/sec)</t>
  </si>
  <si>
    <t>P301 groundwater</t>
  </si>
  <si>
    <t>SNW47</t>
  </si>
  <si>
    <t>P301 W1 well 1 MMW4</t>
  </si>
  <si>
    <t>31/07/2012</t>
  </si>
  <si>
    <t>ground water</t>
  </si>
  <si>
    <t>&lt;0.4</t>
  </si>
  <si>
    <t>&lt;0.2</t>
  </si>
  <si>
    <t>SNW46</t>
  </si>
  <si>
    <t>P301 W2 well 2 MMSPN1</t>
  </si>
  <si>
    <t>P301 soil water</t>
  </si>
  <si>
    <t>SNW15</t>
  </si>
  <si>
    <t>P301 13 cm depth</t>
  </si>
  <si>
    <t>24/05/2010</t>
  </si>
  <si>
    <t>soil water (lysimeter)</t>
  </si>
  <si>
    <t>SNW16</t>
  </si>
  <si>
    <t>P301 26 cm depth</t>
  </si>
  <si>
    <t>SNW63</t>
  </si>
  <si>
    <t>P301 90 cm depth</t>
  </si>
  <si>
    <t>15/04/2014</t>
  </si>
  <si>
    <t>P303 soil water</t>
  </si>
  <si>
    <t>SNW17</t>
  </si>
  <si>
    <t>P303 13 cm depth</t>
  </si>
  <si>
    <t>SNW18</t>
  </si>
  <si>
    <t>P303 26 cm depth</t>
  </si>
  <si>
    <t>P304 soil water</t>
  </si>
  <si>
    <t>SNW19</t>
  </si>
  <si>
    <t>P304 13 cm depth</t>
  </si>
  <si>
    <t>SNW20</t>
  </si>
  <si>
    <t>P304 26 cm depth</t>
  </si>
  <si>
    <t>mean all soil water</t>
  </si>
  <si>
    <t>D102 creek water</t>
  </si>
  <si>
    <t>SNW14</t>
  </si>
  <si>
    <t>D102</t>
  </si>
  <si>
    <t>22/05/2010</t>
  </si>
  <si>
    <t>SNW25</t>
  </si>
  <si>
    <t xml:space="preserve">D102 </t>
  </si>
  <si>
    <t>SNW30</t>
  </si>
  <si>
    <t>SNW35</t>
  </si>
  <si>
    <t>SNW45</t>
  </si>
  <si>
    <t>SNW57</t>
  </si>
  <si>
    <t>SNW62</t>
  </si>
  <si>
    <t>P300 creek water</t>
  </si>
  <si>
    <t>SNW13</t>
  </si>
  <si>
    <t>GFFB1000V</t>
  </si>
  <si>
    <t>P300</t>
  </si>
  <si>
    <t>SNW24</t>
  </si>
  <si>
    <t>GFFB1000U</t>
  </si>
  <si>
    <t>SNW29</t>
  </si>
  <si>
    <t>GFFB1000W</t>
  </si>
  <si>
    <t>SNW34</t>
  </si>
  <si>
    <t>GFFB1000X</t>
  </si>
  <si>
    <t xml:space="preserve">P300 </t>
  </si>
  <si>
    <t>SNW44</t>
  </si>
  <si>
    <t>GFFB1000Y</t>
  </si>
  <si>
    <t>SNW56</t>
  </si>
  <si>
    <t>GFFB1000Z</t>
  </si>
  <si>
    <t>SNW61</t>
  </si>
  <si>
    <t>GFFB10010</t>
  </si>
  <si>
    <t>P301 creek water</t>
  </si>
  <si>
    <t>SNW1</t>
  </si>
  <si>
    <t>P301</t>
  </si>
  <si>
    <t>02/2009</t>
  </si>
  <si>
    <t>SNW10</t>
  </si>
  <si>
    <t>GFFB10007</t>
  </si>
  <si>
    <t>SNW21</t>
  </si>
  <si>
    <t>GFFB1000D</t>
  </si>
  <si>
    <t xml:space="preserve">P301 </t>
  </si>
  <si>
    <t>SNW26</t>
  </si>
  <si>
    <t>GFFB10003</t>
  </si>
  <si>
    <t>SNW31</t>
  </si>
  <si>
    <t>GFFB1000G</t>
  </si>
  <si>
    <t>SNW41</t>
  </si>
  <si>
    <t>GFFB1000F</t>
  </si>
  <si>
    <t>SNW53</t>
  </si>
  <si>
    <t>GFFB1000J</t>
  </si>
  <si>
    <t>SNW58</t>
  </si>
  <si>
    <t>GFFB1000H</t>
  </si>
  <si>
    <t>P303 creek water</t>
  </si>
  <si>
    <t>SNW11</t>
  </si>
  <si>
    <t>GFFB1001A</t>
  </si>
  <si>
    <t>P303</t>
  </si>
  <si>
    <t>23/05/2010</t>
  </si>
  <si>
    <t>SNW22</t>
  </si>
  <si>
    <t>GFFB10019</t>
  </si>
  <si>
    <t>SNW27</t>
  </si>
  <si>
    <t>GFFB10018</t>
  </si>
  <si>
    <t xml:space="preserve">P303 </t>
  </si>
  <si>
    <t>SNW32</t>
  </si>
  <si>
    <t>GFFB1001D</t>
  </si>
  <si>
    <t>SNW42</t>
  </si>
  <si>
    <t>GFFB1001B</t>
  </si>
  <si>
    <t>SNW54</t>
  </si>
  <si>
    <t>GFFB1001C</t>
  </si>
  <si>
    <t>SNW59</t>
  </si>
  <si>
    <t>GFFB1001E</t>
  </si>
  <si>
    <t>P304 creek water</t>
  </si>
  <si>
    <t>SNW12</t>
  </si>
  <si>
    <t>GFFB10013</t>
  </si>
  <si>
    <t>P304</t>
  </si>
  <si>
    <t>SNW23</t>
  </si>
  <si>
    <t>GFFB10012</t>
  </si>
  <si>
    <t>SNW28</t>
  </si>
  <si>
    <t>GFFB10011</t>
  </si>
  <si>
    <t xml:space="preserve">P304 </t>
  </si>
  <si>
    <t>SNW33</t>
  </si>
  <si>
    <t>GFFB10014</t>
  </si>
  <si>
    <t>SNW43</t>
  </si>
  <si>
    <t>GFFB10015</t>
  </si>
  <si>
    <t>SNW55</t>
  </si>
  <si>
    <t>GFFB10016</t>
  </si>
  <si>
    <t>SNW60</t>
  </si>
  <si>
    <t>GFFB10017</t>
  </si>
  <si>
    <t>mean all creek water</t>
  </si>
  <si>
    <t>Data from Uhlig et al. (2017) are marked (*). All other data from this study.</t>
  </si>
  <si>
    <r>
      <t>Alkalinity was obtained by titration with 0.01M HCl to a pH of 4.3 and given as HCO</t>
    </r>
    <r>
      <rPr>
        <vertAlign val="subscript"/>
        <sz val="11"/>
        <color theme="1"/>
        <rFont val="Times New Roman"/>
        <family val="1"/>
      </rPr>
      <t>3</t>
    </r>
    <r>
      <rPr>
        <vertAlign val="superscript"/>
        <sz val="11"/>
        <color theme="1"/>
        <rFont val="Times New Roman"/>
        <family val="1"/>
      </rPr>
      <t>-</t>
    </r>
    <r>
      <rPr>
        <sz val="11"/>
        <color theme="1"/>
        <rFont val="Times New Roman"/>
        <family val="1"/>
      </rPr>
      <t xml:space="preserve"> in mg/l with an uncertainty estimate of 10% relative.</t>
    </r>
  </si>
  <si>
    <t>Uncertainties on ICP-OES concentration data are estimated to be &lt;6% relative, based on repeat analyses of reference materials.</t>
  </si>
  <si>
    <t>Uncertainties on Q-ICP-MS concentration data are estimated to be &lt;19% (P) relative, based on  analyses of reference materials.</t>
  </si>
  <si>
    <t>Supplemental samples not used in this paper</t>
  </si>
  <si>
    <t>SiO2</t>
  </si>
  <si>
    <t>(ppb)</t>
  </si>
  <si>
    <t>SNW2</t>
  </si>
  <si>
    <t>Streamwater near SSN09WB</t>
  </si>
  <si>
    <t>SNW3</t>
  </si>
  <si>
    <t>SSN09 BM59</t>
  </si>
  <si>
    <t>SNW4</t>
  </si>
  <si>
    <t>P301 Upper Meadow Well @ CZO7</t>
  </si>
  <si>
    <t>SNW5</t>
  </si>
  <si>
    <t>P301 Middle Meadow @ Well Cluster 3</t>
  </si>
  <si>
    <t>SNW6</t>
  </si>
  <si>
    <t>P301 @ CZO9 Restricted Meadow</t>
  </si>
  <si>
    <t>SNW7</t>
  </si>
  <si>
    <t>Seep 1. Seep water from tunnel in hydroelectric plant at Shaver Lake</t>
  </si>
  <si>
    <t>SNW8</t>
  </si>
  <si>
    <t>Seep 2. Seep water from tunnel in hydroelectric plant at Shaver Lake</t>
  </si>
  <si>
    <t xml:space="preserve"> Table S3. Sierra Nevada analyses of plant samples</t>
  </si>
  <si>
    <t xml:space="preserve">fresh foliage </t>
  </si>
  <si>
    <t>MW1</t>
  </si>
  <si>
    <t>GFFB1002Z</t>
  </si>
  <si>
    <t>Ponderosa Pine - needles</t>
  </si>
  <si>
    <t>&lt; 0.3</t>
  </si>
  <si>
    <t>MW2</t>
  </si>
  <si>
    <t>GFFB10030</t>
  </si>
  <si>
    <t>Jeffrey Pine - needles</t>
  </si>
  <si>
    <t>23/05/2011</t>
  </si>
  <si>
    <t>MW3</t>
  </si>
  <si>
    <t>GFFB10031</t>
  </si>
  <si>
    <t>Manzanita - leaves</t>
  </si>
  <si>
    <t>23/05/2012</t>
  </si>
  <si>
    <t>MW4</t>
  </si>
  <si>
    <t>GFFB10032</t>
  </si>
  <si>
    <t>Whitethorn - leaves</t>
  </si>
  <si>
    <t>23/05/2013</t>
  </si>
  <si>
    <t>mean foliage</t>
  </si>
  <si>
    <t>fresh wood</t>
  </si>
  <si>
    <t>MW6</t>
  </si>
  <si>
    <t>GFFB10033</t>
  </si>
  <si>
    <t>Ponderosa Pine - wood</t>
  </si>
  <si>
    <t>MW5</t>
  </si>
  <si>
    <t>GFFB10034</t>
  </si>
  <si>
    <t>Jeffrey Pine - wood</t>
  </si>
  <si>
    <t>MW8</t>
  </si>
  <si>
    <t>GFFB10035</t>
  </si>
  <si>
    <t>Manzanita - wood</t>
  </si>
  <si>
    <t>MW7</t>
  </si>
  <si>
    <t>GFFB10036</t>
  </si>
  <si>
    <t>Whitethorn - wood</t>
  </si>
  <si>
    <t>mean wood</t>
  </si>
  <si>
    <t>litter from forest floor</t>
  </si>
  <si>
    <t>MW9</t>
  </si>
  <si>
    <t>GFFB1003G</t>
  </si>
  <si>
    <t>mixed (soil + duff/litter) P303</t>
  </si>
  <si>
    <t>SN63</t>
  </si>
  <si>
    <t>GFFB1003F</t>
  </si>
  <si>
    <t>needles from duff/litter P303</t>
  </si>
  <si>
    <t>&gt;1305</t>
  </si>
  <si>
    <t>GFFB1003E</t>
  </si>
  <si>
    <t>twigs from duff/litter P303</t>
  </si>
  <si>
    <t>&gt;891</t>
  </si>
  <si>
    <t>GFFB1003D</t>
  </si>
  <si>
    <t>bark from litter P303</t>
  </si>
  <si>
    <t>&gt;680</t>
  </si>
  <si>
    <t>mean litter</t>
  </si>
  <si>
    <t>plant debris from sediment pond</t>
  </si>
  <si>
    <t>SN52</t>
  </si>
  <si>
    <t>GFFB1003C</t>
  </si>
  <si>
    <t>needles from sediment pond P303</t>
  </si>
  <si>
    <t>&gt;470</t>
  </si>
  <si>
    <t>GFFB1003B</t>
  </si>
  <si>
    <t>twigs from sediment pond P303</t>
  </si>
  <si>
    <t>&gt;605</t>
  </si>
  <si>
    <t>GFFB1003A</t>
  </si>
  <si>
    <t>bark from sediment pond P303</t>
  </si>
  <si>
    <t>&gt;596</t>
  </si>
  <si>
    <t>GFFB10039</t>
  </si>
  <si>
    <t>&gt;646</t>
  </si>
  <si>
    <t>mean plant debris</t>
  </si>
  <si>
    <t xml:space="preserve"> All data from Uhlig et al. (2017).</t>
  </si>
  <si>
    <t>Uncertainties on ICP-OES concentration data are estimated to be 20% (except Na, Sr, Zn: 30%) relative, based on repeat analyses of reference materials</t>
  </si>
  <si>
    <t>* replicate dissolution; analysed within the same sample batch as samples SN47, SN52, SN63</t>
  </si>
  <si>
    <t>Table SL1a. Sri Lanka analyses of soil, saprolite, rock</t>
  </si>
  <si>
    <r>
      <t xml:space="preserve">CDF chemical depletion fraction and </t>
    </r>
    <r>
      <rPr>
        <sz val="11"/>
        <color theme="1"/>
        <rFont val="Symbol"/>
        <family val="1"/>
        <charset val="2"/>
      </rPr>
      <t>t</t>
    </r>
    <r>
      <rPr>
        <sz val="11"/>
        <color theme="1"/>
        <rFont val="Times New Roman"/>
        <family val="1"/>
      </rPr>
      <t xml:space="preserve"> mass transfer coefficients (calculated from LOI-corrected concentrations)</t>
    </r>
  </si>
  <si>
    <t>mean depth (cm)</t>
  </si>
  <si>
    <t>2SD</t>
  </si>
  <si>
    <r>
      <rPr>
        <b/>
        <sz val="13"/>
        <color theme="1"/>
        <rFont val="Symbol"/>
        <family val="1"/>
        <charset val="2"/>
      </rPr>
      <t>t</t>
    </r>
    <r>
      <rPr>
        <b/>
        <vertAlign val="superscript"/>
        <sz val="13"/>
        <color theme="1"/>
        <rFont val="Times New Roman"/>
        <family val="1"/>
      </rPr>
      <t>Si</t>
    </r>
  </si>
  <si>
    <r>
      <rPr>
        <b/>
        <sz val="13"/>
        <color theme="1"/>
        <rFont val="Symbol"/>
        <family val="1"/>
        <charset val="2"/>
      </rPr>
      <t>t</t>
    </r>
    <r>
      <rPr>
        <b/>
        <vertAlign val="superscript"/>
        <sz val="13"/>
        <color theme="1"/>
        <rFont val="Times New Roman"/>
        <family val="1"/>
      </rPr>
      <t>Ti</t>
    </r>
  </si>
  <si>
    <r>
      <rPr>
        <b/>
        <sz val="13"/>
        <color theme="1"/>
        <rFont val="Symbol"/>
        <family val="1"/>
        <charset val="2"/>
      </rPr>
      <t>t</t>
    </r>
    <r>
      <rPr>
        <b/>
        <vertAlign val="superscript"/>
        <sz val="13"/>
        <color theme="1"/>
        <rFont val="Times New Roman"/>
        <family val="1"/>
      </rPr>
      <t>Al</t>
    </r>
  </si>
  <si>
    <r>
      <rPr>
        <b/>
        <sz val="13"/>
        <color theme="1"/>
        <rFont val="Symbol"/>
        <family val="1"/>
        <charset val="2"/>
      </rPr>
      <t>t</t>
    </r>
    <r>
      <rPr>
        <b/>
        <vertAlign val="superscript"/>
        <sz val="13"/>
        <color theme="1"/>
        <rFont val="Times New Roman"/>
        <family val="1"/>
      </rPr>
      <t>Fe</t>
    </r>
  </si>
  <si>
    <r>
      <rPr>
        <b/>
        <sz val="13"/>
        <color theme="1"/>
        <rFont val="Symbol"/>
        <family val="1"/>
        <charset val="2"/>
      </rPr>
      <t>t</t>
    </r>
    <r>
      <rPr>
        <b/>
        <vertAlign val="superscript"/>
        <sz val="13"/>
        <color theme="1"/>
        <rFont val="Times New Roman"/>
        <family val="1"/>
      </rPr>
      <t>Mn</t>
    </r>
  </si>
  <si>
    <r>
      <rPr>
        <b/>
        <sz val="13"/>
        <color theme="1"/>
        <rFont val="Symbol"/>
        <family val="1"/>
        <charset val="2"/>
      </rPr>
      <t>t</t>
    </r>
    <r>
      <rPr>
        <b/>
        <vertAlign val="superscript"/>
        <sz val="13"/>
        <color theme="1"/>
        <rFont val="Times New Roman"/>
        <family val="1"/>
      </rPr>
      <t>Mg</t>
    </r>
  </si>
  <si>
    <r>
      <rPr>
        <b/>
        <sz val="13"/>
        <color theme="1"/>
        <rFont val="Symbol"/>
        <family val="1"/>
        <charset val="2"/>
      </rPr>
      <t>t</t>
    </r>
    <r>
      <rPr>
        <b/>
        <vertAlign val="superscript"/>
        <sz val="13"/>
        <color theme="1"/>
        <rFont val="Times New Roman"/>
        <family val="1"/>
      </rPr>
      <t>Ca</t>
    </r>
  </si>
  <si>
    <r>
      <rPr>
        <b/>
        <sz val="13"/>
        <color theme="1"/>
        <rFont val="Symbol"/>
        <family val="1"/>
        <charset val="2"/>
      </rPr>
      <t>t</t>
    </r>
    <r>
      <rPr>
        <b/>
        <vertAlign val="superscript"/>
        <sz val="13"/>
        <color theme="1"/>
        <rFont val="Times New Roman"/>
        <family val="1"/>
      </rPr>
      <t>Na</t>
    </r>
  </si>
  <si>
    <r>
      <rPr>
        <b/>
        <sz val="13"/>
        <color theme="1"/>
        <rFont val="Symbol"/>
        <family val="1"/>
        <charset val="2"/>
      </rPr>
      <t>t</t>
    </r>
    <r>
      <rPr>
        <b/>
        <vertAlign val="superscript"/>
        <sz val="13"/>
        <color theme="1"/>
        <rFont val="Times New Roman"/>
        <family val="1"/>
      </rPr>
      <t>K</t>
    </r>
  </si>
  <si>
    <r>
      <rPr>
        <b/>
        <sz val="13"/>
        <color theme="1"/>
        <rFont val="Symbol"/>
        <family val="1"/>
        <charset val="2"/>
      </rPr>
      <t>t</t>
    </r>
    <r>
      <rPr>
        <b/>
        <vertAlign val="superscript"/>
        <sz val="13"/>
        <color theme="1"/>
        <rFont val="Times New Roman"/>
        <family val="1"/>
      </rPr>
      <t>P</t>
    </r>
  </si>
  <si>
    <r>
      <rPr>
        <b/>
        <sz val="13"/>
        <color theme="1"/>
        <rFont val="Symbol"/>
        <family val="1"/>
        <charset val="2"/>
      </rPr>
      <t>t</t>
    </r>
    <r>
      <rPr>
        <b/>
        <vertAlign val="superscript"/>
        <sz val="13"/>
        <color theme="1"/>
        <rFont val="Times New Roman"/>
        <family val="1"/>
      </rPr>
      <t>Sr</t>
    </r>
  </si>
  <si>
    <r>
      <rPr>
        <b/>
        <sz val="14"/>
        <color theme="1"/>
        <rFont val="Symbol"/>
        <family val="1"/>
        <charset val="2"/>
      </rPr>
      <t>t</t>
    </r>
    <r>
      <rPr>
        <b/>
        <vertAlign val="subscript"/>
        <sz val="14"/>
        <color theme="1"/>
        <rFont val="Times New Roman"/>
        <family val="1"/>
      </rPr>
      <t>Zn</t>
    </r>
  </si>
  <si>
    <r>
      <rPr>
        <b/>
        <sz val="14"/>
        <color theme="1"/>
        <rFont val="Symbol"/>
        <family val="1"/>
        <charset val="2"/>
      </rPr>
      <t>t</t>
    </r>
    <r>
      <rPr>
        <b/>
        <vertAlign val="subscript"/>
        <sz val="14"/>
        <color theme="1"/>
        <rFont val="Times New Roman"/>
        <family val="1"/>
      </rPr>
      <t>Li</t>
    </r>
  </si>
  <si>
    <t>Hakgala regolith depth profile</t>
  </si>
  <si>
    <t>SL6</t>
  </si>
  <si>
    <t>Hak 2010 0-30cm</t>
  </si>
  <si>
    <t>GFFB1004J</t>
  </si>
  <si>
    <t>SL7</t>
  </si>
  <si>
    <t>Hak 2010 30-60cm</t>
  </si>
  <si>
    <t>GFFB1004K</t>
  </si>
  <si>
    <t>SL30</t>
  </si>
  <si>
    <t>Hak 2010 Soil1 0-20cm</t>
  </si>
  <si>
    <t>GFFB1005B</t>
  </si>
  <si>
    <t>SL31</t>
  </si>
  <si>
    <t>Hak 2010 Soil1 20-40cm</t>
  </si>
  <si>
    <t>GFFB1005C</t>
  </si>
  <si>
    <t>SL32</t>
  </si>
  <si>
    <t>Hak 2010 Soil1 40-60cm</t>
  </si>
  <si>
    <t>GFFB1005D</t>
  </si>
  <si>
    <t>SL33</t>
  </si>
  <si>
    <t>Hak 2010 Soil2 0-20cm</t>
  </si>
  <si>
    <t>GFFB1005E</t>
  </si>
  <si>
    <t>SL34</t>
  </si>
  <si>
    <t>Hak 2010 Soil2 20-40cm</t>
  </si>
  <si>
    <t>GFFB1005P</t>
  </si>
  <si>
    <t>SL35</t>
  </si>
  <si>
    <t>Hak 2010 Soil2 40-60cm</t>
  </si>
  <si>
    <t>GFFB1005Q</t>
  </si>
  <si>
    <t>SL36</t>
  </si>
  <si>
    <t>Hak 2010 Soil3 0-20cm</t>
  </si>
  <si>
    <t>GFFB1005F</t>
  </si>
  <si>
    <t>SL37</t>
  </si>
  <si>
    <t>Hak 2010 Soil3 20-40cm</t>
  </si>
  <si>
    <t>GFFB1005G</t>
  </si>
  <si>
    <t>SL38</t>
  </si>
  <si>
    <t>Hak 2010 Soil3 40-60cm</t>
  </si>
  <si>
    <t>GFFB1005H</t>
  </si>
  <si>
    <t>SL90</t>
  </si>
  <si>
    <t>Hakgala-Combined sample (0-20cm)</t>
  </si>
  <si>
    <t>GFFB1005A</t>
  </si>
  <si>
    <t>SL88</t>
  </si>
  <si>
    <t>Hakgala-Combined sample (20-40cm)</t>
  </si>
  <si>
    <t>GFFB10058</t>
  </si>
  <si>
    <t>SL89</t>
  </si>
  <si>
    <t>Hakgala-Combined sample (40-60cm)</t>
  </si>
  <si>
    <t>GFFB10059</t>
  </si>
  <si>
    <t>mean soil</t>
  </si>
  <si>
    <t>upper saprolite</t>
  </si>
  <si>
    <t>SL8</t>
  </si>
  <si>
    <t>Hak 2010 60-100cm</t>
  </si>
  <si>
    <t>GFFB1004L</t>
  </si>
  <si>
    <t>SL9</t>
  </si>
  <si>
    <t>Hak 2010 100-125cm</t>
  </si>
  <si>
    <t>GFFB1004M</t>
  </si>
  <si>
    <t>SL10</t>
  </si>
  <si>
    <t>Hak 2010 150-125cm</t>
  </si>
  <si>
    <t>GFFB1004N</t>
  </si>
  <si>
    <t>SL11</t>
  </si>
  <si>
    <t>Hak 2010 150-220cm</t>
  </si>
  <si>
    <t>GFFB1004P</t>
  </si>
  <si>
    <t>SL12</t>
  </si>
  <si>
    <t>Hak 2010 220-250 cm</t>
  </si>
  <si>
    <t>GFFB1004Q</t>
  </si>
  <si>
    <t>SL13</t>
  </si>
  <si>
    <t>Hak 2010 250-300cm</t>
  </si>
  <si>
    <t>GFFB1004R</t>
  </si>
  <si>
    <t>SL14 q</t>
  </si>
  <si>
    <t>Hak 2010 300-320cm</t>
  </si>
  <si>
    <t>GFFB1004S</t>
  </si>
  <si>
    <t>SL15</t>
  </si>
  <si>
    <t>Hak 2010 320-360cm</t>
  </si>
  <si>
    <t>GFFB1004T</t>
  </si>
  <si>
    <t>SL16</t>
  </si>
  <si>
    <t>Hak 2010 360-410cm</t>
  </si>
  <si>
    <t>GFFB1004U</t>
  </si>
  <si>
    <t>mean upper saprolite</t>
  </si>
  <si>
    <t>lower saprolite</t>
  </si>
  <si>
    <t>SL17</t>
  </si>
  <si>
    <t>Hak 2010 410-460cm</t>
  </si>
  <si>
    <t>GFFB1004V</t>
  </si>
  <si>
    <t>SL18</t>
  </si>
  <si>
    <t>Hak 2010 460-500cm</t>
  </si>
  <si>
    <t>GFFB1004W</t>
  </si>
  <si>
    <t>SL19</t>
  </si>
  <si>
    <t>Hak 2010 500-550</t>
  </si>
  <si>
    <t>GFFB1004X</t>
  </si>
  <si>
    <t>SL20</t>
  </si>
  <si>
    <t>Hak 2010 550-600cm</t>
  </si>
  <si>
    <t>GFFB1004Y</t>
  </si>
  <si>
    <t>SL21</t>
  </si>
  <si>
    <t>Hak 2010 600-650cm</t>
  </si>
  <si>
    <t>GFFB1004Z</t>
  </si>
  <si>
    <t>SL22</t>
  </si>
  <si>
    <t>Hak 2010 650-700</t>
  </si>
  <si>
    <t>GFFB10050</t>
  </si>
  <si>
    <t>SL23</t>
  </si>
  <si>
    <t>Hak 2010 700-750cm</t>
  </si>
  <si>
    <t>GFFB10051</t>
  </si>
  <si>
    <t>SL24</t>
  </si>
  <si>
    <t>Hak 2010 750-800</t>
  </si>
  <si>
    <t>GFFB10052</t>
  </si>
  <si>
    <t>SL25</t>
  </si>
  <si>
    <t>Hak 2010 800-820</t>
  </si>
  <si>
    <t>GFFB10053</t>
  </si>
  <si>
    <t>SL26</t>
  </si>
  <si>
    <t>Hak 2010 850-885cm</t>
  </si>
  <si>
    <t>GFFB10054</t>
  </si>
  <si>
    <t>SL27</t>
  </si>
  <si>
    <t>Hak 2010 955-970cm</t>
  </si>
  <si>
    <t>GFFB10055</t>
  </si>
  <si>
    <t>SL28</t>
  </si>
  <si>
    <t>Hak 2010 970-995</t>
  </si>
  <si>
    <t>GFFB10056</t>
  </si>
  <si>
    <t>SL29</t>
  </si>
  <si>
    <t>Hak 2010 985-1020</t>
  </si>
  <si>
    <t>GFFB10057</t>
  </si>
  <si>
    <t>SL67</t>
  </si>
  <si>
    <t>Hak 2010 P 1020</t>
  </si>
  <si>
    <t>GFFB1005V</t>
  </si>
  <si>
    <t>mean lower saprolite</t>
  </si>
  <si>
    <t>corestone rindlets</t>
  </si>
  <si>
    <t>SL 48</t>
  </si>
  <si>
    <t>Hak 2010 P 830-840 piece 1 - zone 2</t>
  </si>
  <si>
    <t>GFFB1005J</t>
  </si>
  <si>
    <t>SL 51</t>
  </si>
  <si>
    <t>Hak 2010 P 830-840 piece 3- zone 3</t>
  </si>
  <si>
    <t>GFFB1005K</t>
  </si>
  <si>
    <t>SL 54</t>
  </si>
  <si>
    <t>Hak 2010 P 830-840 rindlet B - zone 4</t>
  </si>
  <si>
    <t>GFFB1005R</t>
  </si>
  <si>
    <t>mean corestone rindlets</t>
  </si>
  <si>
    <t>charnockite bedrock</t>
  </si>
  <si>
    <t>SL 61</t>
  </si>
  <si>
    <t>Hak 2010 1090cm</t>
  </si>
  <si>
    <t>GFFB1005L</t>
  </si>
  <si>
    <t>SL 63</t>
  </si>
  <si>
    <t>Hak 2010 P +18m</t>
  </si>
  <si>
    <t>GFFB1005M</t>
  </si>
  <si>
    <t>SL 64</t>
  </si>
  <si>
    <t>Hak 2010 P -20m</t>
  </si>
  <si>
    <t>GFFB1004G</t>
  </si>
  <si>
    <t>SL 65</t>
  </si>
  <si>
    <t>Hak 2010 P +1m</t>
  </si>
  <si>
    <t>GFFB1004H</t>
  </si>
  <si>
    <t>SL 66</t>
  </si>
  <si>
    <t>Hak 2010 P +22m</t>
  </si>
  <si>
    <t>GFFB1005N</t>
  </si>
  <si>
    <t>SL 68</t>
  </si>
  <si>
    <t>Hak 2010 P 1030cm</t>
  </si>
  <si>
    <t>GFFB1005S</t>
  </si>
  <si>
    <t>SL 69</t>
  </si>
  <si>
    <t>Hak 2010 P -1125cm</t>
  </si>
  <si>
    <t>GFFB1005W</t>
  </si>
  <si>
    <t>SL 70</t>
  </si>
  <si>
    <t>Hak 2010 P -3m</t>
  </si>
  <si>
    <t>GFFB1005T</t>
  </si>
  <si>
    <t>SL 71</t>
  </si>
  <si>
    <t>Hak 2010 P -40m</t>
  </si>
  <si>
    <t>GFFB1005X</t>
  </si>
  <si>
    <t>mean bedrock</t>
  </si>
  <si>
    <t>All data from Hewawasam et al. (2013, GCA, 118, 202-230); except for samples marked # which are from  Schuessler et al. (2018, Chemical Geology 497, 74–87)</t>
  </si>
  <si>
    <t>Determination limits for concentrations are about 0.1 wt% for major elements and 10 ppm for trace elements.</t>
  </si>
  <si>
    <t>Saprolite sample SL14 (marked q) is a lens enriched in quartz and kaolinite.</t>
  </si>
  <si>
    <t>Further details on sampling and locations are provided in Hewawasam et al. (2013, GCA, 118, 202-230) and via the IGSN, which is the International Geo Sample Number, www.igsn.org.</t>
  </si>
  <si>
    <r>
      <t xml:space="preserve">CDF and </t>
    </r>
    <r>
      <rPr>
        <sz val="11"/>
        <color theme="1"/>
        <rFont val="Symbol"/>
        <family val="1"/>
        <charset val="2"/>
      </rPr>
      <t xml:space="preserve">t </t>
    </r>
    <r>
      <rPr>
        <sz val="11"/>
        <color theme="1"/>
        <rFont val="Times New Roman"/>
        <family val="1"/>
      </rPr>
      <t xml:space="preserve">values based on Hewawasam et al. (2013) with uncertainties of  ±10% and ±16% relative, respectivley. The mean bedrock (n = 9) LOI-corrected element concentrations of Zr (226 µg/g) </t>
    </r>
  </si>
  <si>
    <r>
      <t xml:space="preserve">and other elements (n=9, Table S1a) were used as parent bedrock for calculation of CDF and </t>
    </r>
    <r>
      <rPr>
        <sz val="11"/>
        <color theme="1"/>
        <rFont val="Symbol"/>
        <family val="1"/>
        <charset val="2"/>
      </rPr>
      <t>t</t>
    </r>
    <r>
      <rPr>
        <sz val="11"/>
        <color theme="1"/>
        <rFont val="Times New Roman"/>
        <family val="1"/>
      </rPr>
      <t>.</t>
    </r>
  </si>
  <si>
    <r>
      <rPr>
        <sz val="11"/>
        <color theme="1"/>
        <rFont val="Symbol"/>
        <family val="1"/>
        <charset val="2"/>
      </rPr>
      <t xml:space="preserve">t </t>
    </r>
    <r>
      <rPr>
        <sz val="11"/>
        <color theme="1"/>
        <rFont val="Times New Roman"/>
        <family val="1"/>
      </rPr>
      <t>values for Na shown in parenthesis were set to -1 because Na</t>
    </r>
    <r>
      <rPr>
        <vertAlign val="subscript"/>
        <sz val="11"/>
        <color theme="1"/>
        <rFont val="Times New Roman"/>
        <family val="1"/>
      </rPr>
      <t>2</t>
    </r>
    <r>
      <rPr>
        <sz val="11"/>
        <color theme="1"/>
        <rFont val="Times New Roman"/>
        <family val="1"/>
      </rPr>
      <t>O concentrations in samples were below XRF determination limit (&lt;0.1 wt%). Negative CDF values were set to zero (0.00).</t>
    </r>
  </si>
  <si>
    <t xml:space="preserve">Table SL2. Sri Lanka analyses of water samples. </t>
  </si>
  <si>
    <t>element concentrations (µg/g)</t>
  </si>
  <si>
    <t>creek</t>
  </si>
  <si>
    <r>
      <t>Cl</t>
    </r>
    <r>
      <rPr>
        <b/>
        <vertAlign val="superscript"/>
        <sz val="11"/>
        <rFont val="Times New Roman"/>
        <family val="1"/>
      </rPr>
      <t>-</t>
    </r>
  </si>
  <si>
    <r>
      <t>NO</t>
    </r>
    <r>
      <rPr>
        <b/>
        <vertAlign val="subscript"/>
        <sz val="11"/>
        <rFont val="Times New Roman"/>
        <family val="1"/>
      </rPr>
      <t>3</t>
    </r>
    <r>
      <rPr>
        <b/>
        <vertAlign val="superscript"/>
        <sz val="11"/>
        <rFont val="Times New Roman"/>
        <family val="1"/>
      </rPr>
      <t>-</t>
    </r>
  </si>
  <si>
    <r>
      <t>SO</t>
    </r>
    <r>
      <rPr>
        <b/>
        <vertAlign val="subscript"/>
        <sz val="11"/>
        <rFont val="Times New Roman"/>
        <family val="1"/>
      </rPr>
      <t>4</t>
    </r>
    <r>
      <rPr>
        <b/>
        <vertAlign val="superscript"/>
        <sz val="11"/>
        <rFont val="Times New Roman"/>
        <family val="1"/>
      </rPr>
      <t>2-</t>
    </r>
  </si>
  <si>
    <r>
      <t>HCO</t>
    </r>
    <r>
      <rPr>
        <b/>
        <vertAlign val="subscript"/>
        <sz val="11"/>
        <rFont val="Times New Roman"/>
        <family val="1"/>
      </rPr>
      <t>3</t>
    </r>
    <r>
      <rPr>
        <b/>
        <vertAlign val="superscript"/>
        <sz val="11"/>
        <rFont val="Times New Roman"/>
        <family val="1"/>
      </rPr>
      <t>-</t>
    </r>
  </si>
  <si>
    <t>SLW6</t>
  </si>
  <si>
    <t>GFFB1005U</t>
  </si>
  <si>
    <t>HAK2010-L1 (107 cm depth)</t>
  </si>
  <si>
    <t>SLW7</t>
  </si>
  <si>
    <t>GFFB1005Y</t>
  </si>
  <si>
    <t>HAK2010-L2 (26 cm depth)</t>
  </si>
  <si>
    <t>SLW8</t>
  </si>
  <si>
    <t>GFFB1004B</t>
  </si>
  <si>
    <t>HAK2010-L3 (70 cm depth)</t>
  </si>
  <si>
    <t>&lt;LOQ</t>
  </si>
  <si>
    <t>SLW9</t>
  </si>
  <si>
    <t>GFFB10044</t>
  </si>
  <si>
    <t>HAK2010-L4 (22 cm depth)</t>
  </si>
  <si>
    <t>SLW10</t>
  </si>
  <si>
    <t>GFFB1003U</t>
  </si>
  <si>
    <t>HAK2010-L5 (36 cm depth)</t>
  </si>
  <si>
    <t>mean soil water</t>
  </si>
  <si>
    <t>SLW1</t>
  </si>
  <si>
    <t>GFFB10046</t>
  </si>
  <si>
    <t>HAK2010-S1-1</t>
  </si>
  <si>
    <t>Hak-S1</t>
  </si>
  <si>
    <t>SLW11</t>
  </si>
  <si>
    <t>GFFB1004D</t>
  </si>
  <si>
    <t>HAK2011-S1-2</t>
  </si>
  <si>
    <t>SLW15</t>
  </si>
  <si>
    <t>GFFB10047</t>
  </si>
  <si>
    <t>HAK2011-S1-3</t>
  </si>
  <si>
    <t>SLW19</t>
  </si>
  <si>
    <t>GFFB1004C</t>
  </si>
  <si>
    <t>HAK2011-S1-4</t>
  </si>
  <si>
    <t>26/11/2011</t>
  </si>
  <si>
    <t>SLW22</t>
  </si>
  <si>
    <t>GFFB10048</t>
  </si>
  <si>
    <t>HAK2012-S1-5</t>
  </si>
  <si>
    <t>SLW25</t>
  </si>
  <si>
    <t>GFFB1004E</t>
  </si>
  <si>
    <t>HAK2012-S1-6</t>
  </si>
  <si>
    <t>SLW34</t>
  </si>
  <si>
    <t>GFFB1004F</t>
  </si>
  <si>
    <t>HAK2012-S1-7</t>
  </si>
  <si>
    <t>22/10/2012</t>
  </si>
  <si>
    <t>SLW28</t>
  </si>
  <si>
    <t>GFFB10049</t>
  </si>
  <si>
    <t>HAK2012-S1-8</t>
  </si>
  <si>
    <t>SLW31</t>
  </si>
  <si>
    <t>GFFB1004A</t>
  </si>
  <si>
    <t>HAK2012-S1-9</t>
  </si>
  <si>
    <t>SLW2</t>
  </si>
  <si>
    <t>GFFB1003W</t>
  </si>
  <si>
    <t>HAK2010-S2-1</t>
  </si>
  <si>
    <t>Hak-S2</t>
  </si>
  <si>
    <t>SLW12</t>
  </si>
  <si>
    <t>GFFB10042</t>
  </si>
  <si>
    <t>HAK2011-S2-2</t>
  </si>
  <si>
    <t>SLW16</t>
  </si>
  <si>
    <t>GFFB1003X</t>
  </si>
  <si>
    <t>HAK2011-S2-3</t>
  </si>
  <si>
    <t>SLW20</t>
  </si>
  <si>
    <t>GFFB10043</t>
  </si>
  <si>
    <t>HAK2011-S2-4</t>
  </si>
  <si>
    <t>SLW23</t>
  </si>
  <si>
    <t>GFFB1003Y</t>
  </si>
  <si>
    <t>HAK2012-S2-5</t>
  </si>
  <si>
    <t>SLW26</t>
  </si>
  <si>
    <t>GFFB1003Z</t>
  </si>
  <si>
    <t>HAK2012-S2-6</t>
  </si>
  <si>
    <t>SLW35</t>
  </si>
  <si>
    <t>GFFB10045</t>
  </si>
  <si>
    <t>HAK2012-S2-7</t>
  </si>
  <si>
    <t>SLW29</t>
  </si>
  <si>
    <t>GFFB10040</t>
  </si>
  <si>
    <t>HAK2012-S2-8</t>
  </si>
  <si>
    <t>SLW32</t>
  </si>
  <si>
    <t>GFFB10041</t>
  </si>
  <si>
    <t>HAK2012-S2-9</t>
  </si>
  <si>
    <t>SLW3</t>
  </si>
  <si>
    <t>GFFB1003S</t>
  </si>
  <si>
    <t>HAK2010-S3-1</t>
  </si>
  <si>
    <t>Hak-S3</t>
  </si>
  <si>
    <t>SLW13</t>
  </si>
  <si>
    <t>GFFB1003V</t>
  </si>
  <si>
    <t>HAK2011-S3-2</t>
  </si>
  <si>
    <t>mean creek water</t>
  </si>
  <si>
    <t>SLW5</t>
  </si>
  <si>
    <t>HAK-2010-UMA</t>
  </si>
  <si>
    <t>Uma Oya</t>
  </si>
  <si>
    <t>SLW14</t>
  </si>
  <si>
    <t xml:space="preserve">HAK-2011-S4 </t>
  </si>
  <si>
    <t>SLW18</t>
  </si>
  <si>
    <t>17/05/2011</t>
  </si>
  <si>
    <t>SLW21</t>
  </si>
  <si>
    <t>SLW24</t>
  </si>
  <si>
    <t>HAK-2012-S4</t>
  </si>
  <si>
    <t>20/01/2012</t>
  </si>
  <si>
    <t>SLW27</t>
  </si>
  <si>
    <t>28/04/2012</t>
  </si>
  <si>
    <t>SLW30</t>
  </si>
  <si>
    <t>SLW33</t>
  </si>
  <si>
    <t>HAK-2013-S4</t>
  </si>
  <si>
    <t>22/01/2013</t>
  </si>
  <si>
    <t>SLW36</t>
  </si>
  <si>
    <t>22/10/2013</t>
  </si>
  <si>
    <t>mean Uma Oyastream water</t>
  </si>
  <si>
    <t>Element concentration analyses and pH from Hewawasam et al. (2013, GCA, 118, 202-230) are marked (*) and data from Schuessler et al. (2018) are marked (#). All other data from this study</t>
  </si>
  <si>
    <t>Element concentrations measured by ICP-OES with uncertainties estimated to be less than ±6% relative. Anions analysed by IC with uncertainties &lt;10% relative.</t>
  </si>
  <si>
    <t xml:space="preserve">pH for samples SLW1, SLW2, SLW3 is 5.9, 6.4, and 6.7, respectively (Hewawasam et al., 2013, GCA, 118, 202-230) </t>
  </si>
  <si>
    <t xml:space="preserve"> Table SL3. Sri Lanka analyses of plant samples </t>
  </si>
  <si>
    <t>species name</t>
  </si>
  <si>
    <t>plant family</t>
  </si>
  <si>
    <t>local Sinhala name</t>
  </si>
  <si>
    <t>habitat/location</t>
  </si>
  <si>
    <t>site</t>
  </si>
  <si>
    <t>foliage</t>
  </si>
  <si>
    <t>MW3B (SL leaves #7)</t>
  </si>
  <si>
    <t>GFFB10061</t>
  </si>
  <si>
    <t>Eurya japonica</t>
  </si>
  <si>
    <t>Theaceae</t>
  </si>
  <si>
    <t>Shrub to small tree</t>
  </si>
  <si>
    <t>Montane forest understory</t>
  </si>
  <si>
    <t>MW4B (SL leaves #6)</t>
  </si>
  <si>
    <t>GFFB10062</t>
  </si>
  <si>
    <t>Maesa indica</t>
  </si>
  <si>
    <t>Myrsinaceae</t>
  </si>
  <si>
    <t>Shrub</t>
  </si>
  <si>
    <t>Widespread</t>
  </si>
  <si>
    <t>MW5B (SL leaves #5)</t>
  </si>
  <si>
    <t>GFFB10063</t>
  </si>
  <si>
    <t>Neolitsea fuscata</t>
  </si>
  <si>
    <t>Lauraceae</t>
  </si>
  <si>
    <t>Kudu Dawula</t>
  </si>
  <si>
    <t>Tree</t>
  </si>
  <si>
    <t>Montane forest canopy</t>
  </si>
  <si>
    <t>MW7C (SL leaves #1)</t>
  </si>
  <si>
    <t>GFFB10067</t>
  </si>
  <si>
    <t>Cestrum aurantiacum</t>
  </si>
  <si>
    <t>Solanaceae</t>
  </si>
  <si>
    <t>MW8B (SL leaves #8)</t>
  </si>
  <si>
    <t>GFFB10068</t>
  </si>
  <si>
    <t>Ixora calycina</t>
  </si>
  <si>
    <t>Rubiaceae</t>
  </si>
  <si>
    <t>Rathmal</t>
  </si>
  <si>
    <t>Small tree</t>
  </si>
  <si>
    <t>MW9B (SL leaves #4)</t>
  </si>
  <si>
    <t>GFFB10069</t>
  </si>
  <si>
    <t>Arundinaria debilis</t>
  </si>
  <si>
    <t>Gramineae</t>
  </si>
  <si>
    <t>Grass</t>
  </si>
  <si>
    <t>Cultivated; ridgetops and along water courses</t>
  </si>
  <si>
    <t>MW1B (SL leaves #3)</t>
  </si>
  <si>
    <t>GFFB1005Z</t>
  </si>
  <si>
    <t>Ilex walkeri</t>
  </si>
  <si>
    <t>Myrtaceae</t>
  </si>
  <si>
    <t>Small Tree</t>
  </si>
  <si>
    <t>woody plant parts</t>
  </si>
  <si>
    <t>MW2B (SL branch #3)</t>
  </si>
  <si>
    <t>GFFB10060</t>
  </si>
  <si>
    <t>MW6B (SL branch #2)</t>
  </si>
  <si>
    <t>GFFB10064</t>
  </si>
  <si>
    <t>Psychotria bisulcata</t>
  </si>
  <si>
    <t>MW6C  (SL twigs #4)</t>
  </si>
  <si>
    <t>GFFB10065</t>
  </si>
  <si>
    <t>Bush</t>
  </si>
  <si>
    <t>MW7B (SL twigs #8)</t>
  </si>
  <si>
    <t>GFFB10066</t>
  </si>
  <si>
    <t>mean woody plant parts</t>
  </si>
  <si>
    <r>
      <t>(2SE</t>
    </r>
    <r>
      <rPr>
        <b/>
        <i/>
        <vertAlign val="subscript"/>
        <sz val="11"/>
        <color rgb="FF000000"/>
        <rFont val="Times New Roman"/>
        <family val="1"/>
      </rPr>
      <t>t</t>
    </r>
    <r>
      <rPr>
        <b/>
        <i/>
        <sz val="11"/>
        <color rgb="FF000000"/>
        <rFont val="Times New Roman"/>
        <family val="1"/>
      </rPr>
      <t>)</t>
    </r>
  </si>
  <si>
    <t>All data from Schuessler et al. (2018, Chemical Geology 497, 74–87)</t>
  </si>
  <si>
    <t>The IGSN data can be accessed by adding the IGSN after igsn.org, e.g. igsn.org/GFFB1005U</t>
  </si>
  <si>
    <t>Regolith</t>
  </si>
  <si>
    <t>Weathering and Erosion Rates</t>
  </si>
  <si>
    <t>Biomass Growth Estimates</t>
  </si>
  <si>
    <t>MAT</t>
  </si>
  <si>
    <t>MAP</t>
  </si>
  <si>
    <t>RP</t>
  </si>
  <si>
    <t>±</t>
  </si>
  <si>
    <t xml:space="preserve">Regolith </t>
  </si>
  <si>
    <r>
      <t>W</t>
    </r>
    <r>
      <rPr>
        <b/>
        <vertAlign val="subscript"/>
        <sz val="11"/>
        <color theme="1"/>
        <rFont val="Times New Roman"/>
        <family val="1"/>
      </rPr>
      <t>reg</t>
    </r>
  </si>
  <si>
    <t>E</t>
  </si>
  <si>
    <r>
      <t>W</t>
    </r>
    <r>
      <rPr>
        <b/>
        <vertAlign val="subscript"/>
        <sz val="11"/>
        <color theme="1"/>
        <rFont val="Times New Roman"/>
        <family val="1"/>
      </rPr>
      <t>riv</t>
    </r>
  </si>
  <si>
    <t>Dust flux</t>
  </si>
  <si>
    <t>Runoff</t>
  </si>
  <si>
    <t>± 1 sd</t>
  </si>
  <si>
    <t>FLUXCOM GPP (Jung et al. 2019)</t>
  </si>
  <si>
    <t>MODIS GPP (Running and Zhao 2005, 2015)</t>
  </si>
  <si>
    <t>Local Eddy Covariance GPP</t>
  </si>
  <si>
    <t>Litterfall</t>
  </si>
  <si>
    <t xml:space="preserve">Thickness </t>
  </si>
  <si>
    <t>Res Time</t>
  </si>
  <si>
    <r>
      <t>m yr</t>
    </r>
    <r>
      <rPr>
        <vertAlign val="superscript"/>
        <sz val="12"/>
        <color theme="1"/>
        <rFont val="Times New Roman"/>
        <family val="1"/>
      </rPr>
      <t>-1</t>
    </r>
  </si>
  <si>
    <r>
      <t xml:space="preserve"> t biomass km</t>
    </r>
    <r>
      <rPr>
        <vertAlign val="superscript"/>
        <sz val="11"/>
        <color theme="1"/>
        <rFont val="Times New Roman"/>
        <family val="1"/>
      </rPr>
      <t>-2</t>
    </r>
    <r>
      <rPr>
        <sz val="11"/>
        <color theme="1"/>
        <rFont val="Times New Roman"/>
        <family val="1"/>
      </rPr>
      <t xml:space="preserve"> yr</t>
    </r>
    <r>
      <rPr>
        <vertAlign val="superscript"/>
        <sz val="11"/>
        <color theme="1"/>
        <rFont val="Times New Roman"/>
        <family val="1"/>
      </rPr>
      <t>-1</t>
    </r>
  </si>
  <si>
    <r>
      <t xml:space="preserve"> t litter km</t>
    </r>
    <r>
      <rPr>
        <vertAlign val="superscript"/>
        <sz val="11"/>
        <color theme="1"/>
        <rFont val="Times New Roman"/>
        <family val="1"/>
      </rPr>
      <t>-2</t>
    </r>
    <r>
      <rPr>
        <sz val="11"/>
        <color theme="1"/>
        <rFont val="Times New Roman"/>
        <family val="1"/>
      </rPr>
      <t xml:space="preserve"> yr</t>
    </r>
    <r>
      <rPr>
        <vertAlign val="superscript"/>
        <sz val="11"/>
        <color theme="1"/>
        <rFont val="Times New Roman"/>
        <family val="1"/>
      </rPr>
      <t>-1</t>
    </r>
  </si>
  <si>
    <t>(°C)</t>
  </si>
  <si>
    <t>(mm)</t>
  </si>
  <si>
    <t>(cm)</t>
  </si>
  <si>
    <t>(kyr)</t>
  </si>
  <si>
    <r>
      <t>All fluxes in t km</t>
    </r>
    <r>
      <rPr>
        <vertAlign val="superscript"/>
        <sz val="11"/>
        <color theme="1"/>
        <rFont val="Times New Roman"/>
        <family val="1"/>
      </rPr>
      <t>-2</t>
    </r>
    <r>
      <rPr>
        <sz val="11"/>
        <color theme="1"/>
        <rFont val="Times New Roman"/>
        <family val="1"/>
      </rPr>
      <t xml:space="preserve"> yr</t>
    </r>
    <r>
      <rPr>
        <vertAlign val="superscript"/>
        <sz val="11"/>
        <color theme="1"/>
        <rFont val="Times New Roman"/>
        <family val="1"/>
      </rPr>
      <t>-1</t>
    </r>
  </si>
  <si>
    <t>Total</t>
  </si>
  <si>
    <t>Silicate</t>
  </si>
  <si>
    <t>0.6 to 6</t>
  </si>
  <si>
    <t>Alps</t>
  </si>
  <si>
    <t>i</t>
  </si>
  <si>
    <t>b</t>
  </si>
  <si>
    <t>c</t>
  </si>
  <si>
    <t>d</t>
  </si>
  <si>
    <t>f</t>
  </si>
  <si>
    <t>Sierra Nevada</t>
  </si>
  <si>
    <t>750 - 2000</t>
  </si>
  <si>
    <t xml:space="preserve">Mean </t>
  </si>
  <si>
    <t>j</t>
  </si>
  <si>
    <t>e</t>
  </si>
  <si>
    <t>g</t>
  </si>
  <si>
    <r>
      <t>P301</t>
    </r>
    <r>
      <rPr>
        <vertAlign val="superscript"/>
        <sz val="11"/>
        <color theme="1"/>
        <rFont val="Times New Roman"/>
        <family val="1"/>
      </rPr>
      <t>†</t>
    </r>
  </si>
  <si>
    <r>
      <t>P303</t>
    </r>
    <r>
      <rPr>
        <vertAlign val="superscript"/>
        <sz val="11"/>
        <color theme="1"/>
        <rFont val="Times New Roman"/>
        <family val="1"/>
      </rPr>
      <t>†</t>
    </r>
  </si>
  <si>
    <r>
      <t>P304</t>
    </r>
    <r>
      <rPr>
        <vertAlign val="superscript"/>
        <sz val="11"/>
        <color theme="1"/>
        <rFont val="Times New Roman"/>
        <family val="1"/>
      </rPr>
      <t>†</t>
    </r>
  </si>
  <si>
    <r>
      <t>D102</t>
    </r>
    <r>
      <rPr>
        <vertAlign val="superscript"/>
        <sz val="11"/>
        <color theme="1"/>
        <rFont val="Times New Roman"/>
        <family val="1"/>
      </rPr>
      <t>†</t>
    </r>
  </si>
  <si>
    <t>Sri Lanka</t>
  </si>
  <si>
    <t>1237-2269</t>
  </si>
  <si>
    <t>5 to 10</t>
  </si>
  <si>
    <t>k</t>
  </si>
  <si>
    <t>h</t>
  </si>
  <si>
    <r>
      <t xml:space="preserve">±  </t>
    </r>
    <r>
      <rPr>
        <sz val="11"/>
        <color theme="1"/>
        <rFont val="Times New Roman"/>
        <family val="1"/>
      </rPr>
      <t>All uncertainties are 1 standard deviation of the mean</t>
    </r>
  </si>
  <si>
    <t>CDF taken as the mean of the minimum value from each soil profile and the topsoils of Norton et al. 2010 (see table A1).</t>
  </si>
  <si>
    <t>Sierra Nevada representative CDF used is the mean CDF from P301 and Balsam profiles in this study,  based on a bedrock Zr concentration of 128ppm. See Table SN1</t>
  </si>
  <si>
    <t>Sri Lanka: CDF based on mean soil and upper saprolite which are identical</t>
  </si>
  <si>
    <t>Assumed to be equal to D, taken from Table C2</t>
  </si>
  <si>
    <r>
      <t>W</t>
    </r>
    <r>
      <rPr>
        <b/>
        <vertAlign val="subscript"/>
        <sz val="11"/>
        <color theme="1"/>
        <rFont val="Times New Roman"/>
        <family val="1"/>
      </rPr>
      <t>river</t>
    </r>
  </si>
  <si>
    <t>Alps: Chemical composition from streams SAW02, SAW03, SAW04, SAW06. The flux was calculated multiplying these with runoff data from Swiss hydro modelling, Einzugsgebietsgliederung Schweiz, EZGG-CH</t>
  </si>
  <si>
    <r>
      <t>Sri Lanka W</t>
    </r>
    <r>
      <rPr>
        <vertAlign val="subscript"/>
        <sz val="11"/>
        <color theme="1"/>
        <rFont val="Times New Roman"/>
        <family val="1"/>
      </rPr>
      <t>river</t>
    </r>
    <r>
      <rPr>
        <sz val="11"/>
        <color theme="1"/>
        <rFont val="Times New Roman"/>
        <family val="1"/>
      </rPr>
      <t xml:space="preserve"> is based on the Uma Oya River (Hewawasam et al., 2013)</t>
    </r>
  </si>
  <si>
    <t>Sierra Nevada: Average silicate weathering rate from catchments P301, 303, P304, D102 and std dev calculated over one hydrlogical year</t>
  </si>
  <si>
    <t>† Data obtained from hydrological water years 2006-2010. Si concentration converted into SiO2. W_river calculated according to equation 1 in „Bouchez, J., &amp; Gaillardet, J. (2014). How accurate are rivers as gauges of chemical denudation of the Earth surface?. Geology, 42(2), 171-174“.</t>
  </si>
  <si>
    <t>Dust Flux</t>
  </si>
  <si>
    <t>Sierra Nevada: Dust flux from Aciego et al. 2017</t>
  </si>
  <si>
    <t>Runoff estimate from Swiss Bundesamt für Umwelt BAFU monitoring of Wilberbach and Walibach. Data accessed from https://www.bafu.admin.ch/bafu/de/home.html on 09/07/2018. Uncertainty assumed as ±20%.</t>
  </si>
  <si>
    <t>Runoff estimate from monitoring of KREW stream discharge. Data from https://criticalzone.org/sierra/data/.</t>
  </si>
  <si>
    <t>Runoff estimate from reported gauging of the smaller rivers in Hewawasam et al (2013) and von Blanckenburg et al (2004), excluding the larger Peradeniya catchment</t>
  </si>
  <si>
    <t>Biomass Production</t>
  </si>
  <si>
    <t>a</t>
  </si>
  <si>
    <t>Biomass production is estimated by assuming that NPP(C) = GPP(C)/2, and further that dry biomass consists of 50 wt% carbon, such that total biomass production is numerically equivalent to GPP</t>
  </si>
  <si>
    <t>Annual GPP estimate from Jung et al. (2019), produced via machine learning (Multivariate Adaptive Regression Splines; MARS) convolution of FLUXNET eddy-covariance and remote-sensing data at 0.5° resolution. Mean ± 1sd from data products for 1980-2013 for the pixel containing the sites. Data accessed from https://www.bgc-jena.mpg.de/geodb/projects/Home.php on 14/01/2020</t>
  </si>
  <si>
    <t>Annual GPP estimate from Zhao et al. (2005) and Zhao and Running (2010) based on Modis satellite imagery at 30 arcsecond (ca. 0.008°) resolution. Data taken as mean of 3x3 pixel kernal. Mean ± 1sd from data products for 2000-2015. Data accessed from http://files.ntsg.umt.edu on 14/01/2020</t>
  </si>
  <si>
    <t xml:space="preserve">Annual GPP estimate from eddy covariance tower (2008-2010) at Torgnon, Italian Alps (2160 masl, ca. 90 km to the southwest) from Galvagno (2011) </t>
  </si>
  <si>
    <t>Annual GPP estimate from eddy covariance tower (2009-2012) in the Sierra National Forest’s Kings River Experimental Watershed at 2015 masl, from Kelly and Goulden (2016)</t>
  </si>
  <si>
    <t>Litterfall estimate from grassland experiments of Joos et al. (2010) at ETH research station Chamau (400 masl), approximately 80 km to the north</t>
  </si>
  <si>
    <t xml:space="preserve">Litterfall estimate as the sum of literature fluxes compiled in Uhlig et al. 2017 for foilage, stem and root (foilage, stem and root L = 300 ± 36; 880 - 1720; 1226 ± 149 respectively, see Uhlig appendix C for details) at the Providence Creek sites. Note that Kelly and Goulden (2016) also report litterfall (included leaves, woody material and fruit, but not stem and roots) of 470 tC km-2 yr-1. </t>
  </si>
  <si>
    <t>Litterfall estimate from litter-trap experiments (three years) at Hakgala site from Weerakkody and Parkinson (2006).  Uncertainty as 1sd on their three years of data</t>
  </si>
  <si>
    <t>References</t>
  </si>
  <si>
    <t>Galvagno, M., 2011. Carbon dioxide exchange of an alpine grassland: integration of eddy covariance, proximal sensing and models. University of Milano-Bicocca.</t>
  </si>
  <si>
    <t>Hewawasam, T., von Blanckenburg, F., Bouchez, J., Dixon, J.L., Schuessler, J.A., Maekeler, R., 2013. Slow advance of the weathering front during deep, supply-limited saprolite formation in the tropical Highlands of Sri Lanka. Geochimica et Cosmochimica Acta 118, 202-230.</t>
  </si>
  <si>
    <t>Joos, O., Hagedorn, F., Heim, A., Gilgen, A.K., Schmidt, M.W., Siegwolf, R., Buchmann, N., 2010. Summer drought reduces total and litter-derived soil CO2 effluxes in temperate grassland-clues from a C-13 litter addition experiment. Biogeosciences 7, 1031-1041.</t>
  </si>
  <si>
    <t>Jung, M., Koirala, S., Weber, U., Ichii, K., Gans, F., Camps-Valls, G., Papale, D., Schwalm, C., Tramontana, G., Reichstein, M., 2019. The FLUXCOM ensemble of global land-atmosphere energy fluxes. Scientific data 6, 74.</t>
  </si>
  <si>
    <t>Kelly, A.E., Goulden, M.L., 2016. A montane Mediterranean climate supports year-round photosynthesis and high forest biomass. Tree Physiology 36, 459-468.</t>
  </si>
  <si>
    <t>Uhlig, D., Schuessler, J.A., Bouchez, J., Dixon, J.L., von Blanckenburg, F., 2017. Quantifying nutrient uptake as driver of rock weathering in forest ecosystems by magnesium stable isotopes. Biogeosciences 14, 3111.</t>
  </si>
  <si>
    <t>von Blanckenburg, F., Hewawasam, T., Kubik, P.W., 2004. Cosmogenic nuclide evidence for low weathering and denudation in the wet, tropical highlands of Sri Lanka. Journal of Geophysical Research: Earth Surface 109.</t>
  </si>
  <si>
    <t>Weerakkody, J., Parkinson, D., 2006. Input, accumulation and turnover of organic matter, nitrogen and phosphorus in surface organic layers of an upper montane rainforest in Sri Lanka. Pedobiologia 50, 377-383.</t>
  </si>
  <si>
    <t>Zhao, M., Heinsch, F.A., Nemani, R.R., Running, S.W., 2005. Improvements of the MODIS terrestrial gross and net primary production global data set. Remote sensing of Environment 95, 164-176.</t>
  </si>
  <si>
    <t>Zhao, M., Running, S.W., 2010. Drought-induced reduction in global terrestrial net primary production from 2000 through 2009. science 329, 940-943.</t>
  </si>
  <si>
    <t>D river</t>
  </si>
  <si>
    <t>Uncert.</t>
  </si>
  <si>
    <t>D soil</t>
  </si>
  <si>
    <t xml:space="preserve">Soil Sample </t>
  </si>
  <si>
    <t>River Sample</t>
  </si>
  <si>
    <r>
      <t>ton km</t>
    </r>
    <r>
      <rPr>
        <b/>
        <vertAlign val="superscript"/>
        <sz val="12"/>
        <rFont val="Times New Roman"/>
        <family val="1"/>
      </rPr>
      <t>-2</t>
    </r>
    <r>
      <rPr>
        <b/>
        <sz val="12"/>
        <rFont val="Times New Roman"/>
        <family val="1"/>
      </rPr>
      <t xml:space="preserve"> yr</t>
    </r>
    <r>
      <rPr>
        <b/>
        <vertAlign val="superscript"/>
        <sz val="12"/>
        <rFont val="Times New Roman"/>
        <family val="1"/>
      </rPr>
      <t>-1</t>
    </r>
  </si>
  <si>
    <t>Alps, Goms (A)</t>
  </si>
  <si>
    <t>O-Vg</t>
  </si>
  <si>
    <t>Ober</t>
  </si>
  <si>
    <t>O-R</t>
  </si>
  <si>
    <t>O-Rb</t>
  </si>
  <si>
    <t>O-Rg</t>
  </si>
  <si>
    <t>O-I</t>
  </si>
  <si>
    <t>N-Vg</t>
  </si>
  <si>
    <t>Nider2</t>
  </si>
  <si>
    <t>Nider1</t>
  </si>
  <si>
    <t>N-V</t>
  </si>
  <si>
    <t>Nider3</t>
  </si>
  <si>
    <t>M-V</t>
  </si>
  <si>
    <t>Mins</t>
  </si>
  <si>
    <t>M-Rg</t>
  </si>
  <si>
    <t>M-R</t>
  </si>
  <si>
    <t>H-R</t>
  </si>
  <si>
    <t>Hil</t>
  </si>
  <si>
    <t>H-I</t>
  </si>
  <si>
    <t>H-Ib</t>
  </si>
  <si>
    <t>H-Ic</t>
  </si>
  <si>
    <t>W-V</t>
  </si>
  <si>
    <t>Wil</t>
  </si>
  <si>
    <t>W-R</t>
  </si>
  <si>
    <t>Sierra Nevada, Southern Sierra (B) Soil; (C) River</t>
  </si>
  <si>
    <t>Average of PC-01, 02 sap, PC-2006-1,2,3,4</t>
  </si>
  <si>
    <t>Average PC-4,5,6,7</t>
  </si>
  <si>
    <t>Average of BM-2006-1,2,3,4</t>
  </si>
  <si>
    <t>BM4ch</t>
  </si>
  <si>
    <t>Average of WB 0,1,2,3,4,5,6,7,8</t>
  </si>
  <si>
    <t>WB13</t>
  </si>
  <si>
    <t>Average of LD-0,1,2,3,4,5,6</t>
  </si>
  <si>
    <t>BG4ch</t>
  </si>
  <si>
    <t>Sri Lanka, Hakgala Forest (D); All rates corrected by a factor 1.5 for deep mass loss in saprolite (F)</t>
  </si>
  <si>
    <t>HG(F)-1 soil</t>
  </si>
  <si>
    <t>HG(F)-1 sed</t>
  </si>
  <si>
    <t>HG(F)-2 soil</t>
  </si>
  <si>
    <t>HG(F)-2 sed</t>
  </si>
  <si>
    <t>HG(F)-3 soil</t>
  </si>
  <si>
    <t>HG(F)-3 sed</t>
  </si>
  <si>
    <t>HG(F)-4 soil</t>
  </si>
  <si>
    <t>HG(F)-4 sed</t>
  </si>
  <si>
    <r>
      <t xml:space="preserve">(A) Norton, K.P., von Blanckenburg, F., Kubik, P.W. (2010) Cosmogenic nuclide-derived rates of diffusive and episodic erosion in the glacially sculpted upper Rhone Valley, Swiss Alps. </t>
    </r>
    <r>
      <rPr>
        <i/>
        <sz val="10"/>
        <color theme="1"/>
        <rFont val="Times New Roman"/>
        <family val="1"/>
      </rPr>
      <t>Earth Surface Processes and Landforms</t>
    </r>
    <r>
      <rPr>
        <sz val="10"/>
        <color theme="1"/>
        <rFont val="Times New Roman"/>
        <family val="1"/>
      </rPr>
      <t xml:space="preserve"> 35, 651-662.</t>
    </r>
  </si>
  <si>
    <r>
      <t xml:space="preserve">(B) Dixon, J.L., Heimsath, A.M., Amundson, R. (2009) The critical role of climate and saprolite weathering in landscape evolution. </t>
    </r>
    <r>
      <rPr>
        <i/>
        <sz val="10"/>
        <color theme="1"/>
        <rFont val="Times New Roman"/>
        <family val="1"/>
      </rPr>
      <t>Earth Surface Processes and Landforms</t>
    </r>
    <r>
      <rPr>
        <sz val="10"/>
        <color theme="1"/>
        <rFont val="Times New Roman"/>
        <family val="1"/>
      </rPr>
      <t xml:space="preserve"> 34, 1507-1521.</t>
    </r>
  </si>
  <si>
    <r>
      <t xml:space="preserve">(D) von Blanckenburg, F., Hewawasam, T., Kubik, P.W. (2004) Cosmogenic nuclide evidence for low weathering and denudation in the wet, tropical highlands of Sri Lanka. </t>
    </r>
    <r>
      <rPr>
        <i/>
        <sz val="10"/>
        <color theme="1"/>
        <rFont val="Times New Roman"/>
        <family val="1"/>
      </rPr>
      <t>Journal of Geophysical Research-Earth Surface</t>
    </r>
    <r>
      <rPr>
        <sz val="10"/>
        <color theme="1"/>
        <rFont val="Times New Roman"/>
        <family val="1"/>
      </rPr>
      <t xml:space="preserve"> 109.</t>
    </r>
  </si>
  <si>
    <r>
      <t xml:space="preserve">(F) Hewawasam, T., von Blanckenburg, F., Bouchez, J., Dixon, J.L., Schuessler, J.A., Maekeler, R. (2013) Slow advance of the weathering front during deep, supply-limited saprolite formation in the tropical Highlands of Sri Lanka. </t>
    </r>
    <r>
      <rPr>
        <i/>
        <sz val="10"/>
        <color theme="1"/>
        <rFont val="Times New Roman"/>
        <family val="1"/>
      </rPr>
      <t>Geochimica Et Cosmochimica Acta</t>
    </r>
    <r>
      <rPr>
        <sz val="10"/>
        <color theme="1"/>
        <rFont val="Times New Roman"/>
        <family val="1"/>
      </rPr>
      <t xml:space="preserve"> 118, 202-230.</t>
    </r>
  </si>
  <si>
    <t>Table C3. Compilation of regolith production rates, CDF, and chemical weathering rates of ASS sites</t>
  </si>
  <si>
    <t>Paper</t>
  </si>
  <si>
    <t>Location Name</t>
  </si>
  <si>
    <t>SITE ID</t>
  </si>
  <si>
    <t>Slope (deg)</t>
  </si>
  <si>
    <t>Soil Depth (cm)</t>
  </si>
  <si>
    <t>D or SP (t km -2, yr -1)</t>
  </si>
  <si>
    <t>CDF Total</t>
  </si>
  <si>
    <t xml:space="preserve">W (t km-2 yr-1) </t>
  </si>
  <si>
    <t>physical erosion rate (t km-2 yr-1)</t>
  </si>
  <si>
    <t>Elevation</t>
  </si>
  <si>
    <t>Norton 2010</t>
  </si>
  <si>
    <t>Goms, Swiss Alps</t>
  </si>
  <si>
    <t>B-R</t>
  </si>
  <si>
    <t>B-V</t>
  </si>
  <si>
    <t>Mean</t>
  </si>
  <si>
    <t>± 1 SD</t>
  </si>
  <si>
    <t>Dixon 2009 ESPL</t>
  </si>
  <si>
    <t xml:space="preserve"> S Sierra Nevada Mountains</t>
  </si>
  <si>
    <t>PC-2006-1</t>
  </si>
  <si>
    <t>PC-2006-2</t>
  </si>
  <si>
    <t>PC-2006-3</t>
  </si>
  <si>
    <t>PC-2006-4</t>
  </si>
  <si>
    <t>Hewawasam2013</t>
  </si>
  <si>
    <t>HG(F)3(sed)</t>
  </si>
  <si>
    <t>HG(F)-3e(soil)</t>
  </si>
  <si>
    <t>HG(F)-4e(sed)</t>
  </si>
  <si>
    <t>HG(F)-4e(soil)</t>
  </si>
  <si>
    <t>Sierra Nevada: D was taken from Dixon (2009, ESPL), but not the CDF from that study that is based on local soil and bedrock chemistry</t>
  </si>
  <si>
    <t>All Sri Lanka rates corrected by a factor 1.5 for deep mass loss in saprolite</t>
  </si>
  <si>
    <t>Major rock forming elements</t>
  </si>
  <si>
    <t>Trace elements</t>
  </si>
  <si>
    <t>Footnote</t>
  </si>
  <si>
    <t>Units</t>
  </si>
  <si>
    <t>Ti</t>
  </si>
  <si>
    <t>wt% element</t>
  </si>
  <si>
    <r>
      <t>μg g</t>
    </r>
    <r>
      <rPr>
        <vertAlign val="superscript"/>
        <sz val="12"/>
        <rFont val="Times New Roman"/>
        <family val="1"/>
      </rPr>
      <t>-1</t>
    </r>
    <r>
      <rPr>
        <sz val="12"/>
        <rFont val="Times New Roman"/>
        <family val="1"/>
      </rPr>
      <t xml:space="preserve"> (ppm)</t>
    </r>
  </si>
  <si>
    <t>--</t>
  </si>
  <si>
    <r>
      <t>ng g</t>
    </r>
    <r>
      <rPr>
        <vertAlign val="superscript"/>
        <sz val="12"/>
        <rFont val="Times New Roman"/>
        <family val="1"/>
      </rPr>
      <t>-1</t>
    </r>
    <r>
      <rPr>
        <sz val="12"/>
        <rFont val="Times New Roman"/>
        <family val="1"/>
      </rPr>
      <t xml:space="preserve"> (ppm)</t>
    </r>
  </si>
  <si>
    <r>
      <t>t km</t>
    </r>
    <r>
      <rPr>
        <vertAlign val="superscript"/>
        <sz val="12"/>
        <rFont val="Times New Roman"/>
        <family val="1"/>
      </rPr>
      <t>-2</t>
    </r>
    <r>
      <rPr>
        <sz val="12"/>
        <rFont val="Times New Roman"/>
        <family val="1"/>
      </rPr>
      <t xml:space="preserve"> yr</t>
    </r>
    <r>
      <rPr>
        <vertAlign val="superscript"/>
        <sz val="12"/>
        <rFont val="Times New Roman"/>
        <family val="1"/>
      </rPr>
      <t>-1</t>
    </r>
  </si>
  <si>
    <t>Notes</t>
  </si>
  <si>
    <t>All data in ug/g. Unweighted mean of data in Table A3</t>
  </si>
  <si>
    <t>Si, Ti, Al, Fe, Mn, Mg, Ca, Na, K and P in wt% element (not oxide). Traces (Ba, Cr, Ga, Nb, Ni, Rb, Sr, V, Y, Zn, Zr, Li) in ug/g (ppm). Data and uncertainties from mean of charnockite samples (Data Table SL1; SL61, SL63, SL64, SL65, SL66, SL68, SL69, SL70, SL71)</t>
  </si>
  <si>
    <t>Table C5: Reference material analyses and quality control</t>
  </si>
  <si>
    <t>This study</t>
  </si>
  <si>
    <t>Previous studies</t>
  </si>
  <si>
    <t>international reference materials for isotope data quality control</t>
  </si>
  <si>
    <t>95% CI</t>
  </si>
  <si>
    <t># analyses</t>
  </si>
  <si>
    <t>Uncertainty</t>
  </si>
  <si>
    <t>Reference</t>
  </si>
  <si>
    <t>SRM 1515 (Apple leaves, National Institute for Standards and Technology, USA)</t>
  </si>
  <si>
    <t>Liu et al., Analytical and Bioanalytical Chemistry 408(2):387-397, 2016</t>
  </si>
  <si>
    <t>SLRS-5 (River water, National Research Council of Canada)</t>
  </si>
  <si>
    <t>Yeghicheyan et al., Geostandards and Geoanalytical Research, 37(4):449-467, 2013</t>
  </si>
  <si>
    <t>JLs-1 (limestone, Geological Survey of Japan)</t>
  </si>
  <si>
    <t>Ohno and Hirata, Analytical Science 23:1275-1280, 2007</t>
  </si>
  <si>
    <t>RGM-1 (Rhyolite, US Geological Survey)</t>
  </si>
  <si>
    <t>Weis et al., Geochemistry Geophysics Geosystems, 7(8):Q08006</t>
  </si>
  <si>
    <t>BHVO-1 (Basalt,  Rhyolite, US Geological Survey)</t>
  </si>
  <si>
    <t>Atlantic Seawater (OSIL)</t>
  </si>
  <si>
    <t>average GeoReM value (Jochum et al., Geostandards and Geoanalytical Research 29: 333–338, 2015)</t>
  </si>
  <si>
    <t>SRM 987  (Sr Carbonate, National Institute for Standards and Technology, USA)</t>
  </si>
  <si>
    <t>McArthur et al., The Journal of Geology, 109:155–170, 2001</t>
  </si>
  <si>
    <t>international reference materials for concentration data quality control</t>
  </si>
  <si>
    <t>SRM 1515 Apple leaves  (measured by ICP-OES)</t>
  </si>
  <si>
    <t>SRM 1515 Apple leaves certified value</t>
  </si>
  <si>
    <t>SRM 1515 Apple leaves certified absolute uncertainty</t>
  </si>
  <si>
    <t>SRM 1515 Apple leaves certified relative uncertainty</t>
  </si>
  <si>
    <t>relative difference (measured/certified) (%)</t>
  </si>
  <si>
    <t>Water Trace Elements quality control - HR-ICP-MS</t>
  </si>
  <si>
    <t>Mass spectrometer resolution</t>
  </si>
  <si>
    <t>LR</t>
  </si>
  <si>
    <t>MR</t>
  </si>
  <si>
    <t>SLRS-6</t>
  </si>
  <si>
    <t>Source: National Research Council of Canada, River Water Certified Reference Material for Trace Metals and other Constituents</t>
  </si>
  <si>
    <t>SLRS-6 measured by ICP-MS, n = 5 (µg/g)</t>
  </si>
  <si>
    <t>SLRS-6 measured absolute uncertainty (µg/g)</t>
  </si>
  <si>
    <t>SLRS-6 certified value (µg/g)</t>
  </si>
  <si>
    <t>5,18†</t>
  </si>
  <si>
    <t>SLRS-6 certified absolute uncertainty (µg/g)</t>
  </si>
  <si>
    <t>1,02†</t>
  </si>
  <si>
    <t>SLRS-6 certified value # of analyses</t>
  </si>
  <si>
    <t>not provided</t>
  </si>
  <si>
    <t>30†</t>
  </si>
  <si>
    <t>Relative difference (measured - certified) (%)</t>
  </si>
  <si>
    <t>† from Yeghicheyan, et al. Geostandards and Geoanalytical Research 43: 475–496.</t>
  </si>
  <si>
    <t>M-212</t>
  </si>
  <si>
    <t>Source: U.S. Geological Survey, River Water Sample, Fall 2014 Inter-laboratory Comparison Study</t>
  </si>
  <si>
    <t>M-212 measured by HR-ICP-MS, n = 6 (µg/g)</t>
  </si>
  <si>
    <t>M-212 measured absolute uncertainty (µg/g)</t>
  </si>
  <si>
    <t>M-212 certified value (µg/g)</t>
  </si>
  <si>
    <t>M-212 certified absolute uncertainty (µg/g)</t>
  </si>
  <si>
    <t>M-212 certified value # of analyses</t>
  </si>
  <si>
    <t>T-213</t>
  </si>
  <si>
    <t>Source: U.S. Geological Survey, River Water Sample, Spring 2013 Inter-laboratory Comparison Study</t>
  </si>
  <si>
    <t>T-213 measured by HR-ICP-MS, n = 7 (µg/g)</t>
  </si>
  <si>
    <t>T-213 measured absolute uncertainty (µg/g)</t>
  </si>
  <si>
    <t>T-213 certified value (µg/g)</t>
  </si>
  <si>
    <t>T-213 certified absolute uncertainty (µg/g)</t>
  </si>
  <si>
    <t>T-213 certified value # of analyses</t>
  </si>
  <si>
    <t>T-227</t>
  </si>
  <si>
    <t>Source: U.S. Geological Survey, River Water Sample, Fall 2016 Inter-laboratory Comparison Study</t>
  </si>
  <si>
    <t>T-227 measured by HR-ICP-MS, n = 8 (µg/g)</t>
  </si>
  <si>
    <t>T-227 measured absolute uncertainty (µg/g)</t>
  </si>
  <si>
    <t>T-227 certified value (µg/g)</t>
  </si>
  <si>
    <t>T-227 certified absolute uncertainty (µg/g)</t>
  </si>
  <si>
    <t>T-227 certified value # of analyses</t>
  </si>
  <si>
    <t>GFZ-RW 1e</t>
  </si>
  <si>
    <t>Source: internal standard GFZ, manufactured from single element solutions (Merck)</t>
  </si>
  <si>
    <t>GFZ-RW 1e measured by HR-ICP-MS, n = 11 (µg/g)</t>
  </si>
  <si>
    <t>GFZ-RW 1e measured absolute uncertainty (µg/g)</t>
  </si>
  <si>
    <t>GFZ-RW 1e Merck certified value (µg/g)</t>
  </si>
  <si>
    <t>GFZ-RW 1e absolute uncertainty (µg/g)</t>
  </si>
  <si>
    <t>Table C6. Data quality control for plant concentration analyses</t>
  </si>
  <si>
    <t>Table C5. Flux Summary: Plant uptake rates, recycling ratios, and dissolved export efficiency</t>
  </si>
  <si>
    <t>Table C1. Summary of principle site characteristics</t>
  </si>
  <si>
    <t>Table C1. Summary of principle  site characteristics</t>
  </si>
  <si>
    <t>These data are freely available under the Creative Commons Attribution 4.0 International (CC BY 4.0) open access license at GFZ data services.</t>
  </si>
  <si>
    <r>
      <rPr>
        <b/>
        <i/>
        <sz val="12"/>
        <color theme="1"/>
        <rFont val="Calibri"/>
        <family val="2"/>
        <scheme val="minor"/>
      </rPr>
      <t xml:space="preserve">The data are supplement to: </t>
    </r>
    <r>
      <rPr>
        <i/>
        <sz val="12"/>
        <color theme="1"/>
        <rFont val="Calibri"/>
        <family val="2"/>
        <scheme val="minor"/>
      </rPr>
      <t>Oeser, Friedhelm von Blanckenburg; Jan A. Schuessler; Julien Bouchez; Patrick J. Frings; David Uhlig; Marcus Oelze; Daniel A. Frick; Tilak Hewawasam; Jeannie Dixon; Kevin Norton. Rock weathering and nutrient cycling in the critical zone in a global erodosequence, American Journal of Science, 2021</t>
    </r>
  </si>
  <si>
    <r>
      <rPr>
        <b/>
        <i/>
        <sz val="12"/>
        <color theme="1"/>
        <rFont val="Calibri"/>
        <family val="2"/>
        <scheme val="minor"/>
      </rPr>
      <t>When using this data please cite</t>
    </r>
    <r>
      <rPr>
        <i/>
        <sz val="12"/>
        <color theme="1"/>
        <rFont val="Calibri"/>
        <family val="2"/>
        <scheme val="minor"/>
      </rPr>
      <t xml:space="preserve"> Friedhelm von Blanckenburg; Jan A. Schuessler; Julien Bouchez; Patrick J. Frings; David Uhlig; Marcus Oelze; Daniel A. Frick; Tilak Hewawasam; Jeannie Dixon; Kevin Norton. Geochemical data on rock weathering in a global erodosequence. GFZ Data Services. https://doi.org/10.5880/GFZ.3.3.2021.001</t>
    </r>
  </si>
  <si>
    <t>Geochemical data on rock weathering and nutrient cycling in a global erodosequence</t>
  </si>
  <si>
    <t>Major and trace element concentrations measured by X-ray fluoresence (XRF, Panalytical Axios Advanced, German Research Center for Geosciences (GFZ Potsdam))</t>
  </si>
  <si>
    <t>87Sr/86Sr isotope ratios measured by a Thermo Fisher Neptune multicollector ICP-MS at GFZ Potsdam</t>
  </si>
  <si>
    <r>
      <t>Li concentrations analysed by ICP-OES at GFZ Potsdam after bulk sample digestion with HF/HNO</t>
    </r>
    <r>
      <rPr>
        <vertAlign val="subscript"/>
        <sz val="11"/>
        <color theme="1"/>
        <rFont val="Times New Roman"/>
        <family val="1"/>
      </rPr>
      <t>3</t>
    </r>
    <r>
      <rPr>
        <sz val="11"/>
        <color theme="1"/>
        <rFont val="Times New Roman"/>
        <family val="1"/>
      </rPr>
      <t>.</t>
    </r>
  </si>
  <si>
    <t>Uncertainties in XRF concentration data are estimated to be ±5% relative for major elements (wt%), and ±10% relative for traces.</t>
  </si>
  <si>
    <t>Alkalinity was obtained at GFZ Potsdam by titration with 0.01M HCl to a pH of 4.3 and given as HCO3- in mg/l with an uncertainty estimate of 10% relative.</t>
  </si>
  <si>
    <t>Major element concentrations were measured by ICP-OES measurements at GFZ Potsdam, using an axial ICP-OES (Varian 720-ES)</t>
  </si>
  <si>
    <t>Trace element concentrations were measured at GFZ Potsdam by high-resolution inductively coupled plasma mass spectrometer (HR-ICP-MS; Element 2, Thermo Fisher Scientific).</t>
  </si>
  <si>
    <r>
      <t>Element concentrations analysed  at GFZ Potsdam by ICP-OES after microwave dissolution in H</t>
    </r>
    <r>
      <rPr>
        <vertAlign val="subscript"/>
        <sz val="11"/>
        <color theme="1"/>
        <rFont val="Times New Roman"/>
        <family val="1"/>
      </rPr>
      <t>2</t>
    </r>
    <r>
      <rPr>
        <sz val="11"/>
        <color theme="1"/>
        <rFont val="Times New Roman"/>
        <family val="1"/>
      </rPr>
      <t>O</t>
    </r>
    <r>
      <rPr>
        <vertAlign val="subscript"/>
        <sz val="11"/>
        <color theme="1"/>
        <rFont val="Times New Roman"/>
        <family val="1"/>
      </rPr>
      <t>2</t>
    </r>
    <r>
      <rPr>
        <sz val="11"/>
        <color theme="1"/>
        <rFont val="Times New Roman"/>
        <family val="1"/>
      </rPr>
      <t>/HNO</t>
    </r>
    <r>
      <rPr>
        <vertAlign val="subscript"/>
        <sz val="11"/>
        <color theme="1"/>
        <rFont val="Times New Roman"/>
        <family val="1"/>
      </rPr>
      <t>3</t>
    </r>
    <r>
      <rPr>
        <sz val="11"/>
        <color theme="1"/>
        <rFont val="Times New Roman"/>
        <family val="1"/>
      </rPr>
      <t xml:space="preserve"> and subsequent HF addition and evaporation. </t>
    </r>
  </si>
  <si>
    <r>
      <t>Element concentrations analysed at GFZ Potsdam by ICP-OES after microwave dissolution in H</t>
    </r>
    <r>
      <rPr>
        <vertAlign val="subscript"/>
        <sz val="11"/>
        <color theme="1"/>
        <rFont val="Times New Roman"/>
        <family val="1"/>
      </rPr>
      <t>2</t>
    </r>
    <r>
      <rPr>
        <sz val="11"/>
        <color theme="1"/>
        <rFont val="Times New Roman"/>
        <family val="1"/>
      </rPr>
      <t>O</t>
    </r>
    <r>
      <rPr>
        <vertAlign val="subscript"/>
        <sz val="11"/>
        <color theme="1"/>
        <rFont val="Times New Roman"/>
        <family val="1"/>
      </rPr>
      <t>2</t>
    </r>
    <r>
      <rPr>
        <sz val="11"/>
        <color theme="1"/>
        <rFont val="Times New Roman"/>
        <family val="1"/>
      </rPr>
      <t>/HNO</t>
    </r>
    <r>
      <rPr>
        <vertAlign val="subscript"/>
        <sz val="11"/>
        <color theme="1"/>
        <rFont val="Times New Roman"/>
        <family val="1"/>
      </rPr>
      <t>3</t>
    </r>
    <r>
      <rPr>
        <sz val="11"/>
        <color theme="1"/>
        <rFont val="Times New Roman"/>
        <family val="1"/>
      </rPr>
      <t xml:space="preserve"> and subseuqent HF addition and evaporation. Uncertainties are estimated to </t>
    </r>
  </si>
  <si>
    <r>
      <t>Element concentrations analysed  at GFZ Potsdam by ICP-OES after microwave dissolution in H</t>
    </r>
    <r>
      <rPr>
        <vertAlign val="subscript"/>
        <sz val="11"/>
        <color theme="1"/>
        <rFont val="Times New Roman"/>
        <family val="1"/>
      </rPr>
      <t>2</t>
    </r>
    <r>
      <rPr>
        <sz val="11"/>
        <color theme="1"/>
        <rFont val="Times New Roman"/>
        <family val="1"/>
      </rPr>
      <t>O</t>
    </r>
    <r>
      <rPr>
        <vertAlign val="subscript"/>
        <sz val="11"/>
        <color theme="1"/>
        <rFont val="Times New Roman"/>
        <family val="1"/>
      </rPr>
      <t>2</t>
    </r>
    <r>
      <rPr>
        <sz val="11"/>
        <color theme="1"/>
        <rFont val="Times New Roman"/>
        <family val="1"/>
      </rPr>
      <t>/HNO</t>
    </r>
    <r>
      <rPr>
        <vertAlign val="subscript"/>
        <sz val="11"/>
        <color theme="1"/>
        <rFont val="Times New Roman"/>
        <family val="1"/>
      </rPr>
      <t>3</t>
    </r>
    <r>
      <rPr>
        <sz val="11"/>
        <color theme="1"/>
        <rFont val="Times New Roman"/>
        <family val="1"/>
      </rPr>
      <t xml:space="preserve"> and subsequent HF addition and evaporation. Uncertainties are estimated to be &lt;20% relative, based on accuracy (determined by analyses of reference material SRM1515) and precision (taking repeatability and calibration uncertainties into account).</t>
    </r>
  </si>
  <si>
    <t>Carbonate</t>
  </si>
  <si>
    <t>Rain</t>
  </si>
  <si>
    <t>For all other elements, the fractional contribution of silicate weathering is assumed to be 1.00 ± 0.00</t>
  </si>
  <si>
    <r>
      <t>SO</t>
    </r>
    <r>
      <rPr>
        <vertAlign val="subscript"/>
        <sz val="12"/>
        <color rgb="FF000000"/>
        <rFont val="Times New Roman"/>
        <family val="1"/>
      </rPr>
      <t>4</t>
    </r>
  </si>
  <si>
    <t>Site Averages</t>
  </si>
  <si>
    <t>Climate and Landscape</t>
  </si>
  <si>
    <t>Landscape Scale Denudation Rate</t>
  </si>
  <si>
    <t xml:space="preserve"> t km-2 yr-1</t>
  </si>
  <si>
    <t>70-200</t>
  </si>
  <si>
    <t>50-100</t>
  </si>
  <si>
    <t>Landscape-Scale Denudation Rate</t>
  </si>
  <si>
    <t>220-5500</t>
  </si>
  <si>
    <t>Callahan, R. P., Ferrier, K. L., Dixon, J., Dosseto, A., Hahm, W. J., Jessup, B. S., Miller, S. N., Hunsaker, C. T., Johnson, D. W., and Sklar, L. S., 2019, Arrested development: Erosional equilibrium in the southern Sierra Nevada, California, maintained by feedbacks between channel incision and hillslope sediment production: GSA Bulletin, v. 131, p. 1179-1202.</t>
  </si>
  <si>
    <r>
      <t xml:space="preserve">Dixon, J.L., Heimsath, A.M., Amundson, R. (2009) The critical role of climate and saprolite weathering in landscape evolution. </t>
    </r>
    <r>
      <rPr>
        <i/>
        <sz val="10"/>
        <color theme="1"/>
        <rFont val="Calibri"/>
        <family val="2"/>
        <scheme val="minor"/>
      </rPr>
      <t>Earth Surface Processes and Landforms</t>
    </r>
    <r>
      <rPr>
        <sz val="10"/>
        <color theme="1"/>
        <rFont val="Calibri"/>
        <family val="2"/>
        <scheme val="minor"/>
      </rPr>
      <t xml:space="preserve"> 34, 1507-1521.</t>
    </r>
  </si>
  <si>
    <r>
      <t xml:space="preserve">Norton, K.P., von Blanckenburg, F., Kubik, P.W. (2010) Cosmogenic nuclide-derived rates of diffusive and episodic erosion in the glacially sculpted upper Rhone Valley, Swiss Alps. </t>
    </r>
    <r>
      <rPr>
        <i/>
        <sz val="10"/>
        <color theme="1"/>
        <rFont val="Calibri"/>
        <family val="2"/>
        <scheme val="minor"/>
      </rPr>
      <t>Earth Surface Processes and Landforms</t>
    </r>
    <r>
      <rPr>
        <sz val="10"/>
        <color theme="1"/>
        <rFont val="Calibri"/>
        <family val="2"/>
        <scheme val="minor"/>
      </rPr>
      <t xml:space="preserve"> 35, 651-662.</t>
    </r>
  </si>
  <si>
    <t>(C) Callahan, R. P., Ferrier, K. L., Dixon, J., Dosseto, A., Hahm, W. J., Jessup, B. S., Miller, S. N., Hunsaker, C. T., Johnson, D. W., and Sklar, L. S., 2019, Arrested development: Erosional equilibrium in the southern Sierra Nevada, California, maintained by feedbacks between channel incision and hillslope sediment production: GSA Bulletin, v. 131, p. 1179-1202.</t>
  </si>
  <si>
    <t>Alps: Norton et al. 2010; Sierra Nevada: Calahan et al., 2019; Sri Lanka: von Blanckenburg et al., 2004</t>
  </si>
  <si>
    <t>Average</t>
  </si>
  <si>
    <t>S.D.</t>
  </si>
  <si>
    <t>Average (excluding Rhone)</t>
  </si>
  <si>
    <r>
      <t>D</t>
    </r>
    <r>
      <rPr>
        <vertAlign val="subscript"/>
        <sz val="12"/>
        <color theme="1"/>
        <rFont val="Times New Roman"/>
        <family val="1"/>
      </rPr>
      <t>16</t>
    </r>
  </si>
  <si>
    <r>
      <t>D</t>
    </r>
    <r>
      <rPr>
        <vertAlign val="subscript"/>
        <sz val="12"/>
        <color theme="1"/>
        <rFont val="Times New Roman"/>
        <family val="1"/>
      </rPr>
      <t>84</t>
    </r>
  </si>
  <si>
    <t>Table C4. Fractional contributions of end members to stream solutes</t>
  </si>
  <si>
    <t>Individual streams</t>
  </si>
  <si>
    <r>
      <t>Central estimates and uncertainty ("±") correspond to averages and standard deviation of results on individual streams (D</t>
    </r>
    <r>
      <rPr>
        <i/>
        <vertAlign val="subscript"/>
        <sz val="12"/>
        <color theme="1"/>
        <rFont val="Times New Roman"/>
        <family val="1"/>
      </rPr>
      <t>50</t>
    </r>
    <r>
      <rPr>
        <i/>
        <sz val="12"/>
        <color theme="1"/>
        <rFont val="Times New Roman"/>
        <family val="1"/>
      </rPr>
      <t>), as shown below</t>
    </r>
  </si>
  <si>
    <r>
      <t>D</t>
    </r>
    <r>
      <rPr>
        <i/>
        <vertAlign val="subscript"/>
        <sz val="11"/>
        <color theme="1"/>
        <rFont val="Times New Roman"/>
        <family val="1"/>
      </rPr>
      <t>16</t>
    </r>
    <r>
      <rPr>
        <i/>
        <sz val="11"/>
        <color theme="1"/>
        <rFont val="Times New Roman"/>
        <family val="1"/>
      </rPr>
      <t>, D</t>
    </r>
    <r>
      <rPr>
        <i/>
        <vertAlign val="subscript"/>
        <sz val="11"/>
        <color theme="1"/>
        <rFont val="Times New Roman"/>
        <family val="1"/>
      </rPr>
      <t>50</t>
    </r>
    <r>
      <rPr>
        <i/>
        <sz val="11"/>
        <color theme="1"/>
        <rFont val="Times New Roman"/>
        <family val="1"/>
      </rPr>
      <t>, and D</t>
    </r>
    <r>
      <rPr>
        <i/>
        <vertAlign val="subscript"/>
        <sz val="11"/>
        <color theme="1"/>
        <rFont val="Times New Roman"/>
        <family val="1"/>
      </rPr>
      <t>84</t>
    </r>
    <r>
      <rPr>
        <i/>
        <sz val="11"/>
        <color theme="1"/>
        <rFont val="Times New Roman"/>
        <family val="1"/>
      </rPr>
      <t xml:space="preserve"> correspond to the 16</t>
    </r>
    <r>
      <rPr>
        <i/>
        <vertAlign val="superscript"/>
        <sz val="11"/>
        <color theme="1"/>
        <rFont val="Times New Roman"/>
        <family val="1"/>
      </rPr>
      <t>th</t>
    </r>
    <r>
      <rPr>
        <i/>
        <sz val="11"/>
        <color theme="1"/>
        <rFont val="Times New Roman"/>
        <family val="1"/>
      </rPr>
      <t>, 50</t>
    </r>
    <r>
      <rPr>
        <i/>
        <vertAlign val="superscript"/>
        <sz val="11"/>
        <color theme="1"/>
        <rFont val="Times New Roman"/>
        <family val="1"/>
      </rPr>
      <t>th</t>
    </r>
    <r>
      <rPr>
        <i/>
        <sz val="11"/>
        <color theme="1"/>
        <rFont val="Times New Roman"/>
        <family val="1"/>
      </rPr>
      <t xml:space="preserve"> (median) and 84</t>
    </r>
    <r>
      <rPr>
        <i/>
        <vertAlign val="superscript"/>
        <sz val="11"/>
        <color theme="1"/>
        <rFont val="Times New Roman"/>
        <family val="1"/>
      </rPr>
      <t>th</t>
    </r>
    <r>
      <rPr>
        <i/>
        <sz val="11"/>
        <color theme="1"/>
        <rFont val="Times New Roman"/>
        <family val="1"/>
      </rPr>
      <t xml:space="preserve"> percentiles of the distribution obtained from 5,000 individual runs where the mass balance equations of the end member analysis were solved</t>
    </r>
  </si>
  <si>
    <r>
      <t>[X]</t>
    </r>
    <r>
      <rPr>
        <vertAlign val="subscript"/>
        <sz val="12"/>
        <color theme="1"/>
        <rFont val="Times New Roman"/>
        <family val="1"/>
      </rPr>
      <t>rock</t>
    </r>
  </si>
  <si>
    <r>
      <t>[X]</t>
    </r>
    <r>
      <rPr>
        <vertAlign val="subscript"/>
        <sz val="12"/>
        <color theme="1"/>
        <rFont val="Times New Roman"/>
        <family val="1"/>
      </rPr>
      <t>plant</t>
    </r>
  </si>
  <si>
    <r>
      <t>[X]</t>
    </r>
    <r>
      <rPr>
        <vertAlign val="subscript"/>
        <sz val="12"/>
        <color theme="1"/>
        <rFont val="Times New Roman"/>
        <family val="1"/>
      </rPr>
      <t>diss</t>
    </r>
  </si>
  <si>
    <r>
      <t xml:space="preserve">Representative </t>
    </r>
    <r>
      <rPr>
        <sz val="12"/>
        <color theme="1"/>
        <rFont val="Symbol"/>
        <charset val="2"/>
      </rPr>
      <t>t</t>
    </r>
    <r>
      <rPr>
        <vertAlign val="superscript"/>
        <sz val="12"/>
        <color theme="1"/>
        <rFont val="Times New Roman"/>
        <family val="1"/>
      </rPr>
      <t>X</t>
    </r>
    <r>
      <rPr>
        <vertAlign val="subscript"/>
        <sz val="12"/>
        <color theme="1"/>
        <rFont val="Times New Roman"/>
        <family val="1"/>
      </rPr>
      <t>Zr</t>
    </r>
  </si>
  <si>
    <r>
      <t>f</t>
    </r>
    <r>
      <rPr>
        <vertAlign val="superscript"/>
        <sz val="12"/>
        <color theme="1"/>
        <rFont val="Times New Roman"/>
        <family val="1"/>
      </rPr>
      <t>X</t>
    </r>
    <r>
      <rPr>
        <vertAlign val="subscript"/>
        <sz val="12"/>
        <color theme="1"/>
        <rFont val="Times New Roman"/>
        <family val="1"/>
      </rPr>
      <t>sil</t>
    </r>
  </si>
  <si>
    <r>
      <t>f</t>
    </r>
    <r>
      <rPr>
        <vertAlign val="superscript"/>
        <sz val="12"/>
        <color theme="1"/>
        <rFont val="Times New Roman"/>
        <family val="1"/>
      </rPr>
      <t>X</t>
    </r>
    <r>
      <rPr>
        <vertAlign val="subscript"/>
        <sz val="12"/>
        <color theme="1"/>
        <rFont val="Times New Roman"/>
        <family val="1"/>
      </rPr>
      <t>rain</t>
    </r>
  </si>
  <si>
    <r>
      <t>f</t>
    </r>
    <r>
      <rPr>
        <vertAlign val="superscript"/>
        <sz val="12"/>
        <color theme="1"/>
        <rFont val="Times New Roman"/>
        <family val="1"/>
      </rPr>
      <t>X</t>
    </r>
    <r>
      <rPr>
        <vertAlign val="subscript"/>
        <sz val="12"/>
        <color theme="1"/>
        <rFont val="Times New Roman"/>
        <family val="1"/>
      </rPr>
      <t>carb</t>
    </r>
  </si>
  <si>
    <r>
      <t>kg km</t>
    </r>
    <r>
      <rPr>
        <vertAlign val="superscript"/>
        <sz val="12"/>
        <rFont val="Times New Roman"/>
        <family val="1"/>
      </rPr>
      <t>-2</t>
    </r>
    <r>
      <rPr>
        <sz val="12"/>
        <rFont val="Times New Roman"/>
        <family val="1"/>
      </rPr>
      <t xml:space="preserve"> yr</t>
    </r>
    <r>
      <rPr>
        <vertAlign val="superscript"/>
        <sz val="12"/>
        <rFont val="Times New Roman"/>
        <family val="1"/>
      </rPr>
      <t>-1</t>
    </r>
  </si>
  <si>
    <t>DERIVED VALUES</t>
  </si>
  <si>
    <t>INPUT DATA</t>
  </si>
  <si>
    <r>
      <t>RP</t>
    </r>
    <r>
      <rPr>
        <vertAlign val="superscript"/>
        <sz val="12"/>
        <color theme="1"/>
        <rFont val="Times New Roman"/>
        <family val="1"/>
      </rPr>
      <t>X</t>
    </r>
  </si>
  <si>
    <r>
      <t>DEP</t>
    </r>
    <r>
      <rPr>
        <vertAlign val="superscript"/>
        <sz val="12"/>
        <color theme="1"/>
        <rFont val="Times New Roman"/>
        <family val="1"/>
      </rPr>
      <t>X</t>
    </r>
    <r>
      <rPr>
        <vertAlign val="subscript"/>
        <sz val="12"/>
        <color theme="1"/>
        <rFont val="Times New Roman"/>
        <family val="1"/>
      </rPr>
      <t>dry</t>
    </r>
  </si>
  <si>
    <r>
      <t>DEP</t>
    </r>
    <r>
      <rPr>
        <vertAlign val="superscript"/>
        <sz val="12"/>
        <color theme="1"/>
        <rFont val="Times New Roman"/>
        <family val="1"/>
      </rPr>
      <t>X</t>
    </r>
    <r>
      <rPr>
        <vertAlign val="subscript"/>
        <sz val="12"/>
        <color theme="1"/>
        <rFont val="Times New Roman"/>
        <family val="1"/>
      </rPr>
      <t>wet</t>
    </r>
  </si>
  <si>
    <r>
      <t>U</t>
    </r>
    <r>
      <rPr>
        <vertAlign val="superscript"/>
        <sz val="12"/>
        <color theme="1"/>
        <rFont val="Times New Roman"/>
        <family val="1"/>
      </rPr>
      <t>X</t>
    </r>
  </si>
  <si>
    <r>
      <t>Rec</t>
    </r>
    <r>
      <rPr>
        <vertAlign val="superscript"/>
        <sz val="12"/>
        <color theme="1"/>
        <rFont val="Times New Roman"/>
        <family val="1"/>
      </rPr>
      <t>X</t>
    </r>
  </si>
  <si>
    <r>
      <t>DEE</t>
    </r>
    <r>
      <rPr>
        <vertAlign val="superscript"/>
        <sz val="12"/>
        <color theme="1"/>
        <rFont val="Times New Roman"/>
        <family val="1"/>
      </rPr>
      <t>X</t>
    </r>
  </si>
  <si>
    <r>
      <t>DEE</t>
    </r>
    <r>
      <rPr>
        <vertAlign val="superscript"/>
        <sz val="12"/>
        <color theme="1"/>
        <rFont val="Times New Roman"/>
        <family val="1"/>
      </rPr>
      <t>X</t>
    </r>
    <r>
      <rPr>
        <vertAlign val="subscript"/>
        <sz val="12"/>
        <color theme="1"/>
        <rFont val="Times New Roman"/>
        <family val="1"/>
      </rPr>
      <t>Na</t>
    </r>
  </si>
  <si>
    <r>
      <t>Silicate-specific DEE</t>
    </r>
    <r>
      <rPr>
        <vertAlign val="superscript"/>
        <sz val="12"/>
        <color theme="1"/>
        <rFont val="Times New Roman"/>
        <family val="1"/>
      </rPr>
      <t>X</t>
    </r>
  </si>
  <si>
    <r>
      <t>Silicate-specific DEE</t>
    </r>
    <r>
      <rPr>
        <vertAlign val="superscript"/>
        <sz val="12"/>
        <color theme="1"/>
        <rFont val="Times New Roman"/>
        <family val="1"/>
      </rPr>
      <t>X</t>
    </r>
    <r>
      <rPr>
        <vertAlign val="subscript"/>
        <sz val="12"/>
        <color theme="1"/>
        <rFont val="Times New Roman"/>
        <family val="1"/>
      </rPr>
      <t>Na</t>
    </r>
  </si>
  <si>
    <r>
      <t>Total DEE</t>
    </r>
    <r>
      <rPr>
        <vertAlign val="superscript"/>
        <sz val="12"/>
        <color theme="1"/>
        <rFont val="Times New Roman"/>
        <family val="1"/>
      </rPr>
      <t>X</t>
    </r>
  </si>
  <si>
    <r>
      <t>Total DEE</t>
    </r>
    <r>
      <rPr>
        <vertAlign val="superscript"/>
        <sz val="12"/>
        <color theme="1"/>
        <rFont val="Times New Roman"/>
        <family val="1"/>
      </rPr>
      <t>X</t>
    </r>
    <r>
      <rPr>
        <vertAlign val="subscript"/>
        <sz val="12"/>
        <color theme="1"/>
        <rFont val="Times New Roman"/>
        <family val="1"/>
      </rPr>
      <t>Na</t>
    </r>
  </si>
  <si>
    <t>Si, Mg, Ca, Na, K in µg/g (ppm), all other elements (Al, Ba, Cr, Ga, Nb, Ni, Rb, Sr, V, Y, Zn) in ng/g (ppb). Value taken as unweighted mean of Goms river water samples (SAW02; SAW03; SAW04; SAW05; SAW06)</t>
  </si>
  <si>
    <r>
      <t>From the water chemistry End Member Mixing Analysis (EMMA; Data Table C4 and Supplementary Text X).  Elements not included in EMMA but hosted in silicate minerals only (Si, Ti, Fe, Mn, Ti, Al, P, Ba, Ni, Rb, Zn, Li) assumed to have f</t>
    </r>
    <r>
      <rPr>
        <vertAlign val="superscript"/>
        <sz val="12"/>
        <color theme="1"/>
        <rFont val="Times New Roman"/>
        <family val="1"/>
      </rPr>
      <t>X</t>
    </r>
    <r>
      <rPr>
        <vertAlign val="subscript"/>
        <sz val="12"/>
        <color theme="1"/>
        <rFont val="Times New Roman"/>
        <family val="1"/>
      </rPr>
      <t>sil</t>
    </r>
    <r>
      <rPr>
        <sz val="12"/>
        <color theme="1"/>
        <rFont val="Times New Roman"/>
        <family val="1"/>
      </rPr>
      <t xml:space="preserve"> = 1.</t>
    </r>
  </si>
  <si>
    <t>Major rock forming elements (Si, Ti, Al, Fe, Mn, Mg, Ca, Na, K and P) in wt% element (not wt% oxide). All other elements in µg/g (ppm). Data and uncertainty taken as mean of Aare gneiss from Norton et al. (2010).</t>
  </si>
  <si>
    <t>Si, Ti, Al, Fe, Mn, Mg, Ca, Na, K and P in wt% element (not oxide). All other elements in µg/g (ppm). Data from Hahm et al., after Zr outlier removal. See Data Table SN1.</t>
  </si>
  <si>
    <r>
      <t xml:space="preserve">All units in µg/g (ppm). </t>
    </r>
    <r>
      <rPr>
        <sz val="12"/>
        <rFont val="Times New Roman"/>
        <family val="1"/>
      </rPr>
      <t>Mean of foliage samples (MW1, MW2, MW3, MW4) from Table SN3.</t>
    </r>
  </si>
  <si>
    <r>
      <rPr>
        <sz val="12"/>
        <color theme="1"/>
        <rFont val="Symbol"/>
        <charset val="2"/>
      </rPr>
      <t>t</t>
    </r>
    <r>
      <rPr>
        <vertAlign val="superscript"/>
        <sz val="12"/>
        <color theme="1"/>
        <rFont val="Times New Roman"/>
        <family val="1"/>
      </rPr>
      <t>X</t>
    </r>
    <r>
      <rPr>
        <vertAlign val="subscript"/>
        <sz val="12"/>
        <color theme="1"/>
        <rFont val="Times New Roman"/>
        <family val="1"/>
      </rPr>
      <t>Zr</t>
    </r>
    <r>
      <rPr>
        <sz val="12"/>
        <color theme="1"/>
        <rFont val="Times New Roman"/>
        <family val="1"/>
      </rPr>
      <t xml:space="preserve"> taken as the mean of the minimum value from each soil profile and the topsoils of Norton et al. 2010 (see Table A1).</t>
    </r>
  </si>
  <si>
    <t>Si, Mg, Ca, Na, K in µg/g (ppm). All other elements in ng/g (ppb). Unweighted mean of all creek water samples (D102, P300, P301, P303, P304).</t>
  </si>
  <si>
    <t>Mean of 14 soil samples from Hagkala profile, after Schuessler and others (2018)</t>
  </si>
  <si>
    <t>All units in µg/g (ppm). Data as in Schuessler and others (2018), see Table SL3.</t>
  </si>
  <si>
    <t>Si, Mg, Ca, Na, K in µg/g (ppm). All other elements in ng/g (ppb). Unweighted mean of all small creek water data from Hewawasam and others (2013), excluding the larger Uma Oya river data.</t>
  </si>
  <si>
    <r>
      <t>Unweighted mean of all values measured in this study from profile P301 and Balsam-profile. Same sample set as used to produce CDF in Table C1. Note the small difference in approach between this study and Uhlig and others (2017) who produced Rec</t>
    </r>
    <r>
      <rPr>
        <vertAlign val="superscript"/>
        <sz val="12"/>
        <color theme="1"/>
        <rFont val="Times New Roman"/>
        <family val="1"/>
      </rPr>
      <t>X</t>
    </r>
    <r>
      <rPr>
        <sz val="12"/>
        <color theme="1"/>
        <rFont val="Times New Roman"/>
        <family val="1"/>
      </rPr>
      <t xml:space="preserve"> and DEE</t>
    </r>
    <r>
      <rPr>
        <vertAlign val="superscript"/>
        <sz val="12"/>
        <color theme="1"/>
        <rFont val="Times New Roman"/>
        <family val="1"/>
      </rPr>
      <t>X</t>
    </r>
    <r>
      <rPr>
        <sz val="12"/>
        <color theme="1"/>
        <rFont val="Times New Roman"/>
        <family val="1"/>
      </rPr>
      <t xml:space="preserve"> for sub-catchments P301, P303 and P304 separately.</t>
    </r>
  </si>
  <si>
    <r>
      <t>W</t>
    </r>
    <r>
      <rPr>
        <vertAlign val="superscript"/>
        <sz val="12"/>
        <color theme="1"/>
        <rFont val="Times New Roman"/>
        <family val="1"/>
      </rPr>
      <t>X</t>
    </r>
    <r>
      <rPr>
        <vertAlign val="subscript"/>
        <sz val="12"/>
        <color theme="1"/>
        <rFont val="Times New Roman"/>
        <family val="1"/>
      </rPr>
      <t>regolith</t>
    </r>
  </si>
  <si>
    <t>For all "Input Data" (footnotes 1-13), reported values and uncertainty (assumed to be symmetrical) correspond to average and 1 s.d. for the selected sample set (see footnotes 1-13 below)</t>
  </si>
  <si>
    <r>
      <t>W</t>
    </r>
    <r>
      <rPr>
        <vertAlign val="superscript"/>
        <sz val="12"/>
        <color theme="1"/>
        <rFont val="Times New Roman"/>
        <family val="1"/>
      </rPr>
      <t>X</t>
    </r>
    <r>
      <rPr>
        <vertAlign val="subscript"/>
        <sz val="12"/>
        <color theme="1"/>
        <rFont val="Times New Roman"/>
        <family val="1"/>
      </rPr>
      <t>river</t>
    </r>
  </si>
  <si>
    <t>Calculated using eq. (12) of main text.</t>
  </si>
  <si>
    <t>Calculated using eq. (13) of main text.</t>
  </si>
  <si>
    <r>
      <t>Calculated using eq. (13) of main text, but with W</t>
    </r>
    <r>
      <rPr>
        <vertAlign val="superscript"/>
        <sz val="12"/>
        <color theme="1"/>
        <rFont val="Times New Roman"/>
        <family val="1"/>
      </rPr>
      <t>X</t>
    </r>
    <r>
      <rPr>
        <vertAlign val="subscript"/>
        <sz val="12"/>
        <color theme="1"/>
        <rFont val="Times New Roman"/>
        <family val="1"/>
      </rPr>
      <t>river</t>
    </r>
    <r>
      <rPr>
        <sz val="12"/>
        <color theme="1"/>
        <rFont val="Times New Roman"/>
        <family val="1"/>
      </rPr>
      <t xml:space="preserve"> * f</t>
    </r>
    <r>
      <rPr>
        <vertAlign val="superscript"/>
        <sz val="12"/>
        <color theme="1"/>
        <rFont val="Times New Roman"/>
        <family val="1"/>
      </rPr>
      <t>X</t>
    </r>
    <r>
      <rPr>
        <vertAlign val="subscript"/>
        <sz val="12"/>
        <color theme="1"/>
        <rFont val="Times New Roman"/>
        <family val="1"/>
      </rPr>
      <t>sil</t>
    </r>
    <r>
      <rPr>
        <sz val="12"/>
        <color theme="1"/>
        <rFont val="Times New Roman"/>
        <family val="1"/>
      </rPr>
      <t xml:space="preserve"> in the numerator and neglecting the terms DEP</t>
    </r>
    <r>
      <rPr>
        <vertAlign val="superscript"/>
        <sz val="12"/>
        <color theme="1"/>
        <rFont val="Times New Roman"/>
        <family val="1"/>
      </rPr>
      <t>X</t>
    </r>
    <r>
      <rPr>
        <vertAlign val="subscript"/>
        <sz val="12"/>
        <color theme="1"/>
        <rFont val="Times New Roman"/>
        <family val="1"/>
      </rPr>
      <t>dry</t>
    </r>
    <r>
      <rPr>
        <sz val="12"/>
        <color theme="1"/>
        <rFont val="Times New Roman"/>
        <family val="1"/>
      </rPr>
      <t xml:space="preserve"> and DEP</t>
    </r>
    <r>
      <rPr>
        <vertAlign val="superscript"/>
        <sz val="12"/>
        <color theme="1"/>
        <rFont val="Times New Roman"/>
        <family val="1"/>
      </rPr>
      <t>X</t>
    </r>
    <r>
      <rPr>
        <vertAlign val="subscript"/>
        <sz val="12"/>
        <color theme="1"/>
        <rFont val="Times New Roman"/>
        <family val="1"/>
      </rPr>
      <t>wet</t>
    </r>
    <r>
      <rPr>
        <sz val="12"/>
        <color theme="1"/>
        <rFont val="Times New Roman"/>
        <family val="1"/>
      </rPr>
      <t xml:space="preserve"> in the denominator.</t>
    </r>
  </si>
  <si>
    <r>
      <t>Calculated using eq. (3) of main text. For each random draw of the Monte Carlo simulation, if a negative [X]</t>
    </r>
    <r>
      <rPr>
        <vertAlign val="subscript"/>
        <sz val="12"/>
        <color theme="1"/>
        <rFont val="Times New Roman"/>
        <family val="1"/>
      </rPr>
      <t>rock</t>
    </r>
    <r>
      <rPr>
        <sz val="12"/>
        <color theme="1"/>
        <rFont val="Times New Roman"/>
        <family val="1"/>
      </rPr>
      <t xml:space="preserve"> value was drawn, the draw was discarded for the considered element.</t>
    </r>
  </si>
  <si>
    <r>
      <t>Calculated using eq. (9) of main text. For each random draw of the Monte Carlo simulation, if a negative [X]</t>
    </r>
    <r>
      <rPr>
        <vertAlign val="subscript"/>
        <sz val="12"/>
        <color theme="1"/>
        <rFont val="Times New Roman"/>
        <family val="1"/>
      </rPr>
      <t>diss</t>
    </r>
    <r>
      <rPr>
        <sz val="12"/>
        <color theme="1"/>
        <rFont val="Times New Roman"/>
        <family val="1"/>
      </rPr>
      <t xml:space="preserve"> value was drawn, the draw was discarded for the considered element. For Fe and Mn, [X]</t>
    </r>
    <r>
      <rPr>
        <vertAlign val="subscript"/>
        <sz val="12"/>
        <color theme="1"/>
        <rFont val="Times New Roman"/>
        <family val="1"/>
      </rPr>
      <t>diss</t>
    </r>
    <r>
      <rPr>
        <sz val="12"/>
        <color theme="1"/>
        <rFont val="Times New Roman"/>
        <family val="1"/>
      </rPr>
      <t xml:space="preserve"> values were assumed to be systematically equal to 0.0.</t>
    </r>
  </si>
  <si>
    <r>
      <t>Calculated using eq. (10) of main text. For each random draw of the Monte Carlo simulation, if a negative [X]</t>
    </r>
    <r>
      <rPr>
        <vertAlign val="subscript"/>
        <sz val="12"/>
        <color theme="1"/>
        <rFont val="Times New Roman"/>
        <family val="1"/>
      </rPr>
      <t>plant</t>
    </r>
    <r>
      <rPr>
        <sz val="12"/>
        <color theme="1"/>
        <rFont val="Times New Roman"/>
        <family val="1"/>
      </rPr>
      <t xml:space="preserve"> value was drawn, the draw was discarded for the considered element.</t>
    </r>
  </si>
  <si>
    <r>
      <t>Calculated using eq. (14*) of main text</t>
    </r>
    <r>
      <rPr>
        <sz val="12"/>
        <color theme="1"/>
        <rFont val="Times New Roman"/>
        <family val="1"/>
      </rPr>
      <t>. For each random draw of the Monte Carlo simulation, if a negative [X]</t>
    </r>
    <r>
      <rPr>
        <vertAlign val="subscript"/>
        <sz val="12"/>
        <color theme="1"/>
        <rFont val="Times New Roman"/>
        <family val="1"/>
      </rPr>
      <t>rock</t>
    </r>
    <r>
      <rPr>
        <sz val="12"/>
        <color theme="1"/>
        <rFont val="Times New Roman"/>
        <family val="1"/>
      </rPr>
      <t xml:space="preserve"> value or a negative [Na]</t>
    </r>
    <r>
      <rPr>
        <vertAlign val="subscript"/>
        <sz val="12"/>
        <color theme="1"/>
        <rFont val="Times New Roman"/>
        <family val="1"/>
      </rPr>
      <t>diss</t>
    </r>
    <r>
      <rPr>
        <sz val="12"/>
        <color theme="1"/>
        <rFont val="Times New Roman"/>
        <family val="1"/>
      </rPr>
      <t xml:space="preserve"> value was drawn, the draw was discarded for all elements. If a positive (resp. &lt; -1) </t>
    </r>
    <r>
      <rPr>
        <sz val="12"/>
        <color theme="1"/>
        <rFont val="Symbol"/>
        <charset val="2"/>
      </rPr>
      <t>t</t>
    </r>
    <r>
      <rPr>
        <vertAlign val="superscript"/>
        <sz val="12"/>
        <color theme="1"/>
        <rFont val="Times New Roman"/>
        <family val="1"/>
      </rPr>
      <t>Na</t>
    </r>
    <r>
      <rPr>
        <vertAlign val="subscript"/>
        <sz val="12"/>
        <color theme="1"/>
        <rFont val="Times New Roman"/>
        <family val="1"/>
      </rPr>
      <t>Zr</t>
    </r>
    <r>
      <rPr>
        <sz val="12"/>
        <color theme="1"/>
        <rFont val="Times New Roman"/>
        <family val="1"/>
      </rPr>
      <t xml:space="preserve"> value was drawn, a value of -0.01 (resp. -1.0) was attributed. If a negative (resp. &gt; 1) f</t>
    </r>
    <r>
      <rPr>
        <vertAlign val="superscript"/>
        <sz val="12"/>
        <color theme="1"/>
        <rFont val="Times New Roman"/>
        <family val="1"/>
      </rPr>
      <t>X</t>
    </r>
    <r>
      <rPr>
        <sz val="12"/>
        <color theme="1"/>
        <rFont val="Times New Roman"/>
        <family val="1"/>
      </rPr>
      <t>Na</t>
    </r>
    <r>
      <rPr>
        <vertAlign val="subscript"/>
        <sz val="12"/>
        <color theme="1"/>
        <rFont val="Times New Roman"/>
        <family val="1"/>
      </rPr>
      <t>i</t>
    </r>
    <r>
      <rPr>
        <sz val="12"/>
        <color theme="1"/>
        <rFont val="Times New Roman"/>
        <family val="1"/>
      </rPr>
      <t xml:space="preserve"> value was drawn, a value of 0.0 (resp. 1.0) was attributed.</t>
    </r>
  </si>
  <si>
    <r>
      <t>Calculated using eq. (14) of main text, but with (X/Na)</t>
    </r>
    <r>
      <rPr>
        <vertAlign val="subscript"/>
        <sz val="12"/>
        <color theme="1"/>
        <rFont val="Times New Roman"/>
        <family val="1"/>
      </rPr>
      <t>diss</t>
    </r>
    <r>
      <rPr>
        <sz val="12"/>
        <color theme="1"/>
        <rFont val="Times New Roman"/>
        <family val="1"/>
      </rPr>
      <t xml:space="preserve"> * (f</t>
    </r>
    <r>
      <rPr>
        <vertAlign val="superscript"/>
        <sz val="12"/>
        <color theme="1"/>
        <rFont val="Times New Roman"/>
        <family val="1"/>
      </rPr>
      <t>X</t>
    </r>
    <r>
      <rPr>
        <vertAlign val="subscript"/>
        <sz val="12"/>
        <color theme="1"/>
        <rFont val="Times New Roman"/>
        <family val="1"/>
      </rPr>
      <t>sil</t>
    </r>
    <r>
      <rPr>
        <sz val="12"/>
        <color theme="1"/>
        <rFont val="Times New Roman"/>
        <family val="1"/>
      </rPr>
      <t>/f</t>
    </r>
    <r>
      <rPr>
        <vertAlign val="superscript"/>
        <sz val="12"/>
        <color theme="1"/>
        <rFont val="Times New Roman"/>
        <family val="1"/>
      </rPr>
      <t>Na</t>
    </r>
    <r>
      <rPr>
        <vertAlign val="subscript"/>
        <sz val="12"/>
        <color theme="1"/>
        <rFont val="Times New Roman"/>
        <family val="1"/>
      </rPr>
      <t>sil</t>
    </r>
    <r>
      <rPr>
        <sz val="12"/>
        <color theme="1"/>
        <rFont val="Times New Roman"/>
        <family val="1"/>
      </rPr>
      <t>) in the numerator. For each random draw of the Monte Carlo simulation, if a negative [Na]</t>
    </r>
    <r>
      <rPr>
        <vertAlign val="subscript"/>
        <sz val="12"/>
        <color theme="1"/>
        <rFont val="Times New Roman"/>
        <family val="1"/>
      </rPr>
      <t>rock</t>
    </r>
    <r>
      <rPr>
        <sz val="12"/>
        <color theme="1"/>
        <rFont val="Times New Roman"/>
        <family val="1"/>
      </rPr>
      <t xml:space="preserve"> value or a negative [Na]</t>
    </r>
    <r>
      <rPr>
        <vertAlign val="subscript"/>
        <sz val="12"/>
        <color theme="1"/>
        <rFont val="Times New Roman"/>
        <family val="1"/>
      </rPr>
      <t>diss</t>
    </r>
    <r>
      <rPr>
        <sz val="12"/>
        <color theme="1"/>
        <rFont val="Times New Roman"/>
        <family val="1"/>
      </rPr>
      <t xml:space="preserve"> value was drawn, the draw was discarded for all elements. If a positive (resp. &lt; -1.0) </t>
    </r>
    <r>
      <rPr>
        <sz val="12"/>
        <color theme="1"/>
        <rFont val="Symbol"/>
        <charset val="2"/>
      </rPr>
      <t>t</t>
    </r>
    <r>
      <rPr>
        <vertAlign val="superscript"/>
        <sz val="12"/>
        <color theme="1"/>
        <rFont val="Times New Roman"/>
        <family val="1"/>
      </rPr>
      <t>Na</t>
    </r>
    <r>
      <rPr>
        <vertAlign val="subscript"/>
        <sz val="12"/>
        <color theme="1"/>
        <rFont val="Times New Roman"/>
        <family val="1"/>
      </rPr>
      <t>Zr</t>
    </r>
    <r>
      <rPr>
        <sz val="12"/>
        <color theme="1"/>
        <rFont val="Times New Roman"/>
        <family val="1"/>
      </rPr>
      <t xml:space="preserve"> value was drawn, a value of -0.01 (resp. -1.0) was attributed. If a negative (resp. &gt; 1.0) f</t>
    </r>
    <r>
      <rPr>
        <vertAlign val="superscript"/>
        <sz val="12"/>
        <color theme="1"/>
        <rFont val="Times New Roman"/>
        <family val="1"/>
      </rPr>
      <t>Na</t>
    </r>
    <r>
      <rPr>
        <vertAlign val="subscript"/>
        <sz val="12"/>
        <color theme="1"/>
        <rFont val="Times New Roman"/>
        <family val="1"/>
      </rPr>
      <t>i</t>
    </r>
    <r>
      <rPr>
        <sz val="12"/>
        <color theme="1"/>
        <rFont val="Times New Roman"/>
        <family val="1"/>
      </rPr>
      <t xml:space="preserve"> value was drawn, a value of 0.0 (resp. 1.0) was attributed.</t>
    </r>
  </si>
  <si>
    <r>
      <t>Calculated as W</t>
    </r>
    <r>
      <rPr>
        <vertAlign val="superscript"/>
        <sz val="12"/>
        <color theme="1"/>
        <rFont val="Times New Roman"/>
        <family val="1"/>
      </rPr>
      <t>X</t>
    </r>
    <r>
      <rPr>
        <vertAlign val="subscript"/>
        <sz val="12"/>
        <color theme="1"/>
        <rFont val="Times New Roman"/>
        <family val="1"/>
      </rPr>
      <t>river</t>
    </r>
    <r>
      <rPr>
        <sz val="12"/>
        <color theme="1"/>
        <rFont val="Times New Roman"/>
        <family val="1"/>
      </rPr>
      <t xml:space="preserve"> * f</t>
    </r>
    <r>
      <rPr>
        <vertAlign val="superscript"/>
        <sz val="12"/>
        <color theme="1"/>
        <rFont val="Times New Roman"/>
        <family val="1"/>
      </rPr>
      <t>X</t>
    </r>
    <r>
      <rPr>
        <vertAlign val="subscript"/>
        <sz val="12"/>
        <color theme="1"/>
        <rFont val="Times New Roman"/>
        <family val="1"/>
      </rPr>
      <t>rain</t>
    </r>
    <r>
      <rPr>
        <sz val="12"/>
        <color theme="1"/>
        <rFont val="Times New Roman"/>
        <family val="1"/>
      </rPr>
      <t>.  For each random draw of the Monte Carlo simulation, if a negative (resp. &gt; 1.0) f</t>
    </r>
    <r>
      <rPr>
        <vertAlign val="superscript"/>
        <sz val="12"/>
        <color theme="1"/>
        <rFont val="Times New Roman"/>
        <family val="1"/>
      </rPr>
      <t>X</t>
    </r>
    <r>
      <rPr>
        <vertAlign val="subscript"/>
        <sz val="12"/>
        <color theme="1"/>
        <rFont val="Times New Roman"/>
        <family val="1"/>
      </rPr>
      <t>rain</t>
    </r>
    <r>
      <rPr>
        <sz val="12"/>
        <color theme="1"/>
        <rFont val="Times New Roman"/>
        <family val="1"/>
      </rPr>
      <t xml:space="preserve"> value was drawn, a value of 0.0 (resp. 1.0) was attributed.</t>
    </r>
  </si>
  <si>
    <r>
      <t>Calculated as W</t>
    </r>
    <r>
      <rPr>
        <vertAlign val="superscript"/>
        <sz val="12"/>
        <color theme="1"/>
        <rFont val="Times New Roman"/>
        <family val="1"/>
      </rPr>
      <t>X</t>
    </r>
    <r>
      <rPr>
        <vertAlign val="subscript"/>
        <sz val="12"/>
        <color theme="1"/>
        <rFont val="Times New Roman"/>
        <family val="1"/>
      </rPr>
      <t>river</t>
    </r>
    <r>
      <rPr>
        <sz val="12"/>
        <color theme="1"/>
        <rFont val="Times New Roman"/>
        <family val="1"/>
      </rPr>
      <t xml:space="preserve"> * f</t>
    </r>
    <r>
      <rPr>
        <vertAlign val="superscript"/>
        <sz val="12"/>
        <color theme="1"/>
        <rFont val="Times New Roman"/>
        <family val="1"/>
      </rPr>
      <t>X</t>
    </r>
    <r>
      <rPr>
        <vertAlign val="subscript"/>
        <sz val="12"/>
        <color theme="1"/>
        <rFont val="Times New Roman"/>
        <family val="1"/>
      </rPr>
      <t>carb</t>
    </r>
    <r>
      <rPr>
        <sz val="12"/>
        <color theme="1"/>
        <rFont val="Times New Roman"/>
        <family val="1"/>
      </rPr>
      <t>, dry deposition being formed of carbonate inputs for both the Alps and Sri Lanka sites (no dry deposition in Sierra Nevada). If a negative (resp. &gt; 1.0) f</t>
    </r>
    <r>
      <rPr>
        <vertAlign val="superscript"/>
        <sz val="12"/>
        <color theme="1"/>
        <rFont val="Times New Roman"/>
        <family val="1"/>
      </rPr>
      <t>X</t>
    </r>
    <r>
      <rPr>
        <vertAlign val="subscript"/>
        <sz val="12"/>
        <color theme="1"/>
        <rFont val="Times New Roman"/>
        <family val="1"/>
      </rPr>
      <t>carb</t>
    </r>
    <r>
      <rPr>
        <sz val="12"/>
        <color theme="1"/>
        <rFont val="Times New Roman"/>
        <family val="1"/>
      </rPr>
      <t xml:space="preserve"> value was drawn, a value of 0.0 (resp. 1.0) was attributed.</t>
    </r>
  </si>
  <si>
    <r>
      <t xml:space="preserve">Calculated using eq. (8) of main text. For each random draw of the Monte Carlo simulation, if a positive (resp. &lt; -1.0) </t>
    </r>
    <r>
      <rPr>
        <sz val="12"/>
        <color theme="1"/>
        <rFont val="Symbol"/>
        <charset val="2"/>
      </rPr>
      <t>t</t>
    </r>
    <r>
      <rPr>
        <vertAlign val="superscript"/>
        <sz val="12"/>
        <color theme="1"/>
        <rFont val="Times New Roman"/>
        <family val="1"/>
      </rPr>
      <t>X</t>
    </r>
    <r>
      <rPr>
        <vertAlign val="subscript"/>
        <sz val="12"/>
        <color theme="1"/>
        <rFont val="Times New Roman"/>
        <family val="1"/>
      </rPr>
      <t>Zr</t>
    </r>
    <r>
      <rPr>
        <sz val="12"/>
        <color theme="1"/>
        <rFont val="Times New Roman"/>
        <family val="1"/>
      </rPr>
      <t xml:space="preserve"> value was drawn, a value of -0.01 (resp. -1.0) was attributed.</t>
    </r>
  </si>
  <si>
    <r>
      <t>For all "Derived Parameters" (footnotes 14-24), reported value and the two "uncertainty" values (lower and upper estimate) correspond to the median (D50), D</t>
    </r>
    <r>
      <rPr>
        <vertAlign val="subscript"/>
        <sz val="12"/>
        <color theme="1"/>
        <rFont val="Times New Roman"/>
        <family val="1"/>
      </rPr>
      <t>16</t>
    </r>
    <r>
      <rPr>
        <sz val="12"/>
        <color theme="1"/>
        <rFont val="Times New Roman"/>
        <family val="1"/>
      </rPr>
      <t>, and D</t>
    </r>
    <r>
      <rPr>
        <vertAlign val="subscript"/>
        <sz val="12"/>
        <color theme="1"/>
        <rFont val="Times New Roman"/>
        <family val="1"/>
      </rPr>
      <t>84, respectively,</t>
    </r>
    <r>
      <rPr>
        <sz val="12"/>
        <color theme="1"/>
        <rFont val="Times New Roman"/>
        <family val="1"/>
      </rPr>
      <t xml:space="preserve"> of the distribution obtained from 5,000 independent calculations of the parameter (Monte Carlo simulation). Some of the Monte Carlo runs were discarded to avoid unrealistic parameter values (see footnotes 14-24 below), but for all reported parameters, more than 60% of the runs were retained, and for most parameters more than 90% of the runs were retained.</t>
    </r>
  </si>
  <si>
    <r>
      <t>D</t>
    </r>
    <r>
      <rPr>
        <vertAlign val="subscript"/>
        <sz val="12"/>
        <color theme="1"/>
        <rFont val="Times New Roman"/>
        <family val="1"/>
      </rPr>
      <t>50</t>
    </r>
  </si>
  <si>
    <t xml:space="preserve">Table C3. Compilation of soil production rates, CDF, and chemical weathering rates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</si>
</sst>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0000000000000000"/>
    <numFmt numFmtId="165" formatCode="0.0"/>
    <numFmt numFmtId="166" formatCode="0.000"/>
    <numFmt numFmtId="167" formatCode="\(0.00\)"/>
    <numFmt numFmtId="168" formatCode="dd/mm/yyyy;@"/>
    <numFmt numFmtId="169" formatCode="0.0000"/>
    <numFmt numFmtId="170" formatCode="0.00000"/>
    <numFmt numFmtId="171" formatCode="0.000000"/>
    <numFmt numFmtId="172" formatCode="m/d/yyyy;@"/>
    <numFmt numFmtId="173" formatCode="#,##0.00000"/>
    <numFmt numFmtId="174" formatCode="0.0%"/>
    <numFmt numFmtId="175" formatCode="#,##0.000000"/>
    <numFmt numFmtId="176" formatCode="0.0E+00"/>
  </numFmts>
  <fonts count="91" x14ac:knownFonts="1">
    <font>
      <sz val="11"/>
      <color theme="1"/>
      <name val="Calibri"/>
      <family val="2"/>
      <scheme val="minor"/>
    </font>
    <font>
      <sz val="12"/>
      <color theme="1"/>
      <name val="Calibri"/>
      <family val="2"/>
      <scheme val="minor"/>
    </font>
    <font>
      <sz val="11"/>
      <color indexed="8"/>
      <name val="Calibri"/>
      <family val="2"/>
    </font>
    <font>
      <sz val="10"/>
      <name val="Arial"/>
      <family val="2"/>
    </font>
    <font>
      <sz val="11"/>
      <color theme="1"/>
      <name val="Calibri"/>
      <family val="2"/>
      <scheme val="minor"/>
    </font>
    <font>
      <sz val="10"/>
      <name val="Verdana"/>
      <family val="2"/>
    </font>
    <font>
      <b/>
      <sz val="10"/>
      <color theme="1"/>
      <name val="Times New Roman"/>
      <family val="1"/>
    </font>
    <font>
      <sz val="10"/>
      <color theme="1"/>
      <name val="Times New Roman"/>
      <family val="1"/>
    </font>
    <font>
      <sz val="11"/>
      <color theme="1"/>
      <name val="Times New Roman"/>
      <family val="1"/>
    </font>
    <font>
      <b/>
      <i/>
      <sz val="11"/>
      <color theme="1"/>
      <name val="Times New Roman"/>
      <family val="1"/>
    </font>
    <font>
      <b/>
      <sz val="11"/>
      <color theme="1"/>
      <name val="Times New Roman"/>
      <family val="1"/>
    </font>
    <font>
      <i/>
      <sz val="11"/>
      <color theme="1"/>
      <name val="Times New Roman"/>
      <family val="1"/>
    </font>
    <font>
      <sz val="11"/>
      <color rgb="FFFF0000"/>
      <name val="Times New Roman"/>
      <family val="1"/>
    </font>
    <font>
      <sz val="11"/>
      <name val="Times New Roman"/>
      <family val="1"/>
    </font>
    <font>
      <b/>
      <sz val="11"/>
      <color indexed="8"/>
      <name val="Times New Roman"/>
      <family val="1"/>
    </font>
    <font>
      <sz val="11"/>
      <color indexed="8"/>
      <name val="Times New Roman"/>
      <family val="1"/>
    </font>
    <font>
      <b/>
      <sz val="10"/>
      <color indexed="8"/>
      <name val="Arial"/>
      <family val="2"/>
    </font>
    <font>
      <sz val="11"/>
      <color theme="0" tint="-0.249977111117893"/>
      <name val="Times New Roman"/>
      <family val="1"/>
    </font>
    <font>
      <b/>
      <sz val="11"/>
      <name val="Times New Roman"/>
      <family val="1"/>
    </font>
    <font>
      <b/>
      <sz val="13"/>
      <color theme="1"/>
      <name val="Times New Roman"/>
      <family val="1"/>
    </font>
    <font>
      <b/>
      <sz val="13"/>
      <color theme="1"/>
      <name val="Symbol"/>
      <family val="1"/>
      <charset val="2"/>
    </font>
    <font>
      <b/>
      <vertAlign val="subscript"/>
      <sz val="11"/>
      <name val="Times New Roman"/>
      <family val="1"/>
    </font>
    <font>
      <b/>
      <sz val="11"/>
      <color theme="1"/>
      <name val="Symbol"/>
      <family val="1"/>
      <charset val="2"/>
    </font>
    <font>
      <b/>
      <i/>
      <sz val="11"/>
      <name val="Times New Roman"/>
      <family val="1"/>
    </font>
    <font>
      <i/>
      <sz val="11"/>
      <name val="Times New Roman"/>
      <family val="1"/>
    </font>
    <font>
      <i/>
      <sz val="11"/>
      <color indexed="8"/>
      <name val="Times New Roman"/>
      <family val="1"/>
    </font>
    <font>
      <b/>
      <vertAlign val="subscript"/>
      <sz val="11"/>
      <color theme="1"/>
      <name val="Times New Roman"/>
      <family val="1"/>
    </font>
    <font>
      <b/>
      <i/>
      <sz val="11"/>
      <color indexed="8"/>
      <name val="Times New Roman"/>
      <family val="1"/>
    </font>
    <font>
      <b/>
      <vertAlign val="superscript"/>
      <sz val="11"/>
      <name val="Times New Roman"/>
      <family val="1"/>
    </font>
    <font>
      <vertAlign val="superscript"/>
      <sz val="11"/>
      <color theme="1"/>
      <name val="Times New Roman"/>
      <family val="1"/>
    </font>
    <font>
      <b/>
      <i/>
      <sz val="11"/>
      <color theme="4" tint="-0.249977111117893"/>
      <name val="Times New Roman"/>
      <family val="1"/>
    </font>
    <font>
      <vertAlign val="subscript"/>
      <sz val="11"/>
      <color theme="1"/>
      <name val="Times New Roman"/>
      <family val="1"/>
    </font>
    <font>
      <u/>
      <sz val="11"/>
      <color theme="10"/>
      <name val="Calibri"/>
      <family val="2"/>
      <scheme val="minor"/>
    </font>
    <font>
      <u/>
      <sz val="11"/>
      <color theme="10"/>
      <name val="Times New Roman"/>
      <family val="1"/>
    </font>
    <font>
      <sz val="11"/>
      <color theme="1"/>
      <name val="Times New Roman"/>
      <family val="2"/>
    </font>
    <font>
      <sz val="11"/>
      <color theme="1"/>
      <name val="Symbol"/>
      <family val="1"/>
      <charset val="2"/>
    </font>
    <font>
      <b/>
      <vertAlign val="superscript"/>
      <sz val="13"/>
      <color theme="1"/>
      <name val="Times New Roman"/>
      <family val="1"/>
    </font>
    <font>
      <sz val="11"/>
      <color theme="0" tint="-0.499984740745262"/>
      <name val="Times New Roman"/>
      <family val="1"/>
    </font>
    <font>
      <b/>
      <i/>
      <vertAlign val="subscript"/>
      <sz val="11"/>
      <color theme="1"/>
      <name val="Times New Roman"/>
      <family val="1"/>
    </font>
    <font>
      <sz val="12"/>
      <color theme="1"/>
      <name val="Calibri"/>
      <family val="2"/>
      <scheme val="minor"/>
    </font>
    <font>
      <sz val="11"/>
      <color rgb="FFFF0000"/>
      <name val="Calibri"/>
      <family val="2"/>
      <scheme val="minor"/>
    </font>
    <font>
      <b/>
      <vertAlign val="superscript"/>
      <sz val="11"/>
      <color theme="1"/>
      <name val="Times New Roman"/>
      <family val="1"/>
    </font>
    <font>
      <u/>
      <sz val="11"/>
      <color theme="11"/>
      <name val="Calibri"/>
      <family val="2"/>
      <scheme val="minor"/>
    </font>
    <font>
      <sz val="11"/>
      <color rgb="FF000000"/>
      <name val="Times New Roman"/>
      <family val="1"/>
    </font>
    <font>
      <b/>
      <i/>
      <sz val="11"/>
      <color rgb="FF000000"/>
      <name val="Times New Roman"/>
      <family val="1"/>
    </font>
    <font>
      <b/>
      <i/>
      <vertAlign val="subscript"/>
      <sz val="11"/>
      <color rgb="FF000000"/>
      <name val="Times New Roman"/>
      <family val="1"/>
    </font>
    <font>
      <b/>
      <sz val="14"/>
      <color theme="1"/>
      <name val="Times New Roman"/>
      <family val="1"/>
    </font>
    <font>
      <sz val="12"/>
      <color theme="1"/>
      <name val="Times New Roman"/>
      <family val="1"/>
    </font>
    <font>
      <b/>
      <sz val="12"/>
      <color theme="1"/>
      <name val="Times New Roman"/>
      <family val="1"/>
    </font>
    <font>
      <b/>
      <sz val="10"/>
      <name val="Times New Roman"/>
      <family val="1"/>
    </font>
    <font>
      <b/>
      <sz val="12"/>
      <name val="Times New Roman"/>
      <family val="1"/>
    </font>
    <font>
      <b/>
      <vertAlign val="superscript"/>
      <sz val="12"/>
      <name val="Times New Roman"/>
      <family val="1"/>
    </font>
    <font>
      <i/>
      <sz val="10"/>
      <color theme="1"/>
      <name val="Times New Roman"/>
      <family val="1"/>
    </font>
    <font>
      <sz val="9.5"/>
      <name val="Times New Roman"/>
      <family val="1"/>
    </font>
    <font>
      <sz val="10"/>
      <name val="Times New Roman"/>
      <family val="1"/>
    </font>
    <font>
      <b/>
      <i/>
      <sz val="12"/>
      <color theme="1"/>
      <name val="Times New Roman"/>
      <family val="1"/>
    </font>
    <font>
      <b/>
      <sz val="14"/>
      <color rgb="FFFF0000"/>
      <name val="Times New Roman"/>
      <family val="1"/>
    </font>
    <font>
      <b/>
      <sz val="13"/>
      <color rgb="FF000000"/>
      <name val="Symbol"/>
      <family val="1"/>
      <charset val="2"/>
    </font>
    <font>
      <b/>
      <vertAlign val="superscript"/>
      <sz val="13"/>
      <color rgb="FF000000"/>
      <name val="Times New Roman"/>
      <family val="1"/>
    </font>
    <font>
      <i/>
      <sz val="8"/>
      <color theme="2" tint="-0.499984740745262"/>
      <name val="Times New Roman"/>
      <family val="1"/>
    </font>
    <font>
      <b/>
      <sz val="14"/>
      <color theme="1"/>
      <name val="Calibri"/>
      <family val="2"/>
      <scheme val="minor"/>
    </font>
    <font>
      <vertAlign val="superscript"/>
      <sz val="12"/>
      <color theme="1"/>
      <name val="Times New Roman"/>
      <family val="1"/>
    </font>
    <font>
      <b/>
      <sz val="12"/>
      <color rgb="FFFF0000"/>
      <name val="Times New Roman"/>
      <family val="1"/>
    </font>
    <font>
      <i/>
      <sz val="12"/>
      <color theme="2" tint="-0.499984740745262"/>
      <name val="Times New Roman"/>
      <family val="1"/>
    </font>
    <font>
      <sz val="12"/>
      <name val="Times New Roman"/>
      <family val="1"/>
    </font>
    <font>
      <b/>
      <sz val="14"/>
      <color theme="1"/>
      <name val="Symbol"/>
      <family val="1"/>
      <charset val="2"/>
    </font>
    <font>
      <b/>
      <vertAlign val="subscript"/>
      <sz val="14"/>
      <color theme="1"/>
      <name val="Times New Roman"/>
      <family val="1"/>
    </font>
    <font>
      <b/>
      <sz val="14"/>
      <color theme="1"/>
      <name val="Times New Roman"/>
      <family val="1"/>
      <charset val="2"/>
    </font>
    <font>
      <b/>
      <sz val="11"/>
      <color theme="1"/>
      <name val="Calibri"/>
      <family val="2"/>
      <scheme val="minor"/>
    </font>
    <font>
      <i/>
      <sz val="12"/>
      <color theme="1"/>
      <name val="Times New Roman"/>
      <family val="1"/>
    </font>
    <font>
      <i/>
      <sz val="12"/>
      <name val="Times New Roman"/>
      <family val="1"/>
    </font>
    <font>
      <vertAlign val="superscript"/>
      <sz val="12"/>
      <name val="Times New Roman"/>
      <family val="1"/>
    </font>
    <font>
      <sz val="12"/>
      <color rgb="FF000000"/>
      <name val="Times New Roman"/>
      <family val="1"/>
    </font>
    <font>
      <vertAlign val="subscript"/>
      <sz val="12"/>
      <color rgb="FF000000"/>
      <name val="Times New Roman"/>
      <family val="1"/>
    </font>
    <font>
      <vertAlign val="subscript"/>
      <sz val="12"/>
      <color theme="1"/>
      <name val="Times New Roman"/>
      <family val="1"/>
    </font>
    <font>
      <sz val="12"/>
      <color rgb="FFFF0000"/>
      <name val="Times New Roman"/>
      <family val="1"/>
    </font>
    <font>
      <b/>
      <sz val="11"/>
      <color rgb="FF000000"/>
      <name val="Times New Roman"/>
      <family val="1"/>
    </font>
    <font>
      <sz val="10"/>
      <color rgb="FF000000"/>
      <name val="Times New Roman"/>
      <family val="1"/>
    </font>
    <font>
      <b/>
      <sz val="11"/>
      <color rgb="FF000000"/>
      <name val="Calibri"/>
      <family val="2"/>
      <scheme val="minor"/>
    </font>
    <font>
      <sz val="11"/>
      <color rgb="FF000000"/>
      <name val="Calibri"/>
      <family val="2"/>
      <scheme val="minor"/>
    </font>
    <font>
      <sz val="11"/>
      <color rgb="FF444444"/>
      <name val="Calibri"/>
      <family val="2"/>
      <charset val="1"/>
    </font>
    <font>
      <b/>
      <sz val="10"/>
      <color theme="1"/>
      <name val="Arial"/>
      <family val="2"/>
    </font>
    <font>
      <i/>
      <sz val="12"/>
      <color theme="1"/>
      <name val="Calibri"/>
      <family val="2"/>
      <scheme val="minor"/>
    </font>
    <font>
      <b/>
      <i/>
      <sz val="12"/>
      <color theme="1"/>
      <name val="Calibri"/>
      <family val="2"/>
      <scheme val="minor"/>
    </font>
    <font>
      <b/>
      <i/>
      <sz val="12"/>
      <name val="Times New Roman"/>
      <family val="1"/>
    </font>
    <font>
      <sz val="10"/>
      <color theme="1"/>
      <name val="Calibri"/>
      <family val="2"/>
      <scheme val="minor"/>
    </font>
    <font>
      <i/>
      <sz val="10"/>
      <color theme="1"/>
      <name val="Calibri"/>
      <family val="2"/>
      <scheme val="minor"/>
    </font>
    <font>
      <i/>
      <vertAlign val="subscript"/>
      <sz val="11"/>
      <color theme="1"/>
      <name val="Times New Roman"/>
      <family val="1"/>
    </font>
    <font>
      <i/>
      <vertAlign val="subscript"/>
      <sz val="12"/>
      <color theme="1"/>
      <name val="Times New Roman"/>
      <family val="1"/>
    </font>
    <font>
      <i/>
      <vertAlign val="superscript"/>
      <sz val="11"/>
      <color theme="1"/>
      <name val="Times New Roman"/>
      <family val="1"/>
    </font>
    <font>
      <sz val="12"/>
      <color theme="1"/>
      <name val="Symbol"/>
      <charset val="2"/>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8">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bottom style="thin">
        <color auto="1"/>
      </bottom>
      <diagonal/>
    </border>
  </borders>
  <cellStyleXfs count="608">
    <xf numFmtId="0" fontId="0" fillId="0" borderId="0"/>
    <xf numFmtId="9" fontId="3" fillId="0" borderId="0" applyFont="0" applyFill="0" applyBorder="0" applyAlignment="0" applyProtection="0"/>
    <xf numFmtId="0" fontId="2" fillId="0" borderId="0"/>
    <xf numFmtId="0" fontId="3" fillId="0" borderId="0"/>
    <xf numFmtId="0" fontId="5"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2" fillId="0" borderId="0" applyNumberFormat="0" applyFill="0" applyBorder="0" applyAlignment="0" applyProtection="0"/>
    <xf numFmtId="0" fontId="39" fillId="0" borderId="0"/>
    <xf numFmtId="9" fontId="39" fillId="0" borderId="0" applyFont="0" applyFill="0" applyBorder="0" applyAlignment="0" applyProtection="0"/>
    <xf numFmtId="0" fontId="1"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cellStyleXfs>
  <cellXfs count="702">
    <xf numFmtId="0" fontId="0" fillId="0" borderId="0" xfId="0"/>
    <xf numFmtId="0" fontId="6" fillId="2" borderId="0" xfId="2" applyFont="1" applyFill="1" applyBorder="1" applyAlignment="1">
      <alignment horizontal="left" vertical="center"/>
    </xf>
    <xf numFmtId="0" fontId="8" fillId="2" borderId="0" xfId="0" applyFont="1" applyFill="1" applyBorder="1" applyAlignment="1">
      <alignment horizontal="left" vertical="center"/>
    </xf>
    <xf numFmtId="0" fontId="8" fillId="2" borderId="0" xfId="0" applyFont="1" applyFill="1" applyBorder="1" applyAlignment="1">
      <alignment vertical="center"/>
    </xf>
    <xf numFmtId="0" fontId="9" fillId="2" borderId="0" xfId="2" applyFont="1" applyFill="1" applyBorder="1" applyAlignment="1">
      <alignment horizontal="left" vertical="center"/>
    </xf>
    <xf numFmtId="0" fontId="8" fillId="2" borderId="1" xfId="0" applyFont="1" applyFill="1" applyBorder="1" applyAlignment="1">
      <alignment horizontal="left" vertical="center"/>
    </xf>
    <xf numFmtId="0" fontId="16" fillId="2" borderId="1" xfId="6" applyFont="1" applyFill="1" applyBorder="1" applyAlignment="1">
      <alignment horizontal="center" vertical="center" wrapText="1"/>
    </xf>
    <xf numFmtId="0" fontId="10" fillId="2" borderId="0" xfId="2" applyFont="1" applyFill="1" applyBorder="1" applyAlignment="1">
      <alignment horizontal="center" vertical="center"/>
    </xf>
    <xf numFmtId="165" fontId="13" fillId="2" borderId="0" xfId="0" applyNumberFormat="1" applyFont="1" applyFill="1" applyBorder="1" applyAlignment="1">
      <alignment horizontal="center" vertical="center"/>
    </xf>
    <xf numFmtId="2" fontId="13" fillId="2" borderId="0" xfId="0" applyNumberFormat="1" applyFont="1" applyFill="1" applyBorder="1" applyAlignment="1">
      <alignment horizontal="center" vertical="center"/>
    </xf>
    <xf numFmtId="0" fontId="8" fillId="2" borderId="1" xfId="2" applyFont="1" applyFill="1" applyBorder="1" applyAlignment="1">
      <alignment horizontal="left" vertical="center"/>
    </xf>
    <xf numFmtId="0" fontId="13" fillId="2" borderId="0" xfId="0" applyFont="1" applyFill="1" applyBorder="1" applyAlignment="1">
      <alignment horizontal="left" vertical="center"/>
    </xf>
    <xf numFmtId="0" fontId="13" fillId="2" borderId="0" xfId="0" applyFont="1" applyFill="1" applyBorder="1" applyAlignment="1">
      <alignment horizontal="center" vertical="center"/>
    </xf>
    <xf numFmtId="0" fontId="8" fillId="2" borderId="0" xfId="0" applyFont="1" applyFill="1" applyAlignment="1">
      <alignment horizontal="left" vertical="center"/>
    </xf>
    <xf numFmtId="1" fontId="13" fillId="2" borderId="0" xfId="0" applyNumberFormat="1" applyFont="1" applyFill="1" applyBorder="1" applyAlignment="1">
      <alignment horizontal="center" vertical="center"/>
    </xf>
    <xf numFmtId="0" fontId="10" fillId="2" borderId="0" xfId="2" applyFont="1" applyFill="1" applyBorder="1" applyAlignment="1">
      <alignment horizontal="left" vertical="center"/>
    </xf>
    <xf numFmtId="0" fontId="8" fillId="2" borderId="1" xfId="0" applyFont="1" applyFill="1" applyBorder="1" applyAlignment="1">
      <alignment horizontal="center" vertical="center"/>
    </xf>
    <xf numFmtId="0" fontId="8" fillId="2" borderId="1" xfId="0" applyFont="1" applyFill="1" applyBorder="1" applyAlignment="1">
      <alignment vertical="center"/>
    </xf>
    <xf numFmtId="166" fontId="18" fillId="2" borderId="0" xfId="0" applyNumberFormat="1" applyFont="1" applyFill="1" applyBorder="1" applyAlignment="1">
      <alignment horizontal="center" vertical="center"/>
    </xf>
    <xf numFmtId="0" fontId="18" fillId="2" borderId="0" xfId="0" applyFont="1" applyFill="1" applyBorder="1" applyAlignment="1">
      <alignment horizontal="left" vertical="center"/>
    </xf>
    <xf numFmtId="0" fontId="10" fillId="2" borderId="1" xfId="2" applyFont="1" applyFill="1" applyBorder="1" applyAlignment="1">
      <alignment horizontal="center" vertical="center" wrapText="1"/>
    </xf>
    <xf numFmtId="165" fontId="8" fillId="2" borderId="0" xfId="0" applyNumberFormat="1" applyFont="1" applyFill="1" applyBorder="1" applyAlignment="1">
      <alignment horizontal="center" vertical="center"/>
    </xf>
    <xf numFmtId="2" fontId="13" fillId="2" borderId="0" xfId="0" applyNumberFormat="1" applyFont="1" applyFill="1" applyBorder="1" applyAlignment="1">
      <alignment horizontal="left" vertical="center"/>
    </xf>
    <xf numFmtId="165" fontId="8" fillId="2" borderId="0" xfId="0" applyNumberFormat="1" applyFont="1" applyFill="1" applyBorder="1" applyAlignment="1">
      <alignment vertical="center"/>
    </xf>
    <xf numFmtId="1" fontId="8" fillId="2" borderId="0" xfId="0" applyNumberFormat="1" applyFont="1" applyFill="1" applyBorder="1" applyAlignment="1">
      <alignment horizontal="center" vertical="center"/>
    </xf>
    <xf numFmtId="2" fontId="17" fillId="2" borderId="0" xfId="0" applyNumberFormat="1" applyFont="1" applyFill="1" applyBorder="1" applyAlignment="1">
      <alignment horizontal="center" vertical="center"/>
    </xf>
    <xf numFmtId="0" fontId="13" fillId="2" borderId="0" xfId="0" applyFont="1" applyFill="1" applyBorder="1" applyAlignment="1">
      <alignment vertical="center"/>
    </xf>
    <xf numFmtId="165" fontId="10" fillId="2" borderId="0" xfId="0" applyNumberFormat="1" applyFont="1" applyFill="1" applyBorder="1" applyAlignment="1">
      <alignment horizontal="center" vertical="center"/>
    </xf>
    <xf numFmtId="165" fontId="8" fillId="2" borderId="0" xfId="1" applyNumberFormat="1" applyFont="1" applyFill="1" applyBorder="1" applyAlignment="1">
      <alignment horizontal="center" vertical="center"/>
    </xf>
    <xf numFmtId="2" fontId="8" fillId="2" borderId="0" xfId="1" applyNumberFormat="1" applyFont="1" applyFill="1" applyBorder="1" applyAlignment="1">
      <alignment horizontal="center" vertical="center"/>
    </xf>
    <xf numFmtId="0" fontId="10" fillId="2" borderId="1" xfId="2" applyFont="1" applyFill="1" applyBorder="1" applyAlignment="1">
      <alignment horizontal="left" vertical="center"/>
    </xf>
    <xf numFmtId="0" fontId="6" fillId="2" borderId="1" xfId="2" applyFont="1" applyFill="1" applyBorder="1" applyAlignment="1">
      <alignment horizontal="left" vertical="center"/>
    </xf>
    <xf numFmtId="2" fontId="8" fillId="2" borderId="1" xfId="0" applyNumberFormat="1" applyFont="1" applyFill="1" applyBorder="1" applyAlignment="1">
      <alignment horizontal="center" vertical="center"/>
    </xf>
    <xf numFmtId="0" fontId="16" fillId="2" borderId="0" xfId="6" applyFont="1" applyFill="1" applyBorder="1" applyAlignment="1">
      <alignment horizontal="center" vertical="center" wrapText="1"/>
    </xf>
    <xf numFmtId="164" fontId="10" fillId="2" borderId="0" xfId="2" applyNumberFormat="1" applyFont="1" applyFill="1" applyBorder="1" applyAlignment="1">
      <alignment horizontal="center" vertical="center"/>
    </xf>
    <xf numFmtId="164" fontId="8" fillId="2" borderId="1" xfId="2" applyNumberFormat="1" applyFont="1" applyFill="1" applyBorder="1" applyAlignment="1">
      <alignment vertical="center"/>
    </xf>
    <xf numFmtId="0" fontId="10" fillId="2" borderId="3" xfId="2" applyFont="1" applyFill="1" applyBorder="1" applyAlignment="1">
      <alignment horizontal="center" vertical="center"/>
    </xf>
    <xf numFmtId="0" fontId="8" fillId="2" borderId="0" xfId="2" applyFont="1" applyFill="1" applyBorder="1" applyAlignment="1">
      <alignment horizontal="left" vertical="center"/>
    </xf>
    <xf numFmtId="165" fontId="18" fillId="2" borderId="3" xfId="0" applyNumberFormat="1" applyFont="1" applyFill="1" applyBorder="1" applyAlignment="1">
      <alignment horizontal="center" vertical="center" wrapText="1"/>
    </xf>
    <xf numFmtId="166" fontId="18" fillId="2" borderId="3" xfId="0" applyNumberFormat="1" applyFont="1" applyFill="1" applyBorder="1" applyAlignment="1">
      <alignment horizontal="center" vertical="center"/>
    </xf>
    <xf numFmtId="2" fontId="1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165" fontId="18" fillId="2" borderId="3" xfId="0" applyNumberFormat="1" applyFont="1" applyFill="1" applyBorder="1" applyAlignment="1">
      <alignment horizontal="center" vertical="center"/>
    </xf>
    <xf numFmtId="1" fontId="18" fillId="2" borderId="3" xfId="0" applyNumberFormat="1" applyFont="1" applyFill="1" applyBorder="1" applyAlignment="1">
      <alignment horizontal="center" vertical="center"/>
    </xf>
    <xf numFmtId="0" fontId="19" fillId="2" borderId="3" xfId="0" applyFont="1" applyFill="1" applyBorder="1" applyAlignment="1">
      <alignment horizontal="center" vertical="center"/>
    </xf>
    <xf numFmtId="0" fontId="9" fillId="2" borderId="0" xfId="0" applyFont="1" applyFill="1" applyBorder="1" applyAlignment="1">
      <alignment horizontal="left" vertical="center"/>
    </xf>
    <xf numFmtId="0" fontId="0" fillId="2" borderId="0" xfId="0" applyFill="1" applyAlignment="1">
      <alignment vertical="center"/>
    </xf>
    <xf numFmtId="0" fontId="0" fillId="2" borderId="0" xfId="0" applyFill="1" applyBorder="1" applyAlignment="1">
      <alignment vertical="center"/>
    </xf>
    <xf numFmtId="2" fontId="8" fillId="2" borderId="0" xfId="0" applyNumberFormat="1" applyFont="1" applyFill="1" applyAlignment="1">
      <alignment horizontal="center" vertical="center"/>
    </xf>
    <xf numFmtId="2" fontId="15" fillId="2" borderId="0" xfId="0" applyNumberFormat="1" applyFont="1" applyFill="1" applyAlignment="1">
      <alignment horizontal="center" vertical="center"/>
    </xf>
    <xf numFmtId="2" fontId="15" fillId="2" borderId="0" xfId="6" applyNumberFormat="1" applyFont="1" applyFill="1" applyAlignment="1">
      <alignment horizontal="center" vertical="center"/>
    </xf>
    <xf numFmtId="0" fontId="10" fillId="2" borderId="0" xfId="0" applyFont="1" applyFill="1" applyBorder="1" applyAlignment="1">
      <alignment horizontal="left" vertical="center"/>
    </xf>
    <xf numFmtId="2" fontId="10" fillId="2" borderId="0" xfId="0" applyNumberFormat="1" applyFont="1" applyFill="1" applyBorder="1" applyAlignment="1">
      <alignment horizontal="center" vertical="center"/>
    </xf>
    <xf numFmtId="0" fontId="8" fillId="2" borderId="0" xfId="2" applyFont="1" applyFill="1" applyBorder="1" applyAlignment="1">
      <alignment horizontal="center" vertical="center"/>
    </xf>
    <xf numFmtId="164" fontId="8" fillId="2" borderId="0" xfId="2" applyNumberFormat="1" applyFont="1" applyFill="1" applyBorder="1" applyAlignment="1">
      <alignment horizontal="center" vertical="center"/>
    </xf>
    <xf numFmtId="0" fontId="7" fillId="2" borderId="1" xfId="2" applyFont="1" applyFill="1" applyBorder="1" applyAlignment="1">
      <alignment horizontal="center" vertical="center"/>
    </xf>
    <xf numFmtId="0" fontId="7" fillId="2" borderId="1" xfId="2" applyFont="1" applyFill="1" applyBorder="1" applyAlignment="1">
      <alignment horizontal="left" vertical="center"/>
    </xf>
    <xf numFmtId="164" fontId="7" fillId="2" borderId="1" xfId="2" applyNumberFormat="1" applyFont="1" applyFill="1" applyBorder="1" applyAlignment="1">
      <alignment horizontal="center" vertical="center"/>
    </xf>
    <xf numFmtId="164" fontId="7" fillId="2" borderId="1" xfId="2" applyNumberFormat="1" applyFont="1" applyFill="1" applyBorder="1" applyAlignment="1">
      <alignment horizontal="left" vertical="center"/>
    </xf>
    <xf numFmtId="0" fontId="8" fillId="2" borderId="1" xfId="2" applyFont="1" applyFill="1" applyBorder="1" applyAlignment="1">
      <alignment horizontal="center" vertical="center"/>
    </xf>
    <xf numFmtId="164" fontId="8" fillId="2" borderId="1" xfId="2" applyNumberFormat="1" applyFont="1" applyFill="1" applyBorder="1" applyAlignment="1">
      <alignment horizontal="left" vertical="center"/>
    </xf>
    <xf numFmtId="0" fontId="10" fillId="2" borderId="0" xfId="2" applyFont="1" applyFill="1" applyBorder="1" applyAlignment="1">
      <alignment horizontal="left" vertical="center" wrapText="1"/>
    </xf>
    <xf numFmtId="164" fontId="8" fillId="2" borderId="1" xfId="2" applyNumberFormat="1" applyFont="1" applyFill="1" applyBorder="1" applyAlignment="1">
      <alignment horizontal="center" vertical="center"/>
    </xf>
    <xf numFmtId="166" fontId="8" fillId="2" borderId="0" xfId="1" applyNumberFormat="1" applyFont="1" applyFill="1" applyBorder="1" applyAlignment="1">
      <alignment horizontal="center" vertical="center"/>
    </xf>
    <xf numFmtId="2" fontId="8" fillId="2" borderId="0" xfId="2" applyNumberFormat="1" applyFont="1" applyFill="1" applyBorder="1" applyAlignment="1">
      <alignment horizontal="center" vertical="center"/>
    </xf>
    <xf numFmtId="165" fontId="8" fillId="2" borderId="0" xfId="2" applyNumberFormat="1" applyFont="1" applyFill="1" applyBorder="1" applyAlignment="1">
      <alignment horizontal="center" vertical="center"/>
    </xf>
    <xf numFmtId="0" fontId="10" fillId="2" borderId="1" xfId="2" applyFont="1" applyFill="1" applyBorder="1" applyAlignment="1">
      <alignment horizontal="left" vertical="center" wrapText="1"/>
    </xf>
    <xf numFmtId="0" fontId="14" fillId="2" borderId="1" xfId="0" applyFont="1" applyFill="1" applyBorder="1" applyAlignment="1">
      <alignment horizontal="center" vertical="center" wrapText="1"/>
    </xf>
    <xf numFmtId="0" fontId="11" fillId="2" borderId="0" xfId="2" applyFont="1" applyFill="1" applyBorder="1" applyAlignment="1">
      <alignment vertical="center"/>
    </xf>
    <xf numFmtId="164" fontId="10" fillId="2" borderId="3" xfId="2" applyNumberFormat="1" applyFont="1" applyFill="1" applyBorder="1" applyAlignment="1">
      <alignment horizontal="center" vertical="center"/>
    </xf>
    <xf numFmtId="164" fontId="8" fillId="2" borderId="3" xfId="2" applyNumberFormat="1" applyFont="1" applyFill="1" applyBorder="1" applyAlignment="1">
      <alignment horizontal="left" vertical="center"/>
    </xf>
    <xf numFmtId="164" fontId="8" fillId="2" borderId="3" xfId="2" applyNumberFormat="1" applyFont="1" applyFill="1" applyBorder="1" applyAlignment="1">
      <alignment horizontal="center" vertical="center"/>
    </xf>
    <xf numFmtId="1" fontId="13" fillId="2" borderId="0" xfId="0" applyNumberFormat="1" applyFont="1" applyFill="1" applyAlignment="1">
      <alignment horizontal="center" vertical="center"/>
    </xf>
    <xf numFmtId="165" fontId="18" fillId="2" borderId="0" xfId="0" applyNumberFormat="1" applyFont="1" applyFill="1" applyBorder="1" applyAlignment="1">
      <alignment horizontal="center" vertical="center"/>
    </xf>
    <xf numFmtId="2" fontId="18" fillId="2" borderId="0" xfId="0" applyNumberFormat="1" applyFont="1" applyFill="1" applyBorder="1" applyAlignment="1">
      <alignment horizontal="center" vertical="center"/>
    </xf>
    <xf numFmtId="1" fontId="18" fillId="2" borderId="0" xfId="0" applyNumberFormat="1" applyFont="1" applyFill="1" applyBorder="1" applyAlignment="1">
      <alignment horizontal="center" vertical="center"/>
    </xf>
    <xf numFmtId="0" fontId="13" fillId="2" borderId="0" xfId="2" applyFont="1" applyFill="1" applyBorder="1" applyAlignment="1">
      <alignment horizontal="left" vertical="center"/>
    </xf>
    <xf numFmtId="2" fontId="13" fillId="2" borderId="0" xfId="2" applyNumberFormat="1" applyFont="1" applyFill="1" applyBorder="1" applyAlignment="1">
      <alignment horizontal="center" vertical="center"/>
    </xf>
    <xf numFmtId="0" fontId="8" fillId="2" borderId="0" xfId="0" applyFont="1" applyFill="1" applyBorder="1" applyAlignment="1">
      <alignment horizontal="center" vertical="center"/>
    </xf>
    <xf numFmtId="2" fontId="8" fillId="2" borderId="0" xfId="0" applyNumberFormat="1" applyFont="1" applyFill="1" applyBorder="1" applyAlignment="1">
      <alignment horizontal="center" vertical="center"/>
    </xf>
    <xf numFmtId="0" fontId="30" fillId="2" borderId="0" xfId="0" applyFont="1" applyFill="1" applyBorder="1" applyAlignment="1">
      <alignment horizontal="left" vertical="center"/>
    </xf>
    <xf numFmtId="0" fontId="11" fillId="2" borderId="0" xfId="0" applyFont="1" applyFill="1" applyAlignment="1">
      <alignment vertical="center"/>
    </xf>
    <xf numFmtId="0" fontId="13" fillId="2" borderId="0" xfId="0" applyFont="1" applyFill="1" applyAlignment="1">
      <alignment vertical="center"/>
    </xf>
    <xf numFmtId="0" fontId="8" fillId="2" borderId="0" xfId="0" applyFont="1" applyFill="1" applyAlignment="1">
      <alignment vertical="center"/>
    </xf>
    <xf numFmtId="0" fontId="8" fillId="2" borderId="0" xfId="0" applyFont="1" applyFill="1" applyAlignment="1">
      <alignment horizontal="center" vertical="center"/>
    </xf>
    <xf numFmtId="0" fontId="9" fillId="2" borderId="0" xfId="2" applyFont="1" applyFill="1" applyBorder="1" applyAlignment="1">
      <alignment horizontal="center" vertical="center"/>
    </xf>
    <xf numFmtId="0" fontId="0" fillId="2" borderId="1" xfId="0" applyFill="1" applyBorder="1" applyAlignment="1">
      <alignment vertical="center"/>
    </xf>
    <xf numFmtId="166" fontId="13" fillId="2" borderId="0" xfId="0" applyNumberFormat="1" applyFont="1" applyFill="1" applyBorder="1" applyAlignment="1">
      <alignment horizontal="center" vertical="center"/>
    </xf>
    <xf numFmtId="0" fontId="30" fillId="2" borderId="1" xfId="0" applyFont="1" applyFill="1" applyBorder="1" applyAlignment="1">
      <alignment horizontal="left" vertical="center"/>
    </xf>
    <xf numFmtId="165" fontId="8" fillId="2" borderId="1" xfId="2" applyNumberFormat="1" applyFont="1" applyFill="1" applyBorder="1" applyAlignment="1">
      <alignment horizontal="center" vertical="center"/>
    </xf>
    <xf numFmtId="0" fontId="10" fillId="2" borderId="1" xfId="2" applyFont="1" applyFill="1" applyBorder="1" applyAlignment="1">
      <alignment vertical="center" wrapText="1"/>
    </xf>
    <xf numFmtId="0" fontId="15" fillId="2" borderId="0" xfId="6" applyFont="1" applyFill="1" applyAlignment="1">
      <alignment vertical="center"/>
    </xf>
    <xf numFmtId="0" fontId="15" fillId="2" borderId="0" xfId="6" applyFont="1" applyFill="1" applyAlignment="1">
      <alignment horizontal="center" vertical="center"/>
    </xf>
    <xf numFmtId="0" fontId="13" fillId="2" borderId="0" xfId="6" applyFont="1" applyFill="1" applyAlignment="1">
      <alignment vertical="center"/>
    </xf>
    <xf numFmtId="0" fontId="13" fillId="2" borderId="0" xfId="6" applyFont="1" applyFill="1" applyAlignment="1">
      <alignment horizontal="center" vertical="center"/>
    </xf>
    <xf numFmtId="0" fontId="27" fillId="2" borderId="0" xfId="6" applyFont="1" applyFill="1" applyAlignment="1">
      <alignment vertical="center"/>
    </xf>
    <xf numFmtId="0" fontId="27" fillId="2" borderId="0" xfId="6" applyFont="1" applyFill="1" applyAlignment="1">
      <alignment horizontal="center" vertical="center"/>
    </xf>
    <xf numFmtId="0" fontId="25" fillId="2" borderId="0" xfId="6" applyFont="1" applyFill="1" applyAlignment="1">
      <alignment vertical="center"/>
    </xf>
    <xf numFmtId="0" fontId="25" fillId="2" borderId="0" xfId="6" applyFont="1" applyFill="1" applyAlignment="1">
      <alignment horizontal="center" vertical="center"/>
    </xf>
    <xf numFmtId="0" fontId="30" fillId="2" borderId="0" xfId="0" applyFont="1" applyFill="1" applyBorder="1" applyAlignment="1">
      <alignment horizontal="right" vertical="center"/>
    </xf>
    <xf numFmtId="3" fontId="13" fillId="2" borderId="0" xfId="0" applyNumberFormat="1" applyFont="1" applyFill="1" applyBorder="1" applyAlignment="1">
      <alignment horizontal="center" vertical="center"/>
    </xf>
    <xf numFmtId="3" fontId="13" fillId="2" borderId="0" xfId="0" applyNumberFormat="1" applyFont="1" applyFill="1" applyAlignment="1">
      <alignment horizontal="center" vertical="center"/>
    </xf>
    <xf numFmtId="3" fontId="8" fillId="2" borderId="0" xfId="2" applyNumberFormat="1" applyFont="1" applyFill="1" applyBorder="1" applyAlignment="1">
      <alignment horizontal="center" vertical="center"/>
    </xf>
    <xf numFmtId="0" fontId="10" fillId="2" borderId="1" xfId="2" applyFont="1" applyFill="1" applyBorder="1" applyAlignment="1">
      <alignment horizontal="center" vertical="center"/>
    </xf>
    <xf numFmtId="0" fontId="33" fillId="2" borderId="0" xfId="9" applyFont="1" applyFill="1" applyAlignment="1">
      <alignment vertical="center"/>
    </xf>
    <xf numFmtId="0" fontId="33" fillId="2" borderId="0" xfId="9" applyFont="1" applyFill="1" applyBorder="1" applyAlignment="1">
      <alignment horizontal="left" vertical="center"/>
    </xf>
    <xf numFmtId="0" fontId="34" fillId="2" borderId="0" xfId="0" applyFont="1" applyFill="1" applyBorder="1" applyAlignment="1">
      <alignment vertical="center"/>
    </xf>
    <xf numFmtId="0" fontId="18" fillId="2" borderId="1" xfId="0" applyFont="1" applyFill="1" applyBorder="1" applyAlignment="1">
      <alignment horizontal="left" vertical="center"/>
    </xf>
    <xf numFmtId="0" fontId="9" fillId="2" borderId="2" xfId="2" applyFont="1" applyFill="1" applyBorder="1" applyAlignment="1">
      <alignment horizontal="left" vertical="center"/>
    </xf>
    <xf numFmtId="0" fontId="10" fillId="2" borderId="0" xfId="0" applyFont="1" applyFill="1" applyBorder="1" applyAlignment="1">
      <alignment vertical="center"/>
    </xf>
    <xf numFmtId="0" fontId="23" fillId="2" borderId="0" xfId="0" applyFont="1" applyFill="1" applyBorder="1" applyAlignment="1">
      <alignment horizontal="left" vertical="center"/>
    </xf>
    <xf numFmtId="167" fontId="37" fillId="2" borderId="0" xfId="0" applyNumberFormat="1" applyFont="1" applyFill="1" applyAlignment="1">
      <alignment horizontal="center" vertical="center"/>
    </xf>
    <xf numFmtId="0" fontId="9" fillId="2" borderId="0" xfId="4" applyFont="1" applyFill="1" applyAlignment="1">
      <alignment vertical="center"/>
    </xf>
    <xf numFmtId="2" fontId="9" fillId="2" borderId="0" xfId="4" applyNumberFormat="1" applyFont="1" applyFill="1" applyAlignment="1">
      <alignment horizontal="center" vertical="center"/>
    </xf>
    <xf numFmtId="165" fontId="9" fillId="2" borderId="0" xfId="4" applyNumberFormat="1" applyFont="1" applyFill="1" applyAlignment="1">
      <alignment horizontal="center" vertical="center"/>
    </xf>
    <xf numFmtId="166" fontId="9" fillId="2" borderId="0" xfId="4" applyNumberFormat="1" applyFont="1" applyFill="1" applyAlignment="1">
      <alignment horizontal="center" vertical="center"/>
    </xf>
    <xf numFmtId="1" fontId="9" fillId="2" borderId="0" xfId="4" applyNumberFormat="1" applyFont="1" applyFill="1" applyAlignment="1">
      <alignment horizontal="center" vertical="center"/>
    </xf>
    <xf numFmtId="2" fontId="37" fillId="2" borderId="0" xfId="0" applyNumberFormat="1" applyFont="1" applyFill="1" applyAlignment="1">
      <alignment horizontal="center" vertical="center"/>
    </xf>
    <xf numFmtId="0" fontId="9" fillId="2" borderId="0" xfId="0" applyFont="1" applyFill="1" applyAlignment="1">
      <alignment horizontal="left" vertical="center"/>
    </xf>
    <xf numFmtId="0" fontId="10" fillId="2" borderId="1" xfId="0" applyFont="1" applyFill="1" applyBorder="1" applyAlignment="1">
      <alignment vertical="center"/>
    </xf>
    <xf numFmtId="0" fontId="14" fillId="2" borderId="0" xfId="6" applyFont="1" applyFill="1" applyBorder="1" applyAlignment="1">
      <alignment horizontal="center" vertical="center" wrapText="1"/>
    </xf>
    <xf numFmtId="0" fontId="9" fillId="2" borderId="0" xfId="4" applyFont="1" applyFill="1" applyBorder="1" applyAlignment="1">
      <alignment vertical="center"/>
    </xf>
    <xf numFmtId="0" fontId="11" fillId="2" borderId="0" xfId="4" applyFont="1" applyFill="1" applyBorder="1" applyAlignment="1">
      <alignment horizontal="center" vertical="center"/>
    </xf>
    <xf numFmtId="168" fontId="11" fillId="2" borderId="0" xfId="4" applyNumberFormat="1" applyFont="1" applyFill="1" applyBorder="1" applyAlignment="1">
      <alignment horizontal="left" vertical="center"/>
    </xf>
    <xf numFmtId="2" fontId="11" fillId="2" borderId="0" xfId="4" applyNumberFormat="1" applyFont="1" applyFill="1" applyBorder="1" applyAlignment="1">
      <alignment horizontal="center" vertical="center"/>
    </xf>
    <xf numFmtId="0" fontId="8" fillId="2" borderId="0" xfId="4" applyFont="1" applyFill="1" applyBorder="1" applyAlignment="1">
      <alignment vertical="center"/>
    </xf>
    <xf numFmtId="0" fontId="13" fillId="2" borderId="0" xfId="4" applyFont="1" applyFill="1"/>
    <xf numFmtId="165" fontId="13" fillId="2" borderId="0" xfId="0" applyNumberFormat="1" applyFont="1" applyFill="1" applyAlignment="1">
      <alignment horizontal="center" vertical="center"/>
    </xf>
    <xf numFmtId="0" fontId="9" fillId="2" borderId="0" xfId="0" applyFont="1" applyFill="1" applyAlignment="1">
      <alignment vertical="center"/>
    </xf>
    <xf numFmtId="2" fontId="24" fillId="2" borderId="0" xfId="0" applyNumberFormat="1" applyFont="1" applyFill="1" applyAlignment="1">
      <alignment horizontal="center" vertical="center"/>
    </xf>
    <xf numFmtId="1" fontId="24" fillId="2" borderId="0" xfId="0" applyNumberFormat="1" applyFont="1" applyFill="1" applyAlignment="1">
      <alignment horizontal="center" vertical="center"/>
    </xf>
    <xf numFmtId="0" fontId="11" fillId="2" borderId="0" xfId="0" applyFont="1" applyFill="1" applyAlignment="1">
      <alignment horizontal="left" vertical="center"/>
    </xf>
    <xf numFmtId="0" fontId="9" fillId="2" borderId="0" xfId="0" applyFont="1" applyFill="1" applyBorder="1" applyAlignment="1">
      <alignment vertical="center"/>
    </xf>
    <xf numFmtId="0" fontId="13" fillId="2" borderId="0" xfId="4" applyFont="1" applyFill="1" applyAlignment="1">
      <alignment horizontal="left"/>
    </xf>
    <xf numFmtId="164" fontId="14" fillId="2" borderId="1" xfId="2" applyNumberFormat="1" applyFont="1" applyFill="1" applyBorder="1" applyAlignment="1">
      <alignment horizontal="center" vertical="center"/>
    </xf>
    <xf numFmtId="0" fontId="18" fillId="2" borderId="1" xfId="4" applyFont="1" applyFill="1" applyBorder="1" applyAlignment="1">
      <alignment horizontal="center" vertical="center"/>
    </xf>
    <xf numFmtId="0" fontId="18" fillId="2" borderId="0" xfId="4" applyFont="1" applyFill="1" applyAlignment="1">
      <alignment horizontal="center" vertical="center"/>
    </xf>
    <xf numFmtId="0" fontId="18" fillId="2" borderId="0" xfId="4" applyFont="1" applyFill="1" applyAlignment="1">
      <alignment horizontal="center"/>
    </xf>
    <xf numFmtId="0" fontId="18" fillId="2" borderId="0" xfId="4" applyFont="1" applyFill="1" applyAlignment="1">
      <alignment horizontal="left"/>
    </xf>
    <xf numFmtId="0" fontId="23" fillId="2" borderId="0" xfId="4" applyFont="1" applyFill="1"/>
    <xf numFmtId="0" fontId="13" fillId="2" borderId="0" xfId="4" applyFont="1" applyFill="1" applyAlignment="1">
      <alignment horizontal="center"/>
    </xf>
    <xf numFmtId="2" fontId="13" fillId="2" borderId="0" xfId="4" applyNumberFormat="1" applyFont="1" applyFill="1" applyAlignment="1">
      <alignment horizontal="center"/>
    </xf>
    <xf numFmtId="168" fontId="13" fillId="2" borderId="0" xfId="4" applyNumberFormat="1" applyFont="1" applyFill="1" applyAlignment="1">
      <alignment horizontal="left"/>
    </xf>
    <xf numFmtId="2" fontId="33" fillId="2" borderId="0" xfId="9" applyNumberFormat="1" applyFont="1" applyFill="1" applyAlignment="1">
      <alignment horizontal="left"/>
    </xf>
    <xf numFmtId="0" fontId="9" fillId="2" borderId="0" xfId="4" applyFont="1" applyFill="1"/>
    <xf numFmtId="0" fontId="18" fillId="2" borderId="0" xfId="4" applyFont="1" applyFill="1"/>
    <xf numFmtId="168" fontId="18" fillId="2" borderId="0" xfId="4" applyNumberFormat="1" applyFont="1" applyFill="1" applyAlignment="1">
      <alignment horizontal="left"/>
    </xf>
    <xf numFmtId="2" fontId="13" fillId="2" borderId="0" xfId="4" applyNumberFormat="1" applyFont="1" applyFill="1" applyAlignment="1">
      <alignment horizontal="left"/>
    </xf>
    <xf numFmtId="0" fontId="10" fillId="2" borderId="0" xfId="4" applyFont="1" applyFill="1"/>
    <xf numFmtId="0" fontId="10" fillId="2" borderId="0" xfId="4" applyFont="1" applyFill="1" applyAlignment="1">
      <alignment horizontal="center"/>
    </xf>
    <xf numFmtId="168" fontId="10" fillId="2" borderId="0" xfId="4" applyNumberFormat="1" applyFont="1" applyFill="1" applyAlignment="1">
      <alignment horizontal="left"/>
    </xf>
    <xf numFmtId="0" fontId="8" fillId="2" borderId="0" xfId="4" applyFont="1" applyFill="1"/>
    <xf numFmtId="0" fontId="8" fillId="2" borderId="0" xfId="4" applyFont="1" applyFill="1" applyAlignment="1">
      <alignment horizontal="center"/>
    </xf>
    <xf numFmtId="168" fontId="8" fillId="2" borderId="0" xfId="4" applyNumberFormat="1" applyFont="1" applyFill="1" applyAlignment="1">
      <alignment horizontal="left"/>
    </xf>
    <xf numFmtId="2" fontId="8" fillId="2" borderId="0" xfId="4" applyNumberFormat="1" applyFont="1" applyFill="1" applyAlignment="1">
      <alignment horizontal="center"/>
    </xf>
    <xf numFmtId="1" fontId="8" fillId="2" borderId="0" xfId="4" applyNumberFormat="1" applyFont="1" applyFill="1" applyAlignment="1">
      <alignment horizontal="center"/>
    </xf>
    <xf numFmtId="0" fontId="9" fillId="2" borderId="0" xfId="4" applyFont="1" applyFill="1" applyAlignment="1">
      <alignment horizontal="center"/>
    </xf>
    <xf numFmtId="168" fontId="9" fillId="2" borderId="0" xfId="4" applyNumberFormat="1" applyFont="1" applyFill="1" applyAlignment="1">
      <alignment horizontal="left"/>
    </xf>
    <xf numFmtId="0" fontId="9" fillId="2" borderId="0" xfId="4" applyFont="1" applyFill="1" applyBorder="1"/>
    <xf numFmtId="0" fontId="9" fillId="2" borderId="0" xfId="4" applyFont="1" applyFill="1" applyBorder="1" applyAlignment="1">
      <alignment horizontal="center"/>
    </xf>
    <xf numFmtId="168" fontId="9" fillId="2" borderId="0" xfId="4" applyNumberFormat="1" applyFont="1" applyFill="1" applyBorder="1" applyAlignment="1">
      <alignment horizontal="left"/>
    </xf>
    <xf numFmtId="0" fontId="9" fillId="2" borderId="1" xfId="4" applyFont="1" applyFill="1" applyBorder="1"/>
    <xf numFmtId="0" fontId="11" fillId="2" borderId="1" xfId="4" applyFont="1" applyFill="1" applyBorder="1"/>
    <xf numFmtId="0" fontId="11" fillId="2" borderId="1" xfId="4" applyFont="1" applyFill="1" applyBorder="1" applyAlignment="1">
      <alignment horizontal="center"/>
    </xf>
    <xf numFmtId="168" fontId="11" fillId="2" borderId="1" xfId="4" applyNumberFormat="1" applyFont="1" applyFill="1" applyBorder="1" applyAlignment="1">
      <alignment horizontal="left"/>
    </xf>
    <xf numFmtId="2" fontId="11" fillId="2" borderId="1" xfId="4" applyNumberFormat="1" applyFont="1" applyFill="1" applyBorder="1" applyAlignment="1">
      <alignment horizontal="center"/>
    </xf>
    <xf numFmtId="0" fontId="11" fillId="2" borderId="0" xfId="4" applyFont="1" applyFill="1" applyBorder="1"/>
    <xf numFmtId="0" fontId="11" fillId="2" borderId="0" xfId="4" applyFont="1" applyFill="1" applyBorder="1" applyAlignment="1">
      <alignment horizontal="center"/>
    </xf>
    <xf numFmtId="168" fontId="11" fillId="2" borderId="0" xfId="4" applyNumberFormat="1" applyFont="1" applyFill="1" applyBorder="1" applyAlignment="1">
      <alignment horizontal="left"/>
    </xf>
    <xf numFmtId="2" fontId="11" fillId="2" borderId="0" xfId="4" applyNumberFormat="1" applyFont="1" applyFill="1" applyBorder="1" applyAlignment="1">
      <alignment horizontal="center"/>
    </xf>
    <xf numFmtId="2" fontId="12" fillId="2" borderId="0" xfId="4" applyNumberFormat="1" applyFont="1" applyFill="1" applyAlignment="1">
      <alignment horizontal="center"/>
    </xf>
    <xf numFmtId="1" fontId="13" fillId="2" borderId="0" xfId="4" applyNumberFormat="1" applyFont="1" applyFill="1" applyAlignment="1">
      <alignment horizontal="center"/>
    </xf>
    <xf numFmtId="0" fontId="15" fillId="2" borderId="0" xfId="6" applyFont="1" applyFill="1" applyBorder="1" applyAlignment="1">
      <alignment vertical="center"/>
    </xf>
    <xf numFmtId="0" fontId="14" fillId="2" borderId="0" xfId="6" applyFont="1" applyFill="1" applyBorder="1" applyAlignment="1">
      <alignment vertical="center" wrapText="1"/>
    </xf>
    <xf numFmtId="165" fontId="15" fillId="2" borderId="0" xfId="6" applyNumberFormat="1" applyFont="1" applyFill="1" applyBorder="1" applyAlignment="1">
      <alignment horizontal="center" vertical="center"/>
    </xf>
    <xf numFmtId="2" fontId="15" fillId="2" borderId="0" xfId="6" applyNumberFormat="1" applyFont="1" applyFill="1" applyBorder="1" applyAlignment="1">
      <alignment horizontal="center" vertical="center"/>
    </xf>
    <xf numFmtId="1" fontId="15" fillId="2" borderId="0" xfId="6" applyNumberFormat="1" applyFont="1" applyFill="1" applyBorder="1" applyAlignment="1">
      <alignment horizontal="center" vertical="center"/>
    </xf>
    <xf numFmtId="0" fontId="14" fillId="2" borderId="0" xfId="0" applyFont="1" applyFill="1" applyBorder="1" applyAlignment="1">
      <alignment vertical="center"/>
    </xf>
    <xf numFmtId="2" fontId="14" fillId="2" borderId="0" xfId="6" applyNumberFormat="1" applyFont="1" applyFill="1" applyBorder="1" applyAlignment="1">
      <alignment horizontal="center" vertical="center"/>
    </xf>
    <xf numFmtId="165" fontId="14" fillId="2" borderId="0" xfId="6" applyNumberFormat="1" applyFont="1" applyFill="1" applyBorder="1" applyAlignment="1">
      <alignment horizontal="center" vertical="center"/>
    </xf>
    <xf numFmtId="1" fontId="14" fillId="2" borderId="0" xfId="6" applyNumberFormat="1" applyFont="1" applyFill="1" applyBorder="1" applyAlignment="1">
      <alignment horizontal="center" vertical="center"/>
    </xf>
    <xf numFmtId="0" fontId="13" fillId="2" borderId="0" xfId="6" applyFont="1" applyFill="1" applyBorder="1" applyAlignment="1">
      <alignment vertical="center"/>
    </xf>
    <xf numFmtId="0" fontId="13" fillId="2" borderId="0" xfId="6" applyFont="1" applyFill="1" applyBorder="1" applyAlignment="1">
      <alignment horizontal="center" vertical="center"/>
    </xf>
    <xf numFmtId="0" fontId="15" fillId="2" borderId="0" xfId="6" applyFont="1" applyFill="1" applyBorder="1" applyAlignment="1">
      <alignment horizontal="center" vertical="center"/>
    </xf>
    <xf numFmtId="2" fontId="15" fillId="2" borderId="0" xfId="0" applyNumberFormat="1" applyFont="1" applyFill="1" applyBorder="1" applyAlignment="1">
      <alignment horizontal="center" vertical="center"/>
    </xf>
    <xf numFmtId="2" fontId="14" fillId="2" borderId="0" xfId="0" applyNumberFormat="1" applyFont="1" applyFill="1" applyBorder="1" applyAlignment="1">
      <alignment horizontal="center" vertical="center"/>
    </xf>
    <xf numFmtId="0" fontId="10" fillId="2" borderId="0" xfId="2" applyFont="1" applyFill="1" applyBorder="1" applyAlignment="1">
      <alignment horizontal="center" vertical="center" wrapText="1"/>
    </xf>
    <xf numFmtId="165" fontId="3" fillId="2" borderId="0" xfId="0" applyNumberFormat="1" applyFont="1" applyFill="1" applyBorder="1" applyAlignment="1">
      <alignment horizontal="center" vertical="center"/>
    </xf>
    <xf numFmtId="166" fontId="3" fillId="2" borderId="0" xfId="0" applyNumberFormat="1" applyFont="1" applyFill="1" applyBorder="1" applyAlignment="1">
      <alignment horizontal="center" vertical="center"/>
    </xf>
    <xf numFmtId="2" fontId="3" fillId="2" borderId="0" xfId="0" applyNumberFormat="1" applyFont="1" applyFill="1" applyBorder="1" applyAlignment="1">
      <alignment horizontal="center" vertical="center"/>
    </xf>
    <xf numFmtId="0" fontId="14" fillId="2" borderId="1" xfId="6" applyFont="1" applyFill="1" applyBorder="1" applyAlignment="1">
      <alignment horizontal="center" vertical="center" wrapText="1"/>
    </xf>
    <xf numFmtId="0" fontId="33" fillId="2" borderId="0" xfId="9" applyFont="1" applyFill="1" applyBorder="1" applyAlignment="1">
      <alignment vertical="center"/>
    </xf>
    <xf numFmtId="0" fontId="23" fillId="2" borderId="0" xfId="2" applyFont="1" applyFill="1" applyBorder="1" applyAlignment="1">
      <alignment horizontal="left" vertical="center"/>
    </xf>
    <xf numFmtId="3" fontId="13" fillId="2" borderId="0" xfId="2" applyNumberFormat="1" applyFont="1" applyFill="1" applyBorder="1" applyAlignment="1">
      <alignment horizontal="center" vertical="center"/>
    </xf>
    <xf numFmtId="164" fontId="8" fillId="2" borderId="3" xfId="2" applyNumberFormat="1" applyFont="1" applyFill="1" applyBorder="1" applyAlignment="1">
      <alignment vertical="center"/>
    </xf>
    <xf numFmtId="0" fontId="11" fillId="2" borderId="3" xfId="2" applyFont="1" applyFill="1" applyBorder="1" applyAlignment="1">
      <alignment vertical="center"/>
    </xf>
    <xf numFmtId="0" fontId="8" fillId="2" borderId="3" xfId="2" applyFont="1" applyFill="1" applyBorder="1" applyAlignment="1">
      <alignment horizontal="center" vertical="center"/>
    </xf>
    <xf numFmtId="0" fontId="8" fillId="2" borderId="0" xfId="0" applyFont="1" applyFill="1"/>
    <xf numFmtId="0" fontId="8" fillId="2" borderId="0" xfId="0" applyFont="1" applyFill="1" applyAlignment="1">
      <alignment horizontal="center"/>
    </xf>
    <xf numFmtId="2" fontId="8" fillId="2" borderId="0" xfId="0" applyNumberFormat="1" applyFont="1" applyFill="1" applyAlignment="1">
      <alignment horizontal="center"/>
    </xf>
    <xf numFmtId="0" fontId="9" fillId="2" borderId="0" xfId="0" applyFont="1" applyFill="1"/>
    <xf numFmtId="0" fontId="8" fillId="2" borderId="0" xfId="10" applyFont="1" applyFill="1" applyAlignment="1">
      <alignment vertical="center"/>
    </xf>
    <xf numFmtId="0" fontId="8" fillId="2" borderId="0" xfId="10" applyFont="1" applyFill="1" applyBorder="1" applyAlignment="1">
      <alignment vertical="center"/>
    </xf>
    <xf numFmtId="0" fontId="8" fillId="2" borderId="0" xfId="10" applyFont="1" applyFill="1" applyBorder="1" applyAlignment="1">
      <alignment horizontal="left" vertical="center"/>
    </xf>
    <xf numFmtId="0" fontId="8" fillId="2" borderId="1" xfId="10" applyFont="1" applyFill="1" applyBorder="1" applyAlignment="1">
      <alignment vertical="center"/>
    </xf>
    <xf numFmtId="0" fontId="8" fillId="2" borderId="1" xfId="10" applyFont="1" applyFill="1" applyBorder="1" applyAlignment="1">
      <alignment horizontal="center" vertical="center"/>
    </xf>
    <xf numFmtId="165" fontId="8" fillId="2" borderId="1" xfId="10" applyNumberFormat="1" applyFont="1" applyFill="1" applyBorder="1" applyAlignment="1">
      <alignment horizontal="center" vertical="center"/>
    </xf>
    <xf numFmtId="2" fontId="8" fillId="2" borderId="1" xfId="10" applyNumberFormat="1" applyFont="1" applyFill="1" applyBorder="1" applyAlignment="1">
      <alignment horizontal="center" vertical="center"/>
    </xf>
    <xf numFmtId="2" fontId="8" fillId="2" borderId="0" xfId="10" applyNumberFormat="1" applyFont="1" applyFill="1" applyAlignment="1">
      <alignment horizontal="center" vertical="center"/>
    </xf>
    <xf numFmtId="0" fontId="8" fillId="2" borderId="0" xfId="10" applyFont="1" applyFill="1" applyAlignment="1">
      <alignment horizontal="center" vertical="center"/>
    </xf>
    <xf numFmtId="165" fontId="8" fillId="2" borderId="0" xfId="10" applyNumberFormat="1" applyFont="1" applyFill="1" applyBorder="1" applyAlignment="1">
      <alignment horizontal="center" vertical="center"/>
    </xf>
    <xf numFmtId="2" fontId="8" fillId="2" borderId="0" xfId="10" applyNumberFormat="1" applyFont="1" applyFill="1" applyBorder="1" applyAlignment="1">
      <alignment horizontal="center" vertical="center"/>
    </xf>
    <xf numFmtId="2" fontId="13" fillId="2" borderId="0" xfId="10" applyNumberFormat="1" applyFont="1" applyFill="1" applyAlignment="1">
      <alignment horizontal="left" vertical="center"/>
    </xf>
    <xf numFmtId="0" fontId="8" fillId="2" borderId="0" xfId="10" applyFont="1" applyFill="1" applyAlignment="1">
      <alignment horizontal="left" vertical="center"/>
    </xf>
    <xf numFmtId="2" fontId="9" fillId="2" borderId="0" xfId="10" applyNumberFormat="1" applyFont="1" applyFill="1" applyAlignment="1">
      <alignment horizontal="center" vertical="center"/>
    </xf>
    <xf numFmtId="1" fontId="9" fillId="2" borderId="0" xfId="10" applyNumberFormat="1" applyFont="1" applyFill="1" applyAlignment="1">
      <alignment horizontal="center" vertical="center"/>
    </xf>
    <xf numFmtId="0" fontId="9" fillId="2" borderId="0" xfId="10" applyFont="1" applyFill="1" applyAlignment="1">
      <alignment horizontal="center" vertical="center"/>
    </xf>
    <xf numFmtId="1" fontId="8" fillId="2" borderId="0" xfId="10" applyNumberFormat="1" applyFont="1" applyFill="1" applyAlignment="1">
      <alignment horizontal="center" vertical="center"/>
    </xf>
    <xf numFmtId="0" fontId="9" fillId="2" borderId="0" xfId="10" applyFont="1" applyFill="1" applyBorder="1" applyAlignment="1">
      <alignment horizontal="left"/>
    </xf>
    <xf numFmtId="0" fontId="8" fillId="2" borderId="0" xfId="10" applyFont="1" applyFill="1" applyBorder="1" applyAlignment="1">
      <alignment horizontal="left"/>
    </xf>
    <xf numFmtId="1" fontId="8" fillId="2" borderId="0" xfId="10" applyNumberFormat="1" applyFont="1" applyFill="1" applyAlignment="1">
      <alignment vertical="center"/>
    </xf>
    <xf numFmtId="1" fontId="9" fillId="2" borderId="0" xfId="11" applyNumberFormat="1" applyFont="1" applyFill="1" applyBorder="1" applyAlignment="1">
      <alignment horizontal="center"/>
    </xf>
    <xf numFmtId="2" fontId="9" fillId="2" borderId="0" xfId="11" applyNumberFormat="1" applyFont="1" applyFill="1" applyBorder="1" applyAlignment="1">
      <alignment horizontal="center"/>
    </xf>
    <xf numFmtId="165" fontId="9" fillId="2" borderId="0" xfId="11" applyNumberFormat="1" applyFont="1" applyFill="1" applyBorder="1" applyAlignment="1">
      <alignment horizontal="center"/>
    </xf>
    <xf numFmtId="0" fontId="8" fillId="2" borderId="0" xfId="10" applyFont="1" applyFill="1" applyBorder="1" applyAlignment="1">
      <alignment horizontal="right"/>
    </xf>
    <xf numFmtId="0" fontId="8" fillId="2" borderId="0" xfId="10" applyFont="1" applyFill="1" applyBorder="1" applyAlignment="1">
      <alignment horizontal="center"/>
    </xf>
    <xf numFmtId="1" fontId="9" fillId="2" borderId="0" xfId="10" applyNumberFormat="1" applyFont="1" applyFill="1" applyBorder="1" applyAlignment="1">
      <alignment horizontal="center"/>
    </xf>
    <xf numFmtId="2" fontId="9" fillId="2" borderId="0" xfId="10" applyNumberFormat="1" applyFont="1" applyFill="1" applyBorder="1" applyAlignment="1">
      <alignment horizontal="center"/>
    </xf>
    <xf numFmtId="165" fontId="9" fillId="2" borderId="0" xfId="10" applyNumberFormat="1" applyFont="1" applyFill="1" applyBorder="1" applyAlignment="1">
      <alignment horizontal="center"/>
    </xf>
    <xf numFmtId="164" fontId="14" fillId="2" borderId="0" xfId="2" applyNumberFormat="1" applyFont="1" applyFill="1" applyBorder="1" applyAlignment="1">
      <alignment horizontal="left" vertical="center"/>
    </xf>
    <xf numFmtId="164" fontId="14" fillId="2" borderId="0" xfId="2" applyNumberFormat="1" applyFont="1" applyFill="1" applyBorder="1" applyAlignment="1">
      <alignment horizontal="left" vertical="center" wrapText="1"/>
    </xf>
    <xf numFmtId="0" fontId="10" fillId="2" borderId="0" xfId="10" applyFont="1" applyFill="1" applyBorder="1" applyAlignment="1">
      <alignment horizontal="center" vertical="center"/>
    </xf>
    <xf numFmtId="1" fontId="23" fillId="2" borderId="0" xfId="10" applyNumberFormat="1" applyFont="1" applyFill="1" applyBorder="1" applyAlignment="1">
      <alignment horizontal="left" vertical="center"/>
    </xf>
    <xf numFmtId="0" fontId="14" fillId="2" borderId="0" xfId="2" applyFont="1" applyFill="1" applyBorder="1" applyAlignment="1">
      <alignment horizontal="center" vertical="center" wrapText="1"/>
    </xf>
    <xf numFmtId="0" fontId="10" fillId="2" borderId="3" xfId="10" applyFont="1" applyFill="1" applyBorder="1" applyAlignment="1">
      <alignment horizontal="center" vertical="center"/>
    </xf>
    <xf numFmtId="1" fontId="18" fillId="2" borderId="3" xfId="10" applyNumberFormat="1" applyFont="1" applyFill="1" applyBorder="1" applyAlignment="1">
      <alignment horizontal="center" vertical="center"/>
    </xf>
    <xf numFmtId="0" fontId="10" fillId="2" borderId="1" xfId="10" applyFont="1" applyFill="1" applyBorder="1" applyAlignment="1">
      <alignment horizontal="center" vertical="center"/>
    </xf>
    <xf numFmtId="166" fontId="18" fillId="2" borderId="3" xfId="10" applyNumberFormat="1" applyFont="1" applyFill="1" applyBorder="1" applyAlignment="1">
      <alignment horizontal="center" vertical="center"/>
    </xf>
    <xf numFmtId="2" fontId="18" fillId="2" borderId="3" xfId="10" applyNumberFormat="1" applyFont="1" applyFill="1" applyBorder="1" applyAlignment="1">
      <alignment horizontal="center" vertical="center"/>
    </xf>
    <xf numFmtId="165" fontId="18" fillId="2" borderId="3" xfId="10" applyNumberFormat="1" applyFont="1" applyFill="1" applyBorder="1" applyAlignment="1">
      <alignment horizontal="center" vertical="center"/>
    </xf>
    <xf numFmtId="0" fontId="8" fillId="2" borderId="1" xfId="10" applyFont="1" applyFill="1" applyBorder="1" applyAlignment="1">
      <alignment horizontal="center" vertical="center" wrapText="1"/>
    </xf>
    <xf numFmtId="0" fontId="8" fillId="2" borderId="3" xfId="10" applyFont="1" applyFill="1" applyBorder="1" applyAlignment="1">
      <alignment vertical="center"/>
    </xf>
    <xf numFmtId="0" fontId="8" fillId="2" borderId="3" xfId="10" applyFont="1" applyFill="1" applyBorder="1" applyAlignment="1">
      <alignment horizontal="left" vertical="center"/>
    </xf>
    <xf numFmtId="0" fontId="8" fillId="2" borderId="1" xfId="10" applyFont="1" applyFill="1" applyBorder="1" applyAlignment="1">
      <alignment horizontal="left" vertical="center"/>
    </xf>
    <xf numFmtId="2" fontId="18" fillId="2" borderId="0" xfId="10" applyNumberFormat="1" applyFont="1" applyFill="1" applyBorder="1" applyAlignment="1">
      <alignment horizontal="center" vertical="center"/>
    </xf>
    <xf numFmtId="0" fontId="8" fillId="2" borderId="0" xfId="10" applyFont="1" applyFill="1" applyBorder="1" applyAlignment="1">
      <alignment horizontal="right" vertical="center"/>
    </xf>
    <xf numFmtId="0" fontId="8" fillId="2" borderId="3" xfId="0" applyFont="1" applyFill="1" applyBorder="1" applyAlignment="1">
      <alignment vertical="center"/>
    </xf>
    <xf numFmtId="164" fontId="10" fillId="2" borderId="1" xfId="2" applyNumberFormat="1" applyFont="1" applyFill="1" applyBorder="1" applyAlignment="1">
      <alignment horizontal="center" vertical="center"/>
    </xf>
    <xf numFmtId="0" fontId="8" fillId="2" borderId="1" xfId="0" applyFont="1" applyFill="1" applyBorder="1"/>
    <xf numFmtId="0" fontId="9" fillId="2" borderId="0" xfId="0" applyFont="1" applyFill="1" applyBorder="1"/>
    <xf numFmtId="0" fontId="8" fillId="2" borderId="0" xfId="0" applyFont="1" applyFill="1" applyBorder="1"/>
    <xf numFmtId="165" fontId="8" fillId="2" borderId="0" xfId="0" applyNumberFormat="1" applyFont="1" applyFill="1" applyAlignment="1">
      <alignment horizontal="center"/>
    </xf>
    <xf numFmtId="14" fontId="8" fillId="2" borderId="0" xfId="0" applyNumberFormat="1" applyFont="1" applyFill="1" applyAlignment="1">
      <alignment horizontal="center"/>
    </xf>
    <xf numFmtId="49" fontId="8" fillId="2" borderId="0" xfId="10" applyNumberFormat="1" applyFont="1" applyFill="1" applyAlignment="1">
      <alignment horizontal="center" vertical="center"/>
    </xf>
    <xf numFmtId="165" fontId="8" fillId="2" borderId="0" xfId="10" applyNumberFormat="1" applyFont="1" applyFill="1" applyAlignment="1">
      <alignment horizontal="center" vertical="center"/>
    </xf>
    <xf numFmtId="0" fontId="9" fillId="2" borderId="1" xfId="4" applyFont="1" applyFill="1" applyBorder="1" applyAlignment="1">
      <alignment vertical="center"/>
    </xf>
    <xf numFmtId="1" fontId="8" fillId="2" borderId="0" xfId="10" applyNumberFormat="1" applyFont="1" applyFill="1" applyBorder="1" applyAlignment="1">
      <alignment horizontal="center" vertical="center"/>
    </xf>
    <xf numFmtId="0" fontId="8" fillId="2" borderId="3" xfId="10" applyFont="1" applyFill="1" applyBorder="1" applyAlignment="1">
      <alignment horizontal="center" vertical="center"/>
    </xf>
    <xf numFmtId="0" fontId="8" fillId="2" borderId="0" xfId="10" applyFont="1" applyFill="1" applyBorder="1" applyAlignment="1">
      <alignment horizontal="center" vertical="center"/>
    </xf>
    <xf numFmtId="169" fontId="9" fillId="2" borderId="0" xfId="11" applyNumberFormat="1" applyFont="1" applyFill="1" applyBorder="1" applyAlignment="1">
      <alignment horizontal="center"/>
    </xf>
    <xf numFmtId="0" fontId="8" fillId="2" borderId="3" xfId="0" applyFont="1" applyFill="1" applyBorder="1"/>
    <xf numFmtId="170" fontId="13" fillId="2" borderId="0" xfId="0" applyNumberFormat="1" applyFont="1" applyFill="1" applyAlignment="1">
      <alignment horizontal="center" vertical="center"/>
    </xf>
    <xf numFmtId="166" fontId="8" fillId="2" borderId="0" xfId="0" applyNumberFormat="1" applyFont="1" applyFill="1" applyAlignment="1">
      <alignment vertical="center"/>
    </xf>
    <xf numFmtId="164" fontId="8" fillId="2" borderId="2" xfId="2" applyNumberFormat="1" applyFont="1" applyFill="1" applyBorder="1" applyAlignment="1">
      <alignment horizontal="center" vertical="center"/>
    </xf>
    <xf numFmtId="170" fontId="8" fillId="2" borderId="0" xfId="10" applyNumberFormat="1" applyFont="1" applyFill="1" applyAlignment="1">
      <alignment horizontal="center" vertical="center"/>
    </xf>
    <xf numFmtId="171" fontId="9" fillId="2" borderId="0" xfId="10" applyNumberFormat="1" applyFont="1" applyFill="1" applyBorder="1" applyAlignment="1">
      <alignment horizontal="center"/>
    </xf>
    <xf numFmtId="170" fontId="8" fillId="2" borderId="1" xfId="10" applyNumberFormat="1" applyFont="1" applyFill="1" applyBorder="1" applyAlignment="1">
      <alignment horizontal="center" vertical="center"/>
    </xf>
    <xf numFmtId="170" fontId="8" fillId="2" borderId="1" xfId="10" applyNumberFormat="1" applyFont="1" applyFill="1" applyBorder="1" applyAlignment="1">
      <alignment vertical="center"/>
    </xf>
    <xf numFmtId="170" fontId="10" fillId="2" borderId="3" xfId="2" applyNumberFormat="1" applyFont="1" applyFill="1" applyBorder="1" applyAlignment="1">
      <alignment horizontal="center" vertical="center"/>
    </xf>
    <xf numFmtId="170" fontId="10" fillId="2" borderId="0" xfId="2" applyNumberFormat="1" applyFont="1" applyFill="1" applyBorder="1" applyAlignment="1">
      <alignment horizontal="center" vertical="center"/>
    </xf>
    <xf numFmtId="170" fontId="8" fillId="2" borderId="2" xfId="2" applyNumberFormat="1" applyFont="1" applyFill="1" applyBorder="1" applyAlignment="1">
      <alignment horizontal="center" vertical="center"/>
    </xf>
    <xf numFmtId="170" fontId="8" fillId="2" borderId="0" xfId="10" applyNumberFormat="1" applyFont="1" applyFill="1" applyBorder="1" applyAlignment="1">
      <alignment horizontal="center" vertical="center"/>
    </xf>
    <xf numFmtId="170" fontId="9" fillId="2" borderId="0" xfId="10" applyNumberFormat="1" applyFont="1" applyFill="1" applyBorder="1" applyAlignment="1">
      <alignment horizontal="center"/>
    </xf>
    <xf numFmtId="170" fontId="9" fillId="2" borderId="0" xfId="11" applyNumberFormat="1" applyFont="1" applyFill="1" applyBorder="1" applyAlignment="1">
      <alignment horizontal="center"/>
    </xf>
    <xf numFmtId="170" fontId="8" fillId="2" borderId="0" xfId="10" applyNumberFormat="1" applyFont="1" applyFill="1" applyAlignment="1">
      <alignment vertical="center"/>
    </xf>
    <xf numFmtId="170" fontId="8" fillId="2" borderId="0" xfId="11" applyNumberFormat="1" applyFont="1" applyFill="1" applyBorder="1" applyAlignment="1">
      <alignment horizontal="center"/>
    </xf>
    <xf numFmtId="170" fontId="8" fillId="2" borderId="0" xfId="0" applyNumberFormat="1" applyFont="1" applyFill="1" applyBorder="1" applyAlignment="1">
      <alignment horizontal="center"/>
    </xf>
    <xf numFmtId="1" fontId="8" fillId="2" borderId="0" xfId="0" applyNumberFormat="1" applyFont="1" applyFill="1" applyBorder="1" applyAlignment="1">
      <alignment horizontal="center"/>
    </xf>
    <xf numFmtId="0" fontId="0" fillId="2" borderId="0" xfId="0" applyFill="1"/>
    <xf numFmtId="170" fontId="8" fillId="2" borderId="0" xfId="1" applyNumberFormat="1" applyFont="1" applyFill="1" applyBorder="1" applyAlignment="1">
      <alignment horizontal="center" vertical="center"/>
    </xf>
    <xf numFmtId="170" fontId="8" fillId="2" borderId="0" xfId="2" applyNumberFormat="1" applyFont="1" applyFill="1" applyBorder="1" applyAlignment="1">
      <alignment horizontal="center" vertical="center"/>
    </xf>
    <xf numFmtId="166" fontId="8" fillId="2" borderId="0" xfId="2" applyNumberFormat="1" applyFont="1" applyFill="1" applyBorder="1" applyAlignment="1">
      <alignment horizontal="center" vertical="center"/>
    </xf>
    <xf numFmtId="172" fontId="8" fillId="2" borderId="0" xfId="2" applyNumberFormat="1" applyFont="1" applyFill="1" applyBorder="1" applyAlignment="1">
      <alignment horizontal="left" vertical="center"/>
    </xf>
    <xf numFmtId="49" fontId="8" fillId="2" borderId="0" xfId="2" applyNumberFormat="1" applyFont="1" applyFill="1" applyBorder="1" applyAlignment="1">
      <alignment horizontal="left" vertical="center"/>
    </xf>
    <xf numFmtId="0" fontId="43" fillId="3" borderId="0" xfId="0" applyFont="1" applyFill="1" applyAlignment="1">
      <alignment horizontal="center" vertical="center"/>
    </xf>
    <xf numFmtId="0" fontId="44" fillId="3" borderId="0" xfId="0" applyFont="1" applyFill="1" applyAlignment="1">
      <alignment horizontal="center" vertical="center"/>
    </xf>
    <xf numFmtId="168" fontId="8" fillId="2" borderId="0" xfId="0" applyNumberFormat="1" applyFont="1" applyFill="1" applyAlignment="1">
      <alignment horizontal="center"/>
    </xf>
    <xf numFmtId="0" fontId="10" fillId="2" borderId="1" xfId="0" applyFont="1" applyFill="1" applyBorder="1" applyAlignment="1">
      <alignment horizontal="center" vertical="center"/>
    </xf>
    <xf numFmtId="173" fontId="13" fillId="2" borderId="0" xfId="0" applyNumberFormat="1" applyFont="1" applyFill="1" applyBorder="1" applyAlignment="1">
      <alignment horizontal="center" vertical="center"/>
    </xf>
    <xf numFmtId="173" fontId="8" fillId="2" borderId="0" xfId="2" applyNumberFormat="1" applyFont="1" applyFill="1" applyBorder="1" applyAlignment="1">
      <alignment horizontal="center" vertical="center"/>
    </xf>
    <xf numFmtId="170" fontId="8" fillId="2" borderId="0" xfId="0" applyNumberFormat="1" applyFont="1" applyFill="1" applyBorder="1" applyAlignment="1">
      <alignment horizontal="center" vertical="center"/>
    </xf>
    <xf numFmtId="2" fontId="8" fillId="2" borderId="0" xfId="0" applyNumberFormat="1" applyFont="1" applyFill="1" applyBorder="1" applyAlignment="1">
      <alignment vertical="center"/>
    </xf>
    <xf numFmtId="170" fontId="13" fillId="2" borderId="0" xfId="0" applyNumberFormat="1" applyFont="1" applyFill="1" applyBorder="1" applyAlignment="1">
      <alignment horizontal="center" vertical="center"/>
    </xf>
    <xf numFmtId="0" fontId="44" fillId="3" borderId="0" xfId="0" applyFont="1" applyFill="1"/>
    <xf numFmtId="0" fontId="46" fillId="2" borderId="1" xfId="2" applyFont="1" applyFill="1" applyBorder="1" applyAlignment="1">
      <alignment horizontal="left" vertical="center"/>
    </xf>
    <xf numFmtId="0" fontId="46" fillId="2" borderId="0" xfId="2" applyFont="1" applyFill="1" applyBorder="1" applyAlignment="1">
      <alignment horizontal="left" vertical="center"/>
    </xf>
    <xf numFmtId="0" fontId="8" fillId="0" borderId="1" xfId="2" applyFont="1" applyFill="1" applyBorder="1" applyAlignment="1">
      <alignment horizontal="center" vertical="center"/>
    </xf>
    <xf numFmtId="164" fontId="8" fillId="0" borderId="1" xfId="2" applyNumberFormat="1" applyFont="1" applyFill="1" applyBorder="1" applyAlignment="1">
      <alignment horizontal="left" vertical="center"/>
    </xf>
    <xf numFmtId="0" fontId="8" fillId="0" borderId="0" xfId="0" applyFont="1" applyFill="1" applyBorder="1" applyAlignment="1">
      <alignment horizontal="left" vertical="center"/>
    </xf>
    <xf numFmtId="0" fontId="8" fillId="0" borderId="0" xfId="0" applyFont="1" applyFill="1" applyBorder="1" applyAlignment="1">
      <alignment vertical="center"/>
    </xf>
    <xf numFmtId="164" fontId="10" fillId="0" borderId="3" xfId="2" applyNumberFormat="1" applyFont="1" applyFill="1" applyBorder="1" applyAlignment="1">
      <alignment horizontal="center" vertical="center"/>
    </xf>
    <xf numFmtId="0" fontId="8" fillId="0" borderId="0" xfId="0" applyFont="1" applyFill="1" applyAlignment="1">
      <alignment vertical="center"/>
    </xf>
    <xf numFmtId="1" fontId="13" fillId="0" borderId="0" xfId="0" applyNumberFormat="1" applyFont="1" applyFill="1" applyBorder="1" applyAlignment="1">
      <alignment horizontal="center" vertical="center"/>
    </xf>
    <xf numFmtId="0" fontId="8" fillId="0" borderId="0" xfId="0" applyFont="1" applyFill="1" applyBorder="1" applyAlignment="1">
      <alignment horizontal="center" vertical="center"/>
    </xf>
    <xf numFmtId="2" fontId="13" fillId="0" borderId="0" xfId="0" applyNumberFormat="1" applyFont="1" applyFill="1" applyBorder="1" applyAlignment="1">
      <alignment horizontal="center" vertical="center"/>
    </xf>
    <xf numFmtId="0" fontId="8" fillId="0" borderId="0" xfId="2" applyFont="1" applyFill="1" applyBorder="1" applyAlignment="1">
      <alignment horizontal="left" vertical="center"/>
    </xf>
    <xf numFmtId="0" fontId="8" fillId="0" borderId="0" xfId="2" applyFont="1" applyFill="1" applyBorder="1" applyAlignment="1">
      <alignment horizontal="center" vertical="center"/>
    </xf>
    <xf numFmtId="2" fontId="8" fillId="0" borderId="0" xfId="2" applyNumberFormat="1" applyFont="1" applyFill="1" applyBorder="1" applyAlignment="1">
      <alignment horizontal="center" vertical="center"/>
    </xf>
    <xf numFmtId="0" fontId="8" fillId="0" borderId="0" xfId="0" applyFont="1" applyFill="1" applyAlignment="1">
      <alignment horizontal="left" vertical="center"/>
    </xf>
    <xf numFmtId="0" fontId="8" fillId="0" borderId="0" xfId="0" applyFont="1" applyFill="1" applyAlignment="1">
      <alignment horizontal="center" vertical="center"/>
    </xf>
    <xf numFmtId="171" fontId="9" fillId="2" borderId="0" xfId="11" applyNumberFormat="1" applyFont="1" applyFill="1" applyBorder="1" applyAlignment="1">
      <alignment horizontal="center"/>
    </xf>
    <xf numFmtId="171" fontId="8" fillId="2" borderId="0" xfId="0" applyNumberFormat="1" applyFont="1" applyFill="1" applyBorder="1" applyAlignment="1">
      <alignment horizontal="center"/>
    </xf>
    <xf numFmtId="171" fontId="8" fillId="2" borderId="0" xfId="1" applyNumberFormat="1" applyFont="1" applyFill="1" applyBorder="1" applyAlignment="1">
      <alignment horizontal="center" vertical="center"/>
    </xf>
    <xf numFmtId="171" fontId="8" fillId="2" borderId="0" xfId="2" applyNumberFormat="1" applyFont="1" applyFill="1" applyBorder="1" applyAlignment="1">
      <alignment horizontal="center" vertical="center"/>
    </xf>
    <xf numFmtId="171" fontId="8" fillId="2" borderId="0" xfId="0" applyNumberFormat="1" applyFont="1" applyFill="1" applyBorder="1" applyAlignment="1">
      <alignment horizontal="center" vertical="center"/>
    </xf>
    <xf numFmtId="0" fontId="8" fillId="2" borderId="0" xfId="4" applyFont="1" applyFill="1" applyBorder="1"/>
    <xf numFmtId="171" fontId="13" fillId="2" borderId="0" xfId="0" applyNumberFormat="1" applyFont="1" applyFill="1" applyAlignment="1">
      <alignment horizontal="center" vertical="center"/>
    </xf>
    <xf numFmtId="171" fontId="0" fillId="2" borderId="0" xfId="0" applyNumberFormat="1" applyFill="1"/>
    <xf numFmtId="0" fontId="46" fillId="0" borderId="0" xfId="0" applyFont="1"/>
    <xf numFmtId="0" fontId="8" fillId="0" borderId="0" xfId="0" applyFont="1"/>
    <xf numFmtId="0" fontId="47" fillId="0" borderId="0" xfId="12" applyFont="1"/>
    <xf numFmtId="0" fontId="48" fillId="0" borderId="0" xfId="12" applyFont="1"/>
    <xf numFmtId="0" fontId="49" fillId="0" borderId="0" xfId="12" applyFont="1"/>
    <xf numFmtId="165" fontId="50" fillId="0" borderId="0" xfId="12" applyNumberFormat="1" applyFont="1" applyBorder="1" applyAlignment="1">
      <alignment horizontal="center"/>
    </xf>
    <xf numFmtId="165" fontId="47" fillId="0" borderId="0" xfId="12" applyNumberFormat="1" applyFont="1"/>
    <xf numFmtId="0" fontId="47" fillId="0" borderId="0" xfId="12" applyFont="1" applyAlignment="1">
      <alignment wrapText="1"/>
    </xf>
    <xf numFmtId="49" fontId="47" fillId="0" borderId="0" xfId="12" applyNumberFormat="1" applyFont="1"/>
    <xf numFmtId="0" fontId="7" fillId="0" borderId="0" xfId="12" applyFont="1"/>
    <xf numFmtId="0" fontId="8" fillId="0" borderId="0" xfId="0" applyFont="1" applyAlignment="1">
      <alignment horizontal="center"/>
    </xf>
    <xf numFmtId="0" fontId="8" fillId="0" borderId="0" xfId="0" applyFont="1" applyFill="1"/>
    <xf numFmtId="0" fontId="10"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49" fillId="0" borderId="1" xfId="0" applyFont="1" applyFill="1" applyBorder="1" applyAlignment="1">
      <alignment horizontal="center" vertical="center" wrapText="1"/>
    </xf>
    <xf numFmtId="0" fontId="8" fillId="0" borderId="0" xfId="0" applyFont="1" applyBorder="1"/>
    <xf numFmtId="0" fontId="8" fillId="0" borderId="0" xfId="0" applyFont="1" applyBorder="1" applyAlignment="1">
      <alignment horizontal="center"/>
    </xf>
    <xf numFmtId="0" fontId="53" fillId="0" borderId="0" xfId="0" applyFont="1" applyBorder="1" applyAlignment="1">
      <alignment horizontal="center" wrapText="1"/>
    </xf>
    <xf numFmtId="165" fontId="53" fillId="0" borderId="0" xfId="0" applyNumberFormat="1" applyFont="1" applyBorder="1" applyAlignment="1">
      <alignment horizontal="center" wrapText="1"/>
    </xf>
    <xf numFmtId="1" fontId="7" fillId="0" borderId="0" xfId="0" applyNumberFormat="1" applyFont="1" applyFill="1" applyBorder="1" applyAlignment="1">
      <alignment horizontal="center"/>
    </xf>
    <xf numFmtId="2" fontId="53" fillId="0" borderId="0" xfId="0" applyNumberFormat="1" applyFont="1" applyFill="1" applyBorder="1" applyAlignment="1">
      <alignment horizontal="center" wrapText="1"/>
    </xf>
    <xf numFmtId="1" fontId="53" fillId="0" borderId="0" xfId="0" applyNumberFormat="1" applyFont="1" applyFill="1" applyBorder="1" applyAlignment="1">
      <alignment horizontal="center" wrapText="1"/>
    </xf>
    <xf numFmtId="1" fontId="53" fillId="0" borderId="0" xfId="0" applyNumberFormat="1" applyFont="1" applyBorder="1" applyAlignment="1">
      <alignment horizontal="center" wrapText="1"/>
    </xf>
    <xf numFmtId="0" fontId="53" fillId="0" borderId="0" xfId="0" applyFont="1" applyAlignment="1">
      <alignment horizontal="center" wrapText="1"/>
    </xf>
    <xf numFmtId="0" fontId="8" fillId="0" borderId="1" xfId="0" applyFont="1" applyBorder="1"/>
    <xf numFmtId="0" fontId="8" fillId="0" borderId="1" xfId="0" applyFont="1" applyBorder="1" applyAlignment="1">
      <alignment horizontal="center"/>
    </xf>
    <xf numFmtId="0" fontId="53" fillId="0" borderId="1" xfId="0" applyFont="1" applyBorder="1" applyAlignment="1">
      <alignment horizontal="center" wrapText="1"/>
    </xf>
    <xf numFmtId="165" fontId="53" fillId="0" borderId="1" xfId="0" applyNumberFormat="1" applyFont="1" applyBorder="1" applyAlignment="1">
      <alignment horizontal="center" wrapText="1"/>
    </xf>
    <xf numFmtId="1" fontId="7" fillId="0" borderId="1" xfId="0" applyNumberFormat="1" applyFont="1" applyFill="1" applyBorder="1" applyAlignment="1">
      <alignment horizontal="center"/>
    </xf>
    <xf numFmtId="2" fontId="53" fillId="0" borderId="1" xfId="0" applyNumberFormat="1" applyFont="1" applyFill="1" applyBorder="1" applyAlignment="1">
      <alignment horizontal="center" wrapText="1"/>
    </xf>
    <xf numFmtId="1" fontId="53" fillId="0" borderId="1" xfId="0" applyNumberFormat="1" applyFont="1" applyFill="1" applyBorder="1" applyAlignment="1">
      <alignment horizontal="center" wrapText="1"/>
    </xf>
    <xf numFmtId="1" fontId="53" fillId="0" borderId="1" xfId="0" applyNumberFormat="1" applyFont="1" applyBorder="1" applyAlignment="1">
      <alignment horizontal="center" wrapText="1"/>
    </xf>
    <xf numFmtId="0" fontId="10" fillId="0" borderId="0" xfId="0" applyFont="1"/>
    <xf numFmtId="1" fontId="10" fillId="0" borderId="0" xfId="0" applyNumberFormat="1" applyFont="1" applyFill="1" applyAlignment="1">
      <alignment horizontal="center"/>
    </xf>
    <xf numFmtId="2" fontId="8" fillId="0" borderId="0" xfId="0" applyNumberFormat="1" applyFont="1" applyFill="1" applyAlignment="1">
      <alignment horizontal="center"/>
    </xf>
    <xf numFmtId="165" fontId="8" fillId="0" borderId="0" xfId="0" applyNumberFormat="1" applyFont="1"/>
    <xf numFmtId="1" fontId="8" fillId="0" borderId="0" xfId="0" applyNumberFormat="1" applyFont="1" applyFill="1" applyAlignment="1">
      <alignment horizontal="center"/>
    </xf>
    <xf numFmtId="0" fontId="8" fillId="0" borderId="0" xfId="0" applyFont="1" applyFill="1" applyBorder="1"/>
    <xf numFmtId="0" fontId="54" fillId="0" borderId="0" xfId="0" applyFont="1" applyFill="1" applyAlignment="1">
      <alignment horizontal="center"/>
    </xf>
    <xf numFmtId="165" fontId="54" fillId="0" borderId="0" xfId="0" applyNumberFormat="1" applyFont="1" applyFill="1" applyAlignment="1">
      <alignment horizontal="center"/>
    </xf>
    <xf numFmtId="1" fontId="54" fillId="0" borderId="0" xfId="0" applyNumberFormat="1" applyFont="1" applyFill="1" applyAlignment="1">
      <alignment horizontal="center"/>
    </xf>
    <xf numFmtId="2" fontId="54" fillId="0" borderId="0" xfId="0" applyNumberFormat="1" applyFont="1" applyFill="1" applyAlignment="1">
      <alignment horizontal="center"/>
    </xf>
    <xf numFmtId="1" fontId="8" fillId="0" borderId="0" xfId="0" applyNumberFormat="1" applyFont="1"/>
    <xf numFmtId="0" fontId="8" fillId="0" borderId="1" xfId="0" applyFont="1" applyFill="1" applyBorder="1"/>
    <xf numFmtId="0" fontId="54" fillId="0" borderId="1" xfId="0" applyFont="1" applyFill="1" applyBorder="1" applyAlignment="1">
      <alignment horizontal="center"/>
    </xf>
    <xf numFmtId="165" fontId="54" fillId="0" borderId="1" xfId="0" applyNumberFormat="1" applyFont="1" applyFill="1" applyBorder="1" applyAlignment="1">
      <alignment horizontal="center"/>
    </xf>
    <xf numFmtId="1" fontId="54" fillId="0" borderId="1" xfId="0" applyNumberFormat="1" applyFont="1" applyFill="1" applyBorder="1" applyAlignment="1">
      <alignment horizontal="center"/>
    </xf>
    <xf numFmtId="0" fontId="54" fillId="0" borderId="0" xfId="0" applyFont="1"/>
    <xf numFmtId="0" fontId="54" fillId="0" borderId="0" xfId="0" applyFont="1" applyAlignment="1">
      <alignment horizontal="center"/>
    </xf>
    <xf numFmtId="0" fontId="8" fillId="0" borderId="0" xfId="0" applyFont="1" applyAlignment="1">
      <alignment horizontal="left"/>
    </xf>
    <xf numFmtId="0" fontId="54" fillId="0" borderId="1" xfId="0" applyFont="1" applyBorder="1" applyAlignment="1">
      <alignment horizontal="center"/>
    </xf>
    <xf numFmtId="1" fontId="8" fillId="0" borderId="1" xfId="0" applyNumberFormat="1" applyFont="1" applyFill="1" applyBorder="1" applyAlignment="1">
      <alignment horizontal="center"/>
    </xf>
    <xf numFmtId="2" fontId="8" fillId="0" borderId="1" xfId="0" applyNumberFormat="1" applyFont="1" applyFill="1" applyBorder="1" applyAlignment="1">
      <alignment horizontal="center"/>
    </xf>
    <xf numFmtId="165" fontId="8" fillId="0" borderId="0" xfId="0" applyNumberFormat="1" applyFont="1" applyFill="1"/>
    <xf numFmtId="2" fontId="8" fillId="0" borderId="0" xfId="0" applyNumberFormat="1" applyFont="1" applyAlignment="1">
      <alignment horizontal="center"/>
    </xf>
    <xf numFmtId="2" fontId="8" fillId="0" borderId="0" xfId="0" applyNumberFormat="1" applyFont="1"/>
    <xf numFmtId="1" fontId="8" fillId="0" borderId="0" xfId="0" applyNumberFormat="1" applyFont="1" applyAlignment="1">
      <alignment horizontal="center"/>
    </xf>
    <xf numFmtId="165" fontId="8" fillId="0" borderId="0" xfId="0" applyNumberFormat="1" applyFont="1" applyAlignment="1">
      <alignment horizontal="center"/>
    </xf>
    <xf numFmtId="0" fontId="12" fillId="0" borderId="0" xfId="0" applyFont="1"/>
    <xf numFmtId="0" fontId="10" fillId="0" borderId="0" xfId="0" applyFont="1" applyFill="1" applyBorder="1" applyAlignment="1">
      <alignment horizontal="left" vertical="center"/>
    </xf>
    <xf numFmtId="165" fontId="8" fillId="0" borderId="0" xfId="0" applyNumberFormat="1" applyFont="1" applyFill="1" applyAlignment="1">
      <alignment horizontal="center" vertical="center"/>
    </xf>
    <xf numFmtId="9" fontId="8" fillId="0" borderId="0" xfId="1" applyFont="1" applyFill="1" applyAlignment="1">
      <alignment horizontal="center" vertical="center"/>
    </xf>
    <xf numFmtId="0" fontId="46" fillId="0" borderId="0" xfId="0" applyFont="1" applyFill="1"/>
    <xf numFmtId="0" fontId="54" fillId="0" borderId="0" xfId="3" applyFont="1"/>
    <xf numFmtId="0" fontId="12" fillId="0" borderId="0" xfId="0" applyFont="1" applyFill="1" applyBorder="1" applyAlignment="1">
      <alignment vertical="center"/>
    </xf>
    <xf numFmtId="0" fontId="8" fillId="0" borderId="0" xfId="12" applyFont="1"/>
    <xf numFmtId="2" fontId="10" fillId="0" borderId="0" xfId="0" applyNumberFormat="1" applyFont="1" applyFill="1" applyAlignment="1">
      <alignment horizontal="center"/>
    </xf>
    <xf numFmtId="0" fontId="56" fillId="0" borderId="0" xfId="0" applyFont="1"/>
    <xf numFmtId="0" fontId="0" fillId="0" borderId="0" xfId="0" applyAlignment="1">
      <alignment horizontal="center"/>
    </xf>
    <xf numFmtId="0" fontId="10" fillId="0" borderId="0" xfId="0" applyFont="1" applyAlignment="1">
      <alignment horizontal="center"/>
    </xf>
    <xf numFmtId="165" fontId="11" fillId="0" borderId="0" xfId="0" applyNumberFormat="1" applyFont="1" applyAlignment="1">
      <alignment horizontal="center"/>
    </xf>
    <xf numFmtId="16" fontId="8" fillId="0" borderId="0" xfId="0" applyNumberFormat="1" applyFont="1" applyAlignment="1">
      <alignment horizontal="center"/>
    </xf>
    <xf numFmtId="0" fontId="10" fillId="0" borderId="0" xfId="0" applyFont="1" applyAlignment="1">
      <alignment horizontal="left"/>
    </xf>
    <xf numFmtId="0" fontId="13" fillId="0" borderId="0" xfId="0" applyFont="1"/>
    <xf numFmtId="0" fontId="13" fillId="0" borderId="0" xfId="0" applyFont="1" applyAlignment="1">
      <alignment horizontal="center"/>
    </xf>
    <xf numFmtId="0" fontId="12" fillId="0" borderId="0" xfId="0" applyFont="1" applyAlignment="1">
      <alignment horizontal="center"/>
    </xf>
    <xf numFmtId="171" fontId="8" fillId="0" borderId="0" xfId="0" applyNumberFormat="1" applyFont="1" applyFill="1" applyAlignment="1">
      <alignment horizontal="center" vertical="center"/>
    </xf>
    <xf numFmtId="0" fontId="8" fillId="0" borderId="1" xfId="2" applyFont="1" applyFill="1" applyBorder="1" applyAlignment="1">
      <alignment horizontal="left" vertical="center"/>
    </xf>
    <xf numFmtId="0" fontId="10" fillId="0" borderId="3" xfId="0" applyFont="1" applyFill="1" applyBorder="1" applyAlignment="1">
      <alignment horizontal="center" vertical="center"/>
    </xf>
    <xf numFmtId="0" fontId="8" fillId="0" borderId="3" xfId="0" applyFont="1" applyFill="1" applyBorder="1" applyAlignment="1">
      <alignment vertical="center"/>
    </xf>
    <xf numFmtId="0" fontId="10" fillId="0" borderId="3" xfId="0" applyFont="1" applyFill="1" applyBorder="1" applyAlignment="1">
      <alignment vertical="center"/>
    </xf>
    <xf numFmtId="0" fontId="12" fillId="2" borderId="0" xfId="0" applyFont="1" applyFill="1" applyBorder="1"/>
    <xf numFmtId="0" fontId="12" fillId="2" borderId="0" xfId="0" applyFont="1" applyFill="1" applyBorder="1" applyAlignment="1">
      <alignment horizontal="center"/>
    </xf>
    <xf numFmtId="0" fontId="12" fillId="2" borderId="0" xfId="0" applyNumberFormat="1" applyFont="1" applyFill="1" applyBorder="1" applyAlignment="1">
      <alignment horizontal="center"/>
    </xf>
    <xf numFmtId="0" fontId="10" fillId="2" borderId="3" xfId="2" applyFont="1" applyFill="1" applyBorder="1" applyAlignment="1">
      <alignment vertical="center"/>
    </xf>
    <xf numFmtId="171" fontId="8" fillId="0" borderId="0" xfId="0" applyNumberFormat="1" applyFont="1" applyFill="1" applyAlignment="1">
      <alignment vertical="center"/>
    </xf>
    <xf numFmtId="171" fontId="8" fillId="2" borderId="0" xfId="10" applyNumberFormat="1" applyFont="1" applyFill="1" applyAlignment="1">
      <alignment horizontal="center" vertical="center"/>
    </xf>
    <xf numFmtId="171" fontId="8" fillId="2" borderId="0" xfId="11" applyNumberFormat="1" applyFont="1" applyFill="1" applyBorder="1" applyAlignment="1">
      <alignment horizontal="center"/>
    </xf>
    <xf numFmtId="171" fontId="8" fillId="2" borderId="0" xfId="10" applyNumberFormat="1" applyFont="1" applyFill="1" applyAlignment="1">
      <alignment vertical="center"/>
    </xf>
    <xf numFmtId="171" fontId="8" fillId="2" borderId="0" xfId="10" applyNumberFormat="1" applyFont="1" applyFill="1" applyBorder="1" applyAlignment="1">
      <alignment horizontal="center"/>
    </xf>
    <xf numFmtId="171" fontId="8" fillId="2" borderId="0" xfId="0" applyNumberFormat="1" applyFont="1" applyFill="1" applyBorder="1"/>
    <xf numFmtId="171" fontId="13" fillId="2" borderId="0" xfId="0" applyNumberFormat="1" applyFont="1" applyFill="1" applyBorder="1" applyAlignment="1">
      <alignment horizontal="center" vertical="center"/>
    </xf>
    <xf numFmtId="175" fontId="13" fillId="2" borderId="0" xfId="0" applyNumberFormat="1" applyFont="1" applyFill="1" applyBorder="1" applyAlignment="1">
      <alignment horizontal="center" vertical="center"/>
    </xf>
    <xf numFmtId="175" fontId="8" fillId="2" borderId="0" xfId="0" applyNumberFormat="1" applyFont="1" applyFill="1" applyBorder="1" applyAlignment="1">
      <alignment horizontal="center" vertical="center"/>
    </xf>
    <xf numFmtId="175" fontId="9" fillId="2" borderId="0" xfId="10" applyNumberFormat="1" applyFont="1" applyFill="1" applyBorder="1" applyAlignment="1">
      <alignment horizontal="center"/>
    </xf>
    <xf numFmtId="175" fontId="9" fillId="2" borderId="0" xfId="11" applyNumberFormat="1" applyFont="1" applyFill="1" applyBorder="1" applyAlignment="1">
      <alignment horizontal="center"/>
    </xf>
    <xf numFmtId="175" fontId="8" fillId="2" borderId="0" xfId="0" applyNumberFormat="1" applyFont="1" applyFill="1" applyAlignment="1">
      <alignment vertical="center"/>
    </xf>
    <xf numFmtId="175" fontId="8" fillId="2" borderId="0" xfId="0" applyNumberFormat="1" applyFont="1" applyFill="1" applyAlignment="1">
      <alignment horizontal="center" vertical="center"/>
    </xf>
    <xf numFmtId="0" fontId="57" fillId="3" borderId="3" xfId="0" applyFont="1" applyFill="1" applyBorder="1" applyAlignment="1">
      <alignment horizontal="center" vertical="center"/>
    </xf>
    <xf numFmtId="2" fontId="9" fillId="2" borderId="0" xfId="0" applyNumberFormat="1" applyFont="1" applyFill="1" applyAlignment="1">
      <alignment horizontal="center" vertical="center"/>
    </xf>
    <xf numFmtId="2" fontId="59" fillId="0" borderId="0" xfId="0" applyNumberFormat="1" applyFont="1"/>
    <xf numFmtId="0" fontId="59" fillId="0" borderId="0" xfId="0" applyFont="1"/>
    <xf numFmtId="0" fontId="12" fillId="2" borderId="0" xfId="4" applyFont="1" applyFill="1"/>
    <xf numFmtId="0" fontId="48" fillId="0" borderId="0" xfId="0" applyFont="1"/>
    <xf numFmtId="0" fontId="47" fillId="0" borderId="0" xfId="0" applyFont="1"/>
    <xf numFmtId="0" fontId="47" fillId="0" borderId="0" xfId="0" applyFont="1" applyAlignment="1">
      <alignment horizontal="center" vertical="center" wrapText="1"/>
    </xf>
    <xf numFmtId="0" fontId="47" fillId="0" borderId="0" xfId="0" applyFont="1" applyAlignment="1">
      <alignment horizontal="center" wrapText="1"/>
    </xf>
    <xf numFmtId="1" fontId="47" fillId="0" borderId="0" xfId="0" applyNumberFormat="1" applyFont="1"/>
    <xf numFmtId="2" fontId="47" fillId="0" borderId="0" xfId="0" applyNumberFormat="1" applyFont="1"/>
    <xf numFmtId="0" fontId="48" fillId="0" borderId="0" xfId="0" applyFont="1" applyAlignment="1">
      <alignment horizontal="center" vertical="center" wrapText="1"/>
    </xf>
    <xf numFmtId="0" fontId="43" fillId="0" borderId="0" xfId="0" applyFont="1"/>
    <xf numFmtId="0" fontId="43" fillId="0" borderId="0" xfId="0" applyFont="1" applyAlignment="1">
      <alignment horizontal="center"/>
    </xf>
    <xf numFmtId="0" fontId="67" fillId="2" borderId="3" xfId="10" applyFont="1" applyFill="1" applyBorder="1" applyAlignment="1">
      <alignment horizontal="center" vertical="center"/>
    </xf>
    <xf numFmtId="0" fontId="46" fillId="2" borderId="3" xfId="10" applyFont="1" applyFill="1" applyBorder="1" applyAlignment="1">
      <alignment vertical="center"/>
    </xf>
    <xf numFmtId="2" fontId="8" fillId="2" borderId="0" xfId="0" applyNumberFormat="1" applyFont="1" applyFill="1" applyAlignment="1">
      <alignment vertical="center"/>
    </xf>
    <xf numFmtId="0" fontId="75" fillId="0" borderId="0" xfId="0" applyFont="1"/>
    <xf numFmtId="0" fontId="76" fillId="0" borderId="0" xfId="0" applyFont="1"/>
    <xf numFmtId="0" fontId="77" fillId="0" borderId="0" xfId="3" applyFont="1"/>
    <xf numFmtId="0" fontId="43" fillId="0" borderId="0" xfId="0" applyFont="1" applyFill="1" applyBorder="1" applyAlignment="1">
      <alignment vertical="center"/>
    </xf>
    <xf numFmtId="164" fontId="76" fillId="0" borderId="3" xfId="2" applyNumberFormat="1" applyFont="1" applyFill="1" applyBorder="1" applyAlignment="1">
      <alignment horizontal="center" vertical="center"/>
    </xf>
    <xf numFmtId="164" fontId="43" fillId="0" borderId="0" xfId="2" applyNumberFormat="1" applyFont="1" applyFill="1" applyBorder="1" applyAlignment="1">
      <alignment horizontal="center" vertical="center"/>
    </xf>
    <xf numFmtId="2" fontId="43" fillId="0" borderId="0" xfId="0" applyNumberFormat="1" applyFont="1"/>
    <xf numFmtId="165" fontId="43" fillId="0" borderId="0" xfId="0" applyNumberFormat="1" applyFont="1"/>
    <xf numFmtId="1" fontId="43" fillId="0" borderId="0" xfId="0" applyNumberFormat="1" applyFont="1"/>
    <xf numFmtId="2" fontId="43" fillId="0" borderId="0" xfId="0" applyNumberFormat="1" applyFont="1" applyAlignment="1">
      <alignment horizontal="right"/>
    </xf>
    <xf numFmtId="0" fontId="43" fillId="0" borderId="0" xfId="0" applyFont="1" applyFill="1"/>
    <xf numFmtId="165" fontId="43" fillId="0" borderId="0" xfId="0" applyNumberFormat="1" applyFont="1" applyFill="1"/>
    <xf numFmtId="1" fontId="43" fillId="0" borderId="0" xfId="0" applyNumberFormat="1" applyFont="1" applyFill="1"/>
    <xf numFmtId="2" fontId="43" fillId="0" borderId="0" xfId="0" applyNumberFormat="1" applyFont="1" applyFill="1" applyAlignment="1">
      <alignment horizontal="right"/>
    </xf>
    <xf numFmtId="2" fontId="43" fillId="0" borderId="0" xfId="0" applyNumberFormat="1" applyFont="1" applyFill="1"/>
    <xf numFmtId="2" fontId="43" fillId="0" borderId="0" xfId="0" applyNumberFormat="1" applyFont="1" applyFill="1" applyBorder="1" applyAlignment="1">
      <alignment horizontal="left" vertical="center"/>
    </xf>
    <xf numFmtId="174" fontId="43" fillId="0" borderId="0" xfId="1" applyNumberFormat="1" applyFont="1"/>
    <xf numFmtId="9" fontId="43" fillId="0" borderId="0" xfId="0" applyNumberFormat="1" applyFont="1"/>
    <xf numFmtId="10" fontId="43" fillId="0" borderId="0" xfId="1" applyNumberFormat="1" applyFont="1"/>
    <xf numFmtId="10" fontId="43" fillId="0" borderId="0" xfId="1" applyNumberFormat="1" applyFont="1" applyAlignment="1">
      <alignment horizontal="left"/>
    </xf>
    <xf numFmtId="1" fontId="43" fillId="0" borderId="0" xfId="1" applyNumberFormat="1" applyFont="1"/>
    <xf numFmtId="0" fontId="78" fillId="0" borderId="0" xfId="0" applyFont="1"/>
    <xf numFmtId="0" fontId="79" fillId="0" borderId="0" xfId="0" applyFont="1"/>
    <xf numFmtId="0" fontId="79" fillId="0" borderId="0" xfId="0" applyFont="1" applyFill="1"/>
    <xf numFmtId="0" fontId="43" fillId="0" borderId="0" xfId="0" applyNumberFormat="1" applyFont="1" applyFill="1"/>
    <xf numFmtId="9" fontId="43" fillId="0" borderId="0" xfId="1" applyNumberFormat="1" applyFont="1"/>
    <xf numFmtId="2" fontId="43" fillId="0" borderId="0" xfId="1" applyNumberFormat="1" applyFont="1"/>
    <xf numFmtId="0" fontId="78" fillId="0" borderId="0" xfId="0" applyFont="1" applyFill="1"/>
    <xf numFmtId="165" fontId="43" fillId="0" borderId="0" xfId="0" applyNumberFormat="1" applyFont="1" applyFill="1" applyBorder="1"/>
    <xf numFmtId="1" fontId="43" fillId="0" borderId="0" xfId="0" applyNumberFormat="1" applyFont="1" applyFill="1" applyBorder="1"/>
    <xf numFmtId="9" fontId="43" fillId="0" borderId="0" xfId="0" applyNumberFormat="1" applyFont="1" applyFill="1"/>
    <xf numFmtId="0" fontId="43" fillId="0" borderId="0" xfId="0" applyFont="1" applyFill="1" applyAlignment="1">
      <alignment horizontal="right"/>
    </xf>
    <xf numFmtId="165" fontId="43" fillId="0" borderId="0" xfId="0" applyNumberFormat="1" applyFont="1" applyFill="1" applyAlignment="1">
      <alignment horizontal="right"/>
    </xf>
    <xf numFmtId="0" fontId="43" fillId="0" borderId="0" xfId="0" applyNumberFormat="1" applyFont="1" applyFill="1" applyBorder="1" applyAlignment="1">
      <alignment horizontal="right"/>
    </xf>
    <xf numFmtId="2" fontId="43" fillId="0" borderId="0" xfId="0" applyNumberFormat="1" applyFont="1" applyFill="1" applyBorder="1" applyAlignment="1">
      <alignment horizontal="right"/>
    </xf>
    <xf numFmtId="165" fontId="43" fillId="0" borderId="0" xfId="0" applyNumberFormat="1" applyFont="1" applyFill="1" applyBorder="1" applyAlignment="1">
      <alignment horizontal="right"/>
    </xf>
    <xf numFmtId="1" fontId="43" fillId="0" borderId="0" xfId="0" applyNumberFormat="1" applyFont="1" applyFill="1" applyBorder="1" applyAlignment="1">
      <alignment horizontal="right"/>
    </xf>
    <xf numFmtId="9" fontId="43" fillId="0" borderId="0" xfId="1" applyNumberFormat="1" applyFont="1" applyFill="1"/>
    <xf numFmtId="0" fontId="43" fillId="2" borderId="0" xfId="0" applyFont="1" applyFill="1"/>
    <xf numFmtId="0" fontId="76" fillId="2" borderId="3" xfId="2" applyFont="1" applyFill="1" applyBorder="1" applyAlignment="1">
      <alignment horizontal="center" vertical="center"/>
    </xf>
    <xf numFmtId="164" fontId="76" fillId="2" borderId="0" xfId="2" applyNumberFormat="1" applyFont="1" applyFill="1" applyBorder="1" applyAlignment="1">
      <alignment horizontal="center" vertical="center"/>
    </xf>
    <xf numFmtId="164" fontId="43" fillId="2" borderId="3" xfId="2" applyNumberFormat="1" applyFont="1" applyFill="1" applyBorder="1" applyAlignment="1">
      <alignment horizontal="center" vertical="center"/>
    </xf>
    <xf numFmtId="0" fontId="76" fillId="2" borderId="0" xfId="0" applyFont="1" applyFill="1" applyBorder="1"/>
    <xf numFmtId="0" fontId="76" fillId="2" borderId="0" xfId="0" applyFont="1" applyFill="1" applyBorder="1" applyAlignment="1">
      <alignment horizontal="center"/>
    </xf>
    <xf numFmtId="0" fontId="43" fillId="2" borderId="0" xfId="0" applyFont="1" applyFill="1" applyBorder="1"/>
    <xf numFmtId="0" fontId="43" fillId="2" borderId="0" xfId="0" applyFont="1" applyFill="1" applyBorder="1" applyAlignment="1">
      <alignment horizontal="center"/>
    </xf>
    <xf numFmtId="0" fontId="43" fillId="2" borderId="0" xfId="0" applyNumberFormat="1" applyFont="1" applyFill="1" applyBorder="1" applyAlignment="1">
      <alignment horizontal="center"/>
    </xf>
    <xf numFmtId="2" fontId="44" fillId="2" borderId="0" xfId="10" applyNumberFormat="1" applyFont="1" applyFill="1" applyBorder="1" applyAlignment="1">
      <alignment horizontal="center"/>
    </xf>
    <xf numFmtId="2" fontId="44" fillId="2" borderId="0" xfId="11" applyNumberFormat="1" applyFont="1" applyFill="1" applyBorder="1" applyAlignment="1">
      <alignment horizontal="center"/>
    </xf>
    <xf numFmtId="165" fontId="43" fillId="2" borderId="0" xfId="0" applyNumberFormat="1" applyFont="1" applyFill="1" applyBorder="1" applyAlignment="1">
      <alignment horizontal="center"/>
    </xf>
    <xf numFmtId="0" fontId="76" fillId="2" borderId="0" xfId="4" applyFont="1" applyFill="1"/>
    <xf numFmtId="0" fontId="43" fillId="2" borderId="0" xfId="4" applyFont="1" applyFill="1"/>
    <xf numFmtId="0" fontId="43" fillId="2" borderId="0" xfId="2" applyFont="1" applyFill="1" applyBorder="1" applyAlignment="1">
      <alignment horizontal="center" vertical="center"/>
    </xf>
    <xf numFmtId="2" fontId="43" fillId="2" borderId="0" xfId="0" applyNumberFormat="1" applyFont="1" applyFill="1" applyBorder="1" applyAlignment="1">
      <alignment horizontal="center"/>
    </xf>
    <xf numFmtId="166" fontId="43" fillId="2" borderId="0" xfId="0" applyNumberFormat="1" applyFont="1" applyFill="1" applyBorder="1" applyAlignment="1">
      <alignment horizontal="center"/>
    </xf>
    <xf numFmtId="0" fontId="76" fillId="2" borderId="0" xfId="4" applyFont="1" applyFill="1" applyAlignment="1">
      <alignment horizontal="center"/>
    </xf>
    <xf numFmtId="2" fontId="43" fillId="2" borderId="0" xfId="4" applyNumberFormat="1" applyFont="1" applyFill="1" applyAlignment="1">
      <alignment horizontal="center"/>
    </xf>
    <xf numFmtId="0" fontId="43" fillId="2" borderId="0" xfId="4" applyFont="1" applyFill="1" applyAlignment="1">
      <alignment horizontal="center"/>
    </xf>
    <xf numFmtId="165" fontId="44" fillId="2" borderId="0" xfId="10" applyNumberFormat="1" applyFont="1" applyFill="1" applyBorder="1" applyAlignment="1">
      <alignment horizontal="center"/>
    </xf>
    <xf numFmtId="165" fontId="44" fillId="2" borderId="0" xfId="11" applyNumberFormat="1" applyFont="1" applyFill="1" applyBorder="1" applyAlignment="1">
      <alignment horizontal="center"/>
    </xf>
    <xf numFmtId="1" fontId="44" fillId="2" borderId="0" xfId="10" applyNumberFormat="1" applyFont="1" applyFill="1" applyBorder="1" applyAlignment="1">
      <alignment horizontal="center"/>
    </xf>
    <xf numFmtId="1" fontId="44" fillId="2" borderId="0" xfId="11" applyNumberFormat="1" applyFont="1" applyFill="1" applyBorder="1" applyAlignment="1">
      <alignment horizontal="center"/>
    </xf>
    <xf numFmtId="0" fontId="12" fillId="0" borderId="0" xfId="0" applyFont="1" applyAlignment="1">
      <alignment horizontal="left"/>
    </xf>
    <xf numFmtId="0" fontId="8" fillId="0" borderId="0" xfId="0" applyFont="1" applyAlignment="1">
      <alignment horizontal="center"/>
    </xf>
    <xf numFmtId="0" fontId="0" fillId="0" borderId="0" xfId="0" applyFont="1" applyAlignment="1">
      <alignment horizontal="center"/>
    </xf>
    <xf numFmtId="0" fontId="0" fillId="0" borderId="0" xfId="0" applyAlignment="1">
      <alignment horizontal="center"/>
    </xf>
    <xf numFmtId="0" fontId="8" fillId="0" borderId="0" xfId="0" applyFont="1" applyAlignment="1">
      <alignment horizontal="center"/>
    </xf>
    <xf numFmtId="0" fontId="10" fillId="2" borderId="0" xfId="0" applyFont="1" applyFill="1" applyBorder="1" applyAlignment="1">
      <alignment horizontal="center"/>
    </xf>
    <xf numFmtId="0" fontId="8" fillId="2" borderId="0" xfId="0" applyNumberFormat="1" applyFont="1" applyFill="1" applyBorder="1" applyAlignment="1">
      <alignment horizontal="center"/>
    </xf>
    <xf numFmtId="165" fontId="8" fillId="2" borderId="0" xfId="0" applyNumberFormat="1" applyFont="1" applyFill="1" applyBorder="1" applyAlignment="1">
      <alignment horizontal="center"/>
    </xf>
    <xf numFmtId="0" fontId="8" fillId="3" borderId="0" xfId="0" applyFont="1" applyFill="1" applyAlignment="1">
      <alignment horizontal="left" vertical="center"/>
    </xf>
    <xf numFmtId="170" fontId="8" fillId="2" borderId="0" xfId="0" applyNumberFormat="1" applyFont="1" applyFill="1" applyAlignment="1">
      <alignment horizontal="center" vertical="center"/>
    </xf>
    <xf numFmtId="165" fontId="8" fillId="2" borderId="0" xfId="0" applyNumberFormat="1" applyFont="1" applyFill="1" applyAlignment="1">
      <alignment horizontal="center" vertical="center"/>
    </xf>
    <xf numFmtId="0" fontId="81" fillId="2" borderId="1" xfId="6" applyFont="1" applyFill="1" applyBorder="1" applyAlignment="1">
      <alignment horizontal="center" vertical="center" wrapText="1"/>
    </xf>
    <xf numFmtId="0" fontId="0" fillId="2" borderId="0" xfId="0" applyFont="1" applyFill="1"/>
    <xf numFmtId="0" fontId="4" fillId="2" borderId="0" xfId="0" applyFont="1" applyFill="1"/>
    <xf numFmtId="0" fontId="8" fillId="0" borderId="0" xfId="0" applyFont="1" applyFill="1" applyBorder="1" applyAlignment="1">
      <alignment horizontal="center"/>
    </xf>
    <xf numFmtId="2" fontId="8" fillId="0" borderId="0" xfId="1" applyNumberFormat="1" applyFont="1" applyFill="1" applyBorder="1" applyAlignment="1">
      <alignment horizontal="center" vertical="center"/>
    </xf>
    <xf numFmtId="0" fontId="8" fillId="2" borderId="0" xfId="0" applyFont="1" applyFill="1" applyBorder="1" applyAlignment="1">
      <alignment horizontal="center"/>
    </xf>
    <xf numFmtId="3" fontId="8" fillId="2" borderId="0" xfId="0" applyNumberFormat="1" applyFont="1" applyFill="1" applyBorder="1" applyAlignment="1">
      <alignment horizontal="center" vertical="center"/>
    </xf>
    <xf numFmtId="1" fontId="8" fillId="2" borderId="0" xfId="0" applyNumberFormat="1" applyFont="1" applyFill="1" applyAlignment="1">
      <alignment horizontal="center" vertical="center"/>
    </xf>
    <xf numFmtId="1" fontId="9" fillId="2" borderId="0" xfId="0" applyNumberFormat="1" applyFont="1" applyFill="1" applyAlignment="1">
      <alignment horizontal="center" vertical="center"/>
    </xf>
    <xf numFmtId="0" fontId="10" fillId="2" borderId="0" xfId="6" applyFont="1" applyFill="1" applyBorder="1" applyAlignment="1">
      <alignment horizontal="center" vertical="center" wrapText="1"/>
    </xf>
    <xf numFmtId="0" fontId="0" fillId="2" borderId="0" xfId="0" applyFont="1" applyFill="1" applyAlignment="1">
      <alignment vertical="center"/>
    </xf>
    <xf numFmtId="171" fontId="8" fillId="2" borderId="0" xfId="0" applyNumberFormat="1" applyFont="1" applyFill="1" applyAlignment="1">
      <alignment horizontal="center" vertical="center"/>
    </xf>
    <xf numFmtId="171" fontId="8" fillId="2" borderId="0" xfId="4" applyNumberFormat="1" applyFont="1" applyFill="1" applyAlignment="1">
      <alignment horizontal="center"/>
    </xf>
    <xf numFmtId="0" fontId="4" fillId="2" borderId="0" xfId="0" applyFont="1" applyFill="1" applyAlignment="1">
      <alignment vertical="center"/>
    </xf>
    <xf numFmtId="170" fontId="8" fillId="2" borderId="0" xfId="4" applyNumberFormat="1" applyFont="1" applyFill="1" applyAlignment="1">
      <alignment horizontal="center"/>
    </xf>
    <xf numFmtId="0" fontId="10" fillId="2" borderId="3" xfId="0" applyFont="1" applyFill="1" applyBorder="1" applyAlignment="1">
      <alignment horizontal="center" vertical="center"/>
    </xf>
    <xf numFmtId="1" fontId="8" fillId="2" borderId="0" xfId="0" applyNumberFormat="1" applyFont="1" applyFill="1" applyBorder="1" applyAlignment="1">
      <alignment vertical="center"/>
    </xf>
    <xf numFmtId="166" fontId="9" fillId="2" borderId="0" xfId="0" applyNumberFormat="1" applyFont="1" applyFill="1" applyAlignment="1">
      <alignment vertical="center"/>
    </xf>
    <xf numFmtId="2" fontId="9" fillId="2" borderId="0" xfId="0" applyNumberFormat="1" applyFont="1" applyFill="1" applyAlignment="1">
      <alignment vertical="center"/>
    </xf>
    <xf numFmtId="0" fontId="0" fillId="2" borderId="0" xfId="0" applyFont="1" applyFill="1" applyBorder="1" applyAlignment="1">
      <alignment vertical="center"/>
    </xf>
    <xf numFmtId="2" fontId="8" fillId="2" borderId="0" xfId="4" applyNumberFormat="1" applyFont="1" applyFill="1" applyAlignment="1">
      <alignment horizontal="left"/>
    </xf>
    <xf numFmtId="2" fontId="7" fillId="0" borderId="0" xfId="0" applyNumberFormat="1" applyFont="1" applyFill="1" applyAlignment="1">
      <alignment horizontal="center"/>
    </xf>
    <xf numFmtId="1" fontId="7" fillId="0" borderId="0" xfId="0" applyNumberFormat="1" applyFont="1" applyFill="1" applyAlignment="1">
      <alignment horizontal="center"/>
    </xf>
    <xf numFmtId="2" fontId="7" fillId="0" borderId="1" xfId="0" applyNumberFormat="1" applyFont="1" applyFill="1" applyBorder="1" applyAlignment="1">
      <alignment horizontal="center"/>
    </xf>
    <xf numFmtId="1" fontId="13" fillId="0" borderId="0" xfId="0" applyNumberFormat="1" applyFont="1" applyFill="1" applyAlignment="1">
      <alignment horizontal="center" vertical="center"/>
    </xf>
    <xf numFmtId="1" fontId="9" fillId="0" borderId="0" xfId="10" applyNumberFormat="1" applyFont="1" applyFill="1" applyBorder="1" applyAlignment="1">
      <alignment horizontal="center"/>
    </xf>
    <xf numFmtId="1" fontId="9" fillId="0" borderId="0" xfId="11" applyNumberFormat="1" applyFont="1" applyFill="1" applyBorder="1" applyAlignment="1">
      <alignment horizontal="center"/>
    </xf>
    <xf numFmtId="14" fontId="47" fillId="0" borderId="0" xfId="0" applyNumberFormat="1" applyFont="1" applyAlignment="1">
      <alignment horizontal="left"/>
    </xf>
    <xf numFmtId="0" fontId="33" fillId="2" borderId="0" xfId="9" applyFont="1" applyFill="1"/>
    <xf numFmtId="2" fontId="33" fillId="2" borderId="0" xfId="9" applyNumberFormat="1" applyFont="1" applyFill="1" applyAlignment="1">
      <alignment horizontal="left" vertical="center"/>
    </xf>
    <xf numFmtId="0" fontId="82" fillId="2" borderId="0" xfId="0" applyFont="1" applyFill="1"/>
    <xf numFmtId="0" fontId="84" fillId="2" borderId="7" xfId="0" applyFont="1" applyFill="1" applyBorder="1" applyAlignment="1">
      <alignment horizontal="center"/>
    </xf>
    <xf numFmtId="0" fontId="50" fillId="2" borderId="1" xfId="0" applyFont="1" applyFill="1" applyBorder="1" applyAlignment="1">
      <alignment horizontal="center"/>
    </xf>
    <xf numFmtId="0" fontId="64" fillId="2" borderId="4" xfId="0" applyFont="1" applyFill="1" applyBorder="1" applyAlignment="1">
      <alignment horizontal="center"/>
    </xf>
    <xf numFmtId="2" fontId="64" fillId="2" borderId="0" xfId="0" applyNumberFormat="1" applyFont="1" applyFill="1" applyAlignment="1">
      <alignment horizontal="center"/>
    </xf>
    <xf numFmtId="0" fontId="8" fillId="0" borderId="0" xfId="0" applyFont="1" applyAlignment="1">
      <alignment horizontal="center"/>
    </xf>
    <xf numFmtId="0" fontId="0" fillId="0" borderId="0" xfId="0" applyFont="1" applyAlignment="1">
      <alignment horizontal="center"/>
    </xf>
    <xf numFmtId="0" fontId="10" fillId="0" borderId="0" xfId="0" applyFont="1" applyAlignment="1">
      <alignment horizontal="center" wrapText="1"/>
    </xf>
    <xf numFmtId="171" fontId="8" fillId="2" borderId="0" xfId="10" applyNumberFormat="1" applyFont="1" applyFill="1" applyBorder="1" applyAlignment="1">
      <alignment horizontal="center" vertical="center"/>
    </xf>
    <xf numFmtId="0" fontId="13" fillId="2" borderId="0" xfId="0" applyNumberFormat="1" applyFont="1" applyFill="1" applyBorder="1" applyAlignment="1">
      <alignment horizontal="center"/>
    </xf>
    <xf numFmtId="1" fontId="43" fillId="2" borderId="0" xfId="4" applyNumberFormat="1" applyFont="1" applyFill="1" applyAlignment="1">
      <alignment horizontal="center"/>
    </xf>
    <xf numFmtId="2" fontId="8" fillId="2" borderId="0" xfId="0" applyNumberFormat="1" applyFont="1" applyFill="1" applyBorder="1" applyAlignment="1">
      <alignment horizontal="center"/>
    </xf>
    <xf numFmtId="165" fontId="50" fillId="2" borderId="0" xfId="0" applyNumberFormat="1" applyFont="1" applyFill="1" applyBorder="1" applyAlignment="1">
      <alignment horizontal="center" vertical="center"/>
    </xf>
    <xf numFmtId="166" fontId="50" fillId="2" borderId="0" xfId="0" applyNumberFormat="1" applyFont="1" applyFill="1" applyBorder="1" applyAlignment="1">
      <alignment horizontal="center" vertical="center"/>
    </xf>
    <xf numFmtId="2" fontId="50" fillId="2" borderId="0" xfId="0" applyNumberFormat="1" applyFont="1" applyFill="1" applyBorder="1" applyAlignment="1">
      <alignment horizontal="center" vertical="center"/>
    </xf>
    <xf numFmtId="0" fontId="48" fillId="2" borderId="0" xfId="10" applyFont="1" applyFill="1" applyBorder="1" applyAlignment="1">
      <alignment horizontal="center" vertical="center"/>
    </xf>
    <xf numFmtId="0" fontId="10" fillId="0" borderId="0" xfId="0" applyFont="1" applyBorder="1" applyAlignment="1">
      <alignment horizontal="center"/>
    </xf>
    <xf numFmtId="0" fontId="62" fillId="2" borderId="0" xfId="0" applyFont="1" applyFill="1"/>
    <xf numFmtId="0" fontId="48" fillId="2" borderId="0" xfId="0" applyFont="1" applyFill="1" applyBorder="1" applyAlignment="1">
      <alignment horizontal="left"/>
    </xf>
    <xf numFmtId="0" fontId="62" fillId="2" borderId="0" xfId="0" applyFont="1" applyFill="1" applyBorder="1"/>
    <xf numFmtId="165" fontId="50" fillId="2" borderId="4" xfId="0" applyNumberFormat="1" applyFont="1" applyFill="1" applyBorder="1" applyAlignment="1">
      <alignment horizontal="center" vertical="center"/>
    </xf>
    <xf numFmtId="0" fontId="46" fillId="2" borderId="0" xfId="0" applyFont="1" applyFill="1"/>
    <xf numFmtId="0" fontId="40" fillId="2" borderId="0" xfId="0" applyFont="1" applyFill="1"/>
    <xf numFmtId="0" fontId="47" fillId="2" borderId="0" xfId="0" applyFont="1" applyFill="1"/>
    <xf numFmtId="0" fontId="47" fillId="2" borderId="0" xfId="0" applyFont="1" applyFill="1" applyBorder="1"/>
    <xf numFmtId="0" fontId="0" fillId="2" borderId="0" xfId="0" applyFill="1" applyBorder="1"/>
    <xf numFmtId="0" fontId="0" fillId="2" borderId="4" xfId="0" applyFill="1" applyBorder="1"/>
    <xf numFmtId="0" fontId="55" fillId="2" borderId="0" xfId="0" applyFont="1" applyFill="1" applyBorder="1"/>
    <xf numFmtId="0" fontId="48" fillId="2" borderId="0" xfId="0" applyFont="1" applyFill="1" applyBorder="1"/>
    <xf numFmtId="0" fontId="47" fillId="2" borderId="6" xfId="0" applyFont="1" applyFill="1" applyBorder="1"/>
    <xf numFmtId="0" fontId="47" fillId="2" borderId="5" xfId="0" applyFont="1" applyFill="1" applyBorder="1"/>
    <xf numFmtId="0" fontId="8" fillId="2" borderId="4" xfId="0" applyFont="1" applyFill="1" applyBorder="1"/>
    <xf numFmtId="0" fontId="47" fillId="2" borderId="0" xfId="0" applyFont="1" applyFill="1" applyAlignment="1">
      <alignment horizontal="right"/>
    </xf>
    <xf numFmtId="165" fontId="47" fillId="2" borderId="6" xfId="0" applyNumberFormat="1" applyFont="1" applyFill="1" applyBorder="1" applyAlignment="1">
      <alignment horizontal="center"/>
    </xf>
    <xf numFmtId="2" fontId="47" fillId="2" borderId="0" xfId="0" applyNumberFormat="1" applyFont="1" applyFill="1" applyAlignment="1">
      <alignment horizontal="center"/>
    </xf>
    <xf numFmtId="0" fontId="47" fillId="2" borderId="5" xfId="0" applyFont="1" applyFill="1" applyBorder="1" applyAlignment="1">
      <alignment horizontal="right"/>
    </xf>
    <xf numFmtId="0" fontId="64" fillId="2" borderId="5" xfId="0" applyFont="1" applyFill="1" applyBorder="1" applyAlignment="1">
      <alignment horizontal="right"/>
    </xf>
    <xf numFmtId="1" fontId="47" fillId="2" borderId="6" xfId="0" applyNumberFormat="1" applyFont="1" applyFill="1" applyBorder="1" applyAlignment="1">
      <alignment horizontal="center"/>
    </xf>
    <xf numFmtId="2" fontId="47" fillId="2" borderId="0" xfId="0" applyNumberFormat="1" applyFont="1" applyFill="1" applyBorder="1" applyAlignment="1">
      <alignment horizontal="center"/>
    </xf>
    <xf numFmtId="1" fontId="47" fillId="2" borderId="0" xfId="0" applyNumberFormat="1" applyFont="1" applyFill="1" applyBorder="1" applyAlignment="1">
      <alignment horizontal="center"/>
    </xf>
    <xf numFmtId="165" fontId="47" fillId="2" borderId="0" xfId="0" applyNumberFormat="1" applyFont="1" applyFill="1" applyBorder="1" applyAlignment="1">
      <alignment horizontal="center"/>
    </xf>
    <xf numFmtId="0" fontId="64" fillId="2" borderId="0" xfId="0" applyFont="1" applyFill="1" applyAlignment="1">
      <alignment horizontal="right" vertical="center"/>
    </xf>
    <xf numFmtId="2" fontId="47" fillId="2" borderId="6" xfId="0" applyNumberFormat="1" applyFont="1" applyFill="1" applyBorder="1" applyAlignment="1">
      <alignment horizontal="center"/>
    </xf>
    <xf numFmtId="1" fontId="47" fillId="2" borderId="0" xfId="0" applyNumberFormat="1" applyFont="1" applyFill="1" applyAlignment="1">
      <alignment horizontal="center"/>
    </xf>
    <xf numFmtId="165" fontId="47" fillId="2" borderId="0" xfId="0" applyNumberFormat="1" applyFont="1" applyFill="1" applyAlignment="1">
      <alignment horizontal="center"/>
    </xf>
    <xf numFmtId="0" fontId="64" fillId="2" borderId="5" xfId="0" applyFont="1" applyFill="1" applyBorder="1" applyAlignment="1">
      <alignment horizontal="right" vertical="center"/>
    </xf>
    <xf numFmtId="2" fontId="64" fillId="2" borderId="0" xfId="0" applyNumberFormat="1" applyFont="1" applyFill="1" applyBorder="1" applyAlignment="1">
      <alignment horizontal="center"/>
    </xf>
    <xf numFmtId="0" fontId="47" fillId="2" borderId="0" xfId="0" quotePrefix="1" applyFont="1" applyFill="1" applyAlignment="1">
      <alignment horizontal="right"/>
    </xf>
    <xf numFmtId="0" fontId="47" fillId="2" borderId="5" xfId="0" quotePrefix="1" applyFont="1" applyFill="1" applyBorder="1" applyAlignment="1">
      <alignment horizontal="right"/>
    </xf>
    <xf numFmtId="2" fontId="47" fillId="2" borderId="6" xfId="0" applyNumberFormat="1" applyFont="1" applyFill="1" applyBorder="1"/>
    <xf numFmtId="2" fontId="47" fillId="2" borderId="0" xfId="0" applyNumberFormat="1" applyFont="1" applyFill="1"/>
    <xf numFmtId="2" fontId="47" fillId="2" borderId="0" xfId="0" applyNumberFormat="1" applyFont="1" applyFill="1" applyAlignment="1">
      <alignment horizontal="right"/>
    </xf>
    <xf numFmtId="2" fontId="63" fillId="2" borderId="5" xfId="0" applyNumberFormat="1" applyFont="1" applyFill="1" applyBorder="1" applyAlignment="1">
      <alignment horizontal="right"/>
    </xf>
    <xf numFmtId="0" fontId="55" fillId="2" borderId="0" xfId="0" applyFont="1" applyFill="1"/>
    <xf numFmtId="0" fontId="48" fillId="2" borderId="0" xfId="0" applyFont="1" applyFill="1"/>
    <xf numFmtId="0" fontId="48" fillId="2" borderId="0" xfId="0" applyFont="1" applyFill="1" applyAlignment="1">
      <alignment horizontal="right"/>
    </xf>
    <xf numFmtId="2" fontId="70" fillId="2" borderId="0" xfId="0" applyNumberFormat="1" applyFont="1" applyFill="1" applyBorder="1" applyAlignment="1">
      <alignment horizontal="center"/>
    </xf>
    <xf numFmtId="0" fontId="47" fillId="2" borderId="0" xfId="0" applyFont="1" applyFill="1" applyAlignment="1">
      <alignment horizontal="center"/>
    </xf>
    <xf numFmtId="0" fontId="47" fillId="2" borderId="6" xfId="0" applyFont="1" applyFill="1" applyBorder="1" applyAlignment="1">
      <alignment horizontal="center"/>
    </xf>
    <xf numFmtId="0" fontId="47" fillId="2" borderId="0" xfId="0" applyFont="1" applyFill="1" applyBorder="1" applyAlignment="1">
      <alignment horizontal="center"/>
    </xf>
    <xf numFmtId="2" fontId="63" fillId="2" borderId="0" xfId="0" applyNumberFormat="1" applyFont="1" applyFill="1"/>
    <xf numFmtId="0" fontId="63" fillId="2" borderId="0" xfId="0" applyFont="1" applyFill="1"/>
    <xf numFmtId="2" fontId="63" fillId="2" borderId="0" xfId="0" quotePrefix="1" applyNumberFormat="1" applyFont="1" applyFill="1" applyAlignment="1">
      <alignment horizontal="right"/>
    </xf>
    <xf numFmtId="2" fontId="63" fillId="2" borderId="0" xfId="0" applyNumberFormat="1" applyFont="1" applyFill="1" applyBorder="1"/>
    <xf numFmtId="0" fontId="47" fillId="2" borderId="0" xfId="0" quotePrefix="1" applyFont="1" applyFill="1" applyBorder="1" applyAlignment="1">
      <alignment horizontal="right"/>
    </xf>
    <xf numFmtId="2" fontId="47" fillId="2" borderId="0" xfId="0" applyNumberFormat="1" applyFont="1" applyFill="1" applyBorder="1"/>
    <xf numFmtId="2" fontId="63" fillId="2" borderId="0" xfId="0" quotePrefix="1" applyNumberFormat="1" applyFont="1" applyFill="1" applyBorder="1" applyAlignment="1">
      <alignment horizontal="right"/>
    </xf>
    <xf numFmtId="2" fontId="47" fillId="2" borderId="0" xfId="0" applyNumberFormat="1" applyFont="1" applyFill="1" applyBorder="1" applyAlignment="1">
      <alignment horizontal="right"/>
    </xf>
    <xf numFmtId="2" fontId="63" fillId="2" borderId="5" xfId="0" quotePrefix="1" applyNumberFormat="1" applyFont="1" applyFill="1" applyBorder="1" applyAlignment="1">
      <alignment horizontal="right"/>
    </xf>
    <xf numFmtId="0" fontId="48" fillId="2" borderId="0" xfId="0" applyFont="1" applyFill="1" applyAlignment="1">
      <alignment horizontal="left" vertical="center"/>
    </xf>
    <xf numFmtId="2" fontId="63" fillId="2" borderId="0" xfId="0" applyNumberFormat="1" applyFont="1" applyFill="1" applyAlignment="1">
      <alignment horizontal="right"/>
    </xf>
    <xf numFmtId="2" fontId="63" fillId="2" borderId="5" xfId="0" applyNumberFormat="1" applyFont="1" applyFill="1" applyBorder="1"/>
    <xf numFmtId="0" fontId="63" fillId="2" borderId="0" xfId="0" applyFont="1" applyFill="1" applyBorder="1"/>
    <xf numFmtId="2" fontId="63" fillId="2" borderId="0" xfId="0" applyNumberFormat="1" applyFont="1" applyFill="1" applyBorder="1" applyAlignment="1">
      <alignment horizontal="right"/>
    </xf>
    <xf numFmtId="0" fontId="63" fillId="2" borderId="5" xfId="0" applyFont="1" applyFill="1" applyBorder="1"/>
    <xf numFmtId="0" fontId="47" fillId="2" borderId="0" xfId="0" applyFont="1" applyFill="1" applyAlignment="1">
      <alignment horizontal="left"/>
    </xf>
    <xf numFmtId="0" fontId="64" fillId="2" borderId="0" xfId="0" applyFont="1" applyFill="1" applyAlignment="1">
      <alignment horizontal="right"/>
    </xf>
    <xf numFmtId="176" fontId="47" fillId="2" borderId="6" xfId="0" applyNumberFormat="1" applyFont="1" applyFill="1" applyBorder="1" applyAlignment="1">
      <alignment horizontal="center"/>
    </xf>
    <xf numFmtId="176" fontId="63" fillId="2" borderId="0" xfId="0" quotePrefix="1" applyNumberFormat="1" applyFont="1" applyFill="1" applyBorder="1" applyAlignment="1">
      <alignment horizontal="center"/>
    </xf>
    <xf numFmtId="176" fontId="47" fillId="2" borderId="0" xfId="0" applyNumberFormat="1" applyFont="1" applyFill="1" applyBorder="1" applyAlignment="1">
      <alignment horizontal="center"/>
    </xf>
    <xf numFmtId="176" fontId="63" fillId="2" borderId="4" xfId="0" quotePrefix="1" applyNumberFormat="1" applyFont="1" applyFill="1" applyBorder="1" applyAlignment="1">
      <alignment horizontal="center"/>
    </xf>
    <xf numFmtId="2" fontId="63" fillId="2" borderId="0" xfId="0" quotePrefix="1" applyNumberFormat="1" applyFont="1" applyFill="1" applyBorder="1" applyAlignment="1">
      <alignment horizontal="center"/>
    </xf>
    <xf numFmtId="1" fontId="63" fillId="2" borderId="0" xfId="0" quotePrefix="1" applyNumberFormat="1" applyFont="1" applyFill="1" applyBorder="1" applyAlignment="1">
      <alignment horizontal="center"/>
    </xf>
    <xf numFmtId="165" fontId="63" fillId="2" borderId="0" xfId="0" quotePrefix="1" applyNumberFormat="1" applyFont="1" applyFill="1" applyBorder="1" applyAlignment="1">
      <alignment horizontal="center"/>
    </xf>
    <xf numFmtId="2" fontId="63" fillId="2" borderId="0" xfId="0" applyNumberFormat="1" applyFont="1" applyFill="1" applyBorder="1" applyAlignment="1">
      <alignment horizontal="center"/>
    </xf>
    <xf numFmtId="165" fontId="63" fillId="2" borderId="4" xfId="0" quotePrefix="1" applyNumberFormat="1" applyFont="1" applyFill="1" applyBorder="1" applyAlignment="1">
      <alignment horizontal="center"/>
    </xf>
    <xf numFmtId="2" fontId="63" fillId="2" borderId="4" xfId="0" quotePrefix="1" applyNumberFormat="1" applyFont="1" applyFill="1" applyBorder="1" applyAlignment="1">
      <alignment horizontal="center"/>
    </xf>
    <xf numFmtId="176" fontId="69" fillId="2" borderId="0" xfId="0" applyNumberFormat="1" applyFont="1" applyFill="1" applyBorder="1" applyAlignment="1">
      <alignment horizontal="center"/>
    </xf>
    <xf numFmtId="0" fontId="8" fillId="2" borderId="5" xfId="0" applyFont="1" applyFill="1" applyBorder="1"/>
    <xf numFmtId="176" fontId="63" fillId="2" borderId="0" xfId="0" applyNumberFormat="1" applyFont="1" applyFill="1" applyBorder="1" applyAlignment="1">
      <alignment horizontal="center"/>
    </xf>
    <xf numFmtId="176" fontId="63" fillId="2" borderId="4" xfId="0" applyNumberFormat="1" applyFont="1" applyFill="1" applyBorder="1" applyAlignment="1">
      <alignment horizontal="center"/>
    </xf>
    <xf numFmtId="0" fontId="48" fillId="2" borderId="5" xfId="0" applyFont="1" applyFill="1" applyBorder="1"/>
    <xf numFmtId="2" fontId="47" fillId="2" borderId="0" xfId="0" applyNumberFormat="1" applyFont="1" applyFill="1" applyAlignment="1">
      <alignment horizontal="left"/>
    </xf>
    <xf numFmtId="2" fontId="63" fillId="2" borderId="4" xfId="0" applyNumberFormat="1" applyFont="1" applyFill="1" applyBorder="1" applyAlignment="1">
      <alignment horizontal="center"/>
    </xf>
    <xf numFmtId="2" fontId="8" fillId="2" borderId="0" xfId="0" applyNumberFormat="1" applyFont="1" applyFill="1"/>
    <xf numFmtId="1" fontId="63" fillId="2" borderId="4" xfId="0" quotePrefix="1" applyNumberFormat="1" applyFont="1" applyFill="1" applyBorder="1" applyAlignment="1">
      <alignment horizontal="center"/>
    </xf>
    <xf numFmtId="2" fontId="47" fillId="2" borderId="0" xfId="0" quotePrefix="1" applyNumberFormat="1" applyFont="1" applyFill="1" applyAlignment="1">
      <alignment horizontal="right"/>
    </xf>
    <xf numFmtId="2" fontId="47" fillId="2" borderId="5" xfId="0" quotePrefix="1" applyNumberFormat="1" applyFont="1" applyFill="1" applyBorder="1" applyAlignment="1">
      <alignment horizontal="right"/>
    </xf>
    <xf numFmtId="165" fontId="50" fillId="2" borderId="5" xfId="0" applyNumberFormat="1" applyFont="1" applyFill="1" applyBorder="1" applyAlignment="1">
      <alignment horizontal="center" vertical="center"/>
    </xf>
    <xf numFmtId="0" fontId="75" fillId="2" borderId="0" xfId="0" applyFont="1" applyFill="1"/>
    <xf numFmtId="0" fontId="47" fillId="2" borderId="0" xfId="0" applyFont="1" applyFill="1" applyAlignment="1"/>
    <xf numFmtId="2" fontId="63" fillId="2" borderId="0" xfId="0" quotePrefix="1" applyNumberFormat="1" applyFont="1" applyFill="1" applyBorder="1" applyAlignment="1">
      <alignment horizontal="center"/>
    </xf>
    <xf numFmtId="2" fontId="47" fillId="2" borderId="0" xfId="0" quotePrefix="1" applyNumberFormat="1" applyFont="1" applyFill="1" applyBorder="1" applyAlignment="1">
      <alignment horizontal="center"/>
    </xf>
    <xf numFmtId="2" fontId="63" fillId="2" borderId="0" xfId="0" quotePrefix="1" applyNumberFormat="1" applyFont="1" applyFill="1" applyBorder="1" applyAlignment="1">
      <alignment horizontal="center"/>
    </xf>
    <xf numFmtId="0" fontId="64" fillId="2" borderId="0" xfId="0" applyFont="1" applyFill="1"/>
    <xf numFmtId="0" fontId="69" fillId="2" borderId="0" xfId="0" applyFont="1" applyFill="1"/>
    <xf numFmtId="2" fontId="7" fillId="2" borderId="0" xfId="0" applyNumberFormat="1" applyFont="1" applyFill="1" applyAlignment="1">
      <alignment horizontal="center"/>
    </xf>
    <xf numFmtId="0" fontId="7" fillId="2" borderId="0" xfId="0" applyFont="1" applyFill="1" applyAlignment="1">
      <alignment horizontal="center"/>
    </xf>
    <xf numFmtId="0" fontId="47" fillId="2" borderId="4" xfId="0" applyFont="1" applyFill="1" applyBorder="1" applyAlignment="1">
      <alignment horizontal="center"/>
    </xf>
    <xf numFmtId="0" fontId="8" fillId="2" borderId="4" xfId="0" applyFont="1" applyFill="1" applyBorder="1" applyAlignment="1">
      <alignment horizontal="center"/>
    </xf>
    <xf numFmtId="0" fontId="72" fillId="2" borderId="6" xfId="0" applyFont="1" applyFill="1" applyBorder="1" applyAlignment="1">
      <alignment horizontal="center"/>
    </xf>
    <xf numFmtId="0" fontId="72" fillId="2" borderId="0" xfId="0" applyFont="1" applyFill="1" applyBorder="1" applyAlignment="1">
      <alignment horizontal="center"/>
    </xf>
    <xf numFmtId="0" fontId="72" fillId="2" borderId="4" xfId="0" applyFont="1" applyFill="1" applyBorder="1" applyAlignment="1">
      <alignment horizontal="center"/>
    </xf>
    <xf numFmtId="2" fontId="47" fillId="2" borderId="4" xfId="0" applyNumberFormat="1" applyFont="1" applyFill="1" applyBorder="1" applyAlignment="1">
      <alignment horizontal="center"/>
    </xf>
    <xf numFmtId="0" fontId="47" fillId="2" borderId="0" xfId="2" applyFont="1" applyFill="1" applyAlignment="1">
      <alignment horizontal="left" vertical="center"/>
    </xf>
    <xf numFmtId="0" fontId="47" fillId="2" borderId="0" xfId="4" applyFont="1" applyFill="1"/>
    <xf numFmtId="0" fontId="47" fillId="2" borderId="4" xfId="0" applyFont="1" applyFill="1" applyBorder="1"/>
    <xf numFmtId="0" fontId="11" fillId="2" borderId="0" xfId="0" applyFont="1" applyFill="1"/>
    <xf numFmtId="0" fontId="82" fillId="2" borderId="0" xfId="0" applyFont="1" applyFill="1" applyAlignment="1">
      <alignment horizontal="left" wrapText="1"/>
    </xf>
    <xf numFmtId="0" fontId="8" fillId="2" borderId="2" xfId="2" applyFont="1" applyFill="1" applyBorder="1" applyAlignment="1">
      <alignment horizontal="left" vertical="center" wrapText="1"/>
    </xf>
    <xf numFmtId="0" fontId="0" fillId="0" borderId="2" xfId="0" applyBorder="1" applyAlignment="1">
      <alignment wrapText="1"/>
    </xf>
    <xf numFmtId="0" fontId="46" fillId="0" borderId="0" xfId="0" applyFont="1" applyAlignment="1">
      <alignment horizontal="center"/>
    </xf>
    <xf numFmtId="0" fontId="60" fillId="0" borderId="0" xfId="0" applyFont="1" applyAlignment="1">
      <alignment horizontal="center"/>
    </xf>
    <xf numFmtId="0" fontId="0" fillId="0" borderId="0" xfId="0" applyAlignment="1">
      <alignment horizontal="center"/>
    </xf>
    <xf numFmtId="0" fontId="8" fillId="0" borderId="0" xfId="0" applyFont="1" applyAlignment="1">
      <alignment horizontal="center"/>
    </xf>
    <xf numFmtId="0" fontId="0" fillId="0" borderId="0" xfId="0" applyFont="1" applyAlignment="1">
      <alignment horizontal="center"/>
    </xf>
    <xf numFmtId="0" fontId="72" fillId="2" borderId="0" xfId="0" applyFont="1" applyFill="1" applyBorder="1" applyAlignment="1">
      <alignment horizontal="center"/>
    </xf>
    <xf numFmtId="0" fontId="72" fillId="2" borderId="4" xfId="0" applyFont="1" applyFill="1" applyBorder="1" applyAlignment="1">
      <alignment horizontal="center"/>
    </xf>
    <xf numFmtId="0" fontId="72" fillId="2" borderId="6" xfId="0" applyFont="1" applyFill="1" applyBorder="1" applyAlignment="1">
      <alignment horizontal="center"/>
    </xf>
    <xf numFmtId="0" fontId="72" fillId="2" borderId="0" xfId="0" applyFont="1" applyFill="1" applyAlignment="1">
      <alignment horizontal="center"/>
    </xf>
    <xf numFmtId="0" fontId="47" fillId="2" borderId="0" xfId="0" applyFont="1" applyFill="1" applyBorder="1" applyAlignment="1">
      <alignment horizontal="center"/>
    </xf>
    <xf numFmtId="0" fontId="8" fillId="2" borderId="0" xfId="0" applyFont="1" applyFill="1" applyBorder="1" applyAlignment="1">
      <alignment horizontal="center"/>
    </xf>
    <xf numFmtId="0" fontId="47" fillId="2" borderId="6" xfId="0" applyFont="1" applyFill="1" applyBorder="1" applyAlignment="1">
      <alignment horizontal="center"/>
    </xf>
    <xf numFmtId="0" fontId="8" fillId="2" borderId="4" xfId="0" applyFont="1" applyFill="1" applyBorder="1" applyAlignment="1">
      <alignment horizontal="center"/>
    </xf>
    <xf numFmtId="0" fontId="47" fillId="2" borderId="0" xfId="0" applyFont="1" applyFill="1" applyAlignment="1">
      <alignment horizontal="center"/>
    </xf>
    <xf numFmtId="0" fontId="8" fillId="2" borderId="0" xfId="0" applyFont="1" applyFill="1" applyAlignment="1">
      <alignment horizontal="center"/>
    </xf>
    <xf numFmtId="2" fontId="63" fillId="2" borderId="0" xfId="0" applyNumberFormat="1" applyFont="1" applyFill="1" applyBorder="1" applyAlignment="1">
      <alignment horizontal="center"/>
    </xf>
    <xf numFmtId="0" fontId="0" fillId="2" borderId="4" xfId="0" applyFill="1" applyBorder="1" applyAlignment="1">
      <alignment horizontal="center"/>
    </xf>
    <xf numFmtId="2" fontId="63" fillId="2" borderId="0" xfId="0" applyNumberFormat="1" applyFont="1" applyFill="1" applyBorder="1" applyAlignment="1"/>
    <xf numFmtId="0" fontId="0" fillId="2" borderId="4" xfId="0" applyFill="1" applyBorder="1" applyAlignment="1"/>
    <xf numFmtId="165" fontId="63" fillId="2" borderId="0" xfId="0" applyNumberFormat="1" applyFont="1" applyFill="1" applyBorder="1" applyAlignment="1">
      <alignment horizontal="center"/>
    </xf>
    <xf numFmtId="165" fontId="0" fillId="2" borderId="4" xfId="0" applyNumberFormat="1" applyFill="1" applyBorder="1" applyAlignment="1">
      <alignment horizontal="center"/>
    </xf>
    <xf numFmtId="2" fontId="0" fillId="2" borderId="4" xfId="0" applyNumberFormat="1" applyFill="1" applyBorder="1" applyAlignment="1">
      <alignment horizontal="center"/>
    </xf>
    <xf numFmtId="2" fontId="63" fillId="2" borderId="0" xfId="0" applyNumberFormat="1" applyFont="1" applyFill="1" applyAlignment="1">
      <alignment horizontal="center"/>
    </xf>
    <xf numFmtId="0" fontId="0" fillId="2" borderId="0" xfId="0" applyFill="1" applyAlignment="1">
      <alignment horizontal="center"/>
    </xf>
    <xf numFmtId="2" fontId="63" fillId="2" borderId="0" xfId="0" applyNumberFormat="1" applyFont="1" applyFill="1" applyAlignment="1"/>
    <xf numFmtId="0" fontId="0" fillId="2" borderId="0" xfId="0" applyFill="1" applyAlignment="1"/>
    <xf numFmtId="165" fontId="63" fillId="2" borderId="0" xfId="0" applyNumberFormat="1" applyFont="1" applyFill="1" applyAlignment="1">
      <alignment horizontal="center"/>
    </xf>
    <xf numFmtId="165" fontId="0" fillId="2" borderId="0" xfId="0" applyNumberFormat="1" applyFill="1" applyAlignment="1">
      <alignment horizontal="center"/>
    </xf>
    <xf numFmtId="2" fontId="0" fillId="2" borderId="0" xfId="0" applyNumberFormat="1" applyFill="1" applyAlignment="1">
      <alignment horizontal="center"/>
    </xf>
    <xf numFmtId="165" fontId="63" fillId="2" borderId="0" xfId="0" quotePrefix="1" applyNumberFormat="1" applyFont="1" applyFill="1" applyBorder="1" applyAlignment="1">
      <alignment horizontal="center"/>
    </xf>
    <xf numFmtId="1" fontId="63" fillId="2" borderId="0" xfId="0" quotePrefix="1" applyNumberFormat="1" applyFont="1" applyFill="1" applyBorder="1" applyAlignment="1">
      <alignment horizontal="center"/>
    </xf>
    <xf numFmtId="1" fontId="0" fillId="2" borderId="0" xfId="0" applyNumberFormat="1" applyFill="1" applyAlignment="1">
      <alignment horizontal="center"/>
    </xf>
    <xf numFmtId="2" fontId="63" fillId="2" borderId="0" xfId="0" quotePrefix="1" applyNumberFormat="1" applyFont="1" applyFill="1" applyBorder="1" applyAlignment="1">
      <alignment horizontal="center"/>
    </xf>
    <xf numFmtId="1" fontId="63" fillId="2" borderId="0" xfId="0" applyNumberFormat="1" applyFont="1" applyFill="1" applyAlignment="1">
      <alignment horizontal="center"/>
    </xf>
    <xf numFmtId="1" fontId="63" fillId="2" borderId="0" xfId="0" applyNumberFormat="1" applyFont="1" applyFill="1" applyBorder="1" applyAlignment="1">
      <alignment horizontal="center"/>
    </xf>
    <xf numFmtId="165" fontId="50" fillId="2" borderId="0" xfId="0" applyNumberFormat="1" applyFont="1" applyFill="1" applyBorder="1" applyAlignment="1">
      <alignment horizontal="center" vertical="center"/>
    </xf>
    <xf numFmtId="0" fontId="0" fillId="2" borderId="0" xfId="0" applyFill="1" applyBorder="1" applyAlignment="1"/>
    <xf numFmtId="0" fontId="47" fillId="2" borderId="0" xfId="0" applyFont="1" applyFill="1" applyAlignment="1"/>
    <xf numFmtId="0" fontId="68" fillId="2" borderId="0" xfId="0" applyFont="1" applyFill="1" applyBorder="1" applyAlignment="1">
      <alignment horizontal="center"/>
    </xf>
    <xf numFmtId="0" fontId="63" fillId="2" borderId="0" xfId="0" applyFont="1" applyFill="1" applyAlignment="1">
      <alignment horizontal="center"/>
    </xf>
    <xf numFmtId="0" fontId="47" fillId="2" borderId="0" xfId="0" applyFont="1" applyFill="1" applyBorder="1" applyAlignment="1"/>
    <xf numFmtId="0" fontId="43" fillId="0" borderId="0" xfId="0" applyFont="1" applyFill="1" applyAlignment="1">
      <alignment horizontal="center"/>
    </xf>
    <xf numFmtId="0" fontId="80" fillId="0" borderId="0" xfId="0" applyFont="1" applyAlignment="1">
      <alignment horizontal="center"/>
    </xf>
  </cellXfs>
  <cellStyles count="608">
    <cellStyle name="Followed Hyperlink" xfId="459" builtinId="9" hidden="1"/>
    <cellStyle name="Followed Hyperlink" xfId="443" builtinId="9" hidden="1"/>
    <cellStyle name="Followed Hyperlink" xfId="427" builtinId="9" hidden="1"/>
    <cellStyle name="Followed Hyperlink" xfId="411" builtinId="9" hidden="1"/>
    <cellStyle name="Followed Hyperlink" xfId="395" builtinId="9" hidden="1"/>
    <cellStyle name="Followed Hyperlink" xfId="379" builtinId="9" hidden="1"/>
    <cellStyle name="Followed Hyperlink" xfId="363" builtinId="9" hidden="1"/>
    <cellStyle name="Followed Hyperlink" xfId="347" builtinId="9" hidden="1"/>
    <cellStyle name="Followed Hyperlink" xfId="331" builtinId="9" hidden="1"/>
    <cellStyle name="Followed Hyperlink" xfId="315" builtinId="9" hidden="1"/>
    <cellStyle name="Followed Hyperlink" xfId="299" builtinId="9" hidden="1"/>
    <cellStyle name="Followed Hyperlink" xfId="283" builtinId="9" hidden="1"/>
    <cellStyle name="Followed Hyperlink" xfId="267" builtinId="9" hidden="1"/>
    <cellStyle name="Followed Hyperlink" xfId="251" builtinId="9" hidden="1"/>
    <cellStyle name="Followed Hyperlink" xfId="235" builtinId="9" hidden="1"/>
    <cellStyle name="Followed Hyperlink" xfId="219" builtinId="9" hidden="1"/>
    <cellStyle name="Followed Hyperlink" xfId="203" builtinId="9" hidden="1"/>
    <cellStyle name="Followed Hyperlink" xfId="187" builtinId="9" hidden="1"/>
    <cellStyle name="Followed Hyperlink" xfId="171" builtinId="9" hidden="1"/>
    <cellStyle name="Followed Hyperlink" xfId="155" builtinId="9" hidden="1"/>
    <cellStyle name="Followed Hyperlink" xfId="139" builtinId="9" hidden="1"/>
    <cellStyle name="Followed Hyperlink" xfId="123" builtinId="9" hidden="1"/>
    <cellStyle name="Followed Hyperlink" xfId="107" builtinId="9" hidden="1"/>
    <cellStyle name="Followed Hyperlink" xfId="91" builtinId="9" hidden="1"/>
    <cellStyle name="Followed Hyperlink" xfId="75" builtinId="9" hidden="1"/>
    <cellStyle name="Followed Hyperlink" xfId="59" builtinId="9" hidden="1"/>
    <cellStyle name="Followed Hyperlink" xfId="43" builtinId="9" hidden="1"/>
    <cellStyle name="Followed Hyperlink" xfId="28" builtinId="9" hidden="1"/>
    <cellStyle name="Followed Hyperlink" xfId="37" builtinId="9" hidden="1"/>
    <cellStyle name="Followed Hyperlink" xfId="20" builtinId="9" hidden="1"/>
    <cellStyle name="Followed Hyperlink" xfId="17" builtinId="9" hidden="1"/>
    <cellStyle name="Followed Hyperlink" xfId="33" builtinId="9" hidden="1"/>
    <cellStyle name="Followed Hyperlink" xfId="30" builtinId="9" hidden="1"/>
    <cellStyle name="Followed Hyperlink" xfId="41" builtinId="9" hidden="1"/>
    <cellStyle name="Followed Hyperlink" xfId="57" builtinId="9" hidden="1"/>
    <cellStyle name="Followed Hyperlink" xfId="73" builtinId="9" hidden="1"/>
    <cellStyle name="Followed Hyperlink" xfId="89" builtinId="9" hidden="1"/>
    <cellStyle name="Followed Hyperlink" xfId="105" builtinId="9" hidden="1"/>
    <cellStyle name="Followed Hyperlink" xfId="121" builtinId="9" hidden="1"/>
    <cellStyle name="Followed Hyperlink" xfId="137" builtinId="9" hidden="1"/>
    <cellStyle name="Followed Hyperlink" xfId="153" builtinId="9" hidden="1"/>
    <cellStyle name="Followed Hyperlink" xfId="169" builtinId="9" hidden="1"/>
    <cellStyle name="Followed Hyperlink" xfId="185" builtinId="9" hidden="1"/>
    <cellStyle name="Followed Hyperlink" xfId="201" builtinId="9" hidden="1"/>
    <cellStyle name="Followed Hyperlink" xfId="217" builtinId="9" hidden="1"/>
    <cellStyle name="Followed Hyperlink" xfId="233" builtinId="9" hidden="1"/>
    <cellStyle name="Followed Hyperlink" xfId="249" builtinId="9" hidden="1"/>
    <cellStyle name="Followed Hyperlink" xfId="265" builtinId="9" hidden="1"/>
    <cellStyle name="Followed Hyperlink" xfId="281" builtinId="9" hidden="1"/>
    <cellStyle name="Followed Hyperlink" xfId="297" builtinId="9" hidden="1"/>
    <cellStyle name="Followed Hyperlink" xfId="313" builtinId="9" hidden="1"/>
    <cellStyle name="Followed Hyperlink" xfId="329" builtinId="9" hidden="1"/>
    <cellStyle name="Followed Hyperlink" xfId="345" builtinId="9" hidden="1"/>
    <cellStyle name="Followed Hyperlink" xfId="361" builtinId="9" hidden="1"/>
    <cellStyle name="Followed Hyperlink" xfId="377" builtinId="9" hidden="1"/>
    <cellStyle name="Followed Hyperlink" xfId="393" builtinId="9" hidden="1"/>
    <cellStyle name="Followed Hyperlink" xfId="409" builtinId="9" hidden="1"/>
    <cellStyle name="Followed Hyperlink" xfId="425" builtinId="9" hidden="1"/>
    <cellStyle name="Followed Hyperlink" xfId="441" builtinId="9" hidden="1"/>
    <cellStyle name="Followed Hyperlink" xfId="457" builtinId="9" hidden="1"/>
    <cellStyle name="Followed Hyperlink" xfId="452" builtinId="9" hidden="1"/>
    <cellStyle name="Followed Hyperlink" xfId="436" builtinId="9" hidden="1"/>
    <cellStyle name="Followed Hyperlink" xfId="420" builtinId="9" hidden="1"/>
    <cellStyle name="Followed Hyperlink" xfId="404" builtinId="9" hidden="1"/>
    <cellStyle name="Followed Hyperlink" xfId="388" builtinId="9" hidden="1"/>
    <cellStyle name="Followed Hyperlink" xfId="372" builtinId="9" hidden="1"/>
    <cellStyle name="Followed Hyperlink" xfId="356" builtinId="9" hidden="1"/>
    <cellStyle name="Followed Hyperlink" xfId="340" builtinId="9" hidden="1"/>
    <cellStyle name="Followed Hyperlink" xfId="324" builtinId="9" hidden="1"/>
    <cellStyle name="Followed Hyperlink" xfId="308" builtinId="9" hidden="1"/>
    <cellStyle name="Followed Hyperlink" xfId="292" builtinId="9" hidden="1"/>
    <cellStyle name="Followed Hyperlink" xfId="276" builtinId="9" hidden="1"/>
    <cellStyle name="Followed Hyperlink" xfId="260" builtinId="9" hidden="1"/>
    <cellStyle name="Followed Hyperlink" xfId="244" builtinId="9" hidden="1"/>
    <cellStyle name="Followed Hyperlink" xfId="228" builtinId="9" hidden="1"/>
    <cellStyle name="Followed Hyperlink" xfId="212" builtinId="9" hidden="1"/>
    <cellStyle name="Followed Hyperlink" xfId="196" builtinId="9" hidden="1"/>
    <cellStyle name="Followed Hyperlink" xfId="180" builtinId="9" hidden="1"/>
    <cellStyle name="Followed Hyperlink" xfId="164" builtinId="9" hidden="1"/>
    <cellStyle name="Followed Hyperlink" xfId="148" builtinId="9" hidden="1"/>
    <cellStyle name="Followed Hyperlink" xfId="132" builtinId="9" hidden="1"/>
    <cellStyle name="Followed Hyperlink" xfId="116" builtinId="9" hidden="1"/>
    <cellStyle name="Followed Hyperlink" xfId="100" builtinId="9" hidden="1"/>
    <cellStyle name="Followed Hyperlink" xfId="60" builtinId="9" hidden="1"/>
    <cellStyle name="Followed Hyperlink" xfId="70" builtinId="9" hidden="1"/>
    <cellStyle name="Followed Hyperlink" xfId="82" builtinId="9" hidden="1"/>
    <cellStyle name="Followed Hyperlink" xfId="88" builtinId="9" hidden="1"/>
    <cellStyle name="Followed Hyperlink" xfId="56" builtinId="9" hidden="1"/>
    <cellStyle name="Followed Hyperlink" xfId="54" builtinId="9" hidden="1"/>
    <cellStyle name="Followed Hyperlink" xfId="40" builtinId="9" hidden="1"/>
    <cellStyle name="Followed Hyperlink" xfId="48" builtinId="9" hidden="1"/>
    <cellStyle name="Followed Hyperlink" xfId="46" builtinId="9" hidden="1"/>
    <cellStyle name="Followed Hyperlink" xfId="80" builtinId="9" hidden="1"/>
    <cellStyle name="Followed Hyperlink" xfId="84" builtinId="9" hidden="1"/>
    <cellStyle name="Followed Hyperlink" xfId="74" builtinId="9" hidden="1"/>
    <cellStyle name="Followed Hyperlink" xfId="62" builtinId="9" hidden="1"/>
    <cellStyle name="Followed Hyperlink" xfId="96" builtinId="9" hidden="1"/>
    <cellStyle name="Followed Hyperlink" xfId="112" builtinId="9" hidden="1"/>
    <cellStyle name="Followed Hyperlink" xfId="128" builtinId="9" hidden="1"/>
    <cellStyle name="Followed Hyperlink" xfId="144" builtinId="9" hidden="1"/>
    <cellStyle name="Followed Hyperlink" xfId="160" builtinId="9" hidden="1"/>
    <cellStyle name="Followed Hyperlink" xfId="176" builtinId="9" hidden="1"/>
    <cellStyle name="Followed Hyperlink" xfId="192" builtinId="9" hidden="1"/>
    <cellStyle name="Followed Hyperlink" xfId="208" builtinId="9" hidden="1"/>
    <cellStyle name="Followed Hyperlink" xfId="224" builtinId="9" hidden="1"/>
    <cellStyle name="Followed Hyperlink" xfId="240" builtinId="9" hidden="1"/>
    <cellStyle name="Followed Hyperlink" xfId="256" builtinId="9" hidden="1"/>
    <cellStyle name="Followed Hyperlink" xfId="272" builtinId="9" hidden="1"/>
    <cellStyle name="Followed Hyperlink" xfId="288" builtinId="9" hidden="1"/>
    <cellStyle name="Followed Hyperlink" xfId="304" builtinId="9" hidden="1"/>
    <cellStyle name="Followed Hyperlink" xfId="320" builtinId="9" hidden="1"/>
    <cellStyle name="Followed Hyperlink" xfId="336" builtinId="9" hidden="1"/>
    <cellStyle name="Followed Hyperlink" xfId="352" builtinId="9" hidden="1"/>
    <cellStyle name="Followed Hyperlink" xfId="368" builtinId="9" hidden="1"/>
    <cellStyle name="Followed Hyperlink" xfId="384" builtinId="9" hidden="1"/>
    <cellStyle name="Followed Hyperlink" xfId="400" builtinId="9" hidden="1"/>
    <cellStyle name="Followed Hyperlink" xfId="416" builtinId="9" hidden="1"/>
    <cellStyle name="Followed Hyperlink" xfId="432" builtinId="9" hidden="1"/>
    <cellStyle name="Followed Hyperlink" xfId="448" builtinId="9" hidden="1"/>
    <cellStyle name="Followed Hyperlink" xfId="461" builtinId="9" hidden="1"/>
    <cellStyle name="Followed Hyperlink" xfId="445" builtinId="9" hidden="1"/>
    <cellStyle name="Followed Hyperlink" xfId="429" builtinId="9" hidden="1"/>
    <cellStyle name="Followed Hyperlink" xfId="413" builtinId="9" hidden="1"/>
    <cellStyle name="Followed Hyperlink" xfId="397" builtinId="9" hidden="1"/>
    <cellStyle name="Followed Hyperlink" xfId="381" builtinId="9" hidden="1"/>
    <cellStyle name="Followed Hyperlink" xfId="365" builtinId="9" hidden="1"/>
    <cellStyle name="Followed Hyperlink" xfId="349" builtinId="9" hidden="1"/>
    <cellStyle name="Followed Hyperlink" xfId="333" builtinId="9" hidden="1"/>
    <cellStyle name="Followed Hyperlink" xfId="317" builtinId="9" hidden="1"/>
    <cellStyle name="Followed Hyperlink" xfId="301" builtinId="9" hidden="1"/>
    <cellStyle name="Followed Hyperlink" xfId="285" builtinId="9" hidden="1"/>
    <cellStyle name="Followed Hyperlink" xfId="269" builtinId="9" hidden="1"/>
    <cellStyle name="Followed Hyperlink" xfId="253" builtinId="9" hidden="1"/>
    <cellStyle name="Followed Hyperlink" xfId="237" builtinId="9" hidden="1"/>
    <cellStyle name="Followed Hyperlink" xfId="221" builtinId="9" hidden="1"/>
    <cellStyle name="Followed Hyperlink" xfId="205" builtinId="9" hidden="1"/>
    <cellStyle name="Followed Hyperlink" xfId="189" builtinId="9" hidden="1"/>
    <cellStyle name="Followed Hyperlink" xfId="173" builtinId="9" hidden="1"/>
    <cellStyle name="Followed Hyperlink" xfId="157" builtinId="9" hidden="1"/>
    <cellStyle name="Followed Hyperlink" xfId="141" builtinId="9" hidden="1"/>
    <cellStyle name="Followed Hyperlink" xfId="125" builtinId="9" hidden="1"/>
    <cellStyle name="Followed Hyperlink" xfId="109" builtinId="9" hidden="1"/>
    <cellStyle name="Followed Hyperlink" xfId="93" builtinId="9" hidden="1"/>
    <cellStyle name="Followed Hyperlink" xfId="77" builtinId="9" hidden="1"/>
    <cellStyle name="Followed Hyperlink" xfId="61" builtinId="9" hidden="1"/>
    <cellStyle name="Followed Hyperlink" xfId="45" builtinId="9" hidden="1"/>
    <cellStyle name="Followed Hyperlink" xfId="27" builtinId="9" hidden="1"/>
    <cellStyle name="Followed Hyperlink" xfId="38" builtinId="9" hidden="1"/>
    <cellStyle name="Followed Hyperlink" xfId="19" builtinId="9" hidden="1"/>
    <cellStyle name="Followed Hyperlink" xfId="14" builtinId="9" hidden="1"/>
    <cellStyle name="Followed Hyperlink" xfId="29" builtinId="9" hidden="1"/>
    <cellStyle name="Followed Hyperlink" xfId="31" builtinId="9" hidden="1"/>
    <cellStyle name="Followed Hyperlink" xfId="39" builtinId="9" hidden="1"/>
    <cellStyle name="Followed Hyperlink" xfId="55" builtinId="9" hidden="1"/>
    <cellStyle name="Followed Hyperlink" xfId="71" builtinId="9" hidden="1"/>
    <cellStyle name="Followed Hyperlink" xfId="87" builtinId="9" hidden="1"/>
    <cellStyle name="Followed Hyperlink" xfId="103" builtinId="9" hidden="1"/>
    <cellStyle name="Followed Hyperlink" xfId="119" builtinId="9" hidden="1"/>
    <cellStyle name="Followed Hyperlink" xfId="135" builtinId="9" hidden="1"/>
    <cellStyle name="Followed Hyperlink" xfId="151" builtinId="9" hidden="1"/>
    <cellStyle name="Followed Hyperlink" xfId="167" builtinId="9" hidden="1"/>
    <cellStyle name="Followed Hyperlink" xfId="183" builtinId="9" hidden="1"/>
    <cellStyle name="Followed Hyperlink" xfId="199" builtinId="9" hidden="1"/>
    <cellStyle name="Followed Hyperlink" xfId="215" builtinId="9" hidden="1"/>
    <cellStyle name="Followed Hyperlink" xfId="231" builtinId="9" hidden="1"/>
    <cellStyle name="Followed Hyperlink" xfId="247" builtinId="9" hidden="1"/>
    <cellStyle name="Followed Hyperlink" xfId="263" builtinId="9" hidden="1"/>
    <cellStyle name="Followed Hyperlink" xfId="279" builtinId="9" hidden="1"/>
    <cellStyle name="Followed Hyperlink" xfId="295" builtinId="9" hidden="1"/>
    <cellStyle name="Followed Hyperlink" xfId="311" builtinId="9" hidden="1"/>
    <cellStyle name="Followed Hyperlink" xfId="327" builtinId="9" hidden="1"/>
    <cellStyle name="Followed Hyperlink" xfId="343" builtinId="9" hidden="1"/>
    <cellStyle name="Followed Hyperlink" xfId="359" builtinId="9" hidden="1"/>
    <cellStyle name="Followed Hyperlink" xfId="375" builtinId="9" hidden="1"/>
    <cellStyle name="Followed Hyperlink" xfId="391" builtinId="9" hidden="1"/>
    <cellStyle name="Followed Hyperlink" xfId="407" builtinId="9" hidden="1"/>
    <cellStyle name="Followed Hyperlink" xfId="423" builtinId="9" hidden="1"/>
    <cellStyle name="Followed Hyperlink" xfId="439" builtinId="9" hidden="1"/>
    <cellStyle name="Followed Hyperlink" xfId="455" builtinId="9" hidden="1"/>
    <cellStyle name="Followed Hyperlink" xfId="454" builtinId="9" hidden="1"/>
    <cellStyle name="Followed Hyperlink" xfId="438" builtinId="9" hidden="1"/>
    <cellStyle name="Followed Hyperlink" xfId="422" builtinId="9" hidden="1"/>
    <cellStyle name="Followed Hyperlink" xfId="406" builtinId="9" hidden="1"/>
    <cellStyle name="Followed Hyperlink" xfId="390" builtinId="9" hidden="1"/>
    <cellStyle name="Followed Hyperlink" xfId="374" builtinId="9" hidden="1"/>
    <cellStyle name="Followed Hyperlink" xfId="358" builtinId="9" hidden="1"/>
    <cellStyle name="Followed Hyperlink" xfId="342" builtinId="9" hidden="1"/>
    <cellStyle name="Followed Hyperlink" xfId="326" builtinId="9" hidden="1"/>
    <cellStyle name="Followed Hyperlink" xfId="310" builtinId="9" hidden="1"/>
    <cellStyle name="Followed Hyperlink" xfId="294" builtinId="9" hidden="1"/>
    <cellStyle name="Followed Hyperlink" xfId="278" builtinId="9" hidden="1"/>
    <cellStyle name="Followed Hyperlink" xfId="262" builtinId="9" hidden="1"/>
    <cellStyle name="Followed Hyperlink" xfId="246" builtinId="9" hidden="1"/>
    <cellStyle name="Followed Hyperlink" xfId="230" builtinId="9" hidden="1"/>
    <cellStyle name="Followed Hyperlink" xfId="214" builtinId="9" hidden="1"/>
    <cellStyle name="Followed Hyperlink" xfId="198" builtinId="9" hidden="1"/>
    <cellStyle name="Followed Hyperlink" xfId="134" builtinId="9" hidden="1"/>
    <cellStyle name="Followed Hyperlink" xfId="146" builtinId="9" hidden="1"/>
    <cellStyle name="Followed Hyperlink" xfId="154" builtinId="9" hidden="1"/>
    <cellStyle name="Followed Hyperlink" xfId="166" builtinId="9" hidden="1"/>
    <cellStyle name="Followed Hyperlink" xfId="178" builtinId="9" hidden="1"/>
    <cellStyle name="Followed Hyperlink" xfId="186" builtinId="9" hidden="1"/>
    <cellStyle name="Followed Hyperlink" xfId="190" builtinId="9" hidden="1"/>
    <cellStyle name="Followed Hyperlink" xfId="158" builtinId="9" hidden="1"/>
    <cellStyle name="Followed Hyperlink" xfId="126" builtinId="9" hidden="1"/>
    <cellStyle name="Followed Hyperlink" xfId="114" builtinId="9" hidden="1"/>
    <cellStyle name="Followed Hyperlink" xfId="122" builtinId="9" hidden="1"/>
    <cellStyle name="Followed Hyperlink" xfId="98" builtinId="9" hidden="1"/>
    <cellStyle name="Followed Hyperlink" xfId="94" builtinId="9" hidden="1"/>
    <cellStyle name="Followed Hyperlink" xfId="464" builtinId="9" hidden="1"/>
    <cellStyle name="Followed Hyperlink" xfId="466" builtinId="9" hidden="1"/>
    <cellStyle name="Followed Hyperlink" xfId="468" builtinId="9" hidden="1"/>
    <cellStyle name="Followed Hyperlink" xfId="469" builtinId="9" hidden="1"/>
    <cellStyle name="Followed Hyperlink" xfId="467" builtinId="9" hidden="1"/>
    <cellStyle name="Followed Hyperlink" xfId="465" builtinId="9" hidden="1"/>
    <cellStyle name="Followed Hyperlink" xfId="463" builtinId="9" hidden="1"/>
    <cellStyle name="Followed Hyperlink" xfId="102" builtinId="9" hidden="1"/>
    <cellStyle name="Followed Hyperlink" xfId="110" builtinId="9" hidden="1"/>
    <cellStyle name="Followed Hyperlink" xfId="118" builtinId="9" hidden="1"/>
    <cellStyle name="Followed Hyperlink" xfId="106" builtinId="9" hidden="1"/>
    <cellStyle name="Followed Hyperlink" xfId="142" builtinId="9" hidden="1"/>
    <cellStyle name="Followed Hyperlink" xfId="174" builtinId="9" hidden="1"/>
    <cellStyle name="Followed Hyperlink" xfId="194" builtinId="9" hidden="1"/>
    <cellStyle name="Followed Hyperlink" xfId="182" builtinId="9" hidden="1"/>
    <cellStyle name="Followed Hyperlink" xfId="170" builtinId="9" hidden="1"/>
    <cellStyle name="Followed Hyperlink" xfId="162" builtinId="9" hidden="1"/>
    <cellStyle name="Followed Hyperlink" xfId="150" builtinId="9" hidden="1"/>
    <cellStyle name="Followed Hyperlink" xfId="138" builtinId="9" hidden="1"/>
    <cellStyle name="Followed Hyperlink" xfId="130" builtinId="9" hidden="1"/>
    <cellStyle name="Followed Hyperlink" xfId="206" builtinId="9" hidden="1"/>
    <cellStyle name="Followed Hyperlink" xfId="222" builtinId="9" hidden="1"/>
    <cellStyle name="Followed Hyperlink" xfId="238" builtinId="9" hidden="1"/>
    <cellStyle name="Followed Hyperlink" xfId="254" builtinId="9" hidden="1"/>
    <cellStyle name="Followed Hyperlink" xfId="270" builtinId="9" hidden="1"/>
    <cellStyle name="Followed Hyperlink" xfId="286" builtinId="9" hidden="1"/>
    <cellStyle name="Followed Hyperlink" xfId="302" builtinId="9" hidden="1"/>
    <cellStyle name="Followed Hyperlink" xfId="318" builtinId="9" hidden="1"/>
    <cellStyle name="Followed Hyperlink" xfId="334" builtinId="9" hidden="1"/>
    <cellStyle name="Followed Hyperlink" xfId="350" builtinId="9" hidden="1"/>
    <cellStyle name="Followed Hyperlink" xfId="366" builtinId="9" hidden="1"/>
    <cellStyle name="Followed Hyperlink" xfId="382" builtinId="9" hidden="1"/>
    <cellStyle name="Followed Hyperlink" xfId="398" builtinId="9" hidden="1"/>
    <cellStyle name="Followed Hyperlink" xfId="414" builtinId="9" hidden="1"/>
    <cellStyle name="Followed Hyperlink" xfId="430" builtinId="9" hidden="1"/>
    <cellStyle name="Followed Hyperlink" xfId="446" builtinId="9" hidden="1"/>
    <cellStyle name="Followed Hyperlink" xfId="462" builtinId="9" hidden="1"/>
    <cellStyle name="Followed Hyperlink" xfId="447" builtinId="9" hidden="1"/>
    <cellStyle name="Followed Hyperlink" xfId="431" builtinId="9" hidden="1"/>
    <cellStyle name="Followed Hyperlink" xfId="415" builtinId="9" hidden="1"/>
    <cellStyle name="Followed Hyperlink" xfId="399" builtinId="9" hidden="1"/>
    <cellStyle name="Followed Hyperlink" xfId="383" builtinId="9" hidden="1"/>
    <cellStyle name="Followed Hyperlink" xfId="367" builtinId="9" hidden="1"/>
    <cellStyle name="Followed Hyperlink" xfId="351" builtinId="9" hidden="1"/>
    <cellStyle name="Followed Hyperlink" xfId="335" builtinId="9" hidden="1"/>
    <cellStyle name="Followed Hyperlink" xfId="319" builtinId="9" hidden="1"/>
    <cellStyle name="Followed Hyperlink" xfId="303" builtinId="9" hidden="1"/>
    <cellStyle name="Followed Hyperlink" xfId="287" builtinId="9" hidden="1"/>
    <cellStyle name="Followed Hyperlink" xfId="271" builtinId="9" hidden="1"/>
    <cellStyle name="Followed Hyperlink" xfId="255" builtinId="9" hidden="1"/>
    <cellStyle name="Followed Hyperlink" xfId="239" builtinId="9" hidden="1"/>
    <cellStyle name="Followed Hyperlink" xfId="223" builtinId="9" hidden="1"/>
    <cellStyle name="Followed Hyperlink" xfId="207" builtinId="9" hidden="1"/>
    <cellStyle name="Followed Hyperlink" xfId="191" builtinId="9" hidden="1"/>
    <cellStyle name="Followed Hyperlink" xfId="175" builtinId="9" hidden="1"/>
    <cellStyle name="Followed Hyperlink" xfId="159" builtinId="9" hidden="1"/>
    <cellStyle name="Followed Hyperlink" xfId="143" builtinId="9" hidden="1"/>
    <cellStyle name="Followed Hyperlink" xfId="127" builtinId="9" hidden="1"/>
    <cellStyle name="Followed Hyperlink" xfId="111" builtinId="9" hidden="1"/>
    <cellStyle name="Followed Hyperlink" xfId="95" builtinId="9" hidden="1"/>
    <cellStyle name="Followed Hyperlink" xfId="79" builtinId="9" hidden="1"/>
    <cellStyle name="Followed Hyperlink" xfId="63" builtinId="9" hidden="1"/>
    <cellStyle name="Followed Hyperlink" xfId="47" builtinId="9" hidden="1"/>
    <cellStyle name="Followed Hyperlink" xfId="26" builtinId="9" hidden="1"/>
    <cellStyle name="Followed Hyperlink" xfId="36" builtinId="9" hidden="1"/>
    <cellStyle name="Followed Hyperlink" xfId="18" builtinId="9" hidden="1"/>
    <cellStyle name="Followed Hyperlink" xfId="15" builtinId="9" hidden="1"/>
    <cellStyle name="Followed Hyperlink" xfId="25" builtinId="9" hidden="1"/>
    <cellStyle name="Followed Hyperlink" xfId="32" builtinId="9" hidden="1"/>
    <cellStyle name="Followed Hyperlink" xfId="22" builtinId="9" hidden="1"/>
    <cellStyle name="Followed Hyperlink" xfId="53" builtinId="9" hidden="1"/>
    <cellStyle name="Followed Hyperlink" xfId="69" builtinId="9" hidden="1"/>
    <cellStyle name="Followed Hyperlink" xfId="85" builtinId="9" hidden="1"/>
    <cellStyle name="Followed Hyperlink" xfId="101" builtinId="9" hidden="1"/>
    <cellStyle name="Followed Hyperlink" xfId="117" builtinId="9" hidden="1"/>
    <cellStyle name="Followed Hyperlink" xfId="133" builtinId="9" hidden="1"/>
    <cellStyle name="Followed Hyperlink" xfId="149" builtinId="9" hidden="1"/>
    <cellStyle name="Followed Hyperlink" xfId="165" builtinId="9" hidden="1"/>
    <cellStyle name="Followed Hyperlink" xfId="181" builtinId="9" hidden="1"/>
    <cellStyle name="Followed Hyperlink" xfId="197" builtinId="9" hidden="1"/>
    <cellStyle name="Followed Hyperlink" xfId="213" builtinId="9" hidden="1"/>
    <cellStyle name="Followed Hyperlink" xfId="229" builtinId="9" hidden="1"/>
    <cellStyle name="Followed Hyperlink" xfId="245" builtinId="9" hidden="1"/>
    <cellStyle name="Followed Hyperlink" xfId="261" builtinId="9" hidden="1"/>
    <cellStyle name="Followed Hyperlink" xfId="277" builtinId="9" hidden="1"/>
    <cellStyle name="Followed Hyperlink" xfId="293" builtinId="9" hidden="1"/>
    <cellStyle name="Followed Hyperlink" xfId="309" builtinId="9" hidden="1"/>
    <cellStyle name="Followed Hyperlink" xfId="325" builtinId="9" hidden="1"/>
    <cellStyle name="Followed Hyperlink" xfId="341" builtinId="9" hidden="1"/>
    <cellStyle name="Followed Hyperlink" xfId="357" builtinId="9" hidden="1"/>
    <cellStyle name="Followed Hyperlink" xfId="373" builtinId="9" hidden="1"/>
    <cellStyle name="Followed Hyperlink" xfId="389" builtinId="9" hidden="1"/>
    <cellStyle name="Followed Hyperlink" xfId="405" builtinId="9" hidden="1"/>
    <cellStyle name="Followed Hyperlink" xfId="421" builtinId="9" hidden="1"/>
    <cellStyle name="Followed Hyperlink" xfId="437" builtinId="9" hidden="1"/>
    <cellStyle name="Followed Hyperlink" xfId="453" builtinId="9" hidden="1"/>
    <cellStyle name="Followed Hyperlink" xfId="456" builtinId="9" hidden="1"/>
    <cellStyle name="Followed Hyperlink" xfId="440" builtinId="9" hidden="1"/>
    <cellStyle name="Followed Hyperlink" xfId="424" builtinId="9" hidden="1"/>
    <cellStyle name="Followed Hyperlink" xfId="408" builtinId="9" hidden="1"/>
    <cellStyle name="Followed Hyperlink" xfId="392" builtinId="9" hidden="1"/>
    <cellStyle name="Followed Hyperlink" xfId="376" builtinId="9" hidden="1"/>
    <cellStyle name="Followed Hyperlink" xfId="360" builtinId="9" hidden="1"/>
    <cellStyle name="Followed Hyperlink" xfId="344" builtinId="9" hidden="1"/>
    <cellStyle name="Followed Hyperlink" xfId="328" builtinId="9" hidden="1"/>
    <cellStyle name="Followed Hyperlink" xfId="312" builtinId="9" hidden="1"/>
    <cellStyle name="Followed Hyperlink" xfId="296" builtinId="9" hidden="1"/>
    <cellStyle name="Followed Hyperlink" xfId="280" builtinId="9" hidden="1"/>
    <cellStyle name="Followed Hyperlink" xfId="264" builtinId="9" hidden="1"/>
    <cellStyle name="Followed Hyperlink" xfId="248" builtinId="9" hidden="1"/>
    <cellStyle name="Followed Hyperlink" xfId="232" builtinId="9" hidden="1"/>
    <cellStyle name="Followed Hyperlink" xfId="216" builtinId="9" hidden="1"/>
    <cellStyle name="Followed Hyperlink" xfId="200" builtinId="9" hidden="1"/>
    <cellStyle name="Followed Hyperlink" xfId="184" builtinId="9" hidden="1"/>
    <cellStyle name="Followed Hyperlink" xfId="168" builtinId="9" hidden="1"/>
    <cellStyle name="Followed Hyperlink" xfId="152" builtinId="9" hidden="1"/>
    <cellStyle name="Followed Hyperlink" xfId="136" builtinId="9" hidden="1"/>
    <cellStyle name="Followed Hyperlink" xfId="120" builtinId="9" hidden="1"/>
    <cellStyle name="Followed Hyperlink" xfId="104" builtinId="9" hidden="1"/>
    <cellStyle name="Followed Hyperlink" xfId="58" builtinId="9" hidden="1"/>
    <cellStyle name="Followed Hyperlink" xfId="68" builtinId="9" hidden="1"/>
    <cellStyle name="Followed Hyperlink" xfId="78" builtinId="9" hidden="1"/>
    <cellStyle name="Followed Hyperlink" xfId="90" builtinId="9" hidden="1"/>
    <cellStyle name="Followed Hyperlink" xfId="64" builtinId="9" hidden="1"/>
    <cellStyle name="Followed Hyperlink" xfId="52" builtinId="9" hidden="1"/>
    <cellStyle name="Followed Hyperlink" xfId="44" builtinId="9" hidden="1"/>
    <cellStyle name="Followed Hyperlink" xfId="42" builtinId="9" hidden="1"/>
    <cellStyle name="Followed Hyperlink" xfId="50" builtinId="9" hidden="1"/>
    <cellStyle name="Followed Hyperlink" xfId="72" builtinId="9" hidden="1"/>
    <cellStyle name="Followed Hyperlink" xfId="86" builtinId="9" hidden="1"/>
    <cellStyle name="Followed Hyperlink" xfId="76" builtinId="9" hidden="1"/>
    <cellStyle name="Followed Hyperlink" xfId="66" builtinId="9" hidden="1"/>
    <cellStyle name="Followed Hyperlink" xfId="92" builtinId="9" hidden="1"/>
    <cellStyle name="Followed Hyperlink" xfId="108" builtinId="9" hidden="1"/>
    <cellStyle name="Followed Hyperlink" xfId="124" builtinId="9" hidden="1"/>
    <cellStyle name="Followed Hyperlink" xfId="140" builtinId="9" hidden="1"/>
    <cellStyle name="Followed Hyperlink" xfId="156" builtinId="9" hidden="1"/>
    <cellStyle name="Followed Hyperlink" xfId="172" builtinId="9" hidden="1"/>
    <cellStyle name="Followed Hyperlink" xfId="188" builtinId="9" hidden="1"/>
    <cellStyle name="Followed Hyperlink" xfId="204" builtinId="9" hidden="1"/>
    <cellStyle name="Followed Hyperlink" xfId="220" builtinId="9" hidden="1"/>
    <cellStyle name="Followed Hyperlink" xfId="236" builtinId="9" hidden="1"/>
    <cellStyle name="Followed Hyperlink" xfId="252" builtinId="9" hidden="1"/>
    <cellStyle name="Followed Hyperlink" xfId="268" builtinId="9" hidden="1"/>
    <cellStyle name="Followed Hyperlink" xfId="284" builtinId="9" hidden="1"/>
    <cellStyle name="Followed Hyperlink" xfId="300" builtinId="9" hidden="1"/>
    <cellStyle name="Followed Hyperlink" xfId="316" builtinId="9" hidden="1"/>
    <cellStyle name="Followed Hyperlink" xfId="332" builtinId="9" hidden="1"/>
    <cellStyle name="Followed Hyperlink" xfId="348" builtinId="9" hidden="1"/>
    <cellStyle name="Followed Hyperlink" xfId="364" builtinId="9" hidden="1"/>
    <cellStyle name="Followed Hyperlink" xfId="380" builtinId="9" hidden="1"/>
    <cellStyle name="Followed Hyperlink" xfId="396" builtinId="9" hidden="1"/>
    <cellStyle name="Followed Hyperlink" xfId="412" builtinId="9" hidden="1"/>
    <cellStyle name="Followed Hyperlink" xfId="428" builtinId="9" hidden="1"/>
    <cellStyle name="Followed Hyperlink" xfId="444" builtinId="9" hidden="1"/>
    <cellStyle name="Followed Hyperlink" xfId="460" builtinId="9" hidden="1"/>
    <cellStyle name="Followed Hyperlink" xfId="449" builtinId="9" hidden="1"/>
    <cellStyle name="Followed Hyperlink" xfId="433" builtinId="9" hidden="1"/>
    <cellStyle name="Followed Hyperlink" xfId="417" builtinId="9" hidden="1"/>
    <cellStyle name="Followed Hyperlink" xfId="401" builtinId="9" hidden="1"/>
    <cellStyle name="Followed Hyperlink" xfId="385" builtinId="9" hidden="1"/>
    <cellStyle name="Followed Hyperlink" xfId="369" builtinId="9" hidden="1"/>
    <cellStyle name="Followed Hyperlink" xfId="353" builtinId="9" hidden="1"/>
    <cellStyle name="Followed Hyperlink" xfId="337" builtinId="9" hidden="1"/>
    <cellStyle name="Followed Hyperlink" xfId="321" builtinId="9" hidden="1"/>
    <cellStyle name="Followed Hyperlink" xfId="305" builtinId="9" hidden="1"/>
    <cellStyle name="Followed Hyperlink" xfId="289" builtinId="9" hidden="1"/>
    <cellStyle name="Followed Hyperlink" xfId="273" builtinId="9" hidden="1"/>
    <cellStyle name="Followed Hyperlink" xfId="257" builtinId="9" hidden="1"/>
    <cellStyle name="Followed Hyperlink" xfId="241" builtinId="9" hidden="1"/>
    <cellStyle name="Followed Hyperlink" xfId="225" builtinId="9" hidden="1"/>
    <cellStyle name="Followed Hyperlink" xfId="209" builtinId="9" hidden="1"/>
    <cellStyle name="Followed Hyperlink" xfId="193" builtinId="9" hidden="1"/>
    <cellStyle name="Followed Hyperlink" xfId="177" builtinId="9" hidden="1"/>
    <cellStyle name="Followed Hyperlink" xfId="161" builtinId="9" hidden="1"/>
    <cellStyle name="Followed Hyperlink" xfId="145" builtinId="9" hidden="1"/>
    <cellStyle name="Followed Hyperlink" xfId="129" builtinId="9" hidden="1"/>
    <cellStyle name="Followed Hyperlink" xfId="113" builtinId="9" hidden="1"/>
    <cellStyle name="Followed Hyperlink" xfId="97" builtinId="9" hidden="1"/>
    <cellStyle name="Followed Hyperlink" xfId="81" builtinId="9" hidden="1"/>
    <cellStyle name="Followed Hyperlink" xfId="65" builtinId="9" hidden="1"/>
    <cellStyle name="Followed Hyperlink" xfId="49" builtinId="9" hidden="1"/>
    <cellStyle name="Followed Hyperlink" xfId="24" builtinId="9" hidden="1"/>
    <cellStyle name="Followed Hyperlink" xfId="35" builtinId="9" hidden="1"/>
    <cellStyle name="Followed Hyperlink" xfId="16" builtinId="9" hidden="1"/>
    <cellStyle name="Followed Hyperlink" xfId="13" builtinId="9" hidden="1"/>
    <cellStyle name="Followed Hyperlink" xfId="21" builtinId="9" hidden="1"/>
    <cellStyle name="Followed Hyperlink" xfId="34" builtinId="9" hidden="1"/>
    <cellStyle name="Followed Hyperlink" xfId="23" builtinId="9" hidden="1"/>
    <cellStyle name="Followed Hyperlink" xfId="51" builtinId="9" hidden="1"/>
    <cellStyle name="Followed Hyperlink" xfId="67" builtinId="9" hidden="1"/>
    <cellStyle name="Followed Hyperlink" xfId="83" builtinId="9" hidden="1"/>
    <cellStyle name="Followed Hyperlink" xfId="99" builtinId="9" hidden="1"/>
    <cellStyle name="Followed Hyperlink" xfId="115" builtinId="9" hidden="1"/>
    <cellStyle name="Followed Hyperlink" xfId="131" builtinId="9" hidden="1"/>
    <cellStyle name="Followed Hyperlink" xfId="147" builtinId="9" hidden="1"/>
    <cellStyle name="Followed Hyperlink" xfId="163" builtinId="9" hidden="1"/>
    <cellStyle name="Followed Hyperlink" xfId="179" builtinId="9" hidden="1"/>
    <cellStyle name="Followed Hyperlink" xfId="195" builtinId="9" hidden="1"/>
    <cellStyle name="Followed Hyperlink" xfId="211" builtinId="9" hidden="1"/>
    <cellStyle name="Followed Hyperlink" xfId="227" builtinId="9" hidden="1"/>
    <cellStyle name="Followed Hyperlink" xfId="243" builtinId="9" hidden="1"/>
    <cellStyle name="Followed Hyperlink" xfId="259" builtinId="9" hidden="1"/>
    <cellStyle name="Followed Hyperlink" xfId="275" builtinId="9" hidden="1"/>
    <cellStyle name="Followed Hyperlink" xfId="291" builtinId="9" hidden="1"/>
    <cellStyle name="Followed Hyperlink" xfId="307" builtinId="9" hidden="1"/>
    <cellStyle name="Followed Hyperlink" xfId="323" builtinId="9" hidden="1"/>
    <cellStyle name="Followed Hyperlink" xfId="339" builtinId="9" hidden="1"/>
    <cellStyle name="Followed Hyperlink" xfId="355" builtinId="9" hidden="1"/>
    <cellStyle name="Followed Hyperlink" xfId="371" builtinId="9" hidden="1"/>
    <cellStyle name="Followed Hyperlink" xfId="387" builtinId="9" hidden="1"/>
    <cellStyle name="Followed Hyperlink" xfId="403" builtinId="9" hidden="1"/>
    <cellStyle name="Followed Hyperlink" xfId="419" builtinId="9" hidden="1"/>
    <cellStyle name="Followed Hyperlink" xfId="435" builtinId="9" hidden="1"/>
    <cellStyle name="Followed Hyperlink" xfId="451" builtinId="9" hidden="1"/>
    <cellStyle name="Followed Hyperlink" xfId="458" builtinId="9" hidden="1"/>
    <cellStyle name="Followed Hyperlink" xfId="290" builtinId="9" hidden="1"/>
    <cellStyle name="Followed Hyperlink" xfId="298" builtinId="9" hidden="1"/>
    <cellStyle name="Followed Hyperlink" xfId="306" builtinId="9" hidden="1"/>
    <cellStyle name="Followed Hyperlink" xfId="322" builtinId="9" hidden="1"/>
    <cellStyle name="Followed Hyperlink" xfId="330" builtinId="9" hidden="1"/>
    <cellStyle name="Followed Hyperlink" xfId="338" builtinId="9" hidden="1"/>
    <cellStyle name="Followed Hyperlink" xfId="354" builtinId="9" hidden="1"/>
    <cellStyle name="Followed Hyperlink" xfId="362" builtinId="9" hidden="1"/>
    <cellStyle name="Followed Hyperlink" xfId="370" builtinId="9" hidden="1"/>
    <cellStyle name="Followed Hyperlink" xfId="386" builtinId="9" hidden="1"/>
    <cellStyle name="Followed Hyperlink" xfId="394" builtinId="9" hidden="1"/>
    <cellStyle name="Followed Hyperlink" xfId="402" builtinId="9" hidden="1"/>
    <cellStyle name="Followed Hyperlink" xfId="418" builtinId="9" hidden="1"/>
    <cellStyle name="Followed Hyperlink" xfId="426" builtinId="9" hidden="1"/>
    <cellStyle name="Followed Hyperlink" xfId="434" builtinId="9" hidden="1"/>
    <cellStyle name="Followed Hyperlink" xfId="450" builtinId="9" hidden="1"/>
    <cellStyle name="Followed Hyperlink" xfId="442" builtinId="9" hidden="1"/>
    <cellStyle name="Followed Hyperlink" xfId="410" builtinId="9" hidden="1"/>
    <cellStyle name="Followed Hyperlink" xfId="378" builtinId="9" hidden="1"/>
    <cellStyle name="Followed Hyperlink" xfId="346" builtinId="9" hidden="1"/>
    <cellStyle name="Followed Hyperlink" xfId="314" builtinId="9" hidden="1"/>
    <cellStyle name="Followed Hyperlink" xfId="282" builtinId="9" hidden="1"/>
    <cellStyle name="Followed Hyperlink" xfId="234" builtinId="9" hidden="1"/>
    <cellStyle name="Followed Hyperlink" xfId="242" builtinId="9" hidden="1"/>
    <cellStyle name="Followed Hyperlink" xfId="258" builtinId="9" hidden="1"/>
    <cellStyle name="Followed Hyperlink" xfId="266" builtinId="9" hidden="1"/>
    <cellStyle name="Followed Hyperlink" xfId="274" builtinId="9" hidden="1"/>
    <cellStyle name="Followed Hyperlink" xfId="250" builtinId="9" hidden="1"/>
    <cellStyle name="Followed Hyperlink" xfId="218" builtinId="9" hidden="1"/>
    <cellStyle name="Followed Hyperlink" xfId="226" builtinId="9" hidden="1"/>
    <cellStyle name="Followed Hyperlink" xfId="210" builtinId="9" hidden="1"/>
    <cellStyle name="Followed Hyperlink" xfId="202"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Hyperlink" xfId="9" builtinId="8"/>
    <cellStyle name="Normal" xfId="0" builtinId="0"/>
    <cellStyle name="Normal 2" xfId="3" xr:uid="{00000000-0005-0000-0000-000055020000}"/>
    <cellStyle name="Normal 3" xfId="4" xr:uid="{00000000-0005-0000-0000-000056020000}"/>
    <cellStyle name="Normal 4" xfId="10" xr:uid="{00000000-0005-0000-0000-000057020000}"/>
    <cellStyle name="Normal 5" xfId="12" xr:uid="{00000000-0005-0000-0000-000058020000}"/>
    <cellStyle name="Normal_Sierra2011-2012_samples" xfId="2" xr:uid="{00000000-0005-0000-0000-000059020000}"/>
    <cellStyle name="Per cent" xfId="1" builtinId="5"/>
    <cellStyle name="Percent 2" xfId="5" xr:uid="{00000000-0005-0000-0000-00005A020000}"/>
    <cellStyle name="Percent 3" xfId="11" xr:uid="{00000000-0005-0000-0000-00005B020000}"/>
    <cellStyle name="Prozent 2" xfId="7" xr:uid="{00000000-0005-0000-0000-00005D020000}"/>
    <cellStyle name="Standard 2" xfId="8" xr:uid="{00000000-0005-0000-0000-00005E020000}"/>
    <cellStyle name="Standard 3" xfId="6" xr:uid="{00000000-0005-0000-0000-00005F02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22</xdr:col>
      <xdr:colOff>582706</xdr:colOff>
      <xdr:row>41</xdr:row>
      <xdr:rowOff>0</xdr:rowOff>
    </xdr:from>
    <xdr:ext cx="184731" cy="264560"/>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19206882" y="6981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22</xdr:col>
      <xdr:colOff>582706</xdr:colOff>
      <xdr:row>73</xdr:row>
      <xdr:rowOff>0</xdr:rowOff>
    </xdr:from>
    <xdr:ext cx="184731" cy="264560"/>
    <xdr:sp macro="" textlink="">
      <xdr:nvSpPr>
        <xdr:cNvPr id="3" name="TextBox 1">
          <a:extLst>
            <a:ext uri="{FF2B5EF4-FFF2-40B4-BE49-F238E27FC236}">
              <a16:creationId xmlns:a16="http://schemas.microsoft.com/office/drawing/2014/main" id="{00000000-0008-0000-0600-000003000000}"/>
            </a:ext>
          </a:extLst>
        </xdr:cNvPr>
        <xdr:cNvSpPr txBox="1"/>
      </xdr:nvSpPr>
      <xdr:spPr>
        <a:xfrm>
          <a:off x="14755906" y="491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wsDr>
</file>

<file path=xl/persons/person.xml><?xml version="1.0" encoding="utf-8"?>
<personList xmlns="http://schemas.microsoft.com/office/spreadsheetml/2018/threadedcomments" xmlns:x="http://schemas.openxmlformats.org/spreadsheetml/2006/main">
  <person displayName="Daniel Frick" id="{9E6A01FE-6990-409C-8D90-BF3AABC83E9D}" userId="" providerI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Z26" dT="2020-02-16T11:51:46.06" personId="{9E6A01FE-6990-409C-8D90-BF3AABC83E9D}" id="{76447F7A-4654-4AFE-B985-F112AF093CA1}">
    <text xml:space="preserve">This value is not from HR measurements!
</text>
  </threadedComment>
  <threadedComment ref="Z29" dT="2020-02-16T11:52:36.36" personId="{9E6A01FE-6990-409C-8D90-BF3AABC83E9D}" id="{83060484-124E-4DB9-92AC-4207ED0108DA}">
    <text xml:space="preserve">Not from HR-ICP Measurements
</text>
  </threadedComment>
  <threadedComment ref="A54" dT="2020-02-16T11:54:05.80" personId="{9E6A01FE-6990-409C-8D90-BF3AABC83E9D}" id="{090EECAA-6444-4FFB-AA23-AF0D9623C42F}">
    <text xml:space="preserve">Also 7, 12-14?
</text>
  </threadedComment>
</ThreadedComments>
</file>

<file path=xl/threadedComments/threadedComment2.xml><?xml version="1.0" encoding="utf-8"?>
<ThreadedComments xmlns="http://schemas.microsoft.com/office/spreadsheetml/2018/threadedcomments" xmlns:x="http://schemas.openxmlformats.org/spreadsheetml/2006/main">
  <threadedComment ref="E4" dT="2020-02-16T12:03:54.40" personId="{9E6A01FE-6990-409C-8D90-BF3AABC83E9D}" id="{DAE014A0-5E7B-4423-8894-6A17BCA408D3}">
    <text xml:space="preserve">This is not consitent, sometimes / sometimes a . And written on top is year month day) but all dates are the other way round.
</text>
  </threadedComment>
  <threadedComment ref="AA22" dT="2020-02-16T12:35:51.29" personId="{9E6A01FE-6990-409C-8D90-BF3AABC83E9D}" id="{FADDDAEA-9C37-45B2-B56E-4B2604B9A0DB}">
    <text xml:space="preserve">Averages?
</text>
  </threadedComment>
  <threadedComment ref="AA72" dT="2020-02-16T12:35:11.70" personId="{9E6A01FE-6990-409C-8D90-BF3AABC83E9D}" id="{56528CE5-F127-405E-AB8F-75196C54BF6D}">
    <text xml:space="preserve">Averages?
</text>
  </threadedComment>
</ThreadedComments>
</file>

<file path=xl/threadedComments/threadedComment3.xml><?xml version="1.0" encoding="utf-8"?>
<ThreadedComments xmlns="http://schemas.microsoft.com/office/spreadsheetml/2018/threadedcomments" xmlns:x="http://schemas.openxmlformats.org/spreadsheetml/2006/main">
  <threadedComment ref="W37" dT="2020-02-16T12:47:03.62" personId="{9E6A01FE-6990-409C-8D90-BF3AABC83E9D}" id="{CD5DF267-BC06-43BF-AF5B-B83BBDC02EDC}">
    <text xml:space="preserve">This values was wrong: it was below LOQ, but we have data for this.
</text>
  </threadedComment>
</ThreadedComments>
</file>

<file path=xl/threadedComments/threadedComment4.xml><?xml version="1.0" encoding="utf-8"?>
<ThreadedComments xmlns="http://schemas.microsoft.com/office/spreadsheetml/2018/threadedcomments" xmlns:x="http://schemas.openxmlformats.org/spreadsheetml/2006/main">
  <threadedComment ref="M11" dT="2020-02-16T11:42:42.98" personId="{9E6A01FE-6990-409C-8D90-BF3AABC83E9D}" id="{556AB2BB-5532-461B-9528-D82AACF6BBD9}">
    <text xml:space="preserve">Please check if this is the correct reference, there was no volume and page numbers provided.
</text>
  </threadedComment>
  <threadedComment ref="G36" dT="2020-02-16T11:38:52.22" personId="{9E6A01FE-6990-409C-8D90-BF3AABC83E9D}" id="{7A53EC58-6AC9-411F-8AF1-D3B46223BD83}">
    <text xml:space="preserve">Asked NRC, waiting for a response.
</text>
  </threadedComment>
  <threadedComment ref="G36" dT="2020-02-17T16:33:22.59" personId="{9E6A01FE-6990-409C-8D90-BF3AABC83E9D}" id="{AC23F920-2F9B-4B76-AD49-265D691A0FD7}" parentId="{7A53EC58-6AC9-411F-8AF1-D3B46223BD83}">
    <text xml:space="preserve">not available.
</text>
  </threadedComment>
  <threadedComment ref="L73" dT="2020-02-16T10:54:20.40" personId="{9E6A01FE-6990-409C-8D90-BF3AABC83E9D}" id="{BF7F6C56-1D86-46B5-8E83-F2583BCA4551}">
    <text xml:space="preserve">No, the RW 1e has a stablility issue with Al.
</text>
  </threadedComment>
</ThreadedComments>
</file>

<file path=xl/worksheets/_rels/sheet10.xml.rels><?xml version="1.0" encoding="UTF-8" standalone="yes"?>
<Relationships xmlns="http://schemas.openxmlformats.org/package/2006/relationships"><Relationship Id="rId8" Type="http://schemas.openxmlformats.org/officeDocument/2006/relationships/hyperlink" Target="http://igsn.org/GFFB10060" TargetMode="External"/><Relationship Id="rId3" Type="http://schemas.openxmlformats.org/officeDocument/2006/relationships/hyperlink" Target="http://igsn.org/GFFB10063" TargetMode="External"/><Relationship Id="rId7" Type="http://schemas.openxmlformats.org/officeDocument/2006/relationships/hyperlink" Target="http://igsn.org/GFFB10069" TargetMode="External"/><Relationship Id="rId2" Type="http://schemas.openxmlformats.org/officeDocument/2006/relationships/hyperlink" Target="http://igsn.org/GFFB10062" TargetMode="External"/><Relationship Id="rId1" Type="http://schemas.openxmlformats.org/officeDocument/2006/relationships/hyperlink" Target="http://igsn.org/GFFB10061" TargetMode="External"/><Relationship Id="rId6" Type="http://schemas.openxmlformats.org/officeDocument/2006/relationships/hyperlink" Target="http://igsn.org/GFFB1005Z" TargetMode="External"/><Relationship Id="rId11" Type="http://schemas.openxmlformats.org/officeDocument/2006/relationships/hyperlink" Target="http://igsn.org/GFFB10066" TargetMode="External"/><Relationship Id="rId5" Type="http://schemas.openxmlformats.org/officeDocument/2006/relationships/hyperlink" Target="http://igsn.org/GFFB10068" TargetMode="External"/><Relationship Id="rId10" Type="http://schemas.openxmlformats.org/officeDocument/2006/relationships/hyperlink" Target="http://igsn.org/GFFB10065" TargetMode="External"/><Relationship Id="rId4" Type="http://schemas.openxmlformats.org/officeDocument/2006/relationships/hyperlink" Target="http://igsn.org/GFFB10067" TargetMode="External"/><Relationship Id="rId9" Type="http://schemas.openxmlformats.org/officeDocument/2006/relationships/hyperlink" Target="http://igsn.org/GFFB10064" TargetMode="External"/></Relationships>
</file>

<file path=xl/worksheets/_rels/sheet16.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hyperlink" Target="http://igsn.org/GFFB1009S" TargetMode="External"/><Relationship Id="rId13" Type="http://schemas.openxmlformats.org/officeDocument/2006/relationships/hyperlink" Target="http://igsn.org/GFFB1009Y" TargetMode="External"/><Relationship Id="rId18" Type="http://schemas.openxmlformats.org/officeDocument/2006/relationships/hyperlink" Target="http://igsn.org/GFFB1006Z" TargetMode="External"/><Relationship Id="rId26" Type="http://schemas.openxmlformats.org/officeDocument/2006/relationships/hyperlink" Target="http://igsn.org/GFFB1006Z" TargetMode="External"/><Relationship Id="rId3" Type="http://schemas.openxmlformats.org/officeDocument/2006/relationships/hyperlink" Target="http://igsn.org/GFFB1009M" TargetMode="External"/><Relationship Id="rId21" Type="http://schemas.openxmlformats.org/officeDocument/2006/relationships/hyperlink" Target="http://igsn.org/GFFB1006K" TargetMode="External"/><Relationship Id="rId7" Type="http://schemas.openxmlformats.org/officeDocument/2006/relationships/hyperlink" Target="http://igsn.org/GFFB1009R" TargetMode="External"/><Relationship Id="rId12" Type="http://schemas.openxmlformats.org/officeDocument/2006/relationships/hyperlink" Target="http://igsn.org/GFFB1009X" TargetMode="External"/><Relationship Id="rId17" Type="http://schemas.openxmlformats.org/officeDocument/2006/relationships/hyperlink" Target="http://igsn.org/GFFB100A4" TargetMode="External"/><Relationship Id="rId25" Type="http://schemas.openxmlformats.org/officeDocument/2006/relationships/hyperlink" Target="http://igsn.org/GFFB1007A" TargetMode="External"/><Relationship Id="rId2" Type="http://schemas.openxmlformats.org/officeDocument/2006/relationships/hyperlink" Target="http://igsn.org/GFFB1009L" TargetMode="External"/><Relationship Id="rId16" Type="http://schemas.openxmlformats.org/officeDocument/2006/relationships/hyperlink" Target="http://igsn.org/GFFB100A3" TargetMode="External"/><Relationship Id="rId20" Type="http://schemas.openxmlformats.org/officeDocument/2006/relationships/hyperlink" Target="http://igsn.org/GFFB1009C" TargetMode="External"/><Relationship Id="rId1" Type="http://schemas.openxmlformats.org/officeDocument/2006/relationships/hyperlink" Target="http://igsn.org/GFFB1009K" TargetMode="External"/><Relationship Id="rId6" Type="http://schemas.openxmlformats.org/officeDocument/2006/relationships/hyperlink" Target="http://igsn.org/GFFB1009Q" TargetMode="External"/><Relationship Id="rId11" Type="http://schemas.openxmlformats.org/officeDocument/2006/relationships/hyperlink" Target="http://igsn.org/GFFB1009V" TargetMode="External"/><Relationship Id="rId24" Type="http://schemas.openxmlformats.org/officeDocument/2006/relationships/hyperlink" Target="http://igsn.org/GFFB1006N" TargetMode="External"/><Relationship Id="rId5" Type="http://schemas.openxmlformats.org/officeDocument/2006/relationships/hyperlink" Target="http://igsn.org/GFFB1009P" TargetMode="External"/><Relationship Id="rId15" Type="http://schemas.openxmlformats.org/officeDocument/2006/relationships/hyperlink" Target="http://igsn.org/GFFB100A0" TargetMode="External"/><Relationship Id="rId23" Type="http://schemas.openxmlformats.org/officeDocument/2006/relationships/hyperlink" Target="http://igsn.org/GFFB1006M" TargetMode="External"/><Relationship Id="rId10" Type="http://schemas.openxmlformats.org/officeDocument/2006/relationships/hyperlink" Target="http://igsn.org/GFFB1009U" TargetMode="External"/><Relationship Id="rId19" Type="http://schemas.openxmlformats.org/officeDocument/2006/relationships/hyperlink" Target="http://igsn.org/GFFB1009E" TargetMode="External"/><Relationship Id="rId4" Type="http://schemas.openxmlformats.org/officeDocument/2006/relationships/hyperlink" Target="http://igsn.org/GFFB1009N" TargetMode="External"/><Relationship Id="rId9" Type="http://schemas.openxmlformats.org/officeDocument/2006/relationships/hyperlink" Target="http://igsn.org/GFFB1009H" TargetMode="External"/><Relationship Id="rId14" Type="http://schemas.openxmlformats.org/officeDocument/2006/relationships/hyperlink" Target="http://igsn.org/GFFB1009Z" TargetMode="External"/><Relationship Id="rId22" Type="http://schemas.openxmlformats.org/officeDocument/2006/relationships/hyperlink" Target="http://igsn.org/GFFB1006L" TargetMode="External"/><Relationship Id="rId27" Type="http://schemas.openxmlformats.org/officeDocument/2006/relationships/hyperlink" Target="http://igsn.org/GFFB1009T"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igsn.org/GFFB100A7" TargetMode="External"/><Relationship Id="rId13" Type="http://schemas.openxmlformats.org/officeDocument/2006/relationships/hyperlink" Target="http://igsn.org/GFFB10075" TargetMode="External"/><Relationship Id="rId18" Type="http://schemas.openxmlformats.org/officeDocument/2006/relationships/hyperlink" Target="http://igsn.org/GFFB10090" TargetMode="External"/><Relationship Id="rId3" Type="http://schemas.openxmlformats.org/officeDocument/2006/relationships/hyperlink" Target="http://igsn.org/GFFB1009D" TargetMode="External"/><Relationship Id="rId7" Type="http://schemas.openxmlformats.org/officeDocument/2006/relationships/hyperlink" Target="http://igsn.org/GFFB100A6" TargetMode="External"/><Relationship Id="rId12" Type="http://schemas.openxmlformats.org/officeDocument/2006/relationships/hyperlink" Target="http://igsn.org/GFFB1006T" TargetMode="External"/><Relationship Id="rId17" Type="http://schemas.openxmlformats.org/officeDocument/2006/relationships/hyperlink" Target="http://igsn.org/GFFB10097" TargetMode="External"/><Relationship Id="rId2" Type="http://schemas.openxmlformats.org/officeDocument/2006/relationships/hyperlink" Target="http://igsn.org/GFFB10099" TargetMode="External"/><Relationship Id="rId16" Type="http://schemas.openxmlformats.org/officeDocument/2006/relationships/hyperlink" Target="http://igsn.org/GFFB1008M" TargetMode="External"/><Relationship Id="rId20" Type="http://schemas.microsoft.com/office/2017/10/relationships/threadedComment" Target="../threadedComments/threadedComment1.xml"/><Relationship Id="rId1" Type="http://schemas.openxmlformats.org/officeDocument/2006/relationships/hyperlink" Target="http://igsn.org/GFFB1009A" TargetMode="External"/><Relationship Id="rId6" Type="http://schemas.openxmlformats.org/officeDocument/2006/relationships/hyperlink" Target="http://igsn.org/GFFB100A5" TargetMode="External"/><Relationship Id="rId11" Type="http://schemas.openxmlformats.org/officeDocument/2006/relationships/hyperlink" Target="http://igsn.org/GFFB1006H" TargetMode="External"/><Relationship Id="rId5" Type="http://schemas.openxmlformats.org/officeDocument/2006/relationships/hyperlink" Target="http://igsn.org/GFFB1009F" TargetMode="External"/><Relationship Id="rId15" Type="http://schemas.openxmlformats.org/officeDocument/2006/relationships/hyperlink" Target="http://igsn.org/GFFB1008Z" TargetMode="External"/><Relationship Id="rId10" Type="http://schemas.openxmlformats.org/officeDocument/2006/relationships/hyperlink" Target="http://igsn.org/GFFB1006G" TargetMode="External"/><Relationship Id="rId19" Type="http://schemas.openxmlformats.org/officeDocument/2006/relationships/hyperlink" Target="http://igsn.org/GFFB1008N" TargetMode="External"/><Relationship Id="rId4" Type="http://schemas.openxmlformats.org/officeDocument/2006/relationships/hyperlink" Target="http://igsn.org/GFFB10098" TargetMode="External"/><Relationship Id="rId9" Type="http://schemas.openxmlformats.org/officeDocument/2006/relationships/hyperlink" Target="http://igsn.org/GFFB100A8" TargetMode="External"/><Relationship Id="rId14" Type="http://schemas.openxmlformats.org/officeDocument/2006/relationships/hyperlink" Target="http://igsn.org/GFFB10096"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igsn.org/GFFB10077" TargetMode="External"/><Relationship Id="rId2" Type="http://schemas.openxmlformats.org/officeDocument/2006/relationships/hyperlink" Target="http://igsn.org/GFFB1007M" TargetMode="External"/><Relationship Id="rId1" Type="http://schemas.openxmlformats.org/officeDocument/2006/relationships/hyperlink" Target="http://igsn.org/GFFB1007K" TargetMode="External"/><Relationship Id="rId6" Type="http://schemas.openxmlformats.org/officeDocument/2006/relationships/hyperlink" Target="http://igsn.org/GFFB10078" TargetMode="External"/><Relationship Id="rId5" Type="http://schemas.openxmlformats.org/officeDocument/2006/relationships/hyperlink" Target="http://igsn.org/GFFB1007N" TargetMode="External"/><Relationship Id="rId4" Type="http://schemas.openxmlformats.org/officeDocument/2006/relationships/hyperlink" Target="http://igsn.org/GFFB1006V"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igsn.org/GFFB1002Y" TargetMode="External"/><Relationship Id="rId18" Type="http://schemas.openxmlformats.org/officeDocument/2006/relationships/hyperlink" Target="http://igsn.org/GFFB1002K" TargetMode="External"/><Relationship Id="rId26" Type="http://schemas.openxmlformats.org/officeDocument/2006/relationships/hyperlink" Target="http://igsn.org/GFFB1002H" TargetMode="External"/><Relationship Id="rId39" Type="http://schemas.openxmlformats.org/officeDocument/2006/relationships/hyperlink" Target="http://igsn.org/GFFB1001X" TargetMode="External"/><Relationship Id="rId21" Type="http://schemas.openxmlformats.org/officeDocument/2006/relationships/hyperlink" Target="http://igsn.org/GFFB1002J" TargetMode="External"/><Relationship Id="rId34" Type="http://schemas.openxmlformats.org/officeDocument/2006/relationships/hyperlink" Target="http://igsn.org/GFFB1000B" TargetMode="External"/><Relationship Id="rId42" Type="http://schemas.openxmlformats.org/officeDocument/2006/relationships/hyperlink" Target="http://igsn.org/GFFB10020" TargetMode="External"/><Relationship Id="rId47" Type="http://schemas.openxmlformats.org/officeDocument/2006/relationships/hyperlink" Target="http://igsn.org/GFFB1001N" TargetMode="External"/><Relationship Id="rId50" Type="http://schemas.openxmlformats.org/officeDocument/2006/relationships/hyperlink" Target="http://igsn.org/GFFB1001R" TargetMode="External"/><Relationship Id="rId7" Type="http://schemas.openxmlformats.org/officeDocument/2006/relationships/hyperlink" Target="http://igsn.org/GFFB1002R" TargetMode="External"/><Relationship Id="rId2" Type="http://schemas.openxmlformats.org/officeDocument/2006/relationships/hyperlink" Target="http://igsn.org/GFFB1002U" TargetMode="External"/><Relationship Id="rId16" Type="http://schemas.openxmlformats.org/officeDocument/2006/relationships/hyperlink" Target="http://igsn.org/GFFB10024" TargetMode="External"/><Relationship Id="rId29" Type="http://schemas.openxmlformats.org/officeDocument/2006/relationships/hyperlink" Target="http://igsn.org/GFFB1002L" TargetMode="External"/><Relationship Id="rId11" Type="http://schemas.openxmlformats.org/officeDocument/2006/relationships/hyperlink" Target="http://igsn.org/GFFB1002W" TargetMode="External"/><Relationship Id="rId24" Type="http://schemas.openxmlformats.org/officeDocument/2006/relationships/hyperlink" Target="http://igsn.org/GFFB1002H" TargetMode="External"/><Relationship Id="rId32" Type="http://schemas.openxmlformats.org/officeDocument/2006/relationships/hyperlink" Target="http://igsn.org/GFFB10037" TargetMode="External"/><Relationship Id="rId37" Type="http://schemas.openxmlformats.org/officeDocument/2006/relationships/hyperlink" Target="http://igsn.org/GFFB1000E" TargetMode="External"/><Relationship Id="rId40" Type="http://schemas.openxmlformats.org/officeDocument/2006/relationships/hyperlink" Target="http://igsn.org/GFFB1001Y" TargetMode="External"/><Relationship Id="rId45" Type="http://schemas.openxmlformats.org/officeDocument/2006/relationships/hyperlink" Target="http://igsn.org/GFFB10027" TargetMode="External"/><Relationship Id="rId5" Type="http://schemas.openxmlformats.org/officeDocument/2006/relationships/hyperlink" Target="http://igsn.org/GFFB1002R" TargetMode="External"/><Relationship Id="rId15" Type="http://schemas.openxmlformats.org/officeDocument/2006/relationships/hyperlink" Target="http://igsn.org/GFFB10023" TargetMode="External"/><Relationship Id="rId23" Type="http://schemas.openxmlformats.org/officeDocument/2006/relationships/hyperlink" Target="http://igsn.org/GFFB1002M" TargetMode="External"/><Relationship Id="rId28" Type="http://schemas.openxmlformats.org/officeDocument/2006/relationships/hyperlink" Target="http://igsn.org/GFFB1002L" TargetMode="External"/><Relationship Id="rId36" Type="http://schemas.openxmlformats.org/officeDocument/2006/relationships/hyperlink" Target="http://igsn.org/GFFB1000A" TargetMode="External"/><Relationship Id="rId49" Type="http://schemas.openxmlformats.org/officeDocument/2006/relationships/hyperlink" Target="http://igsn.org/GFFB1001Q" TargetMode="External"/><Relationship Id="rId10" Type="http://schemas.openxmlformats.org/officeDocument/2006/relationships/hyperlink" Target="http://igsn.org/GFFB1002Q" TargetMode="External"/><Relationship Id="rId19" Type="http://schemas.openxmlformats.org/officeDocument/2006/relationships/hyperlink" Target="http://igsn.org/GFFB1002K" TargetMode="External"/><Relationship Id="rId31" Type="http://schemas.openxmlformats.org/officeDocument/2006/relationships/hyperlink" Target="http://igsn.org/GFFB10038" TargetMode="External"/><Relationship Id="rId44" Type="http://schemas.openxmlformats.org/officeDocument/2006/relationships/hyperlink" Target="http://igsn.org/GFFB10021" TargetMode="External"/><Relationship Id="rId52" Type="http://schemas.openxmlformats.org/officeDocument/2006/relationships/hyperlink" Target="http://igsn.org/GFFB1002T" TargetMode="External"/><Relationship Id="rId4" Type="http://schemas.openxmlformats.org/officeDocument/2006/relationships/hyperlink" Target="http://igsn.org/GFFB1002V" TargetMode="External"/><Relationship Id="rId9" Type="http://schemas.openxmlformats.org/officeDocument/2006/relationships/hyperlink" Target="http://igsn.org/GFFB1002P" TargetMode="External"/><Relationship Id="rId14" Type="http://schemas.openxmlformats.org/officeDocument/2006/relationships/hyperlink" Target="http://igsn.org/GFFB10022" TargetMode="External"/><Relationship Id="rId22" Type="http://schemas.openxmlformats.org/officeDocument/2006/relationships/hyperlink" Target="http://igsn.org/GFFB1002N" TargetMode="External"/><Relationship Id="rId27" Type="http://schemas.openxmlformats.org/officeDocument/2006/relationships/hyperlink" Target="http://igsn.org/GFFB1002G" TargetMode="External"/><Relationship Id="rId30" Type="http://schemas.openxmlformats.org/officeDocument/2006/relationships/hyperlink" Target="http://igsn.org/GFFB1002L" TargetMode="External"/><Relationship Id="rId35" Type="http://schemas.openxmlformats.org/officeDocument/2006/relationships/hyperlink" Target="http://igsn.org/GFFB10009" TargetMode="External"/><Relationship Id="rId43" Type="http://schemas.openxmlformats.org/officeDocument/2006/relationships/hyperlink" Target="http://igsn.org/GFFB1001T" TargetMode="External"/><Relationship Id="rId48" Type="http://schemas.openxmlformats.org/officeDocument/2006/relationships/hyperlink" Target="http://igsn.org/GFFB1001P" TargetMode="External"/><Relationship Id="rId8" Type="http://schemas.openxmlformats.org/officeDocument/2006/relationships/hyperlink" Target="http://igsn.org/GFFB1002S" TargetMode="External"/><Relationship Id="rId51" Type="http://schemas.openxmlformats.org/officeDocument/2006/relationships/hyperlink" Target="http://igsn.org/GFFB1001S" TargetMode="External"/><Relationship Id="rId3" Type="http://schemas.openxmlformats.org/officeDocument/2006/relationships/hyperlink" Target="http://igsn.org/GFFB1002U" TargetMode="External"/><Relationship Id="rId12" Type="http://schemas.openxmlformats.org/officeDocument/2006/relationships/hyperlink" Target="http://igsn.org/GFFB1002X" TargetMode="External"/><Relationship Id="rId17" Type="http://schemas.openxmlformats.org/officeDocument/2006/relationships/hyperlink" Target="http://igsn.org/GFFB10025" TargetMode="External"/><Relationship Id="rId25" Type="http://schemas.openxmlformats.org/officeDocument/2006/relationships/hyperlink" Target="http://igsn.org/GFFB1002H" TargetMode="External"/><Relationship Id="rId33" Type="http://schemas.openxmlformats.org/officeDocument/2006/relationships/hyperlink" Target="http://igsn.org/GFFB10004" TargetMode="External"/><Relationship Id="rId38" Type="http://schemas.openxmlformats.org/officeDocument/2006/relationships/hyperlink" Target="http://igsn.org/GFFB1001W" TargetMode="External"/><Relationship Id="rId46" Type="http://schemas.openxmlformats.org/officeDocument/2006/relationships/hyperlink" Target="http://igsn.org/GFFB10026" TargetMode="External"/><Relationship Id="rId20" Type="http://schemas.openxmlformats.org/officeDocument/2006/relationships/hyperlink" Target="http://igsn.org/GFFB1002K" TargetMode="External"/><Relationship Id="rId41" Type="http://schemas.openxmlformats.org/officeDocument/2006/relationships/hyperlink" Target="http://igsn.org/GFFB1001Z" TargetMode="External"/><Relationship Id="rId1" Type="http://schemas.openxmlformats.org/officeDocument/2006/relationships/hyperlink" Target="http://igsn.org/GFFB1002U" TargetMode="External"/><Relationship Id="rId6" Type="http://schemas.openxmlformats.org/officeDocument/2006/relationships/hyperlink" Target="http://igsn.org/GFFB1002R"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igsn.org/GFFB10007" TargetMode="External"/><Relationship Id="rId13" Type="http://schemas.openxmlformats.org/officeDocument/2006/relationships/hyperlink" Target="http://igsn.org/GFFB10003" TargetMode="External"/><Relationship Id="rId18" Type="http://schemas.openxmlformats.org/officeDocument/2006/relationships/hyperlink" Target="http://igsn.org/GFFB1001B" TargetMode="External"/><Relationship Id="rId26" Type="http://schemas.openxmlformats.org/officeDocument/2006/relationships/hyperlink" Target="http://igsn.org/GFFB10012" TargetMode="External"/><Relationship Id="rId3" Type="http://schemas.openxmlformats.org/officeDocument/2006/relationships/hyperlink" Target="http://igsn.org/GFFB1000Z" TargetMode="External"/><Relationship Id="rId21" Type="http://schemas.openxmlformats.org/officeDocument/2006/relationships/hyperlink" Target="http://igsn.org/GFFB10017" TargetMode="External"/><Relationship Id="rId7" Type="http://schemas.openxmlformats.org/officeDocument/2006/relationships/hyperlink" Target="http://igsn.org/GFFB1000H" TargetMode="External"/><Relationship Id="rId12" Type="http://schemas.openxmlformats.org/officeDocument/2006/relationships/hyperlink" Target="http://igsn.org/GFFB1000D" TargetMode="External"/><Relationship Id="rId17" Type="http://schemas.openxmlformats.org/officeDocument/2006/relationships/hyperlink" Target="http://igsn.org/GFFB1001D" TargetMode="External"/><Relationship Id="rId25" Type="http://schemas.openxmlformats.org/officeDocument/2006/relationships/hyperlink" Target="http://igsn.org/GFFB10015" TargetMode="External"/><Relationship Id="rId2" Type="http://schemas.openxmlformats.org/officeDocument/2006/relationships/hyperlink" Target="http://igsn.org/GFFB1000X" TargetMode="External"/><Relationship Id="rId16" Type="http://schemas.openxmlformats.org/officeDocument/2006/relationships/hyperlink" Target="http://igsn.org/GFFB1001C" TargetMode="External"/><Relationship Id="rId20" Type="http://schemas.openxmlformats.org/officeDocument/2006/relationships/hyperlink" Target="http://igsn.org/GFFB10018" TargetMode="External"/><Relationship Id="rId1" Type="http://schemas.openxmlformats.org/officeDocument/2006/relationships/hyperlink" Target="http://igsn.org/GFFB10010" TargetMode="External"/><Relationship Id="rId6" Type="http://schemas.openxmlformats.org/officeDocument/2006/relationships/hyperlink" Target="http://igsn.org/GFFB1000W" TargetMode="External"/><Relationship Id="rId11" Type="http://schemas.openxmlformats.org/officeDocument/2006/relationships/hyperlink" Target="http://igsn.org/GFFB1000F" TargetMode="External"/><Relationship Id="rId24" Type="http://schemas.openxmlformats.org/officeDocument/2006/relationships/hyperlink" Target="http://igsn.org/GFFB10014" TargetMode="External"/><Relationship Id="rId5" Type="http://schemas.openxmlformats.org/officeDocument/2006/relationships/hyperlink" Target="http://igsn.org/GFFB1000U" TargetMode="External"/><Relationship Id="rId15" Type="http://schemas.openxmlformats.org/officeDocument/2006/relationships/hyperlink" Target="http://igsn.org/GFFB1001A" TargetMode="External"/><Relationship Id="rId23" Type="http://schemas.openxmlformats.org/officeDocument/2006/relationships/hyperlink" Target="http://igsn.org/GFFB10016" TargetMode="External"/><Relationship Id="rId10" Type="http://schemas.openxmlformats.org/officeDocument/2006/relationships/hyperlink" Target="http://igsn.org/GFFB1000G" TargetMode="External"/><Relationship Id="rId19" Type="http://schemas.openxmlformats.org/officeDocument/2006/relationships/hyperlink" Target="http://igsn.org/GFFB10019" TargetMode="External"/><Relationship Id="rId4" Type="http://schemas.openxmlformats.org/officeDocument/2006/relationships/hyperlink" Target="http://igsn.org/GFFB1000Y" TargetMode="External"/><Relationship Id="rId9" Type="http://schemas.openxmlformats.org/officeDocument/2006/relationships/hyperlink" Target="http://igsn.org/GFFB1000J" TargetMode="External"/><Relationship Id="rId14" Type="http://schemas.openxmlformats.org/officeDocument/2006/relationships/hyperlink" Target="http://igsn.org/GFFB1001E" TargetMode="External"/><Relationship Id="rId22" Type="http://schemas.openxmlformats.org/officeDocument/2006/relationships/hyperlink" Target="http://igsn.org/GFFB10013" TargetMode="External"/><Relationship Id="rId27" Type="http://schemas.openxmlformats.org/officeDocument/2006/relationships/hyperlink" Target="http://igsn.org/GFFB10011" TargetMode="External"/><Relationship Id="rId30"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8" Type="http://schemas.openxmlformats.org/officeDocument/2006/relationships/hyperlink" Target="http://igsn.org/GFFB10036" TargetMode="External"/><Relationship Id="rId13" Type="http://schemas.openxmlformats.org/officeDocument/2006/relationships/hyperlink" Target="http://igsn.org/GFFB1003C" TargetMode="External"/><Relationship Id="rId3" Type="http://schemas.openxmlformats.org/officeDocument/2006/relationships/hyperlink" Target="http://igsn.org/GFFB10031" TargetMode="External"/><Relationship Id="rId7" Type="http://schemas.openxmlformats.org/officeDocument/2006/relationships/hyperlink" Target="http://igsn.org/GFFB10035" TargetMode="External"/><Relationship Id="rId12" Type="http://schemas.openxmlformats.org/officeDocument/2006/relationships/hyperlink" Target="http://igsn.org/GFFB1003D" TargetMode="External"/><Relationship Id="rId17" Type="http://schemas.openxmlformats.org/officeDocument/2006/relationships/drawing" Target="../drawings/drawing1.xml"/><Relationship Id="rId2" Type="http://schemas.openxmlformats.org/officeDocument/2006/relationships/hyperlink" Target="http://igsn.org/GFFB10030" TargetMode="External"/><Relationship Id="rId16" Type="http://schemas.openxmlformats.org/officeDocument/2006/relationships/hyperlink" Target="http://igsn.org/GFFB10039" TargetMode="External"/><Relationship Id="rId1" Type="http://schemas.openxmlformats.org/officeDocument/2006/relationships/hyperlink" Target="http://igsn.org/GFFB1002Z" TargetMode="External"/><Relationship Id="rId6" Type="http://schemas.openxmlformats.org/officeDocument/2006/relationships/hyperlink" Target="http://igsn.org/GFFB10034" TargetMode="External"/><Relationship Id="rId11" Type="http://schemas.openxmlformats.org/officeDocument/2006/relationships/hyperlink" Target="http://igsn.org/GFFB1003E" TargetMode="External"/><Relationship Id="rId5" Type="http://schemas.openxmlformats.org/officeDocument/2006/relationships/hyperlink" Target="http://igsn.org/GFFB10033" TargetMode="External"/><Relationship Id="rId15" Type="http://schemas.openxmlformats.org/officeDocument/2006/relationships/hyperlink" Target="http://igsn.org/GFFB1003A" TargetMode="External"/><Relationship Id="rId10" Type="http://schemas.openxmlformats.org/officeDocument/2006/relationships/hyperlink" Target="http://igsn.org/GFFB1003F" TargetMode="External"/><Relationship Id="rId4" Type="http://schemas.openxmlformats.org/officeDocument/2006/relationships/hyperlink" Target="http://igsn.org/GFFB10032" TargetMode="External"/><Relationship Id="rId9" Type="http://schemas.openxmlformats.org/officeDocument/2006/relationships/hyperlink" Target="http://igsn.org/GFFB1003F" TargetMode="External"/><Relationship Id="rId14" Type="http://schemas.openxmlformats.org/officeDocument/2006/relationships/hyperlink" Target="http://igsn.org/GFFB1003B"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igsn.org/GFFB10059" TargetMode="External"/><Relationship Id="rId18" Type="http://schemas.openxmlformats.org/officeDocument/2006/relationships/hyperlink" Target="http://igsn.org/GFFB1004P" TargetMode="External"/><Relationship Id="rId26" Type="http://schemas.openxmlformats.org/officeDocument/2006/relationships/hyperlink" Target="http://igsn.org/GFFB1004X" TargetMode="External"/><Relationship Id="rId39" Type="http://schemas.openxmlformats.org/officeDocument/2006/relationships/hyperlink" Target="http://igsn.org/GFFB1005K" TargetMode="External"/><Relationship Id="rId21" Type="http://schemas.openxmlformats.org/officeDocument/2006/relationships/hyperlink" Target="http://igsn.org/GFFB1004S" TargetMode="External"/><Relationship Id="rId34" Type="http://schemas.openxmlformats.org/officeDocument/2006/relationships/hyperlink" Target="http://igsn.org/GFFB10055" TargetMode="External"/><Relationship Id="rId42" Type="http://schemas.openxmlformats.org/officeDocument/2006/relationships/hyperlink" Target="http://igsn.org/GFFB1005M" TargetMode="External"/><Relationship Id="rId47" Type="http://schemas.openxmlformats.org/officeDocument/2006/relationships/hyperlink" Target="http://igsn.org/GFFB1005W" TargetMode="External"/><Relationship Id="rId7" Type="http://schemas.openxmlformats.org/officeDocument/2006/relationships/hyperlink" Target="http://igsn.org/GFFB1005P" TargetMode="External"/><Relationship Id="rId2" Type="http://schemas.openxmlformats.org/officeDocument/2006/relationships/hyperlink" Target="http://igsn.org/GFFB1004K" TargetMode="External"/><Relationship Id="rId16" Type="http://schemas.openxmlformats.org/officeDocument/2006/relationships/hyperlink" Target="http://igsn.org/GFFB1004M" TargetMode="External"/><Relationship Id="rId29" Type="http://schemas.openxmlformats.org/officeDocument/2006/relationships/hyperlink" Target="http://igsn.org/GFFB10050" TargetMode="External"/><Relationship Id="rId11" Type="http://schemas.openxmlformats.org/officeDocument/2006/relationships/hyperlink" Target="http://igsn.org/GFFB1005H" TargetMode="External"/><Relationship Id="rId24" Type="http://schemas.openxmlformats.org/officeDocument/2006/relationships/hyperlink" Target="http://igsn.org/GFFB1004V" TargetMode="External"/><Relationship Id="rId32" Type="http://schemas.openxmlformats.org/officeDocument/2006/relationships/hyperlink" Target="http://igsn.org/GFFB10053" TargetMode="External"/><Relationship Id="rId37" Type="http://schemas.openxmlformats.org/officeDocument/2006/relationships/hyperlink" Target="http://igsn.org/GFFB1005V" TargetMode="External"/><Relationship Id="rId40" Type="http://schemas.openxmlformats.org/officeDocument/2006/relationships/hyperlink" Target="http://igsn.org/GFFB1005R" TargetMode="External"/><Relationship Id="rId45" Type="http://schemas.openxmlformats.org/officeDocument/2006/relationships/hyperlink" Target="http://igsn.org/GFFB1005N" TargetMode="External"/><Relationship Id="rId5" Type="http://schemas.openxmlformats.org/officeDocument/2006/relationships/hyperlink" Target="http://igsn.org/GFFB1005D" TargetMode="External"/><Relationship Id="rId15" Type="http://schemas.openxmlformats.org/officeDocument/2006/relationships/hyperlink" Target="http://igsn.org/GFFB1004L" TargetMode="External"/><Relationship Id="rId23" Type="http://schemas.openxmlformats.org/officeDocument/2006/relationships/hyperlink" Target="http://igsn.org/GFFB1004U" TargetMode="External"/><Relationship Id="rId28" Type="http://schemas.openxmlformats.org/officeDocument/2006/relationships/hyperlink" Target="http://igsn.org/GFFB1004Z" TargetMode="External"/><Relationship Id="rId36" Type="http://schemas.openxmlformats.org/officeDocument/2006/relationships/hyperlink" Target="http://igsn.org/GFFB10057" TargetMode="External"/><Relationship Id="rId49" Type="http://schemas.openxmlformats.org/officeDocument/2006/relationships/hyperlink" Target="http://igsn.org/GFFB1005X" TargetMode="External"/><Relationship Id="rId10" Type="http://schemas.openxmlformats.org/officeDocument/2006/relationships/hyperlink" Target="http://igsn.org/GFFB1005G" TargetMode="External"/><Relationship Id="rId19" Type="http://schemas.openxmlformats.org/officeDocument/2006/relationships/hyperlink" Target="http://igsn.org/GFFB1004Q" TargetMode="External"/><Relationship Id="rId31" Type="http://schemas.openxmlformats.org/officeDocument/2006/relationships/hyperlink" Target="http://igsn.org/GFFB10052" TargetMode="External"/><Relationship Id="rId44" Type="http://schemas.openxmlformats.org/officeDocument/2006/relationships/hyperlink" Target="http://igsn.org/GFFB1004H" TargetMode="External"/><Relationship Id="rId4" Type="http://schemas.openxmlformats.org/officeDocument/2006/relationships/hyperlink" Target="http://igsn.org/GFFB1005C" TargetMode="External"/><Relationship Id="rId9" Type="http://schemas.openxmlformats.org/officeDocument/2006/relationships/hyperlink" Target="http://igsn.org/GFFB1005F" TargetMode="External"/><Relationship Id="rId14" Type="http://schemas.openxmlformats.org/officeDocument/2006/relationships/hyperlink" Target="http://igsn.org/GFFB1005A" TargetMode="External"/><Relationship Id="rId22" Type="http://schemas.openxmlformats.org/officeDocument/2006/relationships/hyperlink" Target="http://igsn.org/GFFB1004T" TargetMode="External"/><Relationship Id="rId27" Type="http://schemas.openxmlformats.org/officeDocument/2006/relationships/hyperlink" Target="http://igsn.org/GFFB1004Y" TargetMode="External"/><Relationship Id="rId30" Type="http://schemas.openxmlformats.org/officeDocument/2006/relationships/hyperlink" Target="http://igsn.org/GFFB10051" TargetMode="External"/><Relationship Id="rId35" Type="http://schemas.openxmlformats.org/officeDocument/2006/relationships/hyperlink" Target="http://igsn.org/GFFB10056" TargetMode="External"/><Relationship Id="rId43" Type="http://schemas.openxmlformats.org/officeDocument/2006/relationships/hyperlink" Target="http://igsn.org/GFFB1004G" TargetMode="External"/><Relationship Id="rId48" Type="http://schemas.openxmlformats.org/officeDocument/2006/relationships/hyperlink" Target="http://igsn.org/GFFB1005T" TargetMode="External"/><Relationship Id="rId8" Type="http://schemas.openxmlformats.org/officeDocument/2006/relationships/hyperlink" Target="http://igsn.org/GFFB1005Q" TargetMode="External"/><Relationship Id="rId3" Type="http://schemas.openxmlformats.org/officeDocument/2006/relationships/hyperlink" Target="http://igsn.org/GFFB1005B" TargetMode="External"/><Relationship Id="rId12" Type="http://schemas.openxmlformats.org/officeDocument/2006/relationships/hyperlink" Target="http://igsn.org/GFFB10058" TargetMode="External"/><Relationship Id="rId17" Type="http://schemas.openxmlformats.org/officeDocument/2006/relationships/hyperlink" Target="http://igsn.org/GFFB1004N" TargetMode="External"/><Relationship Id="rId25" Type="http://schemas.openxmlformats.org/officeDocument/2006/relationships/hyperlink" Target="http://igsn.org/GFFB1004W" TargetMode="External"/><Relationship Id="rId33" Type="http://schemas.openxmlformats.org/officeDocument/2006/relationships/hyperlink" Target="http://igsn.org/GFFB10054" TargetMode="External"/><Relationship Id="rId38" Type="http://schemas.openxmlformats.org/officeDocument/2006/relationships/hyperlink" Target="http://igsn.org/GFFB1005J" TargetMode="External"/><Relationship Id="rId46" Type="http://schemas.openxmlformats.org/officeDocument/2006/relationships/hyperlink" Target="http://igsn.org/GFFB1005S" TargetMode="External"/><Relationship Id="rId20" Type="http://schemas.openxmlformats.org/officeDocument/2006/relationships/hyperlink" Target="http://igsn.org/GFFB1004R" TargetMode="External"/><Relationship Id="rId41" Type="http://schemas.openxmlformats.org/officeDocument/2006/relationships/hyperlink" Target="http://igsn.org/GFFB1005L" TargetMode="External"/><Relationship Id="rId1" Type="http://schemas.openxmlformats.org/officeDocument/2006/relationships/hyperlink" Target="http://igsn.org/GFFB1004J" TargetMode="External"/><Relationship Id="rId6" Type="http://schemas.openxmlformats.org/officeDocument/2006/relationships/hyperlink" Target="http://igsn.org/GFFB1005E"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igsn.org/GFFB1004C" TargetMode="External"/><Relationship Id="rId13" Type="http://schemas.openxmlformats.org/officeDocument/2006/relationships/hyperlink" Target="http://igsn.org/GFFB1004A" TargetMode="External"/><Relationship Id="rId18" Type="http://schemas.openxmlformats.org/officeDocument/2006/relationships/hyperlink" Target="http://igsn.org/GFFB1003Z" TargetMode="External"/><Relationship Id="rId3" Type="http://schemas.openxmlformats.org/officeDocument/2006/relationships/hyperlink" Target="http://igsn.org/GFFB1004B" TargetMode="External"/><Relationship Id="rId21" Type="http://schemas.openxmlformats.org/officeDocument/2006/relationships/hyperlink" Target="http://igsn.org/GFFB1003S" TargetMode="External"/><Relationship Id="rId7" Type="http://schemas.openxmlformats.org/officeDocument/2006/relationships/hyperlink" Target="http://igsn.org/GFFB1004D" TargetMode="External"/><Relationship Id="rId12" Type="http://schemas.openxmlformats.org/officeDocument/2006/relationships/hyperlink" Target="http://igsn.org/GFFB10049" TargetMode="External"/><Relationship Id="rId17" Type="http://schemas.openxmlformats.org/officeDocument/2006/relationships/hyperlink" Target="http://igsn.org/GFFB10043" TargetMode="External"/><Relationship Id="rId25" Type="http://schemas.openxmlformats.org/officeDocument/2006/relationships/hyperlink" Target="http://igsn.org/GFFB10047" TargetMode="External"/><Relationship Id="rId2" Type="http://schemas.openxmlformats.org/officeDocument/2006/relationships/hyperlink" Target="http://igsn.org/GFFB1005Y" TargetMode="External"/><Relationship Id="rId16" Type="http://schemas.openxmlformats.org/officeDocument/2006/relationships/hyperlink" Target="http://igsn.org/GFFB1003X" TargetMode="External"/><Relationship Id="rId20" Type="http://schemas.openxmlformats.org/officeDocument/2006/relationships/hyperlink" Target="http://igsn.org/GFFB10041" TargetMode="External"/><Relationship Id="rId1" Type="http://schemas.openxmlformats.org/officeDocument/2006/relationships/hyperlink" Target="http://igsn.org/GFFB1005U" TargetMode="External"/><Relationship Id="rId6" Type="http://schemas.openxmlformats.org/officeDocument/2006/relationships/hyperlink" Target="http://igsn.org/GFFB10046" TargetMode="External"/><Relationship Id="rId11" Type="http://schemas.openxmlformats.org/officeDocument/2006/relationships/hyperlink" Target="http://igsn.org/GFFB1004F" TargetMode="External"/><Relationship Id="rId24" Type="http://schemas.openxmlformats.org/officeDocument/2006/relationships/hyperlink" Target="http://igsn.org/GFFB10045" TargetMode="External"/><Relationship Id="rId5" Type="http://schemas.openxmlformats.org/officeDocument/2006/relationships/hyperlink" Target="http://igsn.org/GFFB1003U" TargetMode="External"/><Relationship Id="rId15" Type="http://schemas.openxmlformats.org/officeDocument/2006/relationships/hyperlink" Target="http://igsn.org/GFFB10042" TargetMode="External"/><Relationship Id="rId23" Type="http://schemas.openxmlformats.org/officeDocument/2006/relationships/hyperlink" Target="http://igsn.org/GFFB1003Y" TargetMode="External"/><Relationship Id="rId28" Type="http://schemas.microsoft.com/office/2017/10/relationships/threadedComment" Target="../threadedComments/threadedComment3.xml"/><Relationship Id="rId10" Type="http://schemas.openxmlformats.org/officeDocument/2006/relationships/hyperlink" Target="http://igsn.org/GFFB1004E" TargetMode="External"/><Relationship Id="rId19" Type="http://schemas.openxmlformats.org/officeDocument/2006/relationships/hyperlink" Target="http://igsn.org/GFFB10040" TargetMode="External"/><Relationship Id="rId4" Type="http://schemas.openxmlformats.org/officeDocument/2006/relationships/hyperlink" Target="http://igsn.org/GFFB10044" TargetMode="External"/><Relationship Id="rId9" Type="http://schemas.openxmlformats.org/officeDocument/2006/relationships/hyperlink" Target="http://igsn.org/GFFB10048" TargetMode="External"/><Relationship Id="rId14" Type="http://schemas.openxmlformats.org/officeDocument/2006/relationships/hyperlink" Target="http://igsn.org/GFFB1003W" TargetMode="External"/><Relationship Id="rId22" Type="http://schemas.openxmlformats.org/officeDocument/2006/relationships/hyperlink" Target="http://igsn.org/GFFB1003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L29"/>
  <sheetViews>
    <sheetView tabSelected="1" zoomScale="140" zoomScaleNormal="140" zoomScalePageLayoutView="140" workbookViewId="0">
      <selection activeCell="A25" sqref="A25"/>
    </sheetView>
  </sheetViews>
  <sheetFormatPr baseColWidth="10" defaultColWidth="11.5" defaultRowHeight="16" x14ac:dyDescent="0.2"/>
  <cols>
    <col min="1" max="2" width="11.5" style="424"/>
    <col min="3" max="3" width="19.33203125" style="424" customWidth="1"/>
    <col min="4" max="16384" width="11.5" style="424"/>
  </cols>
  <sheetData>
    <row r="2" spans="1:12" ht="18" x14ac:dyDescent="0.2">
      <c r="B2" s="318" t="s">
        <v>0</v>
      </c>
      <c r="C2" s="318"/>
      <c r="D2" s="318" t="s">
        <v>1551</v>
      </c>
      <c r="E2" s="318"/>
      <c r="F2" s="318"/>
      <c r="G2" s="318"/>
      <c r="H2" s="318"/>
      <c r="I2" s="318"/>
    </row>
    <row r="3" spans="1:12" x14ac:dyDescent="0.2">
      <c r="B3" s="535">
        <v>44339</v>
      </c>
      <c r="D3" s="423"/>
    </row>
    <row r="4" spans="1:12" x14ac:dyDescent="0.2">
      <c r="A4" s="435"/>
    </row>
    <row r="6" spans="1:12" x14ac:dyDescent="0.2">
      <c r="B6" s="538" t="s">
        <v>1548</v>
      </c>
    </row>
    <row r="7" spans="1:12" x14ac:dyDescent="0.2">
      <c r="C7" s="538"/>
      <c r="D7" s="538"/>
      <c r="E7" s="538"/>
      <c r="F7" s="538"/>
      <c r="G7" s="538"/>
      <c r="H7" s="538"/>
      <c r="I7" s="538"/>
      <c r="J7" s="538"/>
      <c r="K7" s="538"/>
      <c r="L7" s="538"/>
    </row>
    <row r="8" spans="1:12" ht="49" customHeight="1" x14ac:dyDescent="0.2">
      <c r="B8" s="656" t="s">
        <v>1550</v>
      </c>
      <c r="C8" s="656"/>
      <c r="D8" s="656"/>
      <c r="E8" s="656"/>
      <c r="F8" s="656"/>
      <c r="G8" s="656"/>
      <c r="H8" s="656"/>
      <c r="I8" s="656"/>
      <c r="J8" s="656"/>
      <c r="K8" s="656"/>
      <c r="L8" s="656"/>
    </row>
    <row r="9" spans="1:12" ht="52" customHeight="1" x14ac:dyDescent="0.2">
      <c r="B9" s="656" t="s">
        <v>1549</v>
      </c>
      <c r="C9" s="656"/>
      <c r="D9" s="656"/>
      <c r="E9" s="656"/>
      <c r="F9" s="656"/>
      <c r="G9" s="656"/>
      <c r="H9" s="656"/>
      <c r="I9" s="656"/>
      <c r="J9" s="656"/>
      <c r="K9" s="656"/>
      <c r="L9" s="656"/>
    </row>
    <row r="10" spans="1:12" ht="24" customHeight="1" x14ac:dyDescent="0.2"/>
    <row r="12" spans="1:12" x14ac:dyDescent="0.2">
      <c r="B12" s="424" t="s">
        <v>1</v>
      </c>
    </row>
    <row r="13" spans="1:12" x14ac:dyDescent="0.2">
      <c r="B13" s="424" t="s">
        <v>2</v>
      </c>
    </row>
    <row r="14" spans="1:12" x14ac:dyDescent="0.2">
      <c r="B14" s="424" t="s">
        <v>3</v>
      </c>
    </row>
    <row r="16" spans="1:12" x14ac:dyDescent="0.2">
      <c r="B16" s="424" t="s">
        <v>4</v>
      </c>
    </row>
    <row r="17" spans="2:2" x14ac:dyDescent="0.2">
      <c r="B17" s="424" t="s">
        <v>5</v>
      </c>
    </row>
    <row r="18" spans="2:2" x14ac:dyDescent="0.2">
      <c r="B18" s="424" t="s">
        <v>6</v>
      </c>
    </row>
    <row r="20" spans="2:2" x14ac:dyDescent="0.2">
      <c r="B20" s="424" t="s">
        <v>7</v>
      </c>
    </row>
    <row r="21" spans="2:2" x14ac:dyDescent="0.2">
      <c r="B21" s="424" t="s">
        <v>8</v>
      </c>
    </row>
    <row r="22" spans="2:2" x14ac:dyDescent="0.2">
      <c r="B22" s="424" t="s">
        <v>9</v>
      </c>
    </row>
    <row r="24" spans="2:2" x14ac:dyDescent="0.2">
      <c r="B24" s="424" t="s">
        <v>1546</v>
      </c>
    </row>
    <row r="25" spans="2:2" x14ac:dyDescent="0.2">
      <c r="B25" s="424" t="s">
        <v>10</v>
      </c>
    </row>
    <row r="26" spans="2:2" x14ac:dyDescent="0.2">
      <c r="B26" s="424" t="s">
        <v>1636</v>
      </c>
    </row>
    <row r="27" spans="2:2" x14ac:dyDescent="0.2">
      <c r="B27" s="424" t="s">
        <v>11</v>
      </c>
    </row>
    <row r="28" spans="2:2" x14ac:dyDescent="0.2">
      <c r="B28" s="424" t="s">
        <v>1545</v>
      </c>
    </row>
    <row r="29" spans="2:2" x14ac:dyDescent="0.2">
      <c r="B29" s="424" t="s">
        <v>1544</v>
      </c>
    </row>
  </sheetData>
  <customSheetViews>
    <customSheetView guid="{454424E5-4F8E-4BF6-8BD3-7AB5E714315B}" scale="130">
      <selection activeCell="B19" sqref="B19"/>
      <pageMargins left="0.7" right="0.7" top="0.75" bottom="0.75" header="0.3" footer="0.3"/>
      <pageSetup paperSize="9" orientation="portrait" horizontalDpi="0" verticalDpi="0"/>
    </customSheetView>
  </customSheetViews>
  <mergeCells count="2">
    <mergeCell ref="B8:L8"/>
    <mergeCell ref="B9:L9"/>
  </mergeCells>
  <pageMargins left="0.7" right="0.7" top="0.75" bottom="0.75" header="0.3" footer="0.3"/>
  <pageSetup paperSize="8" orientation="landscape"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pageSetUpPr fitToPage="1"/>
  </sheetPr>
  <dimension ref="A1:AZ32"/>
  <sheetViews>
    <sheetView zoomScale="120" zoomScaleNormal="120" zoomScalePageLayoutView="120" workbookViewId="0">
      <selection activeCell="A36" sqref="A36"/>
    </sheetView>
  </sheetViews>
  <sheetFormatPr baseColWidth="10" defaultColWidth="9.1640625" defaultRowHeight="15" x14ac:dyDescent="0.2"/>
  <cols>
    <col min="1" max="1" width="23" style="83" customWidth="1"/>
    <col min="2" max="2" width="31.1640625" style="83" customWidth="1"/>
    <col min="3" max="3" width="11.5" style="13" customWidth="1"/>
    <col min="4" max="4" width="10.6640625" style="83" customWidth="1"/>
    <col min="5" max="5" width="16" style="83" customWidth="1"/>
    <col min="6" max="6" width="15.5" style="83" customWidth="1"/>
    <col min="7" max="7" width="39.33203125" style="83" customWidth="1"/>
    <col min="8" max="16" width="6.5" style="83" customWidth="1"/>
    <col min="17" max="19" width="7.33203125" style="83" customWidth="1"/>
    <col min="20" max="22" width="9.1640625" style="278"/>
    <col min="23" max="23" width="6.83203125" style="278" customWidth="1"/>
    <col min="24" max="52" width="9.1640625" style="278"/>
    <col min="53" max="16384" width="9.1640625" style="83"/>
  </cols>
  <sheetData>
    <row r="1" spans="1:25" ht="18" x14ac:dyDescent="0.2">
      <c r="A1" s="294" t="s">
        <v>1228</v>
      </c>
      <c r="B1" s="57"/>
      <c r="C1" s="31"/>
      <c r="D1" s="31"/>
      <c r="E1" s="55"/>
      <c r="F1" s="57"/>
      <c r="G1" s="57"/>
      <c r="H1" s="57"/>
      <c r="I1" s="55"/>
      <c r="J1" s="55"/>
      <c r="K1" s="55"/>
      <c r="L1" s="55"/>
      <c r="M1" s="55"/>
      <c r="N1" s="55"/>
      <c r="O1" s="55"/>
      <c r="P1" s="55"/>
      <c r="Q1" s="55"/>
      <c r="R1" s="55"/>
      <c r="S1" s="55"/>
    </row>
    <row r="2" spans="1:25" x14ac:dyDescent="0.2">
      <c r="A2" s="4"/>
      <c r="B2" s="1"/>
      <c r="C2" s="1"/>
      <c r="D2" s="1"/>
      <c r="E2" s="1"/>
      <c r="F2" s="1"/>
      <c r="G2" s="1"/>
      <c r="H2" s="35" t="s">
        <v>340</v>
      </c>
      <c r="I2" s="59"/>
      <c r="J2" s="59"/>
      <c r="K2" s="59"/>
      <c r="L2" s="60"/>
      <c r="M2" s="59"/>
      <c r="N2" s="59"/>
      <c r="O2" s="59"/>
      <c r="P2" s="59"/>
      <c r="Q2" s="59"/>
      <c r="R2" s="59"/>
      <c r="S2" s="59"/>
      <c r="T2" s="69"/>
      <c r="U2" s="69"/>
      <c r="V2" s="69"/>
      <c r="X2" s="260" t="s">
        <v>16</v>
      </c>
      <c r="Y2" s="36"/>
    </row>
    <row r="3" spans="1:25" ht="30" x14ac:dyDescent="0.2">
      <c r="A3" s="61" t="s">
        <v>20</v>
      </c>
      <c r="B3" s="61" t="s">
        <v>21</v>
      </c>
      <c r="C3" s="61" t="s">
        <v>1229</v>
      </c>
      <c r="D3" s="61" t="s">
        <v>1230</v>
      </c>
      <c r="E3" s="61" t="s">
        <v>1231</v>
      </c>
      <c r="F3" s="61" t="s">
        <v>1232</v>
      </c>
      <c r="G3" s="61" t="s">
        <v>1233</v>
      </c>
      <c r="H3" s="69" t="s">
        <v>236</v>
      </c>
      <c r="I3" s="69" t="s">
        <v>341</v>
      </c>
      <c r="J3" s="69" t="s">
        <v>342</v>
      </c>
      <c r="K3" s="69" t="s">
        <v>224</v>
      </c>
      <c r="L3" s="69" t="s">
        <v>225</v>
      </c>
      <c r="M3" s="69" t="s">
        <v>223</v>
      </c>
      <c r="N3" s="69" t="s">
        <v>222</v>
      </c>
      <c r="O3" s="247" t="s">
        <v>237</v>
      </c>
      <c r="P3" s="69" t="s">
        <v>233</v>
      </c>
      <c r="Q3" s="247" t="s">
        <v>53</v>
      </c>
      <c r="R3" s="69" t="s">
        <v>235</v>
      </c>
      <c r="S3" s="69" t="s">
        <v>343</v>
      </c>
      <c r="T3" s="69" t="s">
        <v>344</v>
      </c>
      <c r="U3" s="69" t="s">
        <v>226</v>
      </c>
      <c r="V3" s="69" t="s">
        <v>241</v>
      </c>
      <c r="X3" s="36" t="s">
        <v>51</v>
      </c>
      <c r="Y3" s="34" t="s">
        <v>937</v>
      </c>
    </row>
    <row r="4" spans="1:25" x14ac:dyDescent="0.2">
      <c r="A4" s="10"/>
      <c r="B4" s="10"/>
      <c r="C4" s="10"/>
      <c r="D4" s="10"/>
      <c r="E4" s="10"/>
      <c r="F4" s="10"/>
      <c r="G4" s="10"/>
      <c r="H4" s="62"/>
      <c r="I4" s="62"/>
      <c r="J4" s="62"/>
      <c r="K4" s="62"/>
      <c r="L4" s="62"/>
      <c r="M4" s="62"/>
      <c r="N4" s="62"/>
      <c r="O4" s="62"/>
      <c r="P4" s="62"/>
      <c r="Q4" s="62"/>
      <c r="R4" s="62"/>
      <c r="S4" s="62"/>
      <c r="T4" s="62"/>
      <c r="U4" s="62"/>
      <c r="V4" s="62"/>
      <c r="X4" s="71"/>
      <c r="Y4" s="71"/>
    </row>
    <row r="5" spans="1:25" x14ac:dyDescent="0.2">
      <c r="A5" s="4" t="s">
        <v>1234</v>
      </c>
      <c r="B5" s="37"/>
      <c r="C5" s="37"/>
      <c r="D5" s="37"/>
      <c r="E5" s="37"/>
      <c r="F5" s="37"/>
      <c r="G5" s="37"/>
      <c r="H5" s="54"/>
      <c r="I5" s="54"/>
      <c r="J5" s="54"/>
      <c r="K5" s="54"/>
      <c r="L5" s="54"/>
      <c r="M5" s="54"/>
      <c r="N5" s="54"/>
      <c r="O5" s="54"/>
      <c r="P5" s="54"/>
    </row>
    <row r="6" spans="1:25" x14ac:dyDescent="0.2">
      <c r="A6" s="83" t="s">
        <v>1235</v>
      </c>
      <c r="B6" s="104" t="s">
        <v>1236</v>
      </c>
      <c r="C6" s="83" t="s">
        <v>1237</v>
      </c>
      <c r="D6" s="83" t="s">
        <v>1238</v>
      </c>
      <c r="F6" s="83" t="s">
        <v>1239</v>
      </c>
      <c r="G6" s="83" t="s">
        <v>1240</v>
      </c>
      <c r="H6" s="72">
        <v>4578</v>
      </c>
      <c r="I6" s="72">
        <v>343</v>
      </c>
      <c r="J6" s="72">
        <v>85</v>
      </c>
      <c r="K6" s="72">
        <v>4219</v>
      </c>
      <c r="L6" s="72">
        <v>13468</v>
      </c>
      <c r="M6" s="302">
        <v>119.43484275773363</v>
      </c>
      <c r="N6" s="72">
        <v>17720</v>
      </c>
      <c r="O6" s="532">
        <v>754.89713713988476</v>
      </c>
      <c r="P6" s="72">
        <v>52</v>
      </c>
      <c r="R6" s="72">
        <v>38</v>
      </c>
      <c r="S6" s="127">
        <v>3.6</v>
      </c>
      <c r="U6" s="532">
        <v>1433.441504276233</v>
      </c>
      <c r="V6" s="532">
        <v>11.621497402364561</v>
      </c>
    </row>
    <row r="7" spans="1:25" x14ac:dyDescent="0.2">
      <c r="A7" s="83" t="s">
        <v>1241</v>
      </c>
      <c r="B7" s="104" t="s">
        <v>1242</v>
      </c>
      <c r="C7" s="83" t="s">
        <v>1243</v>
      </c>
      <c r="D7" s="83" t="s">
        <v>1244</v>
      </c>
      <c r="F7" s="83" t="s">
        <v>1245</v>
      </c>
      <c r="G7" s="83" t="s">
        <v>1246</v>
      </c>
      <c r="H7" s="72">
        <v>1378</v>
      </c>
      <c r="I7" s="72">
        <v>747</v>
      </c>
      <c r="J7" s="72">
        <v>67</v>
      </c>
      <c r="K7" s="72">
        <v>2115</v>
      </c>
      <c r="L7" s="72">
        <v>10384</v>
      </c>
      <c r="M7" s="302">
        <v>77.080961819861201</v>
      </c>
      <c r="N7" s="72">
        <v>23359</v>
      </c>
      <c r="O7" s="532">
        <v>1704.578678230564</v>
      </c>
      <c r="P7" s="72">
        <v>30</v>
      </c>
      <c r="R7" s="72">
        <v>25</v>
      </c>
      <c r="S7" s="127">
        <v>8.6</v>
      </c>
      <c r="U7" s="532">
        <v>2056.172760368544</v>
      </c>
      <c r="V7" s="532">
        <v>27.944102544516781</v>
      </c>
      <c r="X7" s="316">
        <v>0.7165831268980819</v>
      </c>
      <c r="Y7" s="316">
        <v>2.4000000000000001E-5</v>
      </c>
    </row>
    <row r="8" spans="1:25" x14ac:dyDescent="0.2">
      <c r="A8" s="83" t="s">
        <v>1247</v>
      </c>
      <c r="B8" s="104" t="s">
        <v>1248</v>
      </c>
      <c r="C8" s="83" t="s">
        <v>1249</v>
      </c>
      <c r="D8" s="83" t="s">
        <v>1250</v>
      </c>
      <c r="E8" s="83" t="s">
        <v>1251</v>
      </c>
      <c r="F8" s="83" t="s">
        <v>1252</v>
      </c>
      <c r="G8" s="83" t="s">
        <v>1253</v>
      </c>
      <c r="H8" s="72">
        <v>2900</v>
      </c>
      <c r="I8" s="72">
        <v>1532</v>
      </c>
      <c r="J8" s="72">
        <v>100</v>
      </c>
      <c r="K8" s="72">
        <v>6266</v>
      </c>
      <c r="L8" s="72">
        <v>16797</v>
      </c>
      <c r="M8" s="302">
        <v>154.9820745251925</v>
      </c>
      <c r="N8" s="72">
        <v>33068</v>
      </c>
      <c r="O8" s="532">
        <v>1205.4935126116425</v>
      </c>
      <c r="P8" s="72">
        <v>59</v>
      </c>
      <c r="R8" s="72">
        <v>61</v>
      </c>
      <c r="S8" s="127">
        <v>13.9</v>
      </c>
      <c r="U8" s="532">
        <v>8885.966905153482</v>
      </c>
      <c r="V8" s="532">
        <v>24.146465748084246</v>
      </c>
      <c r="X8" s="317"/>
      <c r="Y8" s="317"/>
    </row>
    <row r="9" spans="1:25" x14ac:dyDescent="0.2">
      <c r="A9" s="83" t="s">
        <v>1254</v>
      </c>
      <c r="B9" s="104" t="s">
        <v>1255</v>
      </c>
      <c r="C9" s="83" t="s">
        <v>1256</v>
      </c>
      <c r="D9" s="83" t="s">
        <v>1257</v>
      </c>
      <c r="H9" s="72">
        <v>3901</v>
      </c>
      <c r="I9" s="72">
        <v>2006</v>
      </c>
      <c r="J9" s="72">
        <v>85</v>
      </c>
      <c r="K9" s="72">
        <v>6389</v>
      </c>
      <c r="L9" s="72">
        <v>12969</v>
      </c>
      <c r="M9" s="302">
        <v>184.39607285150541</v>
      </c>
      <c r="N9" s="72">
        <v>32376</v>
      </c>
      <c r="O9" s="532">
        <v>2050.3077788068931</v>
      </c>
      <c r="P9" s="72">
        <v>43</v>
      </c>
      <c r="R9" s="72">
        <v>49</v>
      </c>
      <c r="S9" s="127">
        <v>12.5</v>
      </c>
      <c r="U9" s="532">
        <v>6644.9897244209969</v>
      </c>
      <c r="V9" s="532">
        <v>28.122800652864456</v>
      </c>
      <c r="X9" s="317"/>
      <c r="Y9" s="317"/>
    </row>
    <row r="10" spans="1:25" x14ac:dyDescent="0.2">
      <c r="A10" s="83" t="s">
        <v>1258</v>
      </c>
      <c r="B10" s="104" t="s">
        <v>1259</v>
      </c>
      <c r="C10" s="83" t="s">
        <v>1260</v>
      </c>
      <c r="D10" s="83" t="s">
        <v>1261</v>
      </c>
      <c r="E10" s="83" t="s">
        <v>1262</v>
      </c>
      <c r="F10" s="83" t="s">
        <v>1263</v>
      </c>
      <c r="G10" s="83" t="s">
        <v>1240</v>
      </c>
      <c r="H10" s="72">
        <v>1563</v>
      </c>
      <c r="I10" s="72">
        <v>834</v>
      </c>
      <c r="J10" s="72">
        <v>140</v>
      </c>
      <c r="K10" s="72">
        <v>934</v>
      </c>
      <c r="L10" s="72">
        <v>6227</v>
      </c>
      <c r="M10" s="302">
        <v>95.811133197242782</v>
      </c>
      <c r="N10" s="72">
        <v>4993</v>
      </c>
      <c r="O10" s="532">
        <v>576.88971005967551</v>
      </c>
      <c r="P10" s="72">
        <v>24</v>
      </c>
      <c r="R10" s="72">
        <v>31</v>
      </c>
      <c r="S10" s="127">
        <v>6.5</v>
      </c>
      <c r="U10" s="532">
        <v>2802.3011725470988</v>
      </c>
      <c r="V10" s="532">
        <v>28.772642333099526</v>
      </c>
      <c r="X10" s="316">
        <v>0.71600436005609547</v>
      </c>
      <c r="Y10" s="316">
        <v>1.2999999999999999E-5</v>
      </c>
    </row>
    <row r="11" spans="1:25" x14ac:dyDescent="0.2">
      <c r="A11" s="83" t="s">
        <v>1264</v>
      </c>
      <c r="B11" s="104" t="s">
        <v>1265</v>
      </c>
      <c r="C11" s="83" t="s">
        <v>1266</v>
      </c>
      <c r="D11" s="83" t="s">
        <v>1267</v>
      </c>
      <c r="F11" s="83" t="s">
        <v>1268</v>
      </c>
      <c r="G11" s="83" t="s">
        <v>1269</v>
      </c>
      <c r="H11" s="72">
        <v>3363</v>
      </c>
      <c r="I11" s="72">
        <v>1772</v>
      </c>
      <c r="J11" s="72">
        <v>313</v>
      </c>
      <c r="K11" s="72">
        <v>2617</v>
      </c>
      <c r="L11" s="72">
        <v>4219</v>
      </c>
      <c r="M11" s="302">
        <v>236.77694982778422</v>
      </c>
      <c r="N11" s="72">
        <v>14249</v>
      </c>
      <c r="O11" s="532">
        <v>678.69156421065907</v>
      </c>
      <c r="P11" s="72">
        <v>19</v>
      </c>
      <c r="R11" s="72">
        <v>43</v>
      </c>
      <c r="S11" s="127">
        <v>10.9</v>
      </c>
      <c r="U11" s="532" t="s">
        <v>390</v>
      </c>
      <c r="V11" s="532">
        <v>37.91177027919467</v>
      </c>
      <c r="X11" s="316">
        <v>0.71726421192567502</v>
      </c>
      <c r="Y11" s="316">
        <v>4.5000000000000003E-5</v>
      </c>
    </row>
    <row r="12" spans="1:25" x14ac:dyDescent="0.2">
      <c r="A12" s="83" t="s">
        <v>1270</v>
      </c>
      <c r="B12" s="104" t="s">
        <v>1271</v>
      </c>
      <c r="C12" s="83" t="s">
        <v>1272</v>
      </c>
      <c r="D12" s="83" t="s">
        <v>1273</v>
      </c>
      <c r="F12" s="83" t="s">
        <v>1274</v>
      </c>
      <c r="G12" s="83" t="s">
        <v>1253</v>
      </c>
      <c r="H12" s="72">
        <v>785</v>
      </c>
      <c r="I12" s="72">
        <v>390</v>
      </c>
      <c r="J12" s="72">
        <v>27</v>
      </c>
      <c r="K12" s="72">
        <v>3465</v>
      </c>
      <c r="L12" s="72">
        <v>6244</v>
      </c>
      <c r="M12" s="532" t="s">
        <v>390</v>
      </c>
      <c r="N12" s="72">
        <v>9314</v>
      </c>
      <c r="O12" s="532">
        <v>576.7094755251012</v>
      </c>
      <c r="P12" s="72">
        <v>21</v>
      </c>
      <c r="R12" s="72">
        <v>18</v>
      </c>
      <c r="S12" s="127"/>
      <c r="U12" s="532">
        <v>2140.0886300238462</v>
      </c>
      <c r="V12" s="532" t="s">
        <v>390</v>
      </c>
      <c r="X12" s="316">
        <v>0.71575427216025356</v>
      </c>
      <c r="Y12" s="316">
        <v>1.4E-5</v>
      </c>
    </row>
    <row r="13" spans="1:25" x14ac:dyDescent="0.2">
      <c r="A13" s="128" t="s">
        <v>887</v>
      </c>
      <c r="C13" s="128"/>
      <c r="D13" s="128"/>
      <c r="E13" s="128"/>
      <c r="F13" s="128"/>
      <c r="G13" s="128"/>
      <c r="H13" s="226">
        <f t="shared" ref="H13:P13" si="0">AVERAGE(H6:H12)</f>
        <v>2638.2857142857142</v>
      </c>
      <c r="I13" s="226">
        <f t="shared" si="0"/>
        <v>1089.1428571428571</v>
      </c>
      <c r="J13" s="226">
        <f t="shared" si="0"/>
        <v>116.71428571428571</v>
      </c>
      <c r="K13" s="226">
        <f t="shared" si="0"/>
        <v>3715</v>
      </c>
      <c r="L13" s="226">
        <f t="shared" si="0"/>
        <v>10044</v>
      </c>
      <c r="M13" s="226">
        <f t="shared" si="0"/>
        <v>144.7470058298866</v>
      </c>
      <c r="N13" s="226">
        <f t="shared" si="0"/>
        <v>19297</v>
      </c>
      <c r="O13" s="533">
        <f t="shared" si="0"/>
        <v>1078.2239795120599</v>
      </c>
      <c r="P13" s="226">
        <f t="shared" si="0"/>
        <v>35.428571428571431</v>
      </c>
      <c r="R13" s="226">
        <f>AVERAGE(R6:R12)</f>
        <v>37.857142857142854</v>
      </c>
      <c r="S13" s="226">
        <f>AVERAGE(S6:S12)</f>
        <v>9.3333333333333339</v>
      </c>
      <c r="U13" s="226">
        <f>AVERAGE(U6:U12)</f>
        <v>3993.8267827983673</v>
      </c>
      <c r="V13" s="226">
        <f>AVERAGE(V6:V12)</f>
        <v>26.419879826687374</v>
      </c>
      <c r="X13" s="272">
        <f>AVERAGE(X6:X12)</f>
        <v>0.7164014927600264</v>
      </c>
    </row>
    <row r="14" spans="1:25" ht="18" x14ac:dyDescent="0.25">
      <c r="A14" s="144" t="s">
        <v>158</v>
      </c>
      <c r="C14" s="128"/>
      <c r="D14" s="128"/>
      <c r="E14" s="128"/>
      <c r="F14" s="128"/>
      <c r="G14" s="128"/>
      <c r="H14" s="221">
        <f t="shared" ref="H14:P14" si="1">_xlfn.CONFIDENCE.T(0.05,STDEV(H6:H12),COUNT(H6:H12))</f>
        <v>1314.9879645523613</v>
      </c>
      <c r="I14" s="221">
        <f t="shared" si="1"/>
        <v>623.92629220322863</v>
      </c>
      <c r="J14" s="221">
        <f t="shared" si="1"/>
        <v>86.000235833278737</v>
      </c>
      <c r="K14" s="221">
        <f t="shared" si="1"/>
        <v>1905.6445334961059</v>
      </c>
      <c r="L14" s="221">
        <f t="shared" si="1"/>
        <v>4287.3047265304658</v>
      </c>
      <c r="M14" s="221">
        <f t="shared" si="1"/>
        <v>62.545720529019718</v>
      </c>
      <c r="N14" s="221">
        <f t="shared" si="1"/>
        <v>10056.568599181499</v>
      </c>
      <c r="O14" s="534">
        <f t="shared" si="1"/>
        <v>549.80814455471022</v>
      </c>
      <c r="P14" s="221">
        <f t="shared" si="1"/>
        <v>14.747903442106535</v>
      </c>
      <c r="R14" s="221">
        <f>_xlfn.CONFIDENCE.T(0.05,STDEV(R6:R12),COUNT(R6:R12))</f>
        <v>13.575909955073181</v>
      </c>
      <c r="S14" s="221">
        <f>_xlfn.CONFIDENCE.T(0.05,STDEV(S6:S12),COUNT(S6:S12))</f>
        <v>4.0583002780599626</v>
      </c>
      <c r="U14" s="221">
        <f>_xlfn.CONFIDENCE.T(0.05,STDEV(U6:U12),COUNT(U6:U12))</f>
        <v>3187.5164394974868</v>
      </c>
      <c r="V14" s="221">
        <f>_xlfn.CONFIDENCE.T(0.05,STDEV(V6:V12),COUNT(V6:V12))</f>
        <v>8.9907028005174823</v>
      </c>
      <c r="X14" s="273">
        <f>_xlfn.CONFIDENCE.T(0.05,STDEV(X6:X12),COUNT(X6:X12))</f>
        <v>1.0689594308909037E-3</v>
      </c>
    </row>
    <row r="15" spans="1:25" x14ac:dyDescent="0.2">
      <c r="A15" s="158" t="s">
        <v>159</v>
      </c>
      <c r="C15" s="81"/>
      <c r="D15" s="81"/>
      <c r="E15" s="81"/>
      <c r="F15" s="81"/>
      <c r="G15" s="81"/>
      <c r="H15" s="221">
        <f t="shared" ref="H15:P15" si="2">2*STDEV(H6:H12)</f>
        <v>2843.6914305847163</v>
      </c>
      <c r="I15" s="221">
        <f t="shared" si="2"/>
        <v>1349.2548207913032</v>
      </c>
      <c r="J15" s="221">
        <f t="shared" si="2"/>
        <v>185.97746919349947</v>
      </c>
      <c r="K15" s="221">
        <f t="shared" si="2"/>
        <v>4120.999716897184</v>
      </c>
      <c r="L15" s="221">
        <f t="shared" si="2"/>
        <v>9271.3941418393661</v>
      </c>
      <c r="M15" s="221">
        <f t="shared" si="2"/>
        <v>119.19877341924268</v>
      </c>
      <c r="N15" s="221">
        <f t="shared" si="2"/>
        <v>21747.558698238598</v>
      </c>
      <c r="O15" s="534">
        <f t="shared" si="2"/>
        <v>1188.9726379877116</v>
      </c>
      <c r="P15" s="221">
        <f t="shared" si="2"/>
        <v>31.892677171144751</v>
      </c>
      <c r="R15" s="221">
        <f>2*STDEV(R6:R12)</f>
        <v>29.358214555806388</v>
      </c>
      <c r="S15" s="221">
        <f>2*STDEV(S6:S12)</f>
        <v>7.7342528189002682</v>
      </c>
      <c r="U15" s="221">
        <f>2*STDEV(U6:U12)</f>
        <v>6074.7249632448529</v>
      </c>
      <c r="V15" s="221">
        <f>2*STDEV(V6:V12)</f>
        <v>17.134357665627977</v>
      </c>
      <c r="X15" s="273">
        <f>2*STDEV(X6:X12)</f>
        <v>1.3435694787574527E-3</v>
      </c>
    </row>
    <row r="16" spans="1:25" x14ac:dyDescent="0.2">
      <c r="A16" s="158"/>
      <c r="C16" s="81"/>
      <c r="D16" s="81"/>
      <c r="E16" s="81"/>
      <c r="F16" s="81"/>
      <c r="G16" s="81"/>
      <c r="H16" s="129"/>
      <c r="I16" s="129"/>
      <c r="J16" s="130"/>
      <c r="K16" s="129"/>
      <c r="L16" s="129"/>
      <c r="N16" s="129"/>
      <c r="O16" s="301"/>
      <c r="P16" s="130"/>
      <c r="R16" s="129"/>
      <c r="S16" s="129"/>
    </row>
    <row r="17" spans="1:25" x14ac:dyDescent="0.2">
      <c r="A17" s="128" t="s">
        <v>1275</v>
      </c>
      <c r="C17" s="83"/>
      <c r="H17" s="129"/>
      <c r="I17" s="129"/>
      <c r="J17" s="72"/>
      <c r="K17" s="129"/>
      <c r="L17" s="129"/>
      <c r="N17" s="129"/>
      <c r="O17" s="301"/>
      <c r="P17" s="72"/>
      <c r="R17" s="129"/>
      <c r="S17" s="129"/>
    </row>
    <row r="18" spans="1:25" x14ac:dyDescent="0.2">
      <c r="A18" s="83" t="s">
        <v>1276</v>
      </c>
      <c r="B18" s="104" t="s">
        <v>1277</v>
      </c>
      <c r="C18" s="83" t="s">
        <v>1272</v>
      </c>
      <c r="D18" s="83" t="s">
        <v>1273</v>
      </c>
      <c r="F18" s="83" t="s">
        <v>1274</v>
      </c>
      <c r="G18" s="83" t="s">
        <v>1253</v>
      </c>
      <c r="H18" s="72">
        <v>2816</v>
      </c>
      <c r="I18" s="72">
        <v>402</v>
      </c>
      <c r="J18" s="72">
        <v>28</v>
      </c>
      <c r="K18" s="72">
        <v>289</v>
      </c>
      <c r="L18" s="72">
        <v>1781</v>
      </c>
      <c r="M18" s="532">
        <v>40.08236463691955</v>
      </c>
      <c r="N18" s="72">
        <v>2053</v>
      </c>
      <c r="O18" s="532">
        <v>201.36408423562028</v>
      </c>
      <c r="P18" s="72">
        <v>10</v>
      </c>
      <c r="R18" s="72">
        <v>15</v>
      </c>
      <c r="S18" s="127">
        <v>3.7</v>
      </c>
      <c r="U18" s="532">
        <v>750.59976647984183</v>
      </c>
      <c r="V18" s="532" t="s">
        <v>390</v>
      </c>
      <c r="X18" s="316">
        <v>0.71696775294688297</v>
      </c>
      <c r="Y18" s="316">
        <v>2.0000000000000002E-5</v>
      </c>
    </row>
    <row r="19" spans="1:25" x14ac:dyDescent="0.2">
      <c r="A19" s="83" t="s">
        <v>1278</v>
      </c>
      <c r="B19" s="104" t="s">
        <v>1279</v>
      </c>
      <c r="C19" s="83" t="s">
        <v>1280</v>
      </c>
      <c r="D19" s="83" t="s">
        <v>1261</v>
      </c>
      <c r="F19" s="83" t="s">
        <v>1263</v>
      </c>
      <c r="G19" s="83" t="s">
        <v>1240</v>
      </c>
      <c r="H19" s="72">
        <v>1197</v>
      </c>
      <c r="I19" s="72">
        <v>531</v>
      </c>
      <c r="J19" s="72">
        <v>374</v>
      </c>
      <c r="K19" s="72">
        <v>1268</v>
      </c>
      <c r="L19" s="72">
        <v>3115</v>
      </c>
      <c r="M19" s="532">
        <v>49.53419164412464</v>
      </c>
      <c r="N19" s="72">
        <v>2497</v>
      </c>
      <c r="O19" s="532">
        <v>205.17919772571577</v>
      </c>
      <c r="P19" s="72">
        <v>16</v>
      </c>
      <c r="R19" s="127">
        <v>31.4</v>
      </c>
      <c r="S19" s="127">
        <v>5.5</v>
      </c>
      <c r="U19" s="532">
        <v>1353.561351924769</v>
      </c>
      <c r="V19" s="532">
        <v>28.299317401587814</v>
      </c>
      <c r="X19" s="316">
        <v>0.71479339936732156</v>
      </c>
      <c r="Y19" s="316">
        <v>1.5999999999999999E-5</v>
      </c>
    </row>
    <row r="20" spans="1:25" x14ac:dyDescent="0.2">
      <c r="A20" s="83" t="s">
        <v>1281</v>
      </c>
      <c r="B20" s="104" t="s">
        <v>1282</v>
      </c>
      <c r="C20" s="83" t="s">
        <v>1266</v>
      </c>
      <c r="D20" s="83" t="s">
        <v>1267</v>
      </c>
      <c r="F20" s="83" t="s">
        <v>1283</v>
      </c>
      <c r="G20" s="83" t="s">
        <v>1269</v>
      </c>
      <c r="H20" s="72">
        <v>219</v>
      </c>
      <c r="I20" s="72">
        <v>129</v>
      </c>
      <c r="J20" s="72">
        <v>40</v>
      </c>
      <c r="K20" s="72">
        <v>287</v>
      </c>
      <c r="L20" s="72">
        <v>151</v>
      </c>
      <c r="M20" s="301"/>
      <c r="N20" s="72">
        <v>6586</v>
      </c>
      <c r="O20" s="301"/>
      <c r="P20" s="72">
        <v>2</v>
      </c>
      <c r="R20" s="72">
        <v>10</v>
      </c>
      <c r="S20" s="127">
        <v>2</v>
      </c>
      <c r="U20" s="301"/>
      <c r="V20" s="301"/>
      <c r="X20" s="317"/>
      <c r="Y20" s="317"/>
    </row>
    <row r="21" spans="1:25" x14ac:dyDescent="0.2">
      <c r="A21" s="83" t="s">
        <v>1284</v>
      </c>
      <c r="B21" s="104" t="s">
        <v>1285</v>
      </c>
      <c r="C21" s="83" t="s">
        <v>1260</v>
      </c>
      <c r="D21" s="83" t="s">
        <v>1261</v>
      </c>
      <c r="E21" s="83" t="s">
        <v>1262</v>
      </c>
      <c r="F21" s="83" t="s">
        <v>1263</v>
      </c>
      <c r="G21" s="83" t="s">
        <v>1240</v>
      </c>
      <c r="H21" s="72">
        <v>488</v>
      </c>
      <c r="I21" s="72">
        <v>227</v>
      </c>
      <c r="J21" s="72">
        <v>82</v>
      </c>
      <c r="K21" s="72">
        <v>320</v>
      </c>
      <c r="L21" s="72">
        <v>2923</v>
      </c>
      <c r="M21" s="532">
        <v>30.427888895150133</v>
      </c>
      <c r="N21" s="72">
        <v>1569</v>
      </c>
      <c r="O21" s="532">
        <v>46.215419989531881</v>
      </c>
      <c r="P21" s="72">
        <v>19</v>
      </c>
      <c r="R21" s="72">
        <v>33</v>
      </c>
      <c r="S21" s="127">
        <v>2.6</v>
      </c>
      <c r="U21" s="532" t="s">
        <v>390</v>
      </c>
      <c r="V21" s="532">
        <v>10.988456504918629</v>
      </c>
      <c r="X21" s="316">
        <v>0.71605372095530961</v>
      </c>
      <c r="Y21" s="316">
        <v>2.0000000000000002E-5</v>
      </c>
    </row>
    <row r="22" spans="1:25" x14ac:dyDescent="0.2">
      <c r="A22" s="128" t="s">
        <v>1286</v>
      </c>
      <c r="B22" s="118"/>
      <c r="C22" s="128"/>
      <c r="D22" s="128"/>
      <c r="E22" s="128"/>
      <c r="F22" s="128"/>
      <c r="G22" s="128"/>
      <c r="H22" s="226">
        <f t="shared" ref="H22:P22" si="3">AVERAGE(H18:H21)</f>
        <v>1180</v>
      </c>
      <c r="I22" s="226">
        <f t="shared" si="3"/>
        <v>322.25</v>
      </c>
      <c r="J22" s="226">
        <f t="shared" si="3"/>
        <v>131</v>
      </c>
      <c r="K22" s="226">
        <f t="shared" si="3"/>
        <v>541</v>
      </c>
      <c r="L22" s="226">
        <f t="shared" si="3"/>
        <v>1992.5</v>
      </c>
      <c r="M22" s="226">
        <f t="shared" si="3"/>
        <v>40.014815058731436</v>
      </c>
      <c r="N22" s="226">
        <f t="shared" si="3"/>
        <v>3176.25</v>
      </c>
      <c r="O22" s="226">
        <f t="shared" si="3"/>
        <v>150.91956731695598</v>
      </c>
      <c r="P22" s="226">
        <f t="shared" si="3"/>
        <v>11.75</v>
      </c>
      <c r="R22" s="226">
        <f>AVERAGE(R18:R21)</f>
        <v>22.35</v>
      </c>
      <c r="S22" s="226">
        <f>AVERAGE(S18:S21)</f>
        <v>3.4499999999999997</v>
      </c>
      <c r="U22" s="226">
        <f>AVERAGE(U18:U21)</f>
        <v>1052.0805592023055</v>
      </c>
      <c r="V22" s="226">
        <f>AVERAGE(V18:V21)</f>
        <v>19.643886953253222</v>
      </c>
      <c r="X22" s="272">
        <f>AVERAGE(X18:X21)</f>
        <v>0.71593829108983809</v>
      </c>
    </row>
    <row r="23" spans="1:25" ht="18" x14ac:dyDescent="0.25">
      <c r="A23" s="293" t="s">
        <v>1287</v>
      </c>
      <c r="B23" s="118"/>
      <c r="C23" s="128"/>
      <c r="D23" s="128"/>
      <c r="E23" s="128"/>
      <c r="F23" s="128"/>
      <c r="G23" s="128"/>
      <c r="H23" s="221">
        <f t="shared" ref="H23:P23" si="4">_xlfn.CONFIDENCE.T(0.05,STDEV(H18:H21),COUNT(H18:H21))</f>
        <v>1855.4803711441195</v>
      </c>
      <c r="I23" s="221">
        <f t="shared" si="4"/>
        <v>285.17209512543343</v>
      </c>
      <c r="J23" s="221">
        <f t="shared" si="4"/>
        <v>260.39723929769929</v>
      </c>
      <c r="K23" s="221">
        <f t="shared" si="4"/>
        <v>771.58737185046891</v>
      </c>
      <c r="L23" s="221">
        <f t="shared" si="4"/>
        <v>2166.5758108549862</v>
      </c>
      <c r="M23" s="221">
        <f t="shared" si="4"/>
        <v>23.731788535461558</v>
      </c>
      <c r="N23" s="221">
        <f t="shared" si="4"/>
        <v>3667.0379698248771</v>
      </c>
      <c r="O23" s="221">
        <f t="shared" si="4"/>
        <v>225.30263036352116</v>
      </c>
      <c r="P23" s="221">
        <f t="shared" si="4"/>
        <v>11.934173644813908</v>
      </c>
      <c r="R23" s="221">
        <f>_xlfn.CONFIDENCE.T(0.05,STDEV(R18:R21),COUNT(R18:R21))</f>
        <v>18.416761133983396</v>
      </c>
      <c r="S23" s="221">
        <f>_xlfn.CONFIDENCE.T(0.05,STDEV(S18:S21),COUNT(S18:S21))</f>
        <v>2.4462091114933804</v>
      </c>
      <c r="U23" s="221">
        <f>_xlfn.CONFIDENCE.T(0.05,STDEV(U18:U21),COUNT(U18:U21))</f>
        <v>3830.6766763558708</v>
      </c>
      <c r="V23" s="221">
        <f>_xlfn.CONFIDENCE.T(0.05,STDEV(V18:V21),COUNT(V18:V21))</f>
        <v>109.97767135625975</v>
      </c>
      <c r="X23" s="273">
        <f>_xlfn.CONFIDENCE.T(0.05,STDEV(X18:X21),COUNT(X18:X21))</f>
        <v>2.7120896001505235E-3</v>
      </c>
    </row>
    <row r="24" spans="1:25" x14ac:dyDescent="0.2">
      <c r="A24" s="293" t="s">
        <v>159</v>
      </c>
      <c r="B24" s="131"/>
      <c r="C24" s="81"/>
      <c r="D24" s="81"/>
      <c r="E24" s="81"/>
      <c r="F24" s="81"/>
      <c r="G24" s="81"/>
      <c r="H24" s="221">
        <f t="shared" ref="H24:P24" si="5">2*STDEV(H18:H21)</f>
        <v>2332.1435061619454</v>
      </c>
      <c r="I24" s="221">
        <f t="shared" si="5"/>
        <v>358.43130443642895</v>
      </c>
      <c r="J24" s="221">
        <f t="shared" si="5"/>
        <v>327.29191862922619</v>
      </c>
      <c r="K24" s="221">
        <f t="shared" si="5"/>
        <v>969.80410393027307</v>
      </c>
      <c r="L24" s="221">
        <f t="shared" si="5"/>
        <v>2723.15772587634</v>
      </c>
      <c r="M24" s="221">
        <f t="shared" si="5"/>
        <v>19.106660973912003</v>
      </c>
      <c r="N24" s="221">
        <f t="shared" si="5"/>
        <v>4609.0807109444286</v>
      </c>
      <c r="O24" s="221">
        <f t="shared" si="5"/>
        <v>181.39302768748053</v>
      </c>
      <c r="P24" s="221">
        <f t="shared" si="5"/>
        <v>15</v>
      </c>
      <c r="R24" s="221">
        <f>2*STDEV(R18:R21)</f>
        <v>23.147930073046844</v>
      </c>
      <c r="S24" s="221">
        <f>2*STDEV(S18:S21)</f>
        <v>3.0746273486933888</v>
      </c>
      <c r="U24" s="221">
        <f>2*STDEV(U18:U21)</f>
        <v>852.71645172619958</v>
      </c>
      <c r="V24" s="221">
        <f>2*STDEV(V18:V21)</f>
        <v>24.481254256423636</v>
      </c>
      <c r="X24" s="273">
        <f>2*STDEV(X18:X21)</f>
        <v>2.1835259674388798E-3</v>
      </c>
    </row>
    <row r="25" spans="1:25" x14ac:dyDescent="0.2">
      <c r="A25" s="293"/>
      <c r="B25" s="131"/>
      <c r="C25" s="81"/>
      <c r="D25" s="81"/>
      <c r="E25" s="81"/>
      <c r="F25" s="81"/>
      <c r="G25" s="81"/>
      <c r="H25" s="221"/>
      <c r="I25" s="221"/>
      <c r="J25" s="221"/>
      <c r="K25" s="221"/>
      <c r="L25" s="221"/>
      <c r="N25" s="221"/>
      <c r="P25" s="221"/>
      <c r="R25" s="221"/>
      <c r="S25" s="221"/>
      <c r="X25" s="273"/>
    </row>
    <row r="26" spans="1:25" x14ac:dyDescent="0.2">
      <c r="A26" s="37" t="s">
        <v>1288</v>
      </c>
      <c r="B26" s="131"/>
      <c r="C26" s="81"/>
      <c r="D26" s="81"/>
      <c r="E26" s="81"/>
      <c r="F26" s="81"/>
      <c r="G26" s="81"/>
      <c r="H26" s="221"/>
      <c r="I26" s="221"/>
      <c r="J26" s="221"/>
      <c r="K26" s="221"/>
      <c r="L26" s="221"/>
      <c r="N26" s="221"/>
      <c r="P26" s="221"/>
      <c r="R26" s="221"/>
      <c r="S26" s="221"/>
      <c r="X26" s="273"/>
    </row>
    <row r="27" spans="1:25" ht="18" x14ac:dyDescent="0.2">
      <c r="A27" s="37" t="s">
        <v>1560</v>
      </c>
      <c r="B27" s="13"/>
      <c r="C27" s="84"/>
      <c r="D27" s="84"/>
      <c r="E27" s="84"/>
      <c r="F27" s="84"/>
      <c r="G27" s="84"/>
      <c r="H27" s="84"/>
      <c r="I27" s="84"/>
      <c r="J27" s="84"/>
      <c r="K27" s="84"/>
      <c r="L27" s="84"/>
      <c r="M27" s="84"/>
      <c r="N27" s="84"/>
      <c r="O27" s="84"/>
      <c r="P27" s="84"/>
    </row>
    <row r="28" spans="1:25" x14ac:dyDescent="0.2">
      <c r="A28" s="37" t="s">
        <v>367</v>
      </c>
      <c r="B28" s="13"/>
      <c r="C28" s="84"/>
      <c r="D28" s="84"/>
      <c r="E28" s="84"/>
      <c r="F28" s="84"/>
      <c r="G28" s="84"/>
      <c r="H28" s="84"/>
      <c r="I28" s="84"/>
      <c r="J28" s="84"/>
      <c r="K28" s="84"/>
      <c r="L28" s="84"/>
      <c r="M28" s="84"/>
      <c r="N28" s="84"/>
      <c r="O28" s="84"/>
      <c r="P28" s="84"/>
    </row>
    <row r="29" spans="1:25" x14ac:dyDescent="0.2">
      <c r="A29" s="202" t="s">
        <v>1553</v>
      </c>
      <c r="B29" s="13"/>
      <c r="C29" s="84"/>
      <c r="D29" s="84"/>
      <c r="E29" s="84"/>
      <c r="F29" s="84"/>
      <c r="G29" s="84"/>
      <c r="H29" s="84"/>
      <c r="I29" s="84"/>
      <c r="J29" s="84"/>
      <c r="K29" s="84"/>
      <c r="L29" s="84"/>
      <c r="M29" s="84"/>
      <c r="N29" s="84"/>
      <c r="O29" s="84"/>
      <c r="P29" s="84"/>
    </row>
    <row r="30" spans="1:25" x14ac:dyDescent="0.2">
      <c r="A30" s="125" t="s">
        <v>1111</v>
      </c>
      <c r="B30" s="13"/>
      <c r="C30" s="83"/>
      <c r="H30" s="84"/>
      <c r="I30" s="84"/>
      <c r="J30" s="84"/>
      <c r="K30" s="84"/>
      <c r="L30" s="84"/>
      <c r="M30" s="84"/>
      <c r="N30" s="84"/>
      <c r="O30" s="84"/>
      <c r="P30" s="84"/>
    </row>
    <row r="31" spans="1:25" x14ac:dyDescent="0.2">
      <c r="A31" s="126" t="s">
        <v>1289</v>
      </c>
      <c r="B31" s="13"/>
      <c r="C31" s="83"/>
    </row>
    <row r="32" spans="1:25" ht="18" x14ac:dyDescent="0.2">
      <c r="A32" s="2" t="s">
        <v>212</v>
      </c>
      <c r="B32" s="13"/>
      <c r="C32" s="83"/>
    </row>
  </sheetData>
  <customSheetViews>
    <customSheetView guid="{454424E5-4F8E-4BF6-8BD3-7AB5E714315B}" scale="85" fitToPage="1">
      <selection activeCell="A2" sqref="A2"/>
      <pageMargins left="0.7" right="0.7" top="0.75" bottom="0.75" header="0.3" footer="0.3"/>
      <pageSetup paperSize="9" scale="59" orientation="portrait"/>
    </customSheetView>
  </customSheetViews>
  <hyperlinks>
    <hyperlink ref="B6" r:id="rId1" display="http://igsn.org/GFFB10061" xr:uid="{00000000-0004-0000-0900-000000000000}"/>
    <hyperlink ref="B7" r:id="rId2" display="http://igsn.org/GFFB10062" xr:uid="{00000000-0004-0000-0900-000001000000}"/>
    <hyperlink ref="B8" r:id="rId3" display="http://igsn.org/GFFB10063" xr:uid="{00000000-0004-0000-0900-000002000000}"/>
    <hyperlink ref="B9" r:id="rId4" display="http://igsn.org/GFFB10067" xr:uid="{00000000-0004-0000-0900-000003000000}"/>
    <hyperlink ref="B10" r:id="rId5" display="http://igsn.org/GFFB10068" xr:uid="{00000000-0004-0000-0900-000004000000}"/>
    <hyperlink ref="B12" r:id="rId6" display="http://igsn.org/GFFB1005Z" xr:uid="{00000000-0004-0000-0900-000005000000}"/>
    <hyperlink ref="B11" r:id="rId7" display="http://igsn.org/GFFB10069" xr:uid="{00000000-0004-0000-0900-000006000000}"/>
    <hyperlink ref="B18" r:id="rId8" display="http://igsn.org/GFFB10060" xr:uid="{00000000-0004-0000-0900-000007000000}"/>
    <hyperlink ref="B19" r:id="rId9" display="http://igsn.org/GFFB10064" xr:uid="{00000000-0004-0000-0900-000008000000}"/>
    <hyperlink ref="B20" r:id="rId10" display="http://igsn.org/GFFB10065" xr:uid="{00000000-0004-0000-0900-000009000000}"/>
    <hyperlink ref="B21" r:id="rId11" display="http://igsn.org/GFFB10066" xr:uid="{00000000-0004-0000-0900-00000A000000}"/>
  </hyperlinks>
  <pageMargins left="0.7" right="0.7" top="0.75" bottom="0.75" header="0.3" footer="0.3"/>
  <pageSetup paperSize="9" scale="44" orientation="landscape"/>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K73"/>
  <sheetViews>
    <sheetView zoomScale="120" zoomScaleNormal="120" zoomScalePageLayoutView="120" workbookViewId="0">
      <selection activeCell="T11" sqref="T11"/>
    </sheetView>
  </sheetViews>
  <sheetFormatPr baseColWidth="10" defaultColWidth="10.83203125" defaultRowHeight="15" x14ac:dyDescent="0.2"/>
  <cols>
    <col min="1" max="1" width="10.83203125" style="319"/>
    <col min="2" max="2" width="12.6640625" style="319" customWidth="1"/>
    <col min="3" max="3" width="5" style="319" customWidth="1"/>
    <col min="4" max="5" width="12.83203125" style="319" customWidth="1"/>
    <col min="6" max="6" width="10.83203125" style="388"/>
    <col min="7" max="7" width="5.6640625" style="319" customWidth="1"/>
    <col min="8" max="8" width="3.83203125" style="319" customWidth="1"/>
    <col min="9" max="9" width="9.6640625" style="328" customWidth="1"/>
    <col min="10" max="10" width="5.33203125" style="319" customWidth="1"/>
    <col min="11" max="11" width="5.1640625" style="319" customWidth="1"/>
    <col min="12" max="12" width="2.33203125" style="319" customWidth="1"/>
    <col min="13" max="13" width="7.33203125" style="319" customWidth="1"/>
    <col min="14" max="14" width="3.6640625" style="319" customWidth="1"/>
    <col min="15" max="15" width="2.33203125" style="319" customWidth="1"/>
    <col min="16" max="16" width="4.83203125" style="319" customWidth="1"/>
    <col min="17" max="17" width="4.1640625" style="319" customWidth="1"/>
    <col min="18" max="18" width="1.83203125" style="319" customWidth="1"/>
    <col min="19" max="19" width="5.1640625" style="319" customWidth="1"/>
    <col min="20" max="20" width="5.6640625" style="319" customWidth="1"/>
    <col min="21" max="21" width="4.33203125" style="319" customWidth="1"/>
    <col min="22" max="22" width="8.6640625" style="319" customWidth="1"/>
    <col min="23" max="24" width="10.83203125" style="319"/>
    <col min="25" max="25" width="2.6640625" style="319" customWidth="1"/>
    <col min="26" max="27" width="10.83203125" style="319"/>
    <col min="28" max="28" width="2.6640625" style="319" customWidth="1"/>
    <col min="29" max="30" width="10.83203125" style="319"/>
    <col min="31" max="31" width="2.33203125" style="319" customWidth="1"/>
    <col min="32" max="33" width="10.83203125" style="319"/>
    <col min="34" max="34" width="2.33203125" style="319" customWidth="1"/>
    <col min="35" max="36" width="10.83203125" style="319"/>
    <col min="37" max="37" width="3.5" style="319" customWidth="1"/>
    <col min="38" max="16384" width="10.83203125" style="319"/>
  </cols>
  <sheetData>
    <row r="1" spans="1:37" ht="18" x14ac:dyDescent="0.2">
      <c r="A1" s="318" t="s">
        <v>1547</v>
      </c>
      <c r="F1" s="500"/>
      <c r="I1" s="498"/>
      <c r="J1" s="387"/>
    </row>
    <row r="2" spans="1:37" ht="18" x14ac:dyDescent="0.2">
      <c r="A2" s="318"/>
      <c r="F2" s="500"/>
      <c r="I2" s="498"/>
      <c r="J2" s="387"/>
    </row>
    <row r="3" spans="1:37" ht="19" customHeight="1" x14ac:dyDescent="0.25">
      <c r="B3" s="659" t="s">
        <v>1567</v>
      </c>
      <c r="C3" s="660"/>
      <c r="D3" s="661"/>
      <c r="E3" s="661"/>
      <c r="F3" s="659" t="s">
        <v>1290</v>
      </c>
      <c r="G3" s="660"/>
      <c r="H3" s="659"/>
      <c r="I3" s="660"/>
      <c r="J3" s="659"/>
      <c r="K3" s="660"/>
      <c r="M3" s="659" t="s">
        <v>1291</v>
      </c>
      <c r="N3" s="660"/>
      <c r="O3" s="661"/>
      <c r="P3" s="661"/>
      <c r="Q3" s="661"/>
      <c r="R3" s="661"/>
      <c r="S3" s="661"/>
      <c r="T3" s="661"/>
      <c r="U3" s="661"/>
      <c r="V3" s="661"/>
      <c r="W3" s="661"/>
      <c r="X3" s="661"/>
      <c r="Z3" s="659" t="s">
        <v>1292</v>
      </c>
      <c r="AA3" s="660"/>
      <c r="AB3" s="660"/>
      <c r="AC3" s="660"/>
      <c r="AD3" s="660"/>
      <c r="AE3" s="660"/>
      <c r="AF3" s="660"/>
      <c r="AG3" s="660"/>
      <c r="AH3" s="660"/>
      <c r="AI3" s="660"/>
      <c r="AJ3" s="660"/>
    </row>
    <row r="4" spans="1:37" ht="85" x14ac:dyDescent="0.25">
      <c r="C4" s="389" t="s">
        <v>1293</v>
      </c>
      <c r="D4" s="389" t="s">
        <v>1294</v>
      </c>
      <c r="E4" s="545" t="s">
        <v>1568</v>
      </c>
      <c r="F4" s="389" t="s">
        <v>1290</v>
      </c>
      <c r="G4" s="389" t="s">
        <v>1295</v>
      </c>
      <c r="H4" s="389" t="s">
        <v>1296</v>
      </c>
      <c r="I4" s="389" t="s">
        <v>1297</v>
      </c>
      <c r="J4" s="389" t="s">
        <v>54</v>
      </c>
      <c r="K4" s="389" t="s">
        <v>1296</v>
      </c>
      <c r="L4" s="389"/>
      <c r="M4" s="389" t="s">
        <v>1298</v>
      </c>
      <c r="N4" s="389" t="s">
        <v>1296</v>
      </c>
      <c r="O4" s="389"/>
      <c r="P4" s="389" t="s">
        <v>1299</v>
      </c>
      <c r="Q4" s="389" t="s">
        <v>1296</v>
      </c>
      <c r="R4" s="389"/>
      <c r="S4" s="389" t="s">
        <v>1300</v>
      </c>
      <c r="T4" s="389" t="s">
        <v>1300</v>
      </c>
      <c r="U4" s="389" t="s">
        <v>1296</v>
      </c>
      <c r="V4" s="389" t="s">
        <v>1301</v>
      </c>
      <c r="W4" s="429" t="s">
        <v>1302</v>
      </c>
      <c r="X4" s="429" t="s">
        <v>1303</v>
      </c>
      <c r="Y4" s="425"/>
      <c r="Z4" s="429" t="s">
        <v>1304</v>
      </c>
      <c r="AA4" s="429" t="s">
        <v>1303</v>
      </c>
      <c r="AB4" s="429"/>
      <c r="AC4" s="429" t="s">
        <v>1305</v>
      </c>
      <c r="AD4" s="429" t="s">
        <v>1303</v>
      </c>
      <c r="AE4" s="429"/>
      <c r="AF4" s="429" t="s">
        <v>1306</v>
      </c>
      <c r="AG4" s="429" t="s">
        <v>1303</v>
      </c>
      <c r="AH4" s="429"/>
      <c r="AI4" s="429" t="s">
        <v>1307</v>
      </c>
      <c r="AJ4" s="429" t="s">
        <v>1303</v>
      </c>
      <c r="AK4" s="429"/>
    </row>
    <row r="5" spans="1:37" ht="19" x14ac:dyDescent="0.2">
      <c r="C5" s="498"/>
      <c r="D5" s="498"/>
      <c r="E5" s="543"/>
      <c r="F5" s="389" t="s">
        <v>1308</v>
      </c>
      <c r="G5" s="498"/>
      <c r="H5" s="498"/>
      <c r="I5" s="389" t="s">
        <v>1309</v>
      </c>
      <c r="J5" s="498"/>
      <c r="K5" s="498"/>
      <c r="L5" s="498"/>
      <c r="M5" s="498"/>
      <c r="N5" s="498"/>
      <c r="O5" s="498"/>
      <c r="P5" s="498"/>
      <c r="Q5" s="498"/>
      <c r="R5" s="498"/>
      <c r="S5" s="498"/>
      <c r="T5" s="498"/>
      <c r="U5" s="498"/>
      <c r="V5" s="498"/>
      <c r="W5" s="426" t="s">
        <v>1310</v>
      </c>
      <c r="X5" s="424"/>
      <c r="Y5" s="424"/>
      <c r="Z5" s="662" t="s">
        <v>1311</v>
      </c>
      <c r="AA5" s="663"/>
      <c r="AB5" s="663"/>
      <c r="AC5" s="663"/>
      <c r="AD5" s="663"/>
      <c r="AE5" s="663"/>
      <c r="AF5" s="663"/>
      <c r="AG5" s="426"/>
      <c r="AH5" s="426"/>
      <c r="AI5" s="498" t="s">
        <v>1312</v>
      </c>
      <c r="AJ5" s="426"/>
      <c r="AK5" s="426"/>
    </row>
    <row r="6" spans="1:37" ht="16" x14ac:dyDescent="0.2">
      <c r="C6" s="498" t="s">
        <v>1313</v>
      </c>
      <c r="D6" s="498" t="s">
        <v>1314</v>
      </c>
      <c r="E6" s="543" t="s">
        <v>1569</v>
      </c>
      <c r="F6" s="498" t="s">
        <v>1315</v>
      </c>
      <c r="G6" s="498"/>
      <c r="H6" s="498"/>
      <c r="I6" s="498" t="s">
        <v>1316</v>
      </c>
      <c r="J6" s="498"/>
      <c r="K6" s="498"/>
      <c r="L6" s="498"/>
      <c r="M6" s="498" t="s">
        <v>1317</v>
      </c>
      <c r="N6" s="498"/>
      <c r="O6" s="498"/>
      <c r="P6" s="498"/>
      <c r="Q6" s="498"/>
      <c r="R6" s="498"/>
      <c r="S6" s="498" t="s">
        <v>1318</v>
      </c>
      <c r="T6" s="498" t="s">
        <v>1319</v>
      </c>
      <c r="U6" s="498"/>
      <c r="V6" s="498" t="s">
        <v>1320</v>
      </c>
      <c r="Z6" s="424"/>
      <c r="AA6" s="424"/>
      <c r="AB6" s="424"/>
      <c r="AC6" s="424"/>
      <c r="AD6" s="424"/>
      <c r="AE6" s="424"/>
      <c r="AF6" s="424"/>
      <c r="AG6" s="424"/>
      <c r="AH6" s="424"/>
      <c r="AI6" s="424"/>
      <c r="AJ6" s="424"/>
      <c r="AK6" s="424"/>
    </row>
    <row r="7" spans="1:37" x14ac:dyDescent="0.2">
      <c r="C7" s="498"/>
      <c r="D7" s="498"/>
      <c r="E7" s="543"/>
      <c r="F7" s="500"/>
      <c r="G7" s="498"/>
      <c r="H7" s="498"/>
      <c r="I7" s="498"/>
      <c r="J7" s="498"/>
      <c r="K7" s="498"/>
      <c r="L7" s="498"/>
      <c r="M7" s="498"/>
      <c r="N7" s="498"/>
      <c r="O7" s="498"/>
      <c r="P7" s="498"/>
      <c r="Q7" s="498"/>
      <c r="R7" s="498"/>
      <c r="S7" s="498"/>
      <c r="T7" s="498"/>
      <c r="U7" s="498"/>
      <c r="V7" s="498"/>
    </row>
    <row r="8" spans="1:37" ht="16" x14ac:dyDescent="0.2">
      <c r="B8" s="352" t="s">
        <v>1321</v>
      </c>
      <c r="C8" s="498">
        <v>3</v>
      </c>
      <c r="D8" s="498">
        <v>1140</v>
      </c>
      <c r="E8" s="543" t="s">
        <v>1573</v>
      </c>
      <c r="F8" s="498">
        <v>35</v>
      </c>
      <c r="G8" s="498">
        <v>103</v>
      </c>
      <c r="H8" s="498">
        <v>40</v>
      </c>
      <c r="I8" s="498">
        <v>10</v>
      </c>
      <c r="J8" s="374">
        <v>0.31</v>
      </c>
      <c r="K8" s="498">
        <v>0.21</v>
      </c>
      <c r="L8" s="498"/>
      <c r="M8" s="376">
        <f>J8*G8</f>
        <v>31.93</v>
      </c>
      <c r="N8" s="376">
        <f>SQRT((K8/J8)^2+(H8/G8)^2)*M8</f>
        <v>24.932246188420326</v>
      </c>
      <c r="O8" s="376"/>
      <c r="P8" s="376">
        <f>G8-M8</f>
        <v>71.069999999999993</v>
      </c>
      <c r="Q8" s="376">
        <f>N8/M8*P8</f>
        <v>55.494354419387172</v>
      </c>
      <c r="R8" s="376"/>
      <c r="S8" s="498">
        <v>89.318858012773873</v>
      </c>
      <c r="T8" s="498">
        <v>42.87955786923775</v>
      </c>
      <c r="U8" s="498"/>
      <c r="V8" s="498"/>
      <c r="W8" s="428">
        <v>1.5098717162801893</v>
      </c>
      <c r="X8" s="428">
        <v>0.30197434325603789</v>
      </c>
      <c r="Y8" s="424" t="s">
        <v>1322</v>
      </c>
      <c r="Z8" s="427">
        <v>779.00959999999998</v>
      </c>
      <c r="AA8" s="427">
        <v>9.4297000000000004</v>
      </c>
      <c r="AB8" s="427" t="s">
        <v>1323</v>
      </c>
      <c r="AC8" s="427">
        <v>572</v>
      </c>
      <c r="AD8" s="427">
        <v>113.43485648894099</v>
      </c>
      <c r="AE8" s="427" t="s">
        <v>1324</v>
      </c>
      <c r="AF8" s="424">
        <v>600</v>
      </c>
      <c r="AG8" s="424"/>
      <c r="AH8" s="424" t="s">
        <v>1325</v>
      </c>
      <c r="AI8" s="424">
        <v>424</v>
      </c>
      <c r="AJ8" s="424"/>
      <c r="AK8" s="424" t="s">
        <v>1326</v>
      </c>
    </row>
    <row r="9" spans="1:37" ht="14" x14ac:dyDescent="0.15">
      <c r="B9" s="352"/>
      <c r="C9" s="389"/>
      <c r="D9" s="389"/>
      <c r="E9" s="389"/>
      <c r="F9" s="498"/>
      <c r="G9" s="498"/>
      <c r="H9" s="498"/>
      <c r="I9" s="498"/>
      <c r="J9" s="374"/>
      <c r="K9" s="498"/>
      <c r="L9" s="498"/>
      <c r="M9" s="498"/>
      <c r="N9" s="498"/>
      <c r="O9" s="498"/>
      <c r="P9" s="498"/>
      <c r="Q9" s="498"/>
      <c r="R9" s="498"/>
      <c r="S9" s="498"/>
      <c r="T9" s="498"/>
      <c r="U9" s="498"/>
      <c r="V9" s="498"/>
    </row>
    <row r="10" spans="1:37" ht="14" x14ac:dyDescent="0.15">
      <c r="B10" s="352"/>
      <c r="C10" s="389"/>
      <c r="D10" s="389"/>
      <c r="E10" s="389"/>
      <c r="F10" s="498"/>
      <c r="G10" s="498"/>
      <c r="H10" s="498"/>
      <c r="I10" s="498"/>
      <c r="J10" s="374"/>
      <c r="K10" s="498"/>
      <c r="L10" s="498"/>
      <c r="M10" s="498"/>
      <c r="N10" s="498"/>
      <c r="O10" s="498"/>
      <c r="P10" s="498"/>
      <c r="Q10" s="498"/>
      <c r="R10" s="498"/>
      <c r="S10" s="498"/>
      <c r="T10" s="498"/>
      <c r="U10" s="498"/>
      <c r="V10" s="498"/>
    </row>
    <row r="11" spans="1:37" ht="16" x14ac:dyDescent="0.2">
      <c r="B11" s="352" t="s">
        <v>1327</v>
      </c>
      <c r="C11" s="498">
        <v>7.8</v>
      </c>
      <c r="D11" s="498" t="s">
        <v>1328</v>
      </c>
      <c r="E11" s="543" t="s">
        <v>1570</v>
      </c>
      <c r="F11" s="498">
        <v>700</v>
      </c>
      <c r="G11" s="498">
        <v>221</v>
      </c>
      <c r="H11" s="498">
        <v>56</v>
      </c>
      <c r="I11" s="498">
        <v>86</v>
      </c>
      <c r="J11" s="374">
        <v>0.36</v>
      </c>
      <c r="K11" s="498">
        <v>0.09</v>
      </c>
      <c r="L11" s="498"/>
      <c r="M11" s="376">
        <f>J11*G11</f>
        <v>79.56</v>
      </c>
      <c r="N11" s="376">
        <f>SQRT((K11/J11)^2+(H11/G11)^2)*M11</f>
        <v>28.320270125830369</v>
      </c>
      <c r="O11" s="377"/>
      <c r="P11" s="376">
        <f>G11-M11</f>
        <v>141.44</v>
      </c>
      <c r="Q11" s="376">
        <f>N11/M11*P11</f>
        <v>50.347146890365096</v>
      </c>
      <c r="R11" s="377"/>
      <c r="S11" s="390" t="s">
        <v>1329</v>
      </c>
      <c r="T11" s="376">
        <f>AVERAGE(T12:T15)</f>
        <v>23.870249091051136</v>
      </c>
      <c r="U11" s="498">
        <f>STDEV(T12:T15)</f>
        <v>11.272873040320858</v>
      </c>
      <c r="V11" s="498">
        <v>6.6</v>
      </c>
      <c r="W11" s="428">
        <v>0.40148125765301251</v>
      </c>
      <c r="X11" s="428">
        <v>8.7241045719319343E-2</v>
      </c>
      <c r="Y11" s="424" t="s">
        <v>1330</v>
      </c>
      <c r="Z11" s="427">
        <v>1348.3</v>
      </c>
      <c r="AA11" s="427">
        <v>27.201899999999998</v>
      </c>
      <c r="AB11" s="427" t="s">
        <v>1323</v>
      </c>
      <c r="AC11" s="427">
        <v>1341.9375</v>
      </c>
      <c r="AD11" s="427">
        <v>76.430769327542393</v>
      </c>
      <c r="AE11" s="427" t="s">
        <v>1324</v>
      </c>
      <c r="AF11" s="427">
        <v>1171.49</v>
      </c>
      <c r="AG11" s="427">
        <v>124.32572407457199</v>
      </c>
      <c r="AH11" s="427" t="s">
        <v>1331</v>
      </c>
      <c r="AI11" s="424">
        <v>2826</v>
      </c>
      <c r="AJ11" s="427">
        <v>447.09842316876939</v>
      </c>
      <c r="AK11" s="424" t="s">
        <v>1332</v>
      </c>
    </row>
    <row r="12" spans="1:37" x14ac:dyDescent="0.15">
      <c r="B12" s="352"/>
      <c r="C12" s="389"/>
      <c r="D12" s="389"/>
      <c r="E12" s="389"/>
      <c r="F12" s="498"/>
      <c r="G12" s="498"/>
      <c r="H12" s="498"/>
      <c r="I12" s="498"/>
      <c r="J12" s="374"/>
      <c r="K12" s="498"/>
      <c r="L12" s="498"/>
      <c r="M12" s="498"/>
      <c r="N12" s="498"/>
      <c r="O12" s="498"/>
      <c r="P12" s="498"/>
      <c r="Q12" s="498"/>
      <c r="R12" s="498"/>
      <c r="S12" s="377" t="s">
        <v>1333</v>
      </c>
      <c r="T12" s="376">
        <v>21.193931386179525</v>
      </c>
      <c r="U12" s="498">
        <v>1.554367043109089</v>
      </c>
      <c r="V12" s="498"/>
      <c r="AJ12" s="362"/>
    </row>
    <row r="13" spans="1:37" x14ac:dyDescent="0.15">
      <c r="B13" s="352"/>
      <c r="C13" s="389"/>
      <c r="D13" s="389"/>
      <c r="E13" s="389"/>
      <c r="F13" s="498"/>
      <c r="G13" s="498"/>
      <c r="H13" s="498"/>
      <c r="I13" s="498"/>
      <c r="J13" s="374"/>
      <c r="K13" s="498"/>
      <c r="L13" s="498"/>
      <c r="M13" s="498"/>
      <c r="N13" s="498"/>
      <c r="O13" s="498"/>
      <c r="P13" s="498"/>
      <c r="Q13" s="498"/>
      <c r="R13" s="498"/>
      <c r="S13" s="377" t="s">
        <v>1334</v>
      </c>
      <c r="T13" s="376">
        <v>14.375058960439874</v>
      </c>
      <c r="U13" s="377">
        <v>0.99847520700908121</v>
      </c>
      <c r="V13" s="498"/>
      <c r="AJ13" s="362"/>
    </row>
    <row r="14" spans="1:37" x14ac:dyDescent="0.15">
      <c r="C14" s="498"/>
      <c r="D14" s="498"/>
      <c r="E14" s="543"/>
      <c r="F14" s="498"/>
      <c r="G14" s="498"/>
      <c r="H14" s="498"/>
      <c r="I14" s="498"/>
      <c r="J14" s="498"/>
      <c r="K14" s="498"/>
      <c r="L14" s="498"/>
      <c r="M14" s="498"/>
      <c r="N14" s="498"/>
      <c r="O14" s="498"/>
      <c r="P14" s="498"/>
      <c r="Q14" s="498"/>
      <c r="R14" s="498"/>
      <c r="S14" s="377" t="s">
        <v>1335</v>
      </c>
      <c r="T14" s="376">
        <v>40.199022245841334</v>
      </c>
      <c r="U14" s="498">
        <v>3.7659429876781814</v>
      </c>
      <c r="V14" s="498"/>
      <c r="AJ14" s="362"/>
    </row>
    <row r="15" spans="1:37" x14ac:dyDescent="0.15">
      <c r="C15" s="498"/>
      <c r="D15" s="498"/>
      <c r="E15" s="543"/>
      <c r="F15" s="498"/>
      <c r="G15" s="498"/>
      <c r="H15" s="498"/>
      <c r="I15" s="498"/>
      <c r="J15" s="498"/>
      <c r="K15" s="498"/>
      <c r="L15" s="498"/>
      <c r="M15" s="498"/>
      <c r="N15" s="498"/>
      <c r="O15" s="498"/>
      <c r="P15" s="498"/>
      <c r="Q15" s="498"/>
      <c r="R15" s="498"/>
      <c r="S15" s="377" t="s">
        <v>1336</v>
      </c>
      <c r="T15" s="376">
        <v>19.712983771743804</v>
      </c>
      <c r="U15" s="498">
        <v>1.3265081148910238</v>
      </c>
      <c r="V15" s="498"/>
      <c r="AJ15" s="362"/>
    </row>
    <row r="16" spans="1:37" ht="14" x14ac:dyDescent="0.15">
      <c r="C16" s="498"/>
      <c r="D16" s="498"/>
      <c r="E16" s="543"/>
      <c r="F16" s="498"/>
      <c r="G16" s="498"/>
      <c r="H16" s="498"/>
      <c r="I16" s="498"/>
      <c r="J16" s="498"/>
      <c r="K16" s="498"/>
      <c r="L16" s="498"/>
      <c r="M16" s="498"/>
      <c r="N16" s="498"/>
      <c r="O16" s="498"/>
      <c r="P16" s="498"/>
      <c r="Q16" s="498"/>
      <c r="R16" s="498"/>
      <c r="S16" s="498"/>
      <c r="T16" s="498"/>
      <c r="U16" s="498"/>
      <c r="V16" s="498"/>
      <c r="AJ16" s="362"/>
    </row>
    <row r="17" spans="2:37" ht="14" x14ac:dyDescent="0.15">
      <c r="C17" s="498"/>
      <c r="D17" s="498"/>
      <c r="E17" s="543"/>
      <c r="F17" s="498"/>
      <c r="G17" s="498"/>
      <c r="H17" s="498"/>
      <c r="I17" s="498"/>
      <c r="J17" s="498"/>
      <c r="K17" s="498"/>
      <c r="L17" s="498"/>
      <c r="M17" s="498"/>
      <c r="N17" s="498"/>
      <c r="O17" s="498"/>
      <c r="P17" s="498"/>
      <c r="Q17" s="498"/>
      <c r="R17" s="498"/>
      <c r="S17" s="498"/>
      <c r="T17" s="498"/>
      <c r="U17" s="498"/>
      <c r="V17" s="498"/>
      <c r="AJ17" s="362"/>
    </row>
    <row r="18" spans="2:37" ht="16" x14ac:dyDescent="0.2">
      <c r="B18" s="352" t="s">
        <v>1337</v>
      </c>
      <c r="C18" s="498">
        <v>16</v>
      </c>
      <c r="D18" s="498" t="s">
        <v>1338</v>
      </c>
      <c r="E18" s="543" t="s">
        <v>1571</v>
      </c>
      <c r="F18" s="498">
        <v>1000</v>
      </c>
      <c r="G18" s="498">
        <v>41.5</v>
      </c>
      <c r="H18" s="498">
        <v>6.4</v>
      </c>
      <c r="I18" s="498">
        <v>600</v>
      </c>
      <c r="J18" s="374">
        <v>0.5</v>
      </c>
      <c r="K18" s="498">
        <v>0.15</v>
      </c>
      <c r="L18" s="498"/>
      <c r="M18" s="377">
        <f>J18*G18</f>
        <v>20.75</v>
      </c>
      <c r="N18" s="377">
        <f>SQRT((K18/J18)^2+(H18/G18)^2)*M18</f>
        <v>6.9993303251096819</v>
      </c>
      <c r="O18" s="377"/>
      <c r="P18" s="377">
        <f>G18-M18</f>
        <v>20.75</v>
      </c>
      <c r="Q18" s="377">
        <f>N18/M18*P18</f>
        <v>6.9993303251096819</v>
      </c>
      <c r="R18" s="377"/>
      <c r="S18" s="498">
        <v>38</v>
      </c>
      <c r="T18" s="498">
        <v>18</v>
      </c>
      <c r="U18" s="498"/>
      <c r="V18" s="391" t="s">
        <v>1339</v>
      </c>
      <c r="W18" s="428">
        <v>1.1443747378501188</v>
      </c>
      <c r="X18" s="428">
        <v>0.35440079740838448</v>
      </c>
      <c r="Y18" s="424" t="s">
        <v>1340</v>
      </c>
      <c r="Z18" s="427">
        <v>2956.9</v>
      </c>
      <c r="AA18" s="427">
        <v>52.737099999999998</v>
      </c>
      <c r="AB18" s="427" t="s">
        <v>1323</v>
      </c>
      <c r="AC18" s="427">
        <v>1713.5625</v>
      </c>
      <c r="AD18" s="427">
        <v>113.19951045241601</v>
      </c>
      <c r="AE18" s="427" t="s">
        <v>1324</v>
      </c>
      <c r="AF18" s="424"/>
      <c r="AG18" s="424"/>
      <c r="AH18" s="424"/>
      <c r="AI18" s="424">
        <v>776</v>
      </c>
      <c r="AJ18" s="427">
        <v>100.50373127401689</v>
      </c>
      <c r="AK18" s="424" t="s">
        <v>1341</v>
      </c>
    </row>
    <row r="19" spans="2:37" x14ac:dyDescent="0.2">
      <c r="C19" s="498"/>
      <c r="D19" s="498"/>
      <c r="E19" s="543"/>
      <c r="F19" s="500"/>
      <c r="G19" s="498"/>
      <c r="H19" s="498"/>
      <c r="I19" s="498"/>
      <c r="J19" s="498"/>
      <c r="K19" s="498"/>
      <c r="L19" s="498"/>
      <c r="M19" s="498"/>
      <c r="N19" s="498"/>
      <c r="O19" s="498"/>
      <c r="P19" s="498"/>
      <c r="Q19" s="498"/>
      <c r="R19" s="498"/>
      <c r="S19" s="498"/>
      <c r="T19" s="498"/>
      <c r="U19" s="498"/>
      <c r="V19" s="498"/>
    </row>
    <row r="20" spans="2:37" ht="14" x14ac:dyDescent="0.15">
      <c r="B20" s="352" t="s">
        <v>231</v>
      </c>
      <c r="C20" s="352"/>
      <c r="D20" s="352"/>
      <c r="E20" s="352"/>
      <c r="F20" s="498"/>
      <c r="I20" s="389"/>
    </row>
    <row r="21" spans="2:37" ht="14" x14ac:dyDescent="0.15">
      <c r="B21" s="352"/>
      <c r="C21" s="352"/>
      <c r="D21" s="352"/>
      <c r="E21" s="352"/>
      <c r="F21" s="498"/>
      <c r="I21" s="389"/>
    </row>
    <row r="22" spans="2:37" ht="14" x14ac:dyDescent="0.15">
      <c r="B22" s="392" t="s">
        <v>1342</v>
      </c>
      <c r="C22" s="392"/>
      <c r="D22" s="392"/>
      <c r="E22" s="392"/>
      <c r="F22" s="498"/>
      <c r="I22" s="389"/>
    </row>
    <row r="23" spans="2:37" ht="14" x14ac:dyDescent="0.15">
      <c r="B23" s="352"/>
      <c r="C23" s="352"/>
      <c r="D23" s="352"/>
      <c r="E23" s="352"/>
      <c r="F23" s="498"/>
      <c r="I23" s="389"/>
    </row>
    <row r="24" spans="2:37" ht="14" x14ac:dyDescent="0.15">
      <c r="B24" s="352" t="s">
        <v>1572</v>
      </c>
      <c r="C24" s="352"/>
      <c r="D24" s="352"/>
      <c r="E24" s="352"/>
      <c r="F24" s="543"/>
      <c r="I24" s="389"/>
    </row>
    <row r="25" spans="2:37" ht="14" x14ac:dyDescent="0.15">
      <c r="B25" s="319" t="s">
        <v>1578</v>
      </c>
      <c r="C25" s="352"/>
      <c r="D25" s="352"/>
      <c r="E25" s="352"/>
      <c r="F25" s="543"/>
      <c r="I25" s="389"/>
    </row>
    <row r="26" spans="2:37" ht="14" x14ac:dyDescent="0.15">
      <c r="B26" s="352"/>
      <c r="C26" s="352"/>
      <c r="D26" s="352"/>
      <c r="E26" s="352"/>
      <c r="F26" s="543"/>
      <c r="I26" s="389"/>
    </row>
    <row r="27" spans="2:37" ht="14" x14ac:dyDescent="0.15">
      <c r="B27" s="352" t="s">
        <v>54</v>
      </c>
      <c r="C27" s="352"/>
      <c r="D27" s="352"/>
      <c r="E27" s="352"/>
      <c r="F27" s="498"/>
      <c r="I27" s="389"/>
    </row>
    <row r="28" spans="2:37" ht="14" x14ac:dyDescent="0.15">
      <c r="B28" s="319" t="s">
        <v>1343</v>
      </c>
      <c r="F28" s="498"/>
      <c r="I28" s="498"/>
    </row>
    <row r="29" spans="2:37" ht="14" x14ac:dyDescent="0.15">
      <c r="B29" s="393" t="s">
        <v>1344</v>
      </c>
      <c r="C29" s="393"/>
      <c r="D29" s="393"/>
      <c r="E29" s="393"/>
      <c r="F29" s="498"/>
      <c r="I29" s="394"/>
    </row>
    <row r="30" spans="2:37" ht="14" x14ac:dyDescent="0.15">
      <c r="B30" s="319" t="s">
        <v>1345</v>
      </c>
      <c r="F30" s="498"/>
      <c r="I30" s="498"/>
    </row>
    <row r="31" spans="2:37" ht="14" x14ac:dyDescent="0.15">
      <c r="F31" s="498"/>
      <c r="I31" s="498"/>
    </row>
    <row r="32" spans="2:37" ht="14" x14ac:dyDescent="0.15">
      <c r="B32" s="352" t="s">
        <v>1295</v>
      </c>
      <c r="C32" s="352"/>
      <c r="D32" s="352"/>
      <c r="E32" s="352"/>
      <c r="F32" s="498"/>
      <c r="I32" s="389"/>
    </row>
    <row r="33" spans="2:15" ht="14" x14ac:dyDescent="0.15">
      <c r="B33" s="319" t="s">
        <v>1346</v>
      </c>
      <c r="F33" s="498"/>
      <c r="I33" s="497"/>
    </row>
    <row r="34" spans="2:15" ht="14" x14ac:dyDescent="0.15">
      <c r="F34" s="498"/>
      <c r="I34" s="498"/>
    </row>
    <row r="35" spans="2:15" ht="18" x14ac:dyDescent="0.25">
      <c r="B35" s="352" t="s">
        <v>1347</v>
      </c>
      <c r="C35" s="352"/>
      <c r="D35" s="352"/>
      <c r="E35" s="352"/>
      <c r="F35" s="498"/>
      <c r="I35" s="389"/>
    </row>
    <row r="36" spans="2:15" ht="14" x14ac:dyDescent="0.15">
      <c r="B36" s="319" t="s">
        <v>1348</v>
      </c>
      <c r="C36" s="378"/>
      <c r="D36" s="378"/>
      <c r="E36" s="378"/>
      <c r="F36" s="498"/>
      <c r="I36" s="395"/>
    </row>
    <row r="37" spans="2:15" ht="18" x14ac:dyDescent="0.25">
      <c r="B37" s="319" t="s">
        <v>1349</v>
      </c>
      <c r="F37" s="498"/>
      <c r="I37" s="498"/>
      <c r="O37" s="378"/>
    </row>
    <row r="38" spans="2:15" ht="14" x14ac:dyDescent="0.15">
      <c r="B38" s="319" t="s">
        <v>1350</v>
      </c>
      <c r="F38" s="498"/>
      <c r="I38" s="498"/>
    </row>
    <row r="39" spans="2:15" ht="14" x14ac:dyDescent="0.15">
      <c r="B39" s="319" t="s">
        <v>1351</v>
      </c>
      <c r="F39" s="498"/>
      <c r="I39" s="498"/>
    </row>
    <row r="40" spans="2:15" ht="14" x14ac:dyDescent="0.15">
      <c r="F40" s="498"/>
      <c r="I40" s="498"/>
    </row>
    <row r="41" spans="2:15" ht="14" x14ac:dyDescent="0.15">
      <c r="B41" s="352" t="s">
        <v>1352</v>
      </c>
      <c r="C41" s="352"/>
      <c r="D41" s="352"/>
      <c r="E41" s="352"/>
      <c r="F41" s="498"/>
      <c r="I41" s="389"/>
    </row>
    <row r="42" spans="2:15" ht="14" x14ac:dyDescent="0.15">
      <c r="B42" s="319" t="s">
        <v>1353</v>
      </c>
      <c r="F42" s="498"/>
      <c r="I42" s="498"/>
    </row>
    <row r="43" spans="2:15" x14ac:dyDescent="0.2">
      <c r="F43" s="499"/>
      <c r="I43" s="498"/>
    </row>
    <row r="44" spans="2:15" x14ac:dyDescent="0.2">
      <c r="B44" s="352" t="s">
        <v>1302</v>
      </c>
      <c r="F44" s="499"/>
      <c r="I44" s="498"/>
    </row>
    <row r="45" spans="2:15" x14ac:dyDescent="0.2">
      <c r="B45" s="431" t="s">
        <v>1322</v>
      </c>
      <c r="C45" s="430" t="s">
        <v>1354</v>
      </c>
      <c r="F45" s="499"/>
      <c r="I45" s="498"/>
    </row>
    <row r="46" spans="2:15" x14ac:dyDescent="0.2">
      <c r="B46" s="431" t="s">
        <v>1330</v>
      </c>
      <c r="C46" s="430" t="s">
        <v>1355</v>
      </c>
      <c r="F46" s="499"/>
      <c r="I46" s="498"/>
    </row>
    <row r="47" spans="2:15" x14ac:dyDescent="0.2">
      <c r="B47" s="431" t="s">
        <v>1340</v>
      </c>
      <c r="C47" s="430" t="s">
        <v>1356</v>
      </c>
      <c r="F47" s="499"/>
      <c r="I47" s="498"/>
    </row>
    <row r="48" spans="2:15" x14ac:dyDescent="0.2">
      <c r="F48" s="499"/>
      <c r="I48" s="498"/>
    </row>
    <row r="49" spans="1:9" x14ac:dyDescent="0.2">
      <c r="B49" s="352" t="s">
        <v>1357</v>
      </c>
      <c r="F49" s="499"/>
      <c r="I49" s="498"/>
    </row>
    <row r="50" spans="1:9" x14ac:dyDescent="0.2">
      <c r="B50" s="498" t="s">
        <v>1358</v>
      </c>
      <c r="C50" s="319" t="s">
        <v>1359</v>
      </c>
      <c r="F50" s="499"/>
      <c r="I50" s="498"/>
    </row>
    <row r="51" spans="1:9" x14ac:dyDescent="0.2">
      <c r="B51" s="498" t="s">
        <v>1323</v>
      </c>
      <c r="C51" s="319" t="s">
        <v>1360</v>
      </c>
      <c r="F51" s="499"/>
      <c r="I51" s="498"/>
    </row>
    <row r="52" spans="1:9" x14ac:dyDescent="0.2">
      <c r="B52" s="498" t="s">
        <v>1324</v>
      </c>
      <c r="C52" s="319" t="s">
        <v>1361</v>
      </c>
      <c r="F52" s="499"/>
    </row>
    <row r="53" spans="1:9" x14ac:dyDescent="0.2">
      <c r="B53" s="498" t="s">
        <v>1325</v>
      </c>
      <c r="C53" s="319" t="s">
        <v>1362</v>
      </c>
      <c r="F53" s="499"/>
    </row>
    <row r="54" spans="1:9" x14ac:dyDescent="0.2">
      <c r="B54" s="498" t="s">
        <v>1331</v>
      </c>
      <c r="C54" s="319" t="s">
        <v>1363</v>
      </c>
      <c r="F54" s="499"/>
    </row>
    <row r="55" spans="1:9" x14ac:dyDescent="0.2">
      <c r="B55" s="498" t="s">
        <v>1326</v>
      </c>
      <c r="C55" s="319" t="s">
        <v>1364</v>
      </c>
      <c r="F55" s="499"/>
    </row>
    <row r="56" spans="1:9" x14ac:dyDescent="0.2">
      <c r="B56" s="498" t="s">
        <v>1332</v>
      </c>
      <c r="C56" s="319" t="s">
        <v>1365</v>
      </c>
      <c r="F56" s="499"/>
    </row>
    <row r="57" spans="1:9" x14ac:dyDescent="0.2">
      <c r="B57" s="498" t="s">
        <v>1341</v>
      </c>
      <c r="C57" s="319" t="s">
        <v>1366</v>
      </c>
      <c r="F57" s="499"/>
    </row>
    <row r="58" spans="1:9" x14ac:dyDescent="0.2">
      <c r="F58" s="499"/>
    </row>
    <row r="59" spans="1:9" x14ac:dyDescent="0.2">
      <c r="F59" s="499"/>
    </row>
    <row r="60" spans="1:9" x14ac:dyDescent="0.2">
      <c r="A60" s="392" t="s">
        <v>1367</v>
      </c>
      <c r="F60" s="499"/>
    </row>
    <row r="61" spans="1:9" x14ac:dyDescent="0.2">
      <c r="A61" s="319" t="s">
        <v>1574</v>
      </c>
      <c r="F61" s="544"/>
      <c r="I61" s="543"/>
    </row>
    <row r="62" spans="1:9" x14ac:dyDescent="0.2">
      <c r="A62" s="319" t="s">
        <v>1575</v>
      </c>
      <c r="F62" s="544"/>
      <c r="I62" s="543"/>
    </row>
    <row r="63" spans="1:9" x14ac:dyDescent="0.2">
      <c r="A63" s="319" t="s">
        <v>1368</v>
      </c>
      <c r="F63" s="499"/>
    </row>
    <row r="64" spans="1:9" x14ac:dyDescent="0.2">
      <c r="A64" s="319" t="s">
        <v>1369</v>
      </c>
      <c r="F64" s="499"/>
    </row>
    <row r="65" spans="1:9" x14ac:dyDescent="0.2">
      <c r="A65" s="319" t="s">
        <v>1370</v>
      </c>
      <c r="F65" s="499"/>
    </row>
    <row r="66" spans="1:9" x14ac:dyDescent="0.2">
      <c r="A66" s="319" t="s">
        <v>1371</v>
      </c>
      <c r="F66" s="499"/>
    </row>
    <row r="67" spans="1:9" x14ac:dyDescent="0.2">
      <c r="A67" s="319" t="s">
        <v>1372</v>
      </c>
      <c r="F67" s="499"/>
    </row>
    <row r="68" spans="1:9" x14ac:dyDescent="0.2">
      <c r="A68" s="319" t="s">
        <v>1576</v>
      </c>
      <c r="F68" s="544"/>
      <c r="I68" s="543"/>
    </row>
    <row r="69" spans="1:9" x14ac:dyDescent="0.2">
      <c r="A69" s="319" t="s">
        <v>1373</v>
      </c>
      <c r="F69" s="499"/>
    </row>
    <row r="70" spans="1:9" x14ac:dyDescent="0.2">
      <c r="A70" s="319" t="s">
        <v>1374</v>
      </c>
      <c r="F70" s="499"/>
    </row>
    <row r="71" spans="1:9" x14ac:dyDescent="0.2">
      <c r="A71" s="319" t="s">
        <v>1375</v>
      </c>
      <c r="F71" s="499"/>
    </row>
    <row r="72" spans="1:9" x14ac:dyDescent="0.2">
      <c r="A72" s="319" t="s">
        <v>1376</v>
      </c>
      <c r="F72" s="499"/>
    </row>
    <row r="73" spans="1:9" x14ac:dyDescent="0.2">
      <c r="A73" s="319" t="s">
        <v>1377</v>
      </c>
      <c r="F73" s="499"/>
    </row>
  </sheetData>
  <customSheetViews>
    <customSheetView guid="{454424E5-4F8E-4BF6-8BD3-7AB5E714315B}">
      <selection activeCell="N24" sqref="N24"/>
      <pageMargins left="0.7" right="0.7" top="0.75" bottom="0.75" header="0.3" footer="0.3"/>
    </customSheetView>
  </customSheetViews>
  <mergeCells count="7">
    <mergeCell ref="B3:E3"/>
    <mergeCell ref="Z5:AF5"/>
    <mergeCell ref="Z3:AJ3"/>
    <mergeCell ref="F3:G3"/>
    <mergeCell ref="H3:I3"/>
    <mergeCell ref="J3:K3"/>
    <mergeCell ref="M3:X3"/>
  </mergeCells>
  <pageMargins left="0.7" right="0.7" top="0.75" bottom="0.75" header="0.3" footer="0.3"/>
  <pageSetup paperSize="9" orientation="landscape" horizontalDpi="4294967292" verticalDpi="429496729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L62"/>
  <sheetViews>
    <sheetView topLeftCell="A22" zoomScale="120" zoomScaleNormal="120" zoomScalePageLayoutView="120" workbookViewId="0">
      <selection activeCell="A59" sqref="A59"/>
    </sheetView>
  </sheetViews>
  <sheetFormatPr baseColWidth="10" defaultColWidth="11.5" defaultRowHeight="14" x14ac:dyDescent="0.15"/>
  <cols>
    <col min="1" max="1" width="44.6640625" style="319" customWidth="1"/>
    <col min="2" max="16384" width="11.5" style="319"/>
  </cols>
  <sheetData>
    <row r="1" spans="1:12" ht="18" x14ac:dyDescent="0.2">
      <c r="A1" s="318" t="s">
        <v>10</v>
      </c>
    </row>
    <row r="3" spans="1:12" ht="16" x14ac:dyDescent="0.2">
      <c r="A3" s="320"/>
      <c r="B3" s="320"/>
      <c r="C3" s="320"/>
      <c r="D3" s="321" t="s">
        <v>1378</v>
      </c>
      <c r="E3" s="321" t="s">
        <v>1379</v>
      </c>
      <c r="F3" s="321" t="s">
        <v>1380</v>
      </c>
      <c r="G3" s="321" t="s">
        <v>1379</v>
      </c>
      <c r="H3" s="320"/>
      <c r="I3" s="320"/>
      <c r="J3" s="320"/>
      <c r="K3" s="320"/>
      <c r="L3" s="320"/>
    </row>
    <row r="4" spans="1:12" ht="18" x14ac:dyDescent="0.2">
      <c r="A4" s="322" t="s">
        <v>1381</v>
      </c>
      <c r="B4" s="322" t="s">
        <v>1382</v>
      </c>
      <c r="C4" s="321"/>
      <c r="D4" s="323" t="s">
        <v>1383</v>
      </c>
      <c r="E4" s="321"/>
      <c r="F4" s="323" t="s">
        <v>1383</v>
      </c>
      <c r="G4" s="321"/>
      <c r="H4" s="320"/>
      <c r="I4" s="320"/>
      <c r="J4" s="320"/>
      <c r="K4" s="320"/>
      <c r="L4" s="320"/>
    </row>
    <row r="5" spans="1:12" ht="16" x14ac:dyDescent="0.2">
      <c r="A5" s="320"/>
      <c r="B5" s="320"/>
      <c r="C5" s="320"/>
      <c r="D5" s="320"/>
      <c r="E5" s="320"/>
      <c r="F5" s="320"/>
      <c r="G5" s="320"/>
      <c r="H5" s="320"/>
      <c r="I5" s="320"/>
      <c r="J5" s="320"/>
      <c r="K5" s="320"/>
      <c r="L5" s="320"/>
    </row>
    <row r="6" spans="1:12" ht="16" x14ac:dyDescent="0.2">
      <c r="A6" s="320"/>
      <c r="B6" s="320"/>
      <c r="C6" s="320"/>
      <c r="D6" s="320"/>
      <c r="E6" s="320"/>
      <c r="F6" s="320"/>
      <c r="G6" s="320"/>
      <c r="H6" s="320"/>
      <c r="I6" s="320"/>
      <c r="J6" s="320"/>
      <c r="K6" s="320"/>
      <c r="L6" s="320"/>
    </row>
    <row r="7" spans="1:12" ht="16" x14ac:dyDescent="0.2">
      <c r="A7" s="320"/>
      <c r="B7" s="321" t="s">
        <v>1384</v>
      </c>
      <c r="C7" s="320"/>
      <c r="D7" s="320"/>
      <c r="E7" s="320"/>
      <c r="F7" s="320"/>
      <c r="G7" s="320"/>
      <c r="H7" s="320"/>
      <c r="I7" s="320"/>
      <c r="J7" s="320"/>
      <c r="K7" s="320"/>
      <c r="L7" s="320"/>
    </row>
    <row r="8" spans="1:12" ht="16" x14ac:dyDescent="0.2">
      <c r="A8" s="320"/>
      <c r="B8" s="320"/>
      <c r="C8" s="320"/>
      <c r="D8" s="320"/>
      <c r="E8" s="320"/>
      <c r="F8" s="320"/>
      <c r="G8" s="320"/>
      <c r="H8" s="320"/>
      <c r="I8" s="320"/>
      <c r="J8" s="320"/>
      <c r="K8" s="320"/>
      <c r="L8" s="320"/>
    </row>
    <row r="9" spans="1:12" ht="16" x14ac:dyDescent="0.2">
      <c r="A9" s="320" t="s">
        <v>1385</v>
      </c>
      <c r="B9" s="320" t="s">
        <v>1386</v>
      </c>
      <c r="C9" s="320"/>
      <c r="D9" s="324">
        <v>832</v>
      </c>
      <c r="E9" s="324">
        <v>119.59145050048828</v>
      </c>
      <c r="F9" s="324">
        <v>226.77716064453125</v>
      </c>
      <c r="G9" s="324">
        <v>20.635140705108643</v>
      </c>
      <c r="H9" s="320"/>
      <c r="I9" s="320"/>
      <c r="J9" s="320"/>
      <c r="K9" s="320"/>
      <c r="L9" s="320"/>
    </row>
    <row r="10" spans="1:12" ht="16" x14ac:dyDescent="0.2">
      <c r="A10" s="320" t="s">
        <v>1387</v>
      </c>
      <c r="B10" s="320" t="s">
        <v>1386</v>
      </c>
      <c r="C10" s="320"/>
      <c r="D10" s="324">
        <v>832</v>
      </c>
      <c r="E10" s="324">
        <v>119.59145050048828</v>
      </c>
      <c r="F10" s="324">
        <v>166.70165252685547</v>
      </c>
      <c r="G10" s="324">
        <v>6.968653535842896</v>
      </c>
      <c r="H10" s="320"/>
      <c r="I10" s="320"/>
      <c r="J10" s="320"/>
      <c r="K10" s="320"/>
      <c r="L10" s="320"/>
    </row>
    <row r="11" spans="1:12" ht="16" x14ac:dyDescent="0.2">
      <c r="A11" s="320" t="s">
        <v>1388</v>
      </c>
      <c r="B11" s="320" t="s">
        <v>1386</v>
      </c>
      <c r="C11" s="320"/>
      <c r="D11" s="324">
        <v>832</v>
      </c>
      <c r="E11" s="324">
        <v>119.59145050048828</v>
      </c>
      <c r="F11" s="324">
        <v>140.20553359985351</v>
      </c>
      <c r="G11" s="324">
        <v>11.35409984588623</v>
      </c>
      <c r="H11" s="320"/>
      <c r="I11" s="320"/>
      <c r="J11" s="320"/>
      <c r="K11" s="320"/>
      <c r="L11" s="320"/>
    </row>
    <row r="12" spans="1:12" ht="16" x14ac:dyDescent="0.2">
      <c r="A12" s="320" t="s">
        <v>1389</v>
      </c>
      <c r="B12" s="320" t="s">
        <v>1386</v>
      </c>
      <c r="C12" s="320"/>
      <c r="D12" s="324">
        <v>832</v>
      </c>
      <c r="E12" s="324">
        <v>119.59145050048828</v>
      </c>
      <c r="F12" s="324">
        <v>56.710848617553715</v>
      </c>
      <c r="G12" s="324">
        <v>5.7631052970886234</v>
      </c>
      <c r="H12" s="320"/>
      <c r="I12" s="320"/>
      <c r="J12" s="320"/>
      <c r="K12" s="320"/>
      <c r="L12" s="320"/>
    </row>
    <row r="13" spans="1:12" ht="16" x14ac:dyDescent="0.2">
      <c r="A13" s="320" t="s">
        <v>1390</v>
      </c>
      <c r="B13" s="320" t="s">
        <v>1386</v>
      </c>
      <c r="C13" s="320"/>
      <c r="D13" s="324">
        <v>832</v>
      </c>
      <c r="E13" s="324">
        <v>119.59145050048828</v>
      </c>
      <c r="F13" s="324">
        <v>161.30557937622072</v>
      </c>
      <c r="G13" s="324">
        <v>18.172824096679687</v>
      </c>
      <c r="H13" s="320"/>
      <c r="I13" s="320"/>
      <c r="J13" s="320"/>
      <c r="K13" s="320"/>
      <c r="L13" s="320"/>
    </row>
    <row r="14" spans="1:12" ht="16" x14ac:dyDescent="0.2">
      <c r="A14" s="320"/>
      <c r="B14" s="320"/>
      <c r="C14" s="320"/>
      <c r="D14" s="324"/>
      <c r="E14" s="324"/>
      <c r="F14" s="324"/>
      <c r="G14" s="324"/>
      <c r="H14" s="320"/>
      <c r="I14" s="320"/>
      <c r="J14" s="320"/>
      <c r="K14" s="320"/>
      <c r="L14" s="320"/>
    </row>
    <row r="15" spans="1:12" ht="16" x14ac:dyDescent="0.2">
      <c r="A15" s="320" t="s">
        <v>1391</v>
      </c>
      <c r="B15" s="320" t="s">
        <v>1392</v>
      </c>
      <c r="C15" s="320"/>
      <c r="D15" s="324">
        <v>390</v>
      </c>
      <c r="E15" s="324">
        <v>28.163995361328126</v>
      </c>
      <c r="F15" s="324">
        <v>104.32300643920898</v>
      </c>
      <c r="G15" s="324">
        <v>9.5389484882354747</v>
      </c>
      <c r="H15" s="320"/>
      <c r="I15" s="320"/>
      <c r="J15" s="320"/>
      <c r="K15" s="320"/>
      <c r="L15" s="320"/>
    </row>
    <row r="16" spans="1:12" ht="16" x14ac:dyDescent="0.2">
      <c r="A16" s="320" t="s">
        <v>1391</v>
      </c>
      <c r="B16" s="320" t="s">
        <v>1393</v>
      </c>
      <c r="C16" s="320"/>
      <c r="D16" s="324">
        <v>416</v>
      </c>
      <c r="E16" s="324">
        <v>43.087994766235354</v>
      </c>
      <c r="F16" s="324">
        <v>104.32300643920898</v>
      </c>
      <c r="G16" s="324">
        <v>9.5389484882354747</v>
      </c>
      <c r="H16" s="320"/>
      <c r="I16" s="320"/>
      <c r="J16" s="320"/>
      <c r="K16" s="320"/>
      <c r="L16" s="320"/>
    </row>
    <row r="17" spans="1:12" ht="16" x14ac:dyDescent="0.2">
      <c r="A17" s="320" t="s">
        <v>1394</v>
      </c>
      <c r="B17" s="320" t="s">
        <v>1395</v>
      </c>
      <c r="C17" s="322"/>
      <c r="D17" s="324">
        <v>520</v>
      </c>
      <c r="E17" s="324">
        <v>65.023883056640628</v>
      </c>
      <c r="F17" s="324">
        <v>257.14662933349609</v>
      </c>
      <c r="G17" s="324">
        <v>32.30167293548584</v>
      </c>
      <c r="H17" s="320"/>
      <c r="I17" s="320"/>
      <c r="J17" s="320"/>
      <c r="K17" s="320"/>
      <c r="L17" s="320"/>
    </row>
    <row r="18" spans="1:12" ht="16" x14ac:dyDescent="0.2">
      <c r="A18" s="320"/>
      <c r="B18" s="320"/>
      <c r="C18" s="320"/>
      <c r="D18" s="324"/>
      <c r="E18" s="324"/>
      <c r="F18" s="324"/>
      <c r="G18" s="324"/>
      <c r="H18" s="320"/>
      <c r="I18" s="320"/>
      <c r="J18" s="320"/>
      <c r="K18" s="320"/>
      <c r="L18" s="320"/>
    </row>
    <row r="19" spans="1:12" ht="16" x14ac:dyDescent="0.2">
      <c r="A19" s="320" t="s">
        <v>1396</v>
      </c>
      <c r="B19" s="320" t="s">
        <v>1397</v>
      </c>
      <c r="C19" s="324"/>
      <c r="D19" s="324">
        <v>5460</v>
      </c>
      <c r="E19" s="324">
        <v>2444</v>
      </c>
      <c r="F19" s="324">
        <v>161.4663040161133</v>
      </c>
      <c r="G19" s="324">
        <v>32.172535500776149</v>
      </c>
      <c r="H19" s="320"/>
      <c r="I19" s="320"/>
      <c r="J19" s="320"/>
      <c r="K19" s="320"/>
      <c r="L19" s="320"/>
    </row>
    <row r="20" spans="1:12" ht="16" x14ac:dyDescent="0.2">
      <c r="A20" s="320" t="s">
        <v>1398</v>
      </c>
      <c r="B20" s="320" t="s">
        <v>1397</v>
      </c>
      <c r="C20" s="324"/>
      <c r="D20" s="324">
        <v>5460</v>
      </c>
      <c r="E20" s="324">
        <v>2444</v>
      </c>
      <c r="F20" s="324">
        <v>81.057938766479495</v>
      </c>
      <c r="G20" s="324">
        <v>23.367459663249043</v>
      </c>
      <c r="H20" s="320"/>
      <c r="I20" s="320"/>
      <c r="J20" s="320"/>
      <c r="K20" s="320"/>
      <c r="L20" s="320"/>
    </row>
    <row r="21" spans="1:12" ht="16" x14ac:dyDescent="0.2">
      <c r="A21" s="320" t="s">
        <v>1399</v>
      </c>
      <c r="B21" s="320" t="s">
        <v>1397</v>
      </c>
      <c r="C21" s="324"/>
      <c r="D21" s="324">
        <v>5460</v>
      </c>
      <c r="E21" s="324">
        <v>2444</v>
      </c>
      <c r="F21" s="324">
        <v>97.998529052734384</v>
      </c>
      <c r="G21" s="324">
        <v>21.258486377618606</v>
      </c>
      <c r="H21" s="320"/>
      <c r="I21" s="320"/>
      <c r="J21" s="320"/>
      <c r="K21" s="320"/>
      <c r="L21" s="320"/>
    </row>
    <row r="22" spans="1:12" ht="16" x14ac:dyDescent="0.2">
      <c r="A22" s="320"/>
      <c r="B22" s="320"/>
      <c r="C22" s="324"/>
      <c r="D22" s="324"/>
      <c r="E22" s="324"/>
      <c r="F22" s="324"/>
      <c r="G22" s="324"/>
      <c r="H22" s="320"/>
      <c r="I22" s="320"/>
      <c r="J22" s="320"/>
      <c r="K22" s="320"/>
      <c r="L22" s="320"/>
    </row>
    <row r="23" spans="1:12" ht="16" x14ac:dyDescent="0.2">
      <c r="A23" s="320" t="s">
        <v>1400</v>
      </c>
      <c r="B23" s="320" t="s">
        <v>1401</v>
      </c>
      <c r="C23" s="320"/>
      <c r="D23" s="324">
        <v>702</v>
      </c>
      <c r="E23" s="324">
        <v>80.213333511352545</v>
      </c>
      <c r="F23" s="324">
        <v>77.267118453979492</v>
      </c>
      <c r="G23" s="324">
        <v>5.3180800437927251</v>
      </c>
      <c r="H23" s="320"/>
      <c r="I23" s="320"/>
      <c r="J23" s="320"/>
      <c r="K23" s="320"/>
      <c r="L23" s="320"/>
    </row>
    <row r="24" spans="1:12" ht="16" x14ac:dyDescent="0.2">
      <c r="A24" s="320" t="s">
        <v>1400</v>
      </c>
      <c r="B24" s="320" t="s">
        <v>1401</v>
      </c>
      <c r="C24" s="324"/>
      <c r="D24" s="324">
        <v>702</v>
      </c>
      <c r="E24" s="324">
        <v>80.213333511352545</v>
      </c>
      <c r="F24" s="324">
        <v>77.267118453979492</v>
      </c>
      <c r="G24" s="324">
        <v>5.3180800437927251</v>
      </c>
      <c r="H24" s="320"/>
      <c r="I24" s="320"/>
      <c r="J24" s="320"/>
      <c r="K24" s="320"/>
      <c r="L24" s="320"/>
    </row>
    <row r="25" spans="1:12" ht="16" x14ac:dyDescent="0.2">
      <c r="A25" s="320" t="s">
        <v>1402</v>
      </c>
      <c r="B25" s="320" t="s">
        <v>1401</v>
      </c>
      <c r="C25" s="324"/>
      <c r="D25" s="324">
        <v>702</v>
      </c>
      <c r="E25" s="324">
        <v>80.213333511352545</v>
      </c>
      <c r="F25" s="324">
        <v>172.28253173828125</v>
      </c>
      <c r="G25" s="324">
        <v>23.894093132019044</v>
      </c>
      <c r="H25" s="320"/>
      <c r="I25" s="320"/>
      <c r="J25" s="320"/>
      <c r="K25" s="320"/>
      <c r="L25" s="320"/>
    </row>
    <row r="26" spans="1:12" ht="16" x14ac:dyDescent="0.2">
      <c r="A26" s="320" t="s">
        <v>1403</v>
      </c>
      <c r="B26" s="320" t="s">
        <v>1401</v>
      </c>
      <c r="C26" s="320"/>
      <c r="D26" s="324">
        <v>702</v>
      </c>
      <c r="E26" s="324">
        <v>80.213333511352545</v>
      </c>
      <c r="F26" s="324">
        <v>199.92865753173828</v>
      </c>
      <c r="G26" s="324">
        <v>20.193922805786134</v>
      </c>
      <c r="H26" s="320"/>
      <c r="I26" s="320"/>
      <c r="J26" s="320"/>
      <c r="K26" s="320"/>
      <c r="L26" s="320"/>
    </row>
    <row r="27" spans="1:12" ht="16" x14ac:dyDescent="0.2">
      <c r="A27" s="320" t="s">
        <v>1404</v>
      </c>
      <c r="B27" s="320" t="s">
        <v>1401</v>
      </c>
      <c r="C27" s="324"/>
      <c r="D27" s="324">
        <v>702</v>
      </c>
      <c r="E27" s="324">
        <v>80.213333511352545</v>
      </c>
      <c r="F27" s="324">
        <v>132.38789901733398</v>
      </c>
      <c r="G27" s="324">
        <v>9.1714012145996104</v>
      </c>
      <c r="H27" s="320"/>
      <c r="I27" s="320"/>
      <c r="J27" s="320"/>
      <c r="K27" s="320"/>
      <c r="L27" s="320"/>
    </row>
    <row r="28" spans="1:12" ht="16" x14ac:dyDescent="0.2">
      <c r="A28" s="320"/>
      <c r="B28" s="320"/>
      <c r="C28" s="320"/>
      <c r="D28" s="324"/>
      <c r="E28" s="324"/>
      <c r="F28" s="324"/>
      <c r="G28" s="324"/>
      <c r="H28" s="320"/>
      <c r="I28" s="320"/>
      <c r="J28" s="320"/>
      <c r="K28" s="320"/>
      <c r="L28" s="320"/>
    </row>
    <row r="29" spans="1:12" ht="16" x14ac:dyDescent="0.2">
      <c r="A29" s="320" t="s">
        <v>1405</v>
      </c>
      <c r="B29" s="320" t="s">
        <v>1406</v>
      </c>
      <c r="C29" s="324"/>
      <c r="D29" s="324">
        <v>158.6</v>
      </c>
      <c r="E29" s="324">
        <v>20.28</v>
      </c>
      <c r="F29" s="324">
        <v>184.46491394042968</v>
      </c>
      <c r="G29" s="324">
        <v>20.115441226959231</v>
      </c>
      <c r="H29" s="320"/>
      <c r="I29" s="320"/>
      <c r="J29" s="320"/>
      <c r="K29" s="320"/>
      <c r="L29" s="320"/>
    </row>
    <row r="30" spans="1:12" ht="16" x14ac:dyDescent="0.2">
      <c r="A30" s="320" t="s">
        <v>1407</v>
      </c>
      <c r="B30" s="320" t="s">
        <v>1406</v>
      </c>
      <c r="C30" s="324"/>
      <c r="D30" s="324">
        <v>158.6</v>
      </c>
      <c r="E30" s="324">
        <v>20.28</v>
      </c>
      <c r="F30" s="324">
        <v>142.27504806518556</v>
      </c>
      <c r="G30" s="324">
        <v>17.828792285919189</v>
      </c>
      <c r="H30" s="320"/>
      <c r="I30" s="320"/>
      <c r="J30" s="320"/>
      <c r="K30" s="320"/>
      <c r="L30" s="320"/>
    </row>
    <row r="31" spans="1:12" ht="16" x14ac:dyDescent="0.2">
      <c r="A31" s="320"/>
      <c r="B31" s="320"/>
      <c r="C31" s="324"/>
      <c r="D31" s="324"/>
      <c r="E31" s="324"/>
      <c r="F31" s="324"/>
      <c r="G31" s="324"/>
      <c r="H31" s="320"/>
      <c r="I31" s="320"/>
      <c r="J31" s="320"/>
      <c r="K31" s="320"/>
      <c r="L31" s="320"/>
    </row>
    <row r="32" spans="1:12" ht="16" x14ac:dyDescent="0.2">
      <c r="A32" s="320" t="s">
        <v>1385</v>
      </c>
      <c r="B32" s="320" t="s">
        <v>1386</v>
      </c>
      <c r="C32" s="324"/>
      <c r="D32" s="324">
        <v>2860</v>
      </c>
      <c r="E32" s="324">
        <v>1014</v>
      </c>
      <c r="F32" s="324">
        <v>194.78142242431642</v>
      </c>
      <c r="G32" s="324">
        <v>31.349168635387645</v>
      </c>
      <c r="H32" s="320"/>
      <c r="I32" s="320"/>
      <c r="J32" s="320"/>
      <c r="K32" s="320"/>
      <c r="L32" s="320"/>
    </row>
    <row r="33" spans="1:12" ht="16" x14ac:dyDescent="0.2">
      <c r="A33" s="320" t="s">
        <v>1387</v>
      </c>
      <c r="B33" s="320" t="s">
        <v>1386</v>
      </c>
      <c r="C33" s="320"/>
      <c r="D33" s="324">
        <v>2860</v>
      </c>
      <c r="E33" s="324">
        <v>1014</v>
      </c>
      <c r="F33" s="324">
        <v>94.9287727355957</v>
      </c>
      <c r="G33" s="324">
        <v>19.93368542372443</v>
      </c>
      <c r="H33" s="320"/>
      <c r="I33" s="320"/>
      <c r="J33" s="320"/>
      <c r="K33" s="320"/>
      <c r="L33" s="320"/>
    </row>
    <row r="34" spans="1:12" ht="16" x14ac:dyDescent="0.2">
      <c r="A34" s="320"/>
      <c r="B34" s="320"/>
      <c r="C34" s="320"/>
      <c r="D34" s="320"/>
      <c r="E34" s="320"/>
      <c r="F34" s="320"/>
      <c r="G34" s="320"/>
      <c r="H34" s="320"/>
      <c r="I34" s="320"/>
      <c r="J34" s="320"/>
      <c r="K34" s="320"/>
      <c r="L34" s="320"/>
    </row>
    <row r="35" spans="1:12" ht="16" x14ac:dyDescent="0.2">
      <c r="A35" s="320"/>
      <c r="B35" s="320"/>
      <c r="C35" s="324"/>
      <c r="D35" s="320"/>
      <c r="E35" s="320"/>
      <c r="F35" s="320"/>
      <c r="G35" s="320"/>
      <c r="H35" s="320"/>
      <c r="I35" s="320"/>
      <c r="J35" s="320"/>
      <c r="K35" s="320"/>
      <c r="L35" s="320"/>
    </row>
    <row r="36" spans="1:12" ht="16" x14ac:dyDescent="0.2">
      <c r="A36" s="320"/>
      <c r="B36" s="320"/>
      <c r="C36" s="324"/>
      <c r="D36" s="320"/>
      <c r="E36" s="320"/>
      <c r="F36" s="320"/>
      <c r="G36" s="320"/>
      <c r="H36" s="320"/>
      <c r="I36" s="320"/>
      <c r="J36" s="320"/>
      <c r="K36" s="320"/>
      <c r="L36" s="320"/>
    </row>
    <row r="37" spans="1:12" ht="16" x14ac:dyDescent="0.2">
      <c r="A37" s="320"/>
      <c r="B37" s="321" t="s">
        <v>1408</v>
      </c>
      <c r="C37" s="320"/>
      <c r="D37" s="320"/>
      <c r="E37" s="320"/>
      <c r="F37" s="320"/>
      <c r="G37" s="320"/>
      <c r="H37" s="320"/>
      <c r="I37" s="320"/>
      <c r="J37" s="320"/>
      <c r="K37" s="320"/>
      <c r="L37" s="320"/>
    </row>
    <row r="38" spans="1:12" ht="16" x14ac:dyDescent="0.2">
      <c r="A38" s="320"/>
      <c r="B38" s="320"/>
      <c r="C38" s="320"/>
      <c r="D38" s="320"/>
      <c r="E38" s="320"/>
      <c r="F38" s="320"/>
      <c r="G38" s="320"/>
      <c r="H38" s="320"/>
      <c r="I38" s="320"/>
      <c r="J38" s="320"/>
      <c r="K38" s="320"/>
      <c r="L38" s="320"/>
    </row>
    <row r="39" spans="1:12" ht="19" customHeight="1" x14ac:dyDescent="0.2">
      <c r="A39" s="325" t="s">
        <v>1409</v>
      </c>
      <c r="B39" s="320" t="s">
        <v>1410</v>
      </c>
      <c r="C39" s="320"/>
      <c r="D39" s="324">
        <v>106.95</v>
      </c>
      <c r="E39" s="324">
        <v>5.1215232109207482</v>
      </c>
      <c r="F39" s="324">
        <v>219.95000000000002</v>
      </c>
      <c r="G39" s="324">
        <v>65.249544059709649</v>
      </c>
      <c r="H39" s="320"/>
      <c r="I39" s="320"/>
      <c r="J39" s="320"/>
      <c r="K39" s="320"/>
      <c r="L39" s="320"/>
    </row>
    <row r="40" spans="1:12" ht="16" x14ac:dyDescent="0.2">
      <c r="A40" s="320" t="s">
        <v>1411</v>
      </c>
      <c r="B40" s="320" t="s">
        <v>1412</v>
      </c>
      <c r="C40" s="324"/>
      <c r="D40" s="324">
        <v>112</v>
      </c>
      <c r="E40" s="324">
        <f>13900/210472*D40</f>
        <v>7.3967083507544951</v>
      </c>
      <c r="F40" s="320">
        <v>197.8</v>
      </c>
      <c r="G40" s="320">
        <v>13.3</v>
      </c>
      <c r="H40" s="320"/>
      <c r="I40" s="320"/>
      <c r="J40" s="320"/>
      <c r="K40" s="320"/>
      <c r="L40" s="320"/>
    </row>
    <row r="41" spans="1:12" ht="16" x14ac:dyDescent="0.2">
      <c r="A41" s="320" t="s">
        <v>1413</v>
      </c>
      <c r="B41" s="320" t="s">
        <v>1414</v>
      </c>
      <c r="C41" s="324"/>
      <c r="D41" s="324">
        <v>69.7</v>
      </c>
      <c r="E41" s="324">
        <f>43122/847871*D41</f>
        <v>3.5448828890243917</v>
      </c>
      <c r="F41" s="320">
        <v>77.3</v>
      </c>
      <c r="G41" s="320">
        <v>8.1999999999999993</v>
      </c>
      <c r="H41" s="320"/>
      <c r="I41" s="320"/>
      <c r="J41" s="320"/>
      <c r="K41" s="320"/>
      <c r="L41" s="320"/>
    </row>
    <row r="42" spans="1:12" ht="16" x14ac:dyDescent="0.2">
      <c r="A42" s="320" t="s">
        <v>1415</v>
      </c>
      <c r="B42" s="320" t="s">
        <v>1416</v>
      </c>
      <c r="C42" s="322"/>
      <c r="D42" s="320">
        <v>126.4</v>
      </c>
      <c r="E42" s="324">
        <f>4531/111002*D42</f>
        <v>5.1595322606799883</v>
      </c>
      <c r="F42" s="320">
        <v>127.1</v>
      </c>
      <c r="G42" s="320">
        <v>20.100000000000001</v>
      </c>
      <c r="H42" s="320"/>
      <c r="I42" s="320"/>
      <c r="J42" s="320"/>
      <c r="K42" s="320"/>
      <c r="L42" s="320"/>
    </row>
    <row r="43" spans="1:12" ht="16" x14ac:dyDescent="0.2">
      <c r="A43" s="320"/>
      <c r="B43" s="320"/>
      <c r="C43" s="320"/>
      <c r="D43" s="320"/>
      <c r="E43" s="320"/>
      <c r="F43" s="320"/>
      <c r="G43" s="320"/>
      <c r="H43" s="320"/>
      <c r="I43" s="320"/>
      <c r="J43" s="320"/>
      <c r="K43" s="320"/>
      <c r="L43" s="320"/>
    </row>
    <row r="44" spans="1:12" ht="16" x14ac:dyDescent="0.2">
      <c r="A44" s="320"/>
      <c r="B44" s="320"/>
      <c r="C44" s="324"/>
      <c r="D44" s="320"/>
      <c r="E44" s="320"/>
      <c r="F44" s="320"/>
      <c r="G44" s="320"/>
      <c r="H44" s="320"/>
      <c r="I44" s="320"/>
      <c r="J44" s="320"/>
      <c r="K44" s="320"/>
      <c r="L44" s="320"/>
    </row>
    <row r="45" spans="1:12" ht="16" x14ac:dyDescent="0.2">
      <c r="A45" s="320"/>
      <c r="B45" s="321" t="s">
        <v>1417</v>
      </c>
      <c r="C45" s="324"/>
      <c r="D45" s="320"/>
      <c r="E45" s="320"/>
      <c r="F45" s="320"/>
      <c r="G45" s="320"/>
      <c r="H45" s="320"/>
      <c r="I45" s="320"/>
      <c r="J45" s="320"/>
      <c r="K45" s="320"/>
      <c r="L45" s="320"/>
    </row>
    <row r="46" spans="1:12" ht="16" x14ac:dyDescent="0.2">
      <c r="A46" s="320"/>
      <c r="B46" s="320"/>
      <c r="C46" s="320"/>
      <c r="D46" s="320"/>
      <c r="E46" s="320"/>
      <c r="F46" s="320"/>
      <c r="G46" s="320"/>
      <c r="H46" s="320"/>
      <c r="I46" s="320"/>
      <c r="J46" s="320"/>
      <c r="K46" s="320"/>
      <c r="L46" s="320"/>
    </row>
    <row r="47" spans="1:12" ht="16" x14ac:dyDescent="0.2">
      <c r="A47" s="326" t="s">
        <v>1418</v>
      </c>
      <c r="B47" s="326" t="s">
        <v>1419</v>
      </c>
      <c r="C47" s="320"/>
      <c r="D47" s="324">
        <v>115.85254955291748</v>
      </c>
      <c r="E47" s="324">
        <v>4.9812208648649428</v>
      </c>
      <c r="F47" s="324">
        <v>49.043265438079835</v>
      </c>
      <c r="G47" s="324">
        <v>2.4421553337377224</v>
      </c>
      <c r="H47" s="320"/>
      <c r="I47" s="320"/>
      <c r="J47" s="320"/>
      <c r="K47" s="320"/>
      <c r="L47" s="320"/>
    </row>
    <row r="48" spans="1:12" ht="16" x14ac:dyDescent="0.2">
      <c r="A48" s="326" t="s">
        <v>1420</v>
      </c>
      <c r="B48" s="326" t="s">
        <v>1421</v>
      </c>
      <c r="C48" s="320"/>
      <c r="D48" s="324">
        <v>99.125042152404788</v>
      </c>
      <c r="E48" s="324">
        <v>4.4229736152855583</v>
      </c>
      <c r="F48" s="324">
        <v>108.41182937622071</v>
      </c>
      <c r="G48" s="324">
        <v>7.7314010044429669</v>
      </c>
      <c r="H48" s="320"/>
      <c r="I48" s="320"/>
      <c r="J48" s="320"/>
      <c r="K48" s="320"/>
      <c r="L48" s="320"/>
    </row>
    <row r="49" spans="1:12" ht="16" x14ac:dyDescent="0.2">
      <c r="A49" s="326" t="s">
        <v>1422</v>
      </c>
      <c r="B49" s="326" t="s">
        <v>1423</v>
      </c>
      <c r="C49" s="320"/>
      <c r="D49" s="324">
        <v>41.981597042083742</v>
      </c>
      <c r="E49" s="324">
        <v>1.1105289278532149</v>
      </c>
      <c r="F49" s="324">
        <v>44.322193622589111</v>
      </c>
      <c r="G49" s="324">
        <v>1.3079929856515331</v>
      </c>
      <c r="H49" s="320"/>
      <c r="I49" s="320"/>
      <c r="J49" s="320"/>
      <c r="K49" s="320"/>
      <c r="L49" s="320"/>
    </row>
    <row r="50" spans="1:12" ht="16" x14ac:dyDescent="0.2">
      <c r="A50" s="326" t="s">
        <v>1424</v>
      </c>
      <c r="B50" s="326" t="s">
        <v>1425</v>
      </c>
      <c r="C50" s="320"/>
      <c r="D50" s="324">
        <v>42.47125425338745</v>
      </c>
      <c r="E50" s="324">
        <v>1.0781710154324486</v>
      </c>
      <c r="F50" s="324">
        <v>30.745060873031616</v>
      </c>
      <c r="G50" s="324">
        <v>1.3333877852151759</v>
      </c>
      <c r="H50" s="320"/>
      <c r="I50" s="320"/>
      <c r="J50" s="320"/>
      <c r="K50" s="320"/>
      <c r="L50" s="320"/>
    </row>
    <row r="51" spans="1:12" ht="16" x14ac:dyDescent="0.2">
      <c r="A51" s="326"/>
      <c r="B51" s="320"/>
      <c r="C51" s="320"/>
      <c r="D51" s="320"/>
      <c r="E51" s="320"/>
      <c r="F51" s="320"/>
      <c r="G51" s="320"/>
      <c r="H51" s="320"/>
      <c r="I51" s="320"/>
      <c r="J51" s="320"/>
      <c r="K51" s="320"/>
      <c r="L51" s="320"/>
    </row>
    <row r="52" spans="1:12" ht="16" x14ac:dyDescent="0.2">
      <c r="A52" s="326"/>
      <c r="B52" s="320"/>
      <c r="C52" s="320"/>
      <c r="D52" s="320"/>
      <c r="E52" s="320"/>
      <c r="F52" s="324"/>
      <c r="G52" s="320"/>
      <c r="H52" s="320"/>
      <c r="I52" s="320"/>
      <c r="J52" s="320"/>
      <c r="K52" s="320"/>
      <c r="L52" s="320"/>
    </row>
    <row r="53" spans="1:12" ht="16" x14ac:dyDescent="0.2">
      <c r="A53" s="320"/>
      <c r="B53" s="320"/>
      <c r="C53" s="320"/>
      <c r="D53" s="320"/>
      <c r="E53" s="320"/>
      <c r="F53" s="320"/>
      <c r="G53" s="320"/>
      <c r="H53" s="320"/>
      <c r="I53" s="320"/>
      <c r="J53" s="320"/>
      <c r="K53" s="320"/>
      <c r="L53" s="320"/>
    </row>
    <row r="54" spans="1:12" ht="16" x14ac:dyDescent="0.2">
      <c r="A54" s="320"/>
      <c r="B54" s="320"/>
      <c r="C54" s="320"/>
      <c r="D54" s="320"/>
      <c r="E54" s="320"/>
      <c r="F54" s="320"/>
      <c r="G54" s="320"/>
      <c r="H54" s="320"/>
      <c r="I54" s="320"/>
      <c r="J54" s="320"/>
      <c r="K54" s="320"/>
      <c r="L54" s="320"/>
    </row>
    <row r="55" spans="1:12" ht="16" x14ac:dyDescent="0.2">
      <c r="A55" s="320"/>
      <c r="B55" s="320"/>
      <c r="C55" s="320"/>
      <c r="D55" s="320"/>
      <c r="E55" s="320"/>
      <c r="F55" s="320"/>
      <c r="G55" s="320"/>
      <c r="H55" s="320"/>
      <c r="I55" s="320"/>
      <c r="J55" s="320"/>
      <c r="K55" s="320"/>
      <c r="L55" s="320"/>
    </row>
    <row r="56" spans="1:12" ht="16" x14ac:dyDescent="0.2">
      <c r="A56" s="320"/>
      <c r="B56" s="320"/>
      <c r="C56" s="320"/>
      <c r="D56" s="320"/>
      <c r="E56" s="320"/>
      <c r="F56" s="320"/>
      <c r="G56" s="320"/>
      <c r="H56" s="320"/>
      <c r="I56" s="320"/>
      <c r="J56" s="320"/>
      <c r="K56" s="320"/>
      <c r="L56" s="320"/>
    </row>
    <row r="57" spans="1:12" x14ac:dyDescent="0.15">
      <c r="A57" s="327" t="s">
        <v>1426</v>
      </c>
      <c r="B57" s="327"/>
      <c r="C57" s="327"/>
      <c r="D57" s="327"/>
      <c r="E57" s="327"/>
      <c r="F57" s="327"/>
      <c r="G57" s="327"/>
      <c r="H57" s="327"/>
      <c r="I57" s="327"/>
      <c r="J57" s="327"/>
      <c r="K57" s="327"/>
      <c r="L57" s="327"/>
    </row>
    <row r="58" spans="1:12" x14ac:dyDescent="0.15">
      <c r="A58" s="327" t="s">
        <v>1427</v>
      </c>
      <c r="B58" s="327"/>
      <c r="C58" s="327"/>
      <c r="D58" s="327"/>
      <c r="E58" s="327"/>
      <c r="F58" s="327"/>
      <c r="G58" s="327"/>
      <c r="H58" s="327"/>
      <c r="I58" s="327"/>
      <c r="J58" s="327"/>
      <c r="K58" s="327"/>
      <c r="L58" s="327"/>
    </row>
    <row r="59" spans="1:12" x14ac:dyDescent="0.15">
      <c r="A59" s="327" t="s">
        <v>1577</v>
      </c>
      <c r="B59" s="327"/>
      <c r="C59" s="327"/>
      <c r="D59" s="327"/>
      <c r="E59" s="327"/>
      <c r="F59" s="327"/>
      <c r="G59" s="327"/>
      <c r="H59" s="327"/>
      <c r="I59" s="327"/>
      <c r="J59" s="327"/>
      <c r="K59" s="327"/>
      <c r="L59" s="327"/>
    </row>
    <row r="60" spans="1:12" x14ac:dyDescent="0.15">
      <c r="A60" s="327" t="s">
        <v>1428</v>
      </c>
      <c r="B60" s="327"/>
      <c r="C60" s="327"/>
      <c r="D60" s="327"/>
      <c r="E60" s="327"/>
      <c r="F60" s="327"/>
      <c r="G60" s="327"/>
      <c r="H60" s="327"/>
      <c r="I60" s="327"/>
      <c r="J60" s="327"/>
      <c r="K60" s="327"/>
      <c r="L60" s="327"/>
    </row>
    <row r="61" spans="1:12" x14ac:dyDescent="0.15">
      <c r="A61" s="327" t="s">
        <v>1429</v>
      </c>
      <c r="B61" s="327"/>
      <c r="C61" s="327"/>
      <c r="D61" s="327"/>
      <c r="E61" s="327"/>
      <c r="F61" s="327"/>
      <c r="G61" s="327"/>
      <c r="H61" s="327"/>
      <c r="I61" s="327"/>
      <c r="J61" s="327"/>
      <c r="K61" s="327"/>
      <c r="L61" s="327"/>
    </row>
    <row r="62" spans="1:12" ht="16" x14ac:dyDescent="0.2">
      <c r="A62" s="320"/>
      <c r="B62" s="320"/>
      <c r="C62" s="320"/>
      <c r="D62" s="320"/>
      <c r="E62" s="320"/>
      <c r="F62" s="320"/>
      <c r="G62" s="320"/>
      <c r="H62" s="320"/>
      <c r="I62" s="320"/>
      <c r="J62" s="320"/>
      <c r="K62" s="320"/>
      <c r="L62" s="320"/>
    </row>
  </sheetData>
  <customSheetViews>
    <customSheetView guid="{454424E5-4F8E-4BF6-8BD3-7AB5E714315B}">
      <selection activeCell="B45" sqref="B45"/>
      <pageMargins left="0.7" right="0.7" top="0.75" bottom="0.75" header="0.3" footer="0.3"/>
    </customSheetView>
  </customSheetViews>
  <pageMargins left="0.7" right="0.7" top="0.75" bottom="0.75" header="0.3" footer="0.3"/>
  <pageSetup paperSize="9" orientation="landscape" horizontalDpi="0" verticalDpi="0"/>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P40"/>
  <sheetViews>
    <sheetView zoomScale="120" zoomScaleNormal="120" zoomScalePageLayoutView="120" workbookViewId="0"/>
  </sheetViews>
  <sheetFormatPr baseColWidth="10" defaultColWidth="11.5" defaultRowHeight="14" x14ac:dyDescent="0.15"/>
  <cols>
    <col min="1" max="1" width="23" style="319" customWidth="1"/>
    <col min="2" max="2" width="24.5" style="319" customWidth="1"/>
    <col min="3" max="3" width="11.5" style="319"/>
    <col min="4" max="4" width="11.5" style="328"/>
    <col min="5" max="5" width="11.5" style="319"/>
    <col min="6" max="9" width="11.5" style="329"/>
    <col min="10" max="12" width="11.5" style="319"/>
    <col min="13" max="13" width="12.6640625" style="319" bestFit="1" customWidth="1"/>
    <col min="14" max="14" width="13.6640625" style="319" bestFit="1" customWidth="1"/>
    <col min="15" max="16384" width="11.5" style="319"/>
  </cols>
  <sheetData>
    <row r="1" spans="1:10" ht="18" x14ac:dyDescent="0.2">
      <c r="A1" s="318" t="s">
        <v>1430</v>
      </c>
      <c r="D1" s="498"/>
    </row>
    <row r="3" spans="1:10" ht="60" x14ac:dyDescent="0.15">
      <c r="A3" s="330" t="s">
        <v>1431</v>
      </c>
      <c r="B3" s="330" t="s">
        <v>1432</v>
      </c>
      <c r="C3" s="330" t="s">
        <v>1433</v>
      </c>
      <c r="D3" s="330" t="s">
        <v>1434</v>
      </c>
      <c r="E3" s="331" t="s">
        <v>1435</v>
      </c>
      <c r="F3" s="332" t="s">
        <v>1436</v>
      </c>
      <c r="G3" s="333" t="s">
        <v>1437</v>
      </c>
      <c r="H3" s="334" t="s">
        <v>1438</v>
      </c>
      <c r="I3" s="332" t="s">
        <v>1439</v>
      </c>
      <c r="J3" s="331" t="s">
        <v>1440</v>
      </c>
    </row>
    <row r="4" spans="1:10" x14ac:dyDescent="0.15">
      <c r="A4" s="335" t="s">
        <v>1441</v>
      </c>
      <c r="B4" s="336" t="s">
        <v>1442</v>
      </c>
      <c r="C4" s="337" t="s">
        <v>1443</v>
      </c>
      <c r="D4" s="338">
        <v>26</v>
      </c>
      <c r="E4" s="336">
        <v>0</v>
      </c>
      <c r="F4" s="339">
        <v>67</v>
      </c>
      <c r="G4" s="340">
        <v>0.37</v>
      </c>
      <c r="H4" s="341">
        <v>25</v>
      </c>
      <c r="I4" s="341">
        <v>42</v>
      </c>
      <c r="J4" s="342">
        <v>2415</v>
      </c>
    </row>
    <row r="5" spans="1:10" x14ac:dyDescent="0.15">
      <c r="A5" s="335" t="s">
        <v>1441</v>
      </c>
      <c r="B5" s="336" t="s">
        <v>1442</v>
      </c>
      <c r="C5" s="337" t="s">
        <v>1444</v>
      </c>
      <c r="D5" s="338">
        <v>31</v>
      </c>
      <c r="E5" s="336">
        <v>0</v>
      </c>
      <c r="F5" s="339">
        <v>135</v>
      </c>
      <c r="G5" s="340">
        <v>0.37</v>
      </c>
      <c r="H5" s="341">
        <v>50</v>
      </c>
      <c r="I5" s="341">
        <v>85</v>
      </c>
      <c r="J5" s="342">
        <v>1967</v>
      </c>
    </row>
    <row r="6" spans="1:10" x14ac:dyDescent="0.15">
      <c r="A6" s="335" t="s">
        <v>1441</v>
      </c>
      <c r="B6" s="336" t="s">
        <v>1442</v>
      </c>
      <c r="C6" s="337" t="s">
        <v>1402</v>
      </c>
      <c r="D6" s="338">
        <v>33</v>
      </c>
      <c r="E6" s="336">
        <v>0</v>
      </c>
      <c r="F6" s="339">
        <v>117</v>
      </c>
      <c r="G6" s="340">
        <v>0.38</v>
      </c>
      <c r="H6" s="341">
        <v>44</v>
      </c>
      <c r="I6" s="341">
        <v>73</v>
      </c>
      <c r="J6" s="342">
        <v>1781</v>
      </c>
    </row>
    <row r="7" spans="1:10" x14ac:dyDescent="0.15">
      <c r="A7" s="335" t="s">
        <v>1441</v>
      </c>
      <c r="B7" s="336" t="s">
        <v>1442</v>
      </c>
      <c r="C7" s="337" t="s">
        <v>1400</v>
      </c>
      <c r="D7" s="338">
        <v>21</v>
      </c>
      <c r="E7" s="336">
        <v>0</v>
      </c>
      <c r="F7" s="339">
        <v>54</v>
      </c>
      <c r="G7" s="340">
        <v>0.3</v>
      </c>
      <c r="H7" s="341">
        <v>16</v>
      </c>
      <c r="I7" s="341">
        <v>38</v>
      </c>
      <c r="J7" s="342">
        <v>2549</v>
      </c>
    </row>
    <row r="8" spans="1:10" x14ac:dyDescent="0.15">
      <c r="A8" s="335" t="s">
        <v>1441</v>
      </c>
      <c r="B8" s="336" t="s">
        <v>1442</v>
      </c>
      <c r="C8" s="337" t="s">
        <v>1399</v>
      </c>
      <c r="D8" s="338">
        <v>24</v>
      </c>
      <c r="E8" s="336">
        <v>0</v>
      </c>
      <c r="F8" s="339">
        <v>61</v>
      </c>
      <c r="G8" s="340">
        <v>0.33</v>
      </c>
      <c r="H8" s="341">
        <v>20</v>
      </c>
      <c r="I8" s="341">
        <v>41</v>
      </c>
      <c r="J8" s="342">
        <v>2565</v>
      </c>
    </row>
    <row r="9" spans="1:10" x14ac:dyDescent="0.15">
      <c r="A9" s="335" t="s">
        <v>1441</v>
      </c>
      <c r="B9" s="336" t="s">
        <v>1442</v>
      </c>
      <c r="C9" s="343" t="s">
        <v>1396</v>
      </c>
      <c r="D9" s="338">
        <v>33</v>
      </c>
      <c r="E9" s="336">
        <v>0</v>
      </c>
      <c r="F9" s="339">
        <v>112</v>
      </c>
      <c r="G9" s="340">
        <v>0.35</v>
      </c>
      <c r="H9" s="341">
        <v>40</v>
      </c>
      <c r="I9" s="341">
        <v>72</v>
      </c>
      <c r="J9" s="342">
        <v>1910</v>
      </c>
    </row>
    <row r="10" spans="1:10" x14ac:dyDescent="0.15">
      <c r="A10" s="335" t="s">
        <v>1441</v>
      </c>
      <c r="B10" s="336" t="s">
        <v>1442</v>
      </c>
      <c r="C10" s="337" t="s">
        <v>1394</v>
      </c>
      <c r="D10" s="338">
        <v>30</v>
      </c>
      <c r="E10" s="336">
        <v>0</v>
      </c>
      <c r="F10" s="339">
        <v>178</v>
      </c>
      <c r="G10" s="340">
        <v>0.34</v>
      </c>
      <c r="H10" s="341">
        <v>60</v>
      </c>
      <c r="I10" s="341">
        <v>118</v>
      </c>
      <c r="J10" s="342">
        <v>2099</v>
      </c>
    </row>
    <row r="11" spans="1:10" x14ac:dyDescent="0.15">
      <c r="A11" s="335" t="s">
        <v>1441</v>
      </c>
      <c r="B11" s="336" t="s">
        <v>1442</v>
      </c>
      <c r="C11" s="337" t="s">
        <v>1391</v>
      </c>
      <c r="D11" s="338">
        <v>24</v>
      </c>
      <c r="E11" s="336">
        <v>0</v>
      </c>
      <c r="F11" s="339">
        <v>73</v>
      </c>
      <c r="G11" s="340">
        <v>0.26</v>
      </c>
      <c r="H11" s="341">
        <v>19</v>
      </c>
      <c r="I11" s="341">
        <v>54</v>
      </c>
      <c r="J11" s="342">
        <v>2606</v>
      </c>
    </row>
    <row r="12" spans="1:10" x14ac:dyDescent="0.15">
      <c r="A12" s="335" t="s">
        <v>1441</v>
      </c>
      <c r="B12" s="336" t="s">
        <v>1442</v>
      </c>
      <c r="C12" s="337" t="s">
        <v>1390</v>
      </c>
      <c r="D12" s="338">
        <v>35</v>
      </c>
      <c r="E12" s="336">
        <v>0</v>
      </c>
      <c r="F12" s="339">
        <v>111</v>
      </c>
      <c r="G12" s="340">
        <v>0.4</v>
      </c>
      <c r="H12" s="341">
        <v>44</v>
      </c>
      <c r="I12" s="341">
        <v>67</v>
      </c>
      <c r="J12" s="342">
        <v>1966</v>
      </c>
    </row>
    <row r="13" spans="1:10" x14ac:dyDescent="0.15">
      <c r="A13" s="335" t="s">
        <v>1441</v>
      </c>
      <c r="B13" s="336" t="s">
        <v>1442</v>
      </c>
      <c r="C13" s="337" t="s">
        <v>1387</v>
      </c>
      <c r="D13" s="338">
        <v>22</v>
      </c>
      <c r="E13" s="336">
        <v>0</v>
      </c>
      <c r="F13" s="339">
        <v>106</v>
      </c>
      <c r="G13" s="340">
        <v>0.39</v>
      </c>
      <c r="H13" s="341">
        <v>41</v>
      </c>
      <c r="I13" s="341">
        <v>65</v>
      </c>
      <c r="J13" s="342">
        <v>2306</v>
      </c>
    </row>
    <row r="14" spans="1:10" x14ac:dyDescent="0.15">
      <c r="A14" s="335" t="s">
        <v>1441</v>
      </c>
      <c r="B14" s="336" t="s">
        <v>1442</v>
      </c>
      <c r="C14" s="337" t="s">
        <v>1389</v>
      </c>
      <c r="D14" s="338">
        <v>29</v>
      </c>
      <c r="E14" s="336">
        <v>0</v>
      </c>
      <c r="F14" s="339">
        <v>39</v>
      </c>
      <c r="G14" s="340">
        <v>0.12</v>
      </c>
      <c r="H14" s="341">
        <v>5</v>
      </c>
      <c r="I14" s="341">
        <v>34</v>
      </c>
      <c r="J14" s="342">
        <v>2616</v>
      </c>
    </row>
    <row r="15" spans="1:10" x14ac:dyDescent="0.15">
      <c r="A15" s="335" t="s">
        <v>1441</v>
      </c>
      <c r="B15" s="336" t="s">
        <v>1442</v>
      </c>
      <c r="C15" s="337" t="s">
        <v>1385</v>
      </c>
      <c r="D15" s="338">
        <v>20</v>
      </c>
      <c r="E15" s="336">
        <v>0</v>
      </c>
      <c r="F15" s="339">
        <v>157</v>
      </c>
      <c r="G15" s="340">
        <v>0.21</v>
      </c>
      <c r="H15" s="341">
        <v>33</v>
      </c>
      <c r="I15" s="341">
        <v>124</v>
      </c>
      <c r="J15" s="342">
        <v>2565</v>
      </c>
    </row>
    <row r="16" spans="1:10" x14ac:dyDescent="0.15">
      <c r="A16" s="335" t="s">
        <v>1441</v>
      </c>
      <c r="B16" s="336" t="s">
        <v>1442</v>
      </c>
      <c r="C16" s="337" t="s">
        <v>1407</v>
      </c>
      <c r="D16" s="338">
        <v>21</v>
      </c>
      <c r="E16" s="336">
        <v>0</v>
      </c>
      <c r="F16" s="339">
        <v>99</v>
      </c>
      <c r="G16" s="340">
        <v>0.25</v>
      </c>
      <c r="H16" s="341">
        <v>25</v>
      </c>
      <c r="I16" s="341">
        <v>74</v>
      </c>
      <c r="J16" s="342">
        <v>2671</v>
      </c>
    </row>
    <row r="17" spans="1:16" x14ac:dyDescent="0.15">
      <c r="A17" s="344" t="s">
        <v>1441</v>
      </c>
      <c r="B17" s="345" t="s">
        <v>1442</v>
      </c>
      <c r="C17" s="346" t="s">
        <v>1405</v>
      </c>
      <c r="D17" s="347">
        <v>28</v>
      </c>
      <c r="E17" s="345">
        <v>0</v>
      </c>
      <c r="F17" s="348">
        <v>128</v>
      </c>
      <c r="G17" s="349">
        <v>0.31</v>
      </c>
      <c r="H17" s="350">
        <v>40</v>
      </c>
      <c r="I17" s="350">
        <v>88</v>
      </c>
      <c r="J17" s="351">
        <v>2341</v>
      </c>
    </row>
    <row r="18" spans="1:16" x14ac:dyDescent="0.15">
      <c r="D18" s="498"/>
      <c r="E18" s="352" t="s">
        <v>1445</v>
      </c>
      <c r="F18" s="353">
        <f>AVERAGE(F4:F17)</f>
        <v>102.64285714285714</v>
      </c>
      <c r="G18" s="386">
        <f>AVERAGE(G4:G17)</f>
        <v>0.31285714285714283</v>
      </c>
      <c r="H18" s="353">
        <f t="shared" ref="H18:I18" si="0">AVERAGE(H4:H17)</f>
        <v>33</v>
      </c>
      <c r="I18" s="353">
        <f t="shared" si="0"/>
        <v>69.642857142857139</v>
      </c>
      <c r="L18" s="355"/>
    </row>
    <row r="19" spans="1:16" x14ac:dyDescent="0.15">
      <c r="D19" s="498"/>
      <c r="E19" s="352" t="s">
        <v>1446</v>
      </c>
      <c r="F19" s="353">
        <f>STDEV(F4:F17)</f>
        <v>40.202577687845505</v>
      </c>
      <c r="G19" s="386">
        <f>STDEV(G4:G17)</f>
        <v>7.9268634929059362E-2</v>
      </c>
      <c r="H19" s="353">
        <f t="shared" ref="H19:I19" si="1">STDEV(H4:H17)</f>
        <v>15.160677882144777</v>
      </c>
      <c r="I19" s="353">
        <f t="shared" si="1"/>
        <v>27.778262511033127</v>
      </c>
      <c r="L19" s="355"/>
    </row>
    <row r="20" spans="1:16" x14ac:dyDescent="0.15">
      <c r="D20" s="498"/>
      <c r="F20" s="319"/>
      <c r="G20" s="354"/>
      <c r="H20" s="353"/>
      <c r="I20" s="353"/>
    </row>
    <row r="21" spans="1:16" x14ac:dyDescent="0.15">
      <c r="D21" s="498"/>
      <c r="F21" s="356"/>
      <c r="G21" s="354"/>
      <c r="H21" s="353"/>
      <c r="I21" s="353"/>
    </row>
    <row r="22" spans="1:16" x14ac:dyDescent="0.15">
      <c r="A22" s="357" t="s">
        <v>1447</v>
      </c>
      <c r="B22" s="358" t="s">
        <v>1448</v>
      </c>
      <c r="C22" s="358" t="s">
        <v>1449</v>
      </c>
      <c r="D22" s="359">
        <v>14.054147918679414</v>
      </c>
      <c r="E22" s="360">
        <v>106.68</v>
      </c>
      <c r="F22" s="360">
        <v>206.13910132410135</v>
      </c>
      <c r="G22" s="529">
        <v>0.36</v>
      </c>
      <c r="H22" s="530">
        <v>74.210076476676477</v>
      </c>
      <c r="I22" s="530">
        <v>131.92902484742487</v>
      </c>
      <c r="J22" s="360">
        <v>1952</v>
      </c>
      <c r="L22" s="375"/>
      <c r="M22" s="362"/>
      <c r="N22" s="362"/>
      <c r="O22" s="362"/>
      <c r="P22" s="362"/>
    </row>
    <row r="23" spans="1:16" x14ac:dyDescent="0.15">
      <c r="A23" s="357" t="s">
        <v>1447</v>
      </c>
      <c r="B23" s="358" t="s">
        <v>1448</v>
      </c>
      <c r="C23" s="358" t="s">
        <v>1450</v>
      </c>
      <c r="D23" s="359">
        <v>17.494200781388898</v>
      </c>
      <c r="E23" s="360">
        <v>91.44</v>
      </c>
      <c r="F23" s="360">
        <v>223.57894274669263</v>
      </c>
      <c r="G23" s="529">
        <v>0.36</v>
      </c>
      <c r="H23" s="530">
        <v>80.488419388809348</v>
      </c>
      <c r="I23" s="530">
        <v>143.09052335788328</v>
      </c>
      <c r="J23" s="360">
        <v>1952</v>
      </c>
      <c r="L23" s="375"/>
      <c r="M23" s="362"/>
      <c r="N23" s="362"/>
      <c r="O23" s="362"/>
      <c r="P23" s="362"/>
    </row>
    <row r="24" spans="1:16" x14ac:dyDescent="0.15">
      <c r="A24" s="357" t="s">
        <v>1447</v>
      </c>
      <c r="B24" s="358" t="s">
        <v>1448</v>
      </c>
      <c r="C24" s="358" t="s">
        <v>1451</v>
      </c>
      <c r="D24" s="359">
        <v>19.366930303788394</v>
      </c>
      <c r="E24" s="360">
        <v>60.96</v>
      </c>
      <c r="F24" s="360">
        <v>295.35652773331458</v>
      </c>
      <c r="G24" s="529">
        <v>0.36</v>
      </c>
      <c r="H24" s="530">
        <v>106.32834998399325</v>
      </c>
      <c r="I24" s="530">
        <v>189.02817774932134</v>
      </c>
      <c r="J24" s="360">
        <v>1952</v>
      </c>
      <c r="L24" s="375"/>
      <c r="M24" s="362"/>
      <c r="N24" s="362"/>
      <c r="O24" s="362"/>
      <c r="P24" s="362"/>
    </row>
    <row r="25" spans="1:16" x14ac:dyDescent="0.15">
      <c r="A25" s="363" t="s">
        <v>1447</v>
      </c>
      <c r="B25" s="364" t="s">
        <v>1448</v>
      </c>
      <c r="C25" s="364" t="s">
        <v>1452</v>
      </c>
      <c r="D25" s="365">
        <v>5.8412577547008446</v>
      </c>
      <c r="E25" s="366">
        <v>71.12</v>
      </c>
      <c r="F25" s="366">
        <v>160.42302015144219</v>
      </c>
      <c r="G25" s="531">
        <v>0.36</v>
      </c>
      <c r="H25" s="348">
        <v>57.752287254519189</v>
      </c>
      <c r="I25" s="348">
        <v>102.670732896923</v>
      </c>
      <c r="J25" s="366">
        <v>1952</v>
      </c>
      <c r="L25" s="375"/>
      <c r="M25" s="362"/>
      <c r="N25" s="362"/>
      <c r="O25" s="362"/>
      <c r="P25" s="362"/>
    </row>
    <row r="26" spans="1:16" x14ac:dyDescent="0.15">
      <c r="A26" s="357"/>
      <c r="B26" s="358"/>
      <c r="C26" s="358"/>
      <c r="D26" s="359"/>
      <c r="E26" s="352" t="s">
        <v>1445</v>
      </c>
      <c r="F26" s="353">
        <f>AVERAGE(F22:F25)</f>
        <v>221.37439798888769</v>
      </c>
      <c r="G26" s="361">
        <v>0.36</v>
      </c>
      <c r="H26" s="353">
        <f t="shared" ref="H26:I26" si="2">AVERAGE(H22:H25)</f>
        <v>79.694783275999555</v>
      </c>
      <c r="I26" s="353">
        <f t="shared" si="2"/>
        <v>141.67961471288814</v>
      </c>
      <c r="J26" s="360"/>
      <c r="L26" s="355"/>
    </row>
    <row r="27" spans="1:16" x14ac:dyDescent="0.15">
      <c r="A27" s="357"/>
      <c r="B27" s="358"/>
      <c r="C27" s="358"/>
      <c r="D27" s="359"/>
      <c r="E27" s="352" t="s">
        <v>1446</v>
      </c>
      <c r="F27" s="353">
        <f>STDEV(F22:F25)</f>
        <v>56.051762576679884</v>
      </c>
      <c r="G27" s="361"/>
      <c r="H27" s="353">
        <f t="shared" ref="H27:I27" si="3">STDEV(H22:H25)</f>
        <v>20.178634527604807</v>
      </c>
      <c r="I27" s="353">
        <f t="shared" si="3"/>
        <v>35.873128049075035</v>
      </c>
      <c r="J27" s="360"/>
      <c r="L27" s="355"/>
    </row>
    <row r="28" spans="1:16" x14ac:dyDescent="0.15">
      <c r="A28" s="357"/>
      <c r="B28" s="358"/>
      <c r="C28" s="358"/>
      <c r="D28" s="359"/>
      <c r="E28" s="360"/>
      <c r="F28" s="360"/>
      <c r="G28" s="361"/>
      <c r="H28" s="360"/>
      <c r="I28" s="360"/>
      <c r="J28" s="360"/>
    </row>
    <row r="29" spans="1:16" x14ac:dyDescent="0.15">
      <c r="A29" s="357"/>
      <c r="B29" s="358"/>
      <c r="C29" s="358"/>
      <c r="D29" s="359"/>
      <c r="E29" s="360"/>
      <c r="F29" s="360"/>
      <c r="G29" s="361"/>
      <c r="H29" s="360"/>
      <c r="I29" s="360"/>
      <c r="J29" s="360"/>
    </row>
    <row r="30" spans="1:16" x14ac:dyDescent="0.15">
      <c r="D30" s="498"/>
      <c r="F30" s="356"/>
      <c r="G30" s="354"/>
      <c r="H30" s="356"/>
      <c r="I30" s="356"/>
    </row>
    <row r="31" spans="1:16" x14ac:dyDescent="0.15">
      <c r="A31" s="367" t="s">
        <v>1453</v>
      </c>
      <c r="B31" s="368" t="s">
        <v>1337</v>
      </c>
      <c r="C31" s="369" t="s">
        <v>1454</v>
      </c>
      <c r="D31" s="359">
        <v>15</v>
      </c>
      <c r="E31" s="360">
        <v>0</v>
      </c>
      <c r="F31" s="356">
        <v>43.740000000000009</v>
      </c>
      <c r="G31" s="354">
        <v>0.5</v>
      </c>
      <c r="H31" s="356">
        <f>F31*G31</f>
        <v>21.870000000000005</v>
      </c>
      <c r="I31" s="356">
        <f>F31-H31</f>
        <v>21.870000000000005</v>
      </c>
      <c r="J31" s="360">
        <v>1750</v>
      </c>
    </row>
    <row r="32" spans="1:16" x14ac:dyDescent="0.15">
      <c r="A32" s="367" t="s">
        <v>1453</v>
      </c>
      <c r="B32" s="368" t="s">
        <v>1337</v>
      </c>
      <c r="C32" s="319" t="s">
        <v>1455</v>
      </c>
      <c r="D32" s="359">
        <v>15</v>
      </c>
      <c r="E32" s="360">
        <v>0</v>
      </c>
      <c r="F32" s="356">
        <v>46.170000000000009</v>
      </c>
      <c r="G32" s="354">
        <v>0.5</v>
      </c>
      <c r="H32" s="356">
        <f>F32*G32</f>
        <v>23.085000000000004</v>
      </c>
      <c r="I32" s="356">
        <f>F32-H32</f>
        <v>23.085000000000004</v>
      </c>
      <c r="J32" s="360">
        <v>1750</v>
      </c>
    </row>
    <row r="33" spans="1:12" x14ac:dyDescent="0.15">
      <c r="A33" s="367" t="s">
        <v>1453</v>
      </c>
      <c r="B33" s="368" t="s">
        <v>1337</v>
      </c>
      <c r="C33" s="319" t="s">
        <v>1456</v>
      </c>
      <c r="D33" s="359">
        <v>15</v>
      </c>
      <c r="E33" s="360">
        <v>0</v>
      </c>
      <c r="F33" s="356">
        <v>44.14500000000001</v>
      </c>
      <c r="G33" s="354">
        <v>0.5</v>
      </c>
      <c r="H33" s="356">
        <f>F33*G33</f>
        <v>22.072500000000005</v>
      </c>
      <c r="I33" s="356">
        <f>F33-H33</f>
        <v>22.072500000000005</v>
      </c>
      <c r="J33" s="360">
        <v>1750</v>
      </c>
    </row>
    <row r="34" spans="1:12" x14ac:dyDescent="0.15">
      <c r="A34" s="367" t="s">
        <v>1453</v>
      </c>
      <c r="B34" s="370" t="s">
        <v>1337</v>
      </c>
      <c r="C34" s="344" t="s">
        <v>1457</v>
      </c>
      <c r="D34" s="365">
        <v>15</v>
      </c>
      <c r="E34" s="366">
        <v>0</v>
      </c>
      <c r="F34" s="371">
        <v>31.995000000000005</v>
      </c>
      <c r="G34" s="372">
        <v>0.5</v>
      </c>
      <c r="H34" s="371">
        <f>F34*G34</f>
        <v>15.997500000000002</v>
      </c>
      <c r="I34" s="371">
        <f>F34-H34</f>
        <v>15.997500000000002</v>
      </c>
      <c r="J34" s="366">
        <v>1750</v>
      </c>
    </row>
    <row r="35" spans="1:12" x14ac:dyDescent="0.15">
      <c r="D35" s="498"/>
      <c r="E35" s="352" t="s">
        <v>1445</v>
      </c>
      <c r="F35" s="353">
        <f>AVERAGE(F31:F34)</f>
        <v>41.51250000000001</v>
      </c>
      <c r="G35" s="329">
        <v>0.5</v>
      </c>
      <c r="H35" s="353">
        <f t="shared" ref="H35:I35" si="4">AVERAGE(H31:H34)</f>
        <v>20.756250000000005</v>
      </c>
      <c r="I35" s="353">
        <f t="shared" si="4"/>
        <v>20.756250000000005</v>
      </c>
      <c r="L35" s="355"/>
    </row>
    <row r="36" spans="1:12" x14ac:dyDescent="0.15">
      <c r="D36" s="498"/>
      <c r="E36" s="352" t="s">
        <v>1446</v>
      </c>
      <c r="F36" s="353">
        <f>STDEV(F31:F34)</f>
        <v>6.4334263810196939</v>
      </c>
      <c r="H36" s="353">
        <f t="shared" ref="H36:I36" si="5">STDEV(H31:H34)</f>
        <v>3.2167131905098469</v>
      </c>
      <c r="I36" s="353">
        <f t="shared" si="5"/>
        <v>3.2167131905098469</v>
      </c>
      <c r="L36" s="355"/>
    </row>
    <row r="37" spans="1:12" x14ac:dyDescent="0.15">
      <c r="D37" s="498"/>
      <c r="F37" s="373"/>
    </row>
    <row r="38" spans="1:12" x14ac:dyDescent="0.15">
      <c r="A38" s="37" t="s">
        <v>1458</v>
      </c>
      <c r="D38" s="501"/>
    </row>
    <row r="39" spans="1:12" x14ac:dyDescent="0.15">
      <c r="A39" s="319" t="s">
        <v>1344</v>
      </c>
      <c r="D39" s="501"/>
    </row>
    <row r="40" spans="1:12" x14ac:dyDescent="0.15">
      <c r="A40" s="385" t="s">
        <v>1459</v>
      </c>
      <c r="D40" s="498"/>
    </row>
  </sheetData>
  <customSheetViews>
    <customSheetView guid="{454424E5-4F8E-4BF6-8BD3-7AB5E714315B}">
      <pageMargins left="0.7" right="0.7" top="0.75" bottom="0.75" header="0.3" footer="0.3"/>
      <pageSetup paperSize="9" orientation="portrait" horizontalDpi="0" verticalDpi="0"/>
    </customSheetView>
  </customSheetViews>
  <pageMargins left="0.7" right="0.7" top="0.75" bottom="0.75" header="0.3" footer="0.3"/>
  <pageSetup paperSize="9" orientation="landscape" horizontalDpi="0" verticalDpi="0"/>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BD82"/>
  <sheetViews>
    <sheetView zoomScale="120" zoomScaleNormal="120" zoomScalePageLayoutView="120" workbookViewId="0">
      <selection activeCell="A81" sqref="A81:BD82"/>
    </sheetView>
  </sheetViews>
  <sheetFormatPr baseColWidth="10" defaultColWidth="11.5" defaultRowHeight="14" x14ac:dyDescent="0.15"/>
  <cols>
    <col min="1" max="1" width="24" style="319" customWidth="1"/>
    <col min="2" max="2" width="28.6640625" style="319" customWidth="1"/>
    <col min="3" max="16384" width="11.5" style="319"/>
  </cols>
  <sheetData>
    <row r="1" spans="1:56" ht="18" x14ac:dyDescent="0.2">
      <c r="A1" s="559" t="s">
        <v>1584</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row>
    <row r="2" spans="1:56" ht="18" x14ac:dyDescent="0.2">
      <c r="A2" s="559"/>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row>
    <row r="3" spans="1:56" ht="18" x14ac:dyDescent="0.2">
      <c r="A3" s="559" t="s">
        <v>1566</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197"/>
      <c r="AJ3" s="197"/>
      <c r="AK3" s="197"/>
      <c r="AL3" s="197"/>
      <c r="AM3" s="197"/>
      <c r="AN3" s="197"/>
      <c r="AO3" s="197"/>
      <c r="AP3" s="197"/>
      <c r="AQ3" s="197"/>
      <c r="AR3" s="197"/>
      <c r="AS3" s="197"/>
      <c r="AT3" s="197"/>
      <c r="AU3" s="197"/>
      <c r="AV3" s="197"/>
      <c r="AW3" s="197"/>
      <c r="AX3" s="197"/>
      <c r="AY3" s="197"/>
      <c r="AZ3" s="197"/>
      <c r="BA3" s="197"/>
      <c r="BB3" s="197"/>
      <c r="BC3" s="197"/>
      <c r="BD3" s="197"/>
    </row>
    <row r="4" spans="1:56" x14ac:dyDescent="0.15">
      <c r="A4" s="197"/>
      <c r="B4" s="197"/>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row>
    <row r="5" spans="1:56" ht="16" x14ac:dyDescent="0.2">
      <c r="A5" s="197"/>
      <c r="B5" s="539" t="s">
        <v>1321</v>
      </c>
      <c r="C5" s="540" t="s">
        <v>222</v>
      </c>
      <c r="D5" s="540" t="s">
        <v>1296</v>
      </c>
      <c r="E5" s="540" t="s">
        <v>223</v>
      </c>
      <c r="F5" s="540" t="s">
        <v>1296</v>
      </c>
      <c r="G5" s="540" t="s">
        <v>233</v>
      </c>
      <c r="H5" s="540" t="s">
        <v>1296</v>
      </c>
      <c r="I5" s="540" t="s">
        <v>225</v>
      </c>
      <c r="J5" s="540" t="s">
        <v>1296</v>
      </c>
      <c r="K5" s="540" t="s">
        <v>224</v>
      </c>
      <c r="L5" s="540" t="s">
        <v>1296</v>
      </c>
      <c r="M5" s="197"/>
      <c r="N5" s="197"/>
      <c r="O5" s="197"/>
      <c r="P5" s="197"/>
      <c r="Q5" s="197"/>
      <c r="R5" s="197"/>
      <c r="S5" s="197"/>
      <c r="T5" s="197"/>
      <c r="U5" s="197"/>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c r="AX5" s="197"/>
      <c r="AY5" s="197"/>
      <c r="AZ5" s="197"/>
      <c r="BA5" s="197"/>
      <c r="BB5" s="197"/>
      <c r="BC5" s="197"/>
      <c r="BD5" s="197"/>
    </row>
    <row r="6" spans="1:56" ht="16" x14ac:dyDescent="0.2">
      <c r="A6" s="197"/>
      <c r="B6" s="541" t="s">
        <v>1319</v>
      </c>
      <c r="C6" s="542">
        <v>0.97748228806448412</v>
      </c>
      <c r="D6" s="542">
        <v>1.9217583925859278E-2</v>
      </c>
      <c r="E6" s="542">
        <v>0.89326260658906986</v>
      </c>
      <c r="F6" s="542">
        <v>7.8511489717139699E-2</v>
      </c>
      <c r="G6" s="542">
        <v>0.18309351291425033</v>
      </c>
      <c r="H6" s="542">
        <v>0.16544484595605266</v>
      </c>
      <c r="I6" s="542">
        <v>0.48934042337151351</v>
      </c>
      <c r="J6" s="542">
        <v>0.25017543913759194</v>
      </c>
      <c r="K6" s="542">
        <v>0.61544571174231677</v>
      </c>
      <c r="L6" s="542">
        <v>0.29684211713295378</v>
      </c>
      <c r="M6" s="197"/>
      <c r="N6" s="197"/>
      <c r="O6" s="197"/>
      <c r="P6" s="197"/>
      <c r="Q6" s="197"/>
      <c r="R6" s="197"/>
      <c r="S6" s="197"/>
      <c r="T6" s="197"/>
      <c r="U6" s="197"/>
      <c r="V6" s="197"/>
      <c r="W6" s="197"/>
      <c r="X6" s="197"/>
      <c r="Y6" s="197"/>
      <c r="Z6" s="197"/>
      <c r="AA6" s="197"/>
      <c r="AB6" s="197"/>
      <c r="AC6" s="197"/>
      <c r="AD6" s="197"/>
      <c r="AE6" s="197"/>
      <c r="AF6" s="197"/>
      <c r="AG6" s="197"/>
      <c r="AH6" s="197"/>
      <c r="AI6" s="197"/>
      <c r="AJ6" s="197"/>
      <c r="AK6" s="197"/>
      <c r="AL6" s="197"/>
      <c r="AM6" s="197"/>
      <c r="AN6" s="197"/>
      <c r="AO6" s="197"/>
      <c r="AP6" s="197"/>
      <c r="AQ6" s="197"/>
      <c r="AR6" s="197"/>
      <c r="AS6" s="197"/>
      <c r="AT6" s="197"/>
      <c r="AU6" s="197"/>
      <c r="AV6" s="197"/>
      <c r="AW6" s="197"/>
      <c r="AX6" s="197"/>
      <c r="AY6" s="197"/>
      <c r="AZ6" s="197"/>
      <c r="BA6" s="197"/>
      <c r="BB6" s="197"/>
      <c r="BC6" s="197"/>
      <c r="BD6" s="197"/>
    </row>
    <row r="7" spans="1:56" ht="16" x14ac:dyDescent="0.2">
      <c r="A7" s="197"/>
      <c r="B7" s="541" t="s">
        <v>1562</v>
      </c>
      <c r="C7" s="542">
        <v>0</v>
      </c>
      <c r="D7" s="542">
        <v>0</v>
      </c>
      <c r="E7" s="542">
        <v>0</v>
      </c>
      <c r="F7" s="542">
        <v>0</v>
      </c>
      <c r="G7" s="542">
        <v>0.80472035429315125</v>
      </c>
      <c r="H7" s="542">
        <v>0.18070057589200222</v>
      </c>
      <c r="I7" s="542">
        <v>0.50867490617315969</v>
      </c>
      <c r="J7" s="542">
        <v>0.2517782835666289</v>
      </c>
      <c r="K7" s="542">
        <v>0.37131879223522091</v>
      </c>
      <c r="L7" s="542">
        <v>0.30442977854636422</v>
      </c>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row>
    <row r="8" spans="1:56" ht="16" x14ac:dyDescent="0.2">
      <c r="A8" s="197"/>
      <c r="B8" s="541" t="s">
        <v>1563</v>
      </c>
      <c r="C8" s="542">
        <v>2.2517711935515192E-2</v>
      </c>
      <c r="D8" s="542">
        <v>1.9217583925859382E-2</v>
      </c>
      <c r="E8" s="542">
        <v>0.1067373934109298</v>
      </c>
      <c r="F8" s="542">
        <v>7.8511489717139865E-2</v>
      </c>
      <c r="G8" s="542">
        <v>9.9677851935289809E-3</v>
      </c>
      <c r="H8" s="542">
        <v>1.5387271270117063E-2</v>
      </c>
      <c r="I8" s="542">
        <v>1.6409766539805513E-3</v>
      </c>
      <c r="J8" s="542">
        <v>1.7618084169613245E-3</v>
      </c>
      <c r="K8" s="542">
        <v>1.1061822223164128E-2</v>
      </c>
      <c r="L8" s="542">
        <v>1.1887264672840087E-2</v>
      </c>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197"/>
      <c r="AW8" s="197"/>
      <c r="AX8" s="197"/>
      <c r="AY8" s="197"/>
      <c r="AZ8" s="197"/>
      <c r="BA8" s="197"/>
      <c r="BB8" s="197"/>
      <c r="BC8" s="197"/>
      <c r="BD8" s="197"/>
    </row>
    <row r="9" spans="1:56" ht="16" x14ac:dyDescent="0.2">
      <c r="A9" s="197"/>
      <c r="B9" s="642"/>
      <c r="C9" s="642"/>
      <c r="D9" s="642"/>
      <c r="E9" s="642"/>
      <c r="F9" s="642"/>
      <c r="G9" s="642"/>
      <c r="H9" s="642"/>
      <c r="I9" s="642"/>
      <c r="J9" s="642"/>
      <c r="K9" s="642"/>
      <c r="L9" s="642"/>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7"/>
      <c r="AY9" s="197"/>
      <c r="AZ9" s="197"/>
      <c r="BA9" s="197"/>
      <c r="BB9" s="197"/>
      <c r="BC9" s="197"/>
      <c r="BD9" s="197"/>
    </row>
    <row r="10" spans="1:56" ht="16" x14ac:dyDescent="0.2">
      <c r="A10" s="197"/>
      <c r="B10" s="539" t="s">
        <v>1327</v>
      </c>
      <c r="C10" s="540" t="s">
        <v>222</v>
      </c>
      <c r="D10" s="540" t="s">
        <v>1296</v>
      </c>
      <c r="E10" s="540" t="s">
        <v>223</v>
      </c>
      <c r="F10" s="540" t="s">
        <v>1296</v>
      </c>
      <c r="G10" s="540" t="s">
        <v>233</v>
      </c>
      <c r="H10" s="540" t="s">
        <v>1296</v>
      </c>
      <c r="I10" s="540" t="s">
        <v>225</v>
      </c>
      <c r="J10" s="540" t="s">
        <v>1296</v>
      </c>
      <c r="K10" s="540" t="s">
        <v>224</v>
      </c>
      <c r="L10" s="540" t="s">
        <v>1296</v>
      </c>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7"/>
      <c r="AY10" s="197"/>
      <c r="AZ10" s="197"/>
      <c r="BA10" s="197"/>
      <c r="BB10" s="197"/>
      <c r="BC10" s="197"/>
      <c r="BD10" s="197"/>
    </row>
    <row r="11" spans="1:56" ht="16" x14ac:dyDescent="0.2">
      <c r="A11" s="197"/>
      <c r="B11" s="541" t="s">
        <v>1319</v>
      </c>
      <c r="C11" s="542">
        <v>0.92031112987086705</v>
      </c>
      <c r="D11" s="542">
        <v>9.3537778086589835E-2</v>
      </c>
      <c r="E11" s="542">
        <v>0.87323273136657986</v>
      </c>
      <c r="F11" s="542">
        <v>0.15857549740079563</v>
      </c>
      <c r="G11" s="542">
        <v>0.99520927997531994</v>
      </c>
      <c r="H11" s="542">
        <v>5.9410225729593239E-3</v>
      </c>
      <c r="I11" s="542">
        <v>0.99635113681564857</v>
      </c>
      <c r="J11" s="542">
        <v>4.5316984319498889E-3</v>
      </c>
      <c r="K11" s="542">
        <v>0.98545203553512228</v>
      </c>
      <c r="L11" s="542">
        <v>1.796033967821507E-2</v>
      </c>
      <c r="M11" s="197"/>
      <c r="N11" s="197"/>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c r="AL11" s="197"/>
      <c r="AM11" s="197"/>
      <c r="AN11" s="197"/>
      <c r="AO11" s="197"/>
      <c r="AP11" s="197"/>
      <c r="AQ11" s="197"/>
      <c r="AR11" s="197"/>
      <c r="AS11" s="197"/>
      <c r="AT11" s="197"/>
      <c r="AU11" s="197"/>
      <c r="AV11" s="197"/>
      <c r="AW11" s="197"/>
      <c r="AX11" s="197"/>
      <c r="AY11" s="197"/>
      <c r="AZ11" s="197"/>
      <c r="BA11" s="197"/>
      <c r="BB11" s="197"/>
      <c r="BC11" s="197"/>
      <c r="BD11" s="197"/>
    </row>
    <row r="12" spans="1:56" ht="16" x14ac:dyDescent="0.2">
      <c r="A12" s="197"/>
      <c r="B12" s="541" t="s">
        <v>1562</v>
      </c>
      <c r="C12" s="542">
        <v>0</v>
      </c>
      <c r="D12" s="542">
        <v>0</v>
      </c>
      <c r="E12" s="542">
        <v>0</v>
      </c>
      <c r="F12" s="542">
        <v>0</v>
      </c>
      <c r="G12" s="542">
        <v>0</v>
      </c>
      <c r="H12" s="542">
        <v>0</v>
      </c>
      <c r="I12" s="542">
        <v>0</v>
      </c>
      <c r="J12" s="542">
        <v>0</v>
      </c>
      <c r="K12" s="542">
        <v>0</v>
      </c>
      <c r="L12" s="542">
        <v>0</v>
      </c>
      <c r="M12" s="197"/>
      <c r="N12" s="197"/>
      <c r="O12" s="197"/>
      <c r="P12" s="197"/>
      <c r="Q12" s="197"/>
      <c r="R12" s="197"/>
      <c r="S12" s="197"/>
      <c r="T12" s="197"/>
      <c r="U12" s="197"/>
      <c r="V12" s="197"/>
      <c r="W12" s="197"/>
      <c r="X12" s="197"/>
      <c r="Y12" s="197"/>
      <c r="Z12" s="197"/>
      <c r="AA12" s="197"/>
      <c r="AB12" s="197"/>
      <c r="AC12" s="197"/>
      <c r="AD12" s="197"/>
      <c r="AE12" s="197"/>
      <c r="AF12" s="197"/>
      <c r="AG12" s="197"/>
      <c r="AH12" s="197"/>
      <c r="AI12" s="197"/>
      <c r="AJ12" s="197"/>
      <c r="AK12" s="197"/>
      <c r="AL12" s="197"/>
      <c r="AM12" s="197"/>
      <c r="AN12" s="197"/>
      <c r="AO12" s="197"/>
      <c r="AP12" s="197"/>
      <c r="AQ12" s="197"/>
      <c r="AR12" s="197"/>
      <c r="AS12" s="197"/>
      <c r="AT12" s="197"/>
      <c r="AU12" s="197"/>
      <c r="AV12" s="197"/>
      <c r="AW12" s="197"/>
      <c r="AX12" s="197"/>
      <c r="AY12" s="197"/>
      <c r="AZ12" s="197"/>
      <c r="BA12" s="197"/>
      <c r="BB12" s="197"/>
      <c r="BC12" s="197"/>
      <c r="BD12" s="197"/>
    </row>
    <row r="13" spans="1:56" ht="16" x14ac:dyDescent="0.2">
      <c r="A13" s="197"/>
      <c r="B13" s="541" t="s">
        <v>1563</v>
      </c>
      <c r="C13" s="542">
        <v>7.9688870129132186E-2</v>
      </c>
      <c r="D13" s="542">
        <v>9.353777808658971E-2</v>
      </c>
      <c r="E13" s="542">
        <v>0.12676726863341931</v>
      </c>
      <c r="F13" s="542">
        <v>0.15857549740079446</v>
      </c>
      <c r="G13" s="542">
        <v>4.7907200246796126E-3</v>
      </c>
      <c r="H13" s="542">
        <v>5.9410225729593473E-3</v>
      </c>
      <c r="I13" s="542">
        <v>3.6488631843508736E-3</v>
      </c>
      <c r="J13" s="542">
        <v>4.5316984319498143E-3</v>
      </c>
      <c r="K13" s="542">
        <v>1.4547964464877383E-2</v>
      </c>
      <c r="L13" s="542">
        <v>1.7960339678215052E-2</v>
      </c>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197"/>
      <c r="AL13" s="197"/>
      <c r="AM13" s="197"/>
      <c r="AN13" s="197"/>
      <c r="AO13" s="197"/>
      <c r="AP13" s="197"/>
      <c r="AQ13" s="197"/>
      <c r="AR13" s="197"/>
      <c r="AS13" s="197"/>
      <c r="AT13" s="197"/>
      <c r="AU13" s="197"/>
      <c r="AV13" s="197"/>
      <c r="AW13" s="197"/>
      <c r="AX13" s="197"/>
      <c r="AY13" s="197"/>
      <c r="AZ13" s="197"/>
      <c r="BA13" s="197"/>
      <c r="BB13" s="197"/>
      <c r="BC13" s="197"/>
      <c r="BD13" s="197"/>
    </row>
    <row r="14" spans="1:56" ht="16" x14ac:dyDescent="0.2">
      <c r="A14" s="197"/>
      <c r="B14" s="642"/>
      <c r="C14" s="642"/>
      <c r="D14" s="642"/>
      <c r="E14" s="642"/>
      <c r="F14" s="642"/>
      <c r="G14" s="642"/>
      <c r="H14" s="642"/>
      <c r="I14" s="642"/>
      <c r="J14" s="642"/>
      <c r="K14" s="642"/>
      <c r="L14" s="642"/>
      <c r="M14" s="197"/>
      <c r="N14" s="197"/>
      <c r="O14" s="197"/>
      <c r="P14" s="197"/>
      <c r="Q14" s="197"/>
      <c r="R14" s="197"/>
      <c r="S14" s="197"/>
      <c r="T14" s="197"/>
      <c r="U14" s="197"/>
      <c r="V14" s="197"/>
      <c r="W14" s="197"/>
      <c r="X14" s="197"/>
      <c r="Y14" s="197"/>
      <c r="Z14" s="197"/>
      <c r="AA14" s="197"/>
      <c r="AB14" s="197"/>
      <c r="AC14" s="197"/>
      <c r="AD14" s="197"/>
      <c r="AE14" s="197"/>
      <c r="AF14" s="197"/>
      <c r="AG14" s="197"/>
      <c r="AH14" s="197"/>
      <c r="AI14" s="197"/>
      <c r="AJ14" s="197"/>
      <c r="AK14" s="197"/>
      <c r="AL14" s="197"/>
      <c r="AM14" s="197"/>
      <c r="AN14" s="197"/>
      <c r="AO14" s="197"/>
      <c r="AP14" s="197"/>
      <c r="AQ14" s="197"/>
      <c r="AR14" s="197"/>
      <c r="AS14" s="197"/>
      <c r="AT14" s="197"/>
      <c r="AU14" s="197"/>
      <c r="AV14" s="197"/>
      <c r="AW14" s="197"/>
      <c r="AX14" s="197"/>
      <c r="AY14" s="197"/>
      <c r="AZ14" s="197"/>
      <c r="BA14" s="197"/>
      <c r="BB14" s="197"/>
      <c r="BC14" s="197"/>
      <c r="BD14" s="197"/>
    </row>
    <row r="15" spans="1:56" ht="16" x14ac:dyDescent="0.2">
      <c r="A15" s="197"/>
      <c r="B15" s="539" t="s">
        <v>1337</v>
      </c>
      <c r="C15" s="540" t="s">
        <v>222</v>
      </c>
      <c r="D15" s="540" t="s">
        <v>1296</v>
      </c>
      <c r="E15" s="540" t="s">
        <v>223</v>
      </c>
      <c r="F15" s="540" t="s">
        <v>1296</v>
      </c>
      <c r="G15" s="540" t="s">
        <v>233</v>
      </c>
      <c r="H15" s="540" t="s">
        <v>1296</v>
      </c>
      <c r="I15" s="540" t="s">
        <v>225</v>
      </c>
      <c r="J15" s="540" t="s">
        <v>1296</v>
      </c>
      <c r="K15" s="540" t="s">
        <v>224</v>
      </c>
      <c r="L15" s="540" t="s">
        <v>1296</v>
      </c>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7"/>
      <c r="AY15" s="197"/>
      <c r="AZ15" s="197"/>
      <c r="BA15" s="197"/>
      <c r="BB15" s="197"/>
      <c r="BC15" s="197"/>
      <c r="BD15" s="197"/>
    </row>
    <row r="16" spans="1:56" ht="16" x14ac:dyDescent="0.2">
      <c r="A16" s="197"/>
      <c r="B16" s="541" t="s">
        <v>1319</v>
      </c>
      <c r="C16" s="542">
        <v>0.56336351250446692</v>
      </c>
      <c r="D16" s="542">
        <v>0.1851768770124666</v>
      </c>
      <c r="E16" s="542">
        <v>0.10904019306565378</v>
      </c>
      <c r="F16" s="542">
        <v>0.1268551592565198</v>
      </c>
      <c r="G16" s="542">
        <v>0.11680861257412412</v>
      </c>
      <c r="H16" s="542">
        <v>2.3224148255212556E-2</v>
      </c>
      <c r="I16" s="542">
        <v>0.63989527566683735</v>
      </c>
      <c r="J16" s="542">
        <v>6.3448727653168474E-2</v>
      </c>
      <c r="K16" s="542">
        <v>0.24948792417430851</v>
      </c>
      <c r="L16" s="542">
        <v>0.16091157192653344</v>
      </c>
      <c r="M16" s="197"/>
      <c r="N16" s="197"/>
      <c r="O16" s="197"/>
      <c r="P16" s="197"/>
      <c r="Q16" s="197"/>
      <c r="R16" s="197"/>
      <c r="S16" s="197"/>
      <c r="T16" s="197"/>
      <c r="U16" s="197"/>
      <c r="V16" s="197"/>
      <c r="W16" s="197"/>
      <c r="X16" s="197"/>
      <c r="Y16" s="197"/>
      <c r="Z16" s="197"/>
      <c r="AA16" s="197"/>
      <c r="AB16" s="197"/>
      <c r="AC16" s="197"/>
      <c r="AD16" s="197"/>
      <c r="AE16" s="197"/>
      <c r="AF16" s="197"/>
      <c r="AG16" s="197"/>
      <c r="AH16" s="197"/>
      <c r="AI16" s="197"/>
      <c r="AJ16" s="197"/>
      <c r="AK16" s="197"/>
      <c r="AL16" s="197"/>
      <c r="AM16" s="197"/>
      <c r="AN16" s="197"/>
      <c r="AO16" s="197"/>
      <c r="AP16" s="197"/>
      <c r="AQ16" s="197"/>
      <c r="AR16" s="197"/>
      <c r="AS16" s="197"/>
      <c r="AT16" s="197"/>
      <c r="AU16" s="197"/>
      <c r="AV16" s="197"/>
      <c r="AW16" s="197"/>
      <c r="AX16" s="197"/>
      <c r="AY16" s="197"/>
      <c r="AZ16" s="197"/>
      <c r="BA16" s="197"/>
      <c r="BB16" s="197"/>
      <c r="BC16" s="197"/>
      <c r="BD16" s="197"/>
    </row>
    <row r="17" spans="1:56" ht="16" x14ac:dyDescent="0.2">
      <c r="A17" s="197"/>
      <c r="B17" s="541" t="s">
        <v>1562</v>
      </c>
      <c r="C17" s="542">
        <v>0</v>
      </c>
      <c r="D17" s="542">
        <v>0</v>
      </c>
      <c r="E17" s="542">
        <v>0</v>
      </c>
      <c r="F17" s="542">
        <v>0</v>
      </c>
      <c r="G17" s="542">
        <v>0.77398159658455545</v>
      </c>
      <c r="H17" s="542">
        <v>3.9444447888854005E-2</v>
      </c>
      <c r="I17" s="542">
        <v>0.31508883173963587</v>
      </c>
      <c r="J17" s="542">
        <v>6.1443441670175805E-2</v>
      </c>
      <c r="K17" s="542">
        <v>0.70096752701283394</v>
      </c>
      <c r="L17" s="542">
        <v>0.16090245139411857</v>
      </c>
      <c r="M17" s="197"/>
      <c r="N17" s="197"/>
      <c r="O17" s="197"/>
      <c r="P17" s="197"/>
      <c r="Q17" s="197"/>
      <c r="R17" s="197"/>
      <c r="S17" s="197"/>
      <c r="T17" s="197"/>
      <c r="U17" s="197"/>
      <c r="V17" s="197"/>
      <c r="W17" s="197"/>
      <c r="X17" s="197"/>
      <c r="Y17" s="197"/>
      <c r="Z17" s="197"/>
      <c r="AA17" s="197"/>
      <c r="AB17" s="197"/>
      <c r="AC17" s="197"/>
      <c r="AD17" s="197"/>
      <c r="AE17" s="197"/>
      <c r="AF17" s="197"/>
      <c r="AG17" s="197"/>
      <c r="AH17" s="197"/>
      <c r="AI17" s="197"/>
      <c r="AJ17" s="197"/>
      <c r="AK17" s="197"/>
      <c r="AL17" s="197"/>
      <c r="AM17" s="197"/>
      <c r="AN17" s="197"/>
      <c r="AO17" s="197"/>
      <c r="AP17" s="197"/>
      <c r="AQ17" s="197"/>
      <c r="AR17" s="197"/>
      <c r="AS17" s="197"/>
      <c r="AT17" s="197"/>
      <c r="AU17" s="197"/>
      <c r="AV17" s="197"/>
      <c r="AW17" s="197"/>
      <c r="AX17" s="197"/>
      <c r="AY17" s="197"/>
      <c r="AZ17" s="197"/>
      <c r="BA17" s="197"/>
      <c r="BB17" s="197"/>
      <c r="BC17" s="197"/>
      <c r="BD17" s="197"/>
    </row>
    <row r="18" spans="1:56" ht="16" x14ac:dyDescent="0.2">
      <c r="A18" s="197"/>
      <c r="B18" s="541" t="s">
        <v>1563</v>
      </c>
      <c r="C18" s="542">
        <v>0.43663648749553197</v>
      </c>
      <c r="D18" s="542">
        <v>0.18517687701246641</v>
      </c>
      <c r="E18" s="542">
        <v>0.89095980693434562</v>
      </c>
      <c r="F18" s="542">
        <v>0.1268551592565188</v>
      </c>
      <c r="G18" s="542">
        <v>0.10903923125222614</v>
      </c>
      <c r="H18" s="542">
        <v>4.4867638390534988E-2</v>
      </c>
      <c r="I18" s="542">
        <v>4.5049873669520443E-2</v>
      </c>
      <c r="J18" s="542">
        <v>1.7835358479808123E-2</v>
      </c>
      <c r="K18" s="542">
        <v>4.8378069070607863E-2</v>
      </c>
      <c r="L18" s="542">
        <v>1.4503018572413116E-2</v>
      </c>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7"/>
      <c r="BC18" s="197"/>
      <c r="BD18" s="197"/>
    </row>
    <row r="19" spans="1:56" ht="16" x14ac:dyDescent="0.2">
      <c r="A19" s="197"/>
      <c r="B19" s="561"/>
      <c r="C19" s="561"/>
      <c r="D19" s="561"/>
      <c r="E19" s="561"/>
      <c r="F19" s="561"/>
      <c r="G19" s="561"/>
      <c r="H19" s="561"/>
      <c r="I19" s="561"/>
      <c r="J19" s="561"/>
      <c r="K19" s="561"/>
      <c r="L19" s="561"/>
      <c r="M19" s="197"/>
      <c r="N19" s="197"/>
      <c r="O19" s="197"/>
      <c r="P19" s="197"/>
      <c r="Q19" s="197"/>
      <c r="R19" s="197"/>
      <c r="S19" s="197"/>
      <c r="T19" s="197"/>
      <c r="U19" s="197"/>
      <c r="V19" s="197"/>
      <c r="W19" s="197"/>
      <c r="X19" s="197"/>
      <c r="Y19" s="197"/>
      <c r="Z19" s="197"/>
      <c r="AA19" s="197"/>
      <c r="AB19" s="197"/>
      <c r="AC19" s="197"/>
      <c r="AD19" s="197"/>
      <c r="AE19" s="197"/>
      <c r="AF19" s="197"/>
      <c r="AG19" s="197"/>
      <c r="AH19" s="197"/>
      <c r="AI19" s="197"/>
      <c r="AJ19" s="197"/>
      <c r="AK19" s="197"/>
      <c r="AL19" s="197"/>
      <c r="AM19" s="197"/>
      <c r="AN19" s="197"/>
      <c r="AO19" s="197"/>
      <c r="AP19" s="197"/>
      <c r="AQ19" s="197"/>
      <c r="AR19" s="197"/>
      <c r="AS19" s="197"/>
      <c r="AT19" s="197"/>
      <c r="AU19" s="197"/>
      <c r="AV19" s="197"/>
      <c r="AW19" s="197"/>
      <c r="AX19" s="197"/>
      <c r="AY19" s="197"/>
      <c r="AZ19" s="197"/>
      <c r="BA19" s="197"/>
      <c r="BB19" s="197"/>
      <c r="BC19" s="197"/>
      <c r="BD19" s="197"/>
    </row>
    <row r="20" spans="1:56" ht="16" x14ac:dyDescent="0.2">
      <c r="A20" s="197"/>
      <c r="B20" s="643" t="s">
        <v>1564</v>
      </c>
      <c r="C20" s="561"/>
      <c r="D20" s="561"/>
      <c r="E20" s="561"/>
      <c r="F20" s="561"/>
      <c r="G20" s="561"/>
      <c r="H20" s="561"/>
      <c r="I20" s="561"/>
      <c r="J20" s="561"/>
      <c r="K20" s="561"/>
      <c r="L20" s="561"/>
      <c r="M20" s="197"/>
      <c r="N20" s="197"/>
      <c r="O20" s="197"/>
      <c r="P20" s="197"/>
      <c r="Q20" s="197"/>
      <c r="R20" s="197"/>
      <c r="S20" s="197"/>
      <c r="T20" s="197"/>
      <c r="U20" s="197"/>
      <c r="V20" s="197"/>
      <c r="W20" s="197"/>
      <c r="X20" s="197"/>
      <c r="Y20" s="197"/>
      <c r="Z20" s="197"/>
      <c r="AA20" s="197"/>
      <c r="AB20" s="197"/>
      <c r="AC20" s="197"/>
      <c r="AD20" s="197"/>
      <c r="AE20" s="197"/>
      <c r="AF20" s="197"/>
      <c r="AG20" s="197"/>
      <c r="AH20" s="197"/>
      <c r="AI20" s="197"/>
      <c r="AJ20" s="197"/>
      <c r="AK20" s="197"/>
      <c r="AL20" s="197"/>
      <c r="AM20" s="197"/>
      <c r="AN20" s="197"/>
      <c r="AO20" s="197"/>
      <c r="AP20" s="197"/>
      <c r="AQ20" s="197"/>
      <c r="AR20" s="197"/>
      <c r="AS20" s="197"/>
      <c r="AT20" s="197"/>
      <c r="AU20" s="197"/>
      <c r="AV20" s="197"/>
      <c r="AW20" s="197"/>
      <c r="AX20" s="197"/>
      <c r="AY20" s="197"/>
      <c r="AZ20" s="197"/>
      <c r="BA20" s="197"/>
      <c r="BB20" s="197"/>
      <c r="BC20" s="197"/>
      <c r="BD20" s="197"/>
    </row>
    <row r="21" spans="1:56" ht="18" x14ac:dyDescent="0.25">
      <c r="A21" s="197"/>
      <c r="B21" s="643" t="s">
        <v>1586</v>
      </c>
      <c r="C21" s="644"/>
      <c r="D21" s="644"/>
      <c r="E21" s="644"/>
      <c r="F21" s="645"/>
      <c r="G21" s="644"/>
      <c r="H21" s="644"/>
      <c r="I21" s="644"/>
      <c r="J21" s="197"/>
      <c r="K21" s="197"/>
      <c r="L21" s="197"/>
      <c r="M21" s="197"/>
      <c r="N21" s="197"/>
      <c r="O21" s="197"/>
      <c r="P21" s="197"/>
      <c r="Q21" s="197"/>
      <c r="R21" s="197"/>
      <c r="S21" s="197"/>
      <c r="T21" s="197"/>
      <c r="U21" s="197"/>
      <c r="V21" s="197"/>
      <c r="W21" s="197"/>
      <c r="X21" s="197"/>
      <c r="Y21" s="197"/>
      <c r="Z21" s="197"/>
      <c r="AA21" s="197"/>
      <c r="AB21" s="197"/>
      <c r="AC21" s="197"/>
      <c r="AD21" s="197"/>
      <c r="AE21" s="197"/>
      <c r="AF21" s="197"/>
      <c r="AG21" s="197"/>
      <c r="AH21" s="197"/>
      <c r="AI21" s="197"/>
      <c r="AJ21" s="197"/>
      <c r="AK21" s="197"/>
      <c r="AL21" s="197"/>
      <c r="AM21" s="197"/>
      <c r="AN21" s="197"/>
      <c r="AO21" s="197"/>
      <c r="AP21" s="197"/>
      <c r="AQ21" s="197"/>
      <c r="AR21" s="197"/>
      <c r="AS21" s="197"/>
      <c r="AT21" s="197"/>
      <c r="AU21" s="197"/>
      <c r="AV21" s="197"/>
      <c r="AW21" s="197"/>
      <c r="AX21" s="197"/>
      <c r="AY21" s="197"/>
      <c r="AZ21" s="197"/>
      <c r="BA21" s="197"/>
      <c r="BB21" s="197"/>
      <c r="BC21" s="197"/>
      <c r="BD21" s="197"/>
    </row>
    <row r="22" spans="1:56" x14ac:dyDescent="0.15">
      <c r="A22" s="197"/>
      <c r="B22" s="197"/>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7"/>
      <c r="AH22" s="197"/>
      <c r="AI22" s="197"/>
      <c r="AJ22" s="197"/>
      <c r="AK22" s="197"/>
      <c r="AL22" s="197"/>
      <c r="AM22" s="197"/>
      <c r="AN22" s="197"/>
      <c r="AO22" s="197"/>
      <c r="AP22" s="197"/>
      <c r="AQ22" s="197"/>
      <c r="AR22" s="197"/>
      <c r="AS22" s="197"/>
      <c r="AT22" s="197"/>
      <c r="AU22" s="197"/>
      <c r="AV22" s="197"/>
      <c r="AW22" s="197"/>
      <c r="AX22" s="197"/>
      <c r="AY22" s="197"/>
      <c r="AZ22" s="197"/>
      <c r="BA22" s="197"/>
      <c r="BB22" s="197"/>
      <c r="BC22" s="197"/>
      <c r="BD22" s="197"/>
    </row>
    <row r="23" spans="1:56" ht="18" x14ac:dyDescent="0.2">
      <c r="A23" s="559" t="s">
        <v>1585</v>
      </c>
      <c r="B23" s="591"/>
      <c r="C23" s="197"/>
      <c r="D23" s="197"/>
      <c r="E23" s="197"/>
      <c r="F23" s="197"/>
      <c r="G23" s="197"/>
      <c r="H23" s="197"/>
      <c r="I23" s="197"/>
      <c r="J23" s="197"/>
      <c r="K23" s="197"/>
      <c r="L23" s="197"/>
      <c r="M23" s="197"/>
      <c r="N23" s="197"/>
      <c r="O23" s="197"/>
      <c r="P23" s="197"/>
      <c r="Q23" s="197"/>
      <c r="R23" s="197"/>
      <c r="S23" s="197"/>
      <c r="T23" s="197"/>
      <c r="U23" s="197"/>
      <c r="V23" s="197"/>
      <c r="W23" s="197"/>
      <c r="X23" s="197"/>
      <c r="Y23" s="197"/>
      <c r="Z23" s="197"/>
      <c r="AA23" s="197"/>
      <c r="AB23" s="197"/>
      <c r="AC23" s="197"/>
      <c r="AD23" s="197"/>
      <c r="AE23" s="197"/>
      <c r="AF23" s="197"/>
      <c r="AG23" s="197"/>
      <c r="AH23" s="197"/>
      <c r="AI23" s="197"/>
      <c r="AJ23" s="197"/>
      <c r="AK23" s="197"/>
      <c r="AL23" s="197"/>
      <c r="AM23" s="197"/>
      <c r="AN23" s="197"/>
      <c r="AO23" s="197"/>
      <c r="AP23" s="197"/>
      <c r="AQ23" s="197"/>
      <c r="AR23" s="197"/>
      <c r="AS23" s="197"/>
      <c r="AT23" s="197"/>
      <c r="AU23" s="197"/>
      <c r="AV23" s="197"/>
      <c r="AW23" s="197"/>
      <c r="AX23" s="197"/>
      <c r="AY23" s="197"/>
      <c r="AZ23" s="197"/>
      <c r="BA23" s="197"/>
      <c r="BB23" s="197"/>
      <c r="BC23" s="197"/>
      <c r="BD23" s="197"/>
    </row>
    <row r="24" spans="1:56" ht="18" x14ac:dyDescent="0.25">
      <c r="A24" s="561"/>
      <c r="B24" s="561"/>
      <c r="C24" s="670" t="s">
        <v>222</v>
      </c>
      <c r="D24" s="669"/>
      <c r="E24" s="669"/>
      <c r="F24" s="669"/>
      <c r="G24" s="669"/>
      <c r="H24" s="669"/>
      <c r="I24" s="669"/>
      <c r="J24" s="669"/>
      <c r="K24" s="671"/>
      <c r="L24" s="672" t="s">
        <v>225</v>
      </c>
      <c r="M24" s="673"/>
      <c r="N24" s="673"/>
      <c r="O24" s="673"/>
      <c r="P24" s="673"/>
      <c r="Q24" s="673"/>
      <c r="R24" s="673"/>
      <c r="S24" s="673"/>
      <c r="T24" s="673"/>
      <c r="U24" s="666" t="s">
        <v>224</v>
      </c>
      <c r="V24" s="664"/>
      <c r="W24" s="664"/>
      <c r="X24" s="664"/>
      <c r="Y24" s="664"/>
      <c r="Z24" s="664"/>
      <c r="AA24" s="664"/>
      <c r="AB24" s="664"/>
      <c r="AC24" s="665"/>
      <c r="AD24" s="667" t="s">
        <v>223</v>
      </c>
      <c r="AE24" s="667"/>
      <c r="AF24" s="667"/>
      <c r="AG24" s="667"/>
      <c r="AH24" s="667"/>
      <c r="AI24" s="667"/>
      <c r="AJ24" s="667"/>
      <c r="AK24" s="667"/>
      <c r="AL24" s="667"/>
      <c r="AM24" s="666" t="s">
        <v>1565</v>
      </c>
      <c r="AN24" s="664"/>
      <c r="AO24" s="664"/>
      <c r="AP24" s="664"/>
      <c r="AQ24" s="664"/>
      <c r="AR24" s="664"/>
      <c r="AS24" s="664"/>
      <c r="AT24" s="664"/>
      <c r="AU24" s="665"/>
      <c r="AV24" s="667" t="s">
        <v>233</v>
      </c>
      <c r="AW24" s="667"/>
      <c r="AX24" s="667"/>
      <c r="AY24" s="667"/>
      <c r="AZ24" s="667"/>
      <c r="BA24" s="667"/>
      <c r="BB24" s="667"/>
      <c r="BC24" s="667"/>
      <c r="BD24" s="667"/>
    </row>
    <row r="25" spans="1:56" ht="16" x14ac:dyDescent="0.2">
      <c r="A25" s="197"/>
      <c r="B25" s="562"/>
      <c r="C25" s="670" t="s">
        <v>1563</v>
      </c>
      <c r="D25" s="669"/>
      <c r="E25" s="669"/>
      <c r="F25" s="668" t="s">
        <v>1562</v>
      </c>
      <c r="G25" s="669"/>
      <c r="H25" s="669"/>
      <c r="I25" s="668" t="s">
        <v>1319</v>
      </c>
      <c r="J25" s="669"/>
      <c r="K25" s="671"/>
      <c r="L25" s="668" t="s">
        <v>1563</v>
      </c>
      <c r="M25" s="669"/>
      <c r="N25" s="669"/>
      <c r="O25" s="668" t="s">
        <v>1562</v>
      </c>
      <c r="P25" s="669"/>
      <c r="Q25" s="669"/>
      <c r="R25" s="668" t="s">
        <v>1319</v>
      </c>
      <c r="S25" s="669"/>
      <c r="T25" s="669"/>
      <c r="U25" s="666" t="s">
        <v>1563</v>
      </c>
      <c r="V25" s="664"/>
      <c r="W25" s="664"/>
      <c r="X25" s="664" t="s">
        <v>1562</v>
      </c>
      <c r="Y25" s="664"/>
      <c r="Z25" s="664"/>
      <c r="AA25" s="664" t="s">
        <v>1319</v>
      </c>
      <c r="AB25" s="664"/>
      <c r="AC25" s="665"/>
      <c r="AD25" s="664" t="s">
        <v>1563</v>
      </c>
      <c r="AE25" s="664"/>
      <c r="AF25" s="664"/>
      <c r="AG25" s="664" t="s">
        <v>1562</v>
      </c>
      <c r="AH25" s="664"/>
      <c r="AI25" s="664"/>
      <c r="AJ25" s="664" t="s">
        <v>1319</v>
      </c>
      <c r="AK25" s="664"/>
      <c r="AL25" s="664"/>
      <c r="AM25" s="666" t="s">
        <v>1563</v>
      </c>
      <c r="AN25" s="664"/>
      <c r="AO25" s="664"/>
      <c r="AP25" s="664" t="s">
        <v>1562</v>
      </c>
      <c r="AQ25" s="664"/>
      <c r="AR25" s="664"/>
      <c r="AS25" s="664" t="s">
        <v>1319</v>
      </c>
      <c r="AT25" s="664"/>
      <c r="AU25" s="665"/>
      <c r="AV25" s="664" t="s">
        <v>1563</v>
      </c>
      <c r="AW25" s="664"/>
      <c r="AX25" s="664"/>
      <c r="AY25" s="664" t="s">
        <v>1562</v>
      </c>
      <c r="AZ25" s="664"/>
      <c r="BA25" s="664"/>
      <c r="BB25" s="664" t="s">
        <v>1319</v>
      </c>
      <c r="BC25" s="664"/>
      <c r="BD25" s="664"/>
    </row>
    <row r="26" spans="1:56" ht="18" x14ac:dyDescent="0.25">
      <c r="A26" s="197"/>
      <c r="B26" s="562"/>
      <c r="C26" s="596" t="s">
        <v>1582</v>
      </c>
      <c r="D26" s="597" t="s">
        <v>1635</v>
      </c>
      <c r="E26" s="597" t="s">
        <v>1583</v>
      </c>
      <c r="F26" s="597" t="s">
        <v>1582</v>
      </c>
      <c r="G26" s="597" t="s">
        <v>1635</v>
      </c>
      <c r="H26" s="597" t="s">
        <v>1583</v>
      </c>
      <c r="I26" s="597" t="s">
        <v>1582</v>
      </c>
      <c r="J26" s="597" t="s">
        <v>1635</v>
      </c>
      <c r="K26" s="646" t="s">
        <v>1583</v>
      </c>
      <c r="L26" s="596" t="s">
        <v>1582</v>
      </c>
      <c r="M26" s="597" t="s">
        <v>1635</v>
      </c>
      <c r="N26" s="597" t="s">
        <v>1583</v>
      </c>
      <c r="O26" s="597" t="s">
        <v>1582</v>
      </c>
      <c r="P26" s="597" t="s">
        <v>1635</v>
      </c>
      <c r="Q26" s="597" t="s">
        <v>1583</v>
      </c>
      <c r="R26" s="597" t="s">
        <v>1582</v>
      </c>
      <c r="S26" s="597" t="s">
        <v>1635</v>
      </c>
      <c r="T26" s="646" t="s">
        <v>1583</v>
      </c>
      <c r="U26" s="596" t="s">
        <v>1582</v>
      </c>
      <c r="V26" s="597" t="s">
        <v>1635</v>
      </c>
      <c r="W26" s="597" t="s">
        <v>1583</v>
      </c>
      <c r="X26" s="597" t="s">
        <v>1582</v>
      </c>
      <c r="Y26" s="597" t="s">
        <v>1635</v>
      </c>
      <c r="Z26" s="597" t="s">
        <v>1583</v>
      </c>
      <c r="AA26" s="597" t="s">
        <v>1582</v>
      </c>
      <c r="AB26" s="597" t="s">
        <v>1635</v>
      </c>
      <c r="AC26" s="646" t="s">
        <v>1583</v>
      </c>
      <c r="AD26" s="596" t="s">
        <v>1582</v>
      </c>
      <c r="AE26" s="597" t="s">
        <v>1635</v>
      </c>
      <c r="AF26" s="597" t="s">
        <v>1583</v>
      </c>
      <c r="AG26" s="597" t="s">
        <v>1582</v>
      </c>
      <c r="AH26" s="597" t="s">
        <v>1635</v>
      </c>
      <c r="AI26" s="597" t="s">
        <v>1583</v>
      </c>
      <c r="AJ26" s="597" t="s">
        <v>1582</v>
      </c>
      <c r="AK26" s="597" t="s">
        <v>1635</v>
      </c>
      <c r="AL26" s="646" t="s">
        <v>1583</v>
      </c>
      <c r="AM26" s="596" t="s">
        <v>1582</v>
      </c>
      <c r="AN26" s="597" t="s">
        <v>1635</v>
      </c>
      <c r="AO26" s="597" t="s">
        <v>1583</v>
      </c>
      <c r="AP26" s="597" t="s">
        <v>1582</v>
      </c>
      <c r="AQ26" s="597" t="s">
        <v>1635</v>
      </c>
      <c r="AR26" s="597" t="s">
        <v>1583</v>
      </c>
      <c r="AS26" s="597" t="s">
        <v>1582</v>
      </c>
      <c r="AT26" s="597" t="s">
        <v>1635</v>
      </c>
      <c r="AU26" s="646" t="s">
        <v>1583</v>
      </c>
      <c r="AV26" s="596" t="s">
        <v>1582</v>
      </c>
      <c r="AW26" s="597" t="s">
        <v>1635</v>
      </c>
      <c r="AX26" s="597" t="s">
        <v>1583</v>
      </c>
      <c r="AY26" s="597" t="s">
        <v>1582</v>
      </c>
      <c r="AZ26" s="597" t="s">
        <v>1635</v>
      </c>
      <c r="BA26" s="597" t="s">
        <v>1583</v>
      </c>
      <c r="BB26" s="597" t="s">
        <v>1582</v>
      </c>
      <c r="BC26" s="597" t="s">
        <v>1635</v>
      </c>
      <c r="BD26" s="597" t="s">
        <v>1583</v>
      </c>
    </row>
    <row r="27" spans="1:56" ht="16" x14ac:dyDescent="0.2">
      <c r="A27" s="591" t="s">
        <v>1321</v>
      </c>
      <c r="B27" s="562"/>
      <c r="C27" s="596"/>
      <c r="D27" s="513"/>
      <c r="E27" s="513"/>
      <c r="F27" s="597"/>
      <c r="G27" s="513"/>
      <c r="H27" s="513"/>
      <c r="I27" s="597"/>
      <c r="J27" s="513"/>
      <c r="K27" s="647"/>
      <c r="L27" s="597"/>
      <c r="M27" s="513"/>
      <c r="N27" s="513"/>
      <c r="O27" s="597"/>
      <c r="P27" s="513"/>
      <c r="Q27" s="513"/>
      <c r="R27" s="597"/>
      <c r="S27" s="513"/>
      <c r="T27" s="513"/>
      <c r="U27" s="648"/>
      <c r="V27" s="649"/>
      <c r="W27" s="649"/>
      <c r="X27" s="649"/>
      <c r="Y27" s="649"/>
      <c r="Z27" s="649"/>
      <c r="AA27" s="649"/>
      <c r="AB27" s="649"/>
      <c r="AC27" s="650"/>
      <c r="AD27" s="649"/>
      <c r="AE27" s="649"/>
      <c r="AF27" s="649"/>
      <c r="AG27" s="649"/>
      <c r="AH27" s="649"/>
      <c r="AI27" s="649"/>
      <c r="AJ27" s="649"/>
      <c r="AK27" s="649"/>
      <c r="AL27" s="649"/>
      <c r="AM27" s="648"/>
      <c r="AN27" s="649"/>
      <c r="AO27" s="649"/>
      <c r="AP27" s="649"/>
      <c r="AQ27" s="649"/>
      <c r="AR27" s="649"/>
      <c r="AS27" s="649"/>
      <c r="AT27" s="649"/>
      <c r="AU27" s="650"/>
      <c r="AV27" s="649"/>
      <c r="AW27" s="649"/>
      <c r="AX27" s="649"/>
      <c r="AY27" s="649"/>
      <c r="AZ27" s="649"/>
      <c r="BA27" s="649"/>
      <c r="BB27" s="649"/>
      <c r="BC27" s="649"/>
      <c r="BD27" s="649"/>
    </row>
    <row r="28" spans="1:56" ht="16" x14ac:dyDescent="0.2">
      <c r="A28" s="561" t="s">
        <v>249</v>
      </c>
      <c r="B28" s="561" t="s">
        <v>251</v>
      </c>
      <c r="C28" s="580">
        <v>4.3437230090639198E-2</v>
      </c>
      <c r="D28" s="572">
        <v>4.8327563709363398E-2</v>
      </c>
      <c r="E28" s="572">
        <v>5.30640712810777E-2</v>
      </c>
      <c r="F28" s="572">
        <v>0</v>
      </c>
      <c r="G28" s="572">
        <v>0</v>
      </c>
      <c r="H28" s="572">
        <v>0</v>
      </c>
      <c r="I28" s="572">
        <v>0.94693592871892196</v>
      </c>
      <c r="J28" s="572">
        <v>0.95167243629063603</v>
      </c>
      <c r="K28" s="651">
        <v>0.95656276990935996</v>
      </c>
      <c r="L28" s="572">
        <v>3.8975357199268002E-3</v>
      </c>
      <c r="M28" s="572">
        <v>4.3170362580374202E-3</v>
      </c>
      <c r="N28" s="572">
        <v>4.7518895503289504E-3</v>
      </c>
      <c r="O28" s="572">
        <v>0.110131746178251</v>
      </c>
      <c r="P28" s="572">
        <v>0.14631015453314</v>
      </c>
      <c r="Q28" s="572">
        <v>0.18704697717134</v>
      </c>
      <c r="R28" s="572">
        <v>0.80848780308252299</v>
      </c>
      <c r="S28" s="572">
        <v>0.84933919118307499</v>
      </c>
      <c r="T28" s="572">
        <v>0.88548455337771903</v>
      </c>
      <c r="U28" s="580">
        <v>2.8849503950286799E-2</v>
      </c>
      <c r="V28" s="572">
        <v>3.2023803398225303E-2</v>
      </c>
      <c r="W28" s="572">
        <v>3.5176490633434199E-2</v>
      </c>
      <c r="X28" s="572">
        <v>6.4008021074420704E-2</v>
      </c>
      <c r="Y28" s="572">
        <v>8.8949308419926598E-2</v>
      </c>
      <c r="Z28" s="572">
        <v>0.116032349541648</v>
      </c>
      <c r="AA28" s="572">
        <v>0.85168599974549797</v>
      </c>
      <c r="AB28" s="572">
        <v>0.87896079362469504</v>
      </c>
      <c r="AC28" s="651">
        <v>0.90388706078111802</v>
      </c>
      <c r="AD28" s="572">
        <v>0.21869085328957599</v>
      </c>
      <c r="AE28" s="572">
        <v>0.24401646141549599</v>
      </c>
      <c r="AF28" s="572">
        <v>0.26797820564739</v>
      </c>
      <c r="AG28" s="572">
        <v>0</v>
      </c>
      <c r="AH28" s="572">
        <v>0</v>
      </c>
      <c r="AI28" s="572">
        <v>0</v>
      </c>
      <c r="AJ28" s="572">
        <v>0.73202179435260895</v>
      </c>
      <c r="AK28" s="572">
        <v>0.75598353858450396</v>
      </c>
      <c r="AL28" s="572">
        <v>0.78130914671042295</v>
      </c>
      <c r="AM28" s="580">
        <v>2.9013376607434999E-2</v>
      </c>
      <c r="AN28" s="572">
        <v>3.2155239350549002E-2</v>
      </c>
      <c r="AO28" s="572">
        <v>3.5353159418691701E-2</v>
      </c>
      <c r="AP28" s="572">
        <v>0</v>
      </c>
      <c r="AQ28" s="572">
        <v>0</v>
      </c>
      <c r="AR28" s="572">
        <v>0</v>
      </c>
      <c r="AS28" s="572">
        <v>0.96464684058130801</v>
      </c>
      <c r="AT28" s="572">
        <v>0.96784476064945002</v>
      </c>
      <c r="AU28" s="651">
        <v>0.97098662339256503</v>
      </c>
      <c r="AV28" s="572">
        <v>3.30469602015417E-2</v>
      </c>
      <c r="AW28" s="572">
        <v>3.6871985927530403E-2</v>
      </c>
      <c r="AX28" s="572">
        <v>4.0529976674501797E-2</v>
      </c>
      <c r="AY28" s="572">
        <v>0.45082017701656601</v>
      </c>
      <c r="AZ28" s="572">
        <v>0.54633395032494103</v>
      </c>
      <c r="BA28" s="572">
        <v>0.61996801534144397</v>
      </c>
      <c r="BB28" s="572">
        <v>0.34353386822041398</v>
      </c>
      <c r="BC28" s="572">
        <v>0.41750149792359498</v>
      </c>
      <c r="BD28" s="572">
        <v>0.51185617041880704</v>
      </c>
    </row>
    <row r="29" spans="1:56" ht="16" x14ac:dyDescent="0.2">
      <c r="A29" s="561" t="s">
        <v>257</v>
      </c>
      <c r="B29" s="561" t="s">
        <v>259</v>
      </c>
      <c r="C29" s="580">
        <v>1.0694811577940101E-2</v>
      </c>
      <c r="D29" s="572">
        <v>1.1851539225884E-2</v>
      </c>
      <c r="E29" s="572">
        <v>1.30816446908615E-2</v>
      </c>
      <c r="F29" s="572">
        <v>0</v>
      </c>
      <c r="G29" s="572">
        <v>0</v>
      </c>
      <c r="H29" s="572">
        <v>0</v>
      </c>
      <c r="I29" s="572">
        <v>0.98691835530913796</v>
      </c>
      <c r="J29" s="572">
        <v>0.988148460774116</v>
      </c>
      <c r="K29" s="651">
        <v>0.98930518842205895</v>
      </c>
      <c r="L29" s="572">
        <v>5.5444548430360198E-4</v>
      </c>
      <c r="M29" s="572">
        <v>6.1465611372435404E-4</v>
      </c>
      <c r="N29" s="572">
        <v>6.7661487724472995E-4</v>
      </c>
      <c r="O29" s="572">
        <v>0.45487127834739899</v>
      </c>
      <c r="P29" s="572">
        <v>0.56212951830693803</v>
      </c>
      <c r="Q29" s="572">
        <v>0.68894336418234903</v>
      </c>
      <c r="R29" s="572">
        <v>0.31044078927476798</v>
      </c>
      <c r="S29" s="572">
        <v>0.43726015722449302</v>
      </c>
      <c r="T29" s="572">
        <v>0.54448247238873904</v>
      </c>
      <c r="U29" s="580">
        <v>6.9376192186072E-3</v>
      </c>
      <c r="V29" s="572">
        <v>7.6946393477825802E-3</v>
      </c>
      <c r="W29" s="572">
        <v>8.4503245560725703E-3</v>
      </c>
      <c r="X29" s="572">
        <v>0.44874159248726297</v>
      </c>
      <c r="Y29" s="572">
        <v>0.58107778145815503</v>
      </c>
      <c r="Z29" s="572">
        <v>0.72770117933967504</v>
      </c>
      <c r="AA29" s="572">
        <v>0.26474271302013502</v>
      </c>
      <c r="AB29" s="572">
        <v>0.411125065193783</v>
      </c>
      <c r="AC29" s="651">
        <v>0.54356766800864798</v>
      </c>
      <c r="AD29" s="572">
        <v>8.5235317416180095E-2</v>
      </c>
      <c r="AE29" s="572">
        <v>9.44751066305171E-2</v>
      </c>
      <c r="AF29" s="572">
        <v>0.104023720471216</v>
      </c>
      <c r="AG29" s="572">
        <v>0</v>
      </c>
      <c r="AH29" s="572">
        <v>0</v>
      </c>
      <c r="AI29" s="572">
        <v>0</v>
      </c>
      <c r="AJ29" s="572">
        <v>0.895976279528783</v>
      </c>
      <c r="AK29" s="572">
        <v>0.90552489336948205</v>
      </c>
      <c r="AL29" s="572">
        <v>0.91476468258381904</v>
      </c>
      <c r="AM29" s="580">
        <v>4.2716587754514897E-3</v>
      </c>
      <c r="AN29" s="572">
        <v>4.7372090898153904E-3</v>
      </c>
      <c r="AO29" s="572">
        <v>5.2034953896290398E-3</v>
      </c>
      <c r="AP29" s="572">
        <v>0</v>
      </c>
      <c r="AQ29" s="572">
        <v>0</v>
      </c>
      <c r="AR29" s="572">
        <v>0</v>
      </c>
      <c r="AS29" s="572">
        <v>0.99479650461037095</v>
      </c>
      <c r="AT29" s="572">
        <v>0.99526279091018399</v>
      </c>
      <c r="AU29" s="651">
        <v>0.99572834122454801</v>
      </c>
      <c r="AV29" s="572">
        <v>1.8817305669223299E-3</v>
      </c>
      <c r="AW29" s="572">
        <v>2.0958517820147599E-3</v>
      </c>
      <c r="AX29" s="572">
        <v>2.2989143523367301E-3</v>
      </c>
      <c r="AY29" s="572">
        <v>0.768037276897371</v>
      </c>
      <c r="AZ29" s="572">
        <v>0.82632804739696997</v>
      </c>
      <c r="BA29" s="572">
        <v>0.87391309414082197</v>
      </c>
      <c r="BB29" s="572">
        <v>0.124031555212935</v>
      </c>
      <c r="BC29" s="572">
        <v>0.171518670814232</v>
      </c>
      <c r="BD29" s="572">
        <v>0.22981331911609501</v>
      </c>
    </row>
    <row r="30" spans="1:56" ht="16" x14ac:dyDescent="0.2">
      <c r="A30" s="561" t="s">
        <v>260</v>
      </c>
      <c r="B30" s="561" t="s">
        <v>262</v>
      </c>
      <c r="C30" s="580">
        <v>9.0340555249935599E-3</v>
      </c>
      <c r="D30" s="572">
        <v>1.0029758606768E-2</v>
      </c>
      <c r="E30" s="572">
        <v>1.1013189513911399E-2</v>
      </c>
      <c r="F30" s="572">
        <v>0</v>
      </c>
      <c r="G30" s="572">
        <v>0</v>
      </c>
      <c r="H30" s="572">
        <v>0</v>
      </c>
      <c r="I30" s="572">
        <v>0.98898681048608805</v>
      </c>
      <c r="J30" s="572">
        <v>0.98997024139323098</v>
      </c>
      <c r="K30" s="651">
        <v>0.99096594447500597</v>
      </c>
      <c r="L30" s="572">
        <v>4.9614628749259304E-4</v>
      </c>
      <c r="M30" s="572">
        <v>5.5177156870977995E-4</v>
      </c>
      <c r="N30" s="572">
        <v>6.0776606717935998E-4</v>
      </c>
      <c r="O30" s="572">
        <v>0.58804681854530405</v>
      </c>
      <c r="P30" s="572">
        <v>0.72754490545695805</v>
      </c>
      <c r="Q30" s="572">
        <v>0.88470759889171002</v>
      </c>
      <c r="R30" s="572">
        <v>0.114714964768133</v>
      </c>
      <c r="S30" s="572">
        <v>0.27195845475765501</v>
      </c>
      <c r="T30" s="572">
        <v>0.41139496204646703</v>
      </c>
      <c r="U30" s="580">
        <v>5.68286612639393E-3</v>
      </c>
      <c r="V30" s="572">
        <v>6.2970500516250603E-3</v>
      </c>
      <c r="W30" s="572">
        <v>6.9516950949372602E-3</v>
      </c>
      <c r="X30" s="572">
        <v>0.53588745162606999</v>
      </c>
      <c r="Y30" s="572">
        <v>0.68300102593817102</v>
      </c>
      <c r="Z30" s="572">
        <v>0.85148973016358698</v>
      </c>
      <c r="AA30" s="572">
        <v>0.14192270643479499</v>
      </c>
      <c r="AB30" s="572">
        <v>0.31070615642159999</v>
      </c>
      <c r="AC30" s="651">
        <v>0.45771287872526101</v>
      </c>
      <c r="AD30" s="572">
        <v>5.9166454868007798E-2</v>
      </c>
      <c r="AE30" s="572">
        <v>6.5632175115182698E-2</v>
      </c>
      <c r="AF30" s="572">
        <v>7.2036421354439495E-2</v>
      </c>
      <c r="AG30" s="572">
        <v>0</v>
      </c>
      <c r="AH30" s="572">
        <v>0</v>
      </c>
      <c r="AI30" s="572">
        <v>0</v>
      </c>
      <c r="AJ30" s="572">
        <v>0.92796357864556001</v>
      </c>
      <c r="AK30" s="572">
        <v>0.93436782488481696</v>
      </c>
      <c r="AL30" s="572">
        <v>0.94083354513199202</v>
      </c>
      <c r="AM30" s="580">
        <v>5.8973028949556696E-3</v>
      </c>
      <c r="AN30" s="572">
        <v>6.544994617664E-3</v>
      </c>
      <c r="AO30" s="572">
        <v>7.1875442288018999E-3</v>
      </c>
      <c r="AP30" s="572">
        <v>0</v>
      </c>
      <c r="AQ30" s="572">
        <v>0</v>
      </c>
      <c r="AR30" s="572">
        <v>0</v>
      </c>
      <c r="AS30" s="572">
        <v>0.99281245577119803</v>
      </c>
      <c r="AT30" s="572">
        <v>0.993455005382336</v>
      </c>
      <c r="AU30" s="651">
        <v>0.99410269710504395</v>
      </c>
      <c r="AV30" s="572">
        <v>1.5263845259297099E-3</v>
      </c>
      <c r="AW30" s="572">
        <v>1.69479242932341E-3</v>
      </c>
      <c r="AX30" s="572">
        <v>1.85705295558822E-3</v>
      </c>
      <c r="AY30" s="572">
        <v>0.91090308601800896</v>
      </c>
      <c r="AZ30" s="572">
        <v>0.95982203236305197</v>
      </c>
      <c r="BA30" s="572">
        <v>0.99820159436003697</v>
      </c>
      <c r="BB30" s="572">
        <v>0</v>
      </c>
      <c r="BC30" s="572">
        <v>3.8453410904720403E-2</v>
      </c>
      <c r="BD30" s="572">
        <v>8.7469354930161697E-2</v>
      </c>
    </row>
    <row r="31" spans="1:56" ht="16" x14ac:dyDescent="0.2">
      <c r="A31" s="561" t="s">
        <v>264</v>
      </c>
      <c r="B31" s="561" t="s">
        <v>266</v>
      </c>
      <c r="C31" s="580">
        <v>4.3237483940587098E-3</v>
      </c>
      <c r="D31" s="572">
        <v>4.7905957159030598E-3</v>
      </c>
      <c r="E31" s="572">
        <v>5.26885930636349E-3</v>
      </c>
      <c r="F31" s="572">
        <v>0</v>
      </c>
      <c r="G31" s="572">
        <v>0</v>
      </c>
      <c r="H31" s="572">
        <v>0</v>
      </c>
      <c r="I31" s="572">
        <v>0.994731140693636</v>
      </c>
      <c r="J31" s="572">
        <v>0.99520940428409599</v>
      </c>
      <c r="K31" s="651">
        <v>0.99567625160594098</v>
      </c>
      <c r="L31" s="572">
        <v>1.48033909022E-4</v>
      </c>
      <c r="M31" s="572">
        <v>1.6534782657551199E-4</v>
      </c>
      <c r="N31" s="572">
        <v>1.8163335370467701E-4</v>
      </c>
      <c r="O31" s="572"/>
      <c r="P31" s="572"/>
      <c r="Q31" s="572"/>
      <c r="R31" s="572"/>
      <c r="S31" s="572"/>
      <c r="T31" s="572"/>
      <c r="U31" s="580">
        <v>2.2235629033370901E-3</v>
      </c>
      <c r="V31" s="572">
        <v>2.46990410401359E-3</v>
      </c>
      <c r="W31" s="572">
        <v>2.71736669325278E-3</v>
      </c>
      <c r="X31" s="572"/>
      <c r="Y31" s="572"/>
      <c r="Z31" s="572"/>
      <c r="AA31" s="572"/>
      <c r="AB31" s="572"/>
      <c r="AC31" s="651"/>
      <c r="AD31" s="572">
        <v>4.5024313515233297E-2</v>
      </c>
      <c r="AE31" s="572">
        <v>4.9780016807444497E-2</v>
      </c>
      <c r="AF31" s="572">
        <v>5.4798873618482798E-2</v>
      </c>
      <c r="AG31" s="572">
        <v>0</v>
      </c>
      <c r="AH31" s="572">
        <v>0</v>
      </c>
      <c r="AI31" s="572">
        <v>0</v>
      </c>
      <c r="AJ31" s="572">
        <v>0.94520112638151699</v>
      </c>
      <c r="AK31" s="572">
        <v>0.95021998319255496</v>
      </c>
      <c r="AL31" s="572">
        <v>0.95497568648476605</v>
      </c>
      <c r="AM31" s="580">
        <v>1.18502744348482E-3</v>
      </c>
      <c r="AN31" s="572">
        <v>1.31321575861764E-3</v>
      </c>
      <c r="AO31" s="572">
        <v>1.4444938394187401E-3</v>
      </c>
      <c r="AP31" s="572">
        <v>0</v>
      </c>
      <c r="AQ31" s="572">
        <v>0</v>
      </c>
      <c r="AR31" s="572">
        <v>0</v>
      </c>
      <c r="AS31" s="572">
        <v>0.99855550616058097</v>
      </c>
      <c r="AT31" s="572">
        <v>0.99868678424138202</v>
      </c>
      <c r="AU31" s="651">
        <v>0.99881497255651497</v>
      </c>
      <c r="AV31" s="572">
        <v>3.6813939355971598E-4</v>
      </c>
      <c r="AW31" s="572">
        <v>4.0809336910513301E-4</v>
      </c>
      <c r="AX31" s="572">
        <v>4.4950757119419999E-4</v>
      </c>
      <c r="AY31" s="572"/>
      <c r="AZ31" s="572"/>
      <c r="BA31" s="572"/>
      <c r="BB31" s="572"/>
      <c r="BC31" s="572"/>
      <c r="BD31" s="572"/>
    </row>
    <row r="32" spans="1:56" ht="16" x14ac:dyDescent="0.2">
      <c r="A32" s="561" t="s">
        <v>267</v>
      </c>
      <c r="B32" s="561" t="s">
        <v>269</v>
      </c>
      <c r="C32" s="580">
        <v>1.99209262543791E-2</v>
      </c>
      <c r="D32" s="572">
        <v>2.2107759115272602E-2</v>
      </c>
      <c r="E32" s="572">
        <v>2.4334573128408501E-2</v>
      </c>
      <c r="F32" s="572">
        <v>0</v>
      </c>
      <c r="G32" s="572">
        <v>0</v>
      </c>
      <c r="H32" s="572">
        <v>0</v>
      </c>
      <c r="I32" s="572">
        <v>0.97566542687159097</v>
      </c>
      <c r="J32" s="572">
        <v>0.97789224088472704</v>
      </c>
      <c r="K32" s="651">
        <v>0.98007907374561998</v>
      </c>
      <c r="L32" s="572">
        <v>4.3056488557348703E-4</v>
      </c>
      <c r="M32" s="572">
        <v>4.7994580482080198E-4</v>
      </c>
      <c r="N32" s="572">
        <v>5.2692261450104996E-4</v>
      </c>
      <c r="O32" s="572">
        <v>0.98581182023262603</v>
      </c>
      <c r="P32" s="572">
        <v>0.99950696759348001</v>
      </c>
      <c r="Q32" s="572">
        <v>0.99956199853688998</v>
      </c>
      <c r="R32" s="572">
        <v>0</v>
      </c>
      <c r="S32" s="572">
        <v>0</v>
      </c>
      <c r="T32" s="572">
        <v>1.3674297175493901E-2</v>
      </c>
      <c r="U32" s="580">
        <v>2.4377131041708401E-3</v>
      </c>
      <c r="V32" s="572">
        <v>2.7104495375234699E-3</v>
      </c>
      <c r="W32" s="572">
        <v>2.97804852605721E-3</v>
      </c>
      <c r="X32" s="572">
        <v>0.43464738862368402</v>
      </c>
      <c r="Y32" s="572">
        <v>0.56412178617243802</v>
      </c>
      <c r="Z32" s="572">
        <v>0.70149726616700103</v>
      </c>
      <c r="AA32" s="572">
        <v>0.29581081034742701</v>
      </c>
      <c r="AB32" s="572">
        <v>0.43313561086794899</v>
      </c>
      <c r="AC32" s="651">
        <v>0.56261008387492994</v>
      </c>
      <c r="AD32" s="572">
        <v>0.17785131849605201</v>
      </c>
      <c r="AE32" s="572">
        <v>0.19752287163361101</v>
      </c>
      <c r="AF32" s="572">
        <v>0.21766325202324199</v>
      </c>
      <c r="AG32" s="572">
        <v>0</v>
      </c>
      <c r="AH32" s="572">
        <v>0</v>
      </c>
      <c r="AI32" s="572">
        <v>0</v>
      </c>
      <c r="AJ32" s="572">
        <v>0.78233674797675701</v>
      </c>
      <c r="AK32" s="572">
        <v>0.80247712836638796</v>
      </c>
      <c r="AL32" s="572">
        <v>0.82214868150394704</v>
      </c>
      <c r="AM32" s="580">
        <v>2.8776002322765102E-3</v>
      </c>
      <c r="AN32" s="572">
        <v>3.1833155296153702E-3</v>
      </c>
      <c r="AO32" s="572">
        <v>3.5174408679251698E-3</v>
      </c>
      <c r="AP32" s="572">
        <v>0</v>
      </c>
      <c r="AQ32" s="572">
        <v>0</v>
      </c>
      <c r="AR32" s="572">
        <v>0</v>
      </c>
      <c r="AS32" s="572">
        <v>0.99648255913207395</v>
      </c>
      <c r="AT32" s="572">
        <v>0.99681668447038396</v>
      </c>
      <c r="AU32" s="651">
        <v>0.99712239976772299</v>
      </c>
      <c r="AV32" s="572">
        <v>7.8309017569003995E-4</v>
      </c>
      <c r="AW32" s="572">
        <v>8.6855144989877997E-4</v>
      </c>
      <c r="AX32" s="572">
        <v>9.5573668863039001E-4</v>
      </c>
      <c r="AY32" s="572">
        <v>0.90143688506868402</v>
      </c>
      <c r="AZ32" s="572">
        <v>0.94921894118775696</v>
      </c>
      <c r="BA32" s="572">
        <v>0.99780366210377103</v>
      </c>
      <c r="BB32" s="572">
        <v>1.26930165003174E-3</v>
      </c>
      <c r="BC32" s="572">
        <v>4.9868651924193798E-2</v>
      </c>
      <c r="BD32" s="572">
        <v>9.7672688173093894E-2</v>
      </c>
    </row>
    <row r="33" spans="1:56" ht="16" x14ac:dyDescent="0.2">
      <c r="A33" s="561" t="s">
        <v>286</v>
      </c>
      <c r="B33" s="561" t="s">
        <v>288</v>
      </c>
      <c r="C33" s="580">
        <v>3.4008350883589299E-2</v>
      </c>
      <c r="D33" s="572">
        <v>3.7589102419657502E-2</v>
      </c>
      <c r="E33" s="572">
        <v>4.1416360300366203E-2</v>
      </c>
      <c r="F33" s="572">
        <v>0</v>
      </c>
      <c r="G33" s="572">
        <v>0</v>
      </c>
      <c r="H33" s="572">
        <v>0</v>
      </c>
      <c r="I33" s="572">
        <v>0.95858363969963301</v>
      </c>
      <c r="J33" s="572">
        <v>0.96241089758034204</v>
      </c>
      <c r="K33" s="651">
        <v>0.96599164911641</v>
      </c>
      <c r="L33" s="572">
        <v>2.3002060871248099E-3</v>
      </c>
      <c r="M33" s="572">
        <v>2.5560715028556899E-3</v>
      </c>
      <c r="N33" s="572">
        <v>2.8006230550499402E-3</v>
      </c>
      <c r="O33" s="572">
        <v>0.48276593492541298</v>
      </c>
      <c r="P33" s="572">
        <v>0.59871504639560302</v>
      </c>
      <c r="Q33" s="572">
        <v>0.72872953459998902</v>
      </c>
      <c r="R33" s="572">
        <v>0.26863195473350299</v>
      </c>
      <c r="S33" s="572">
        <v>0.39880389032083102</v>
      </c>
      <c r="T33" s="572">
        <v>0.51475609940644296</v>
      </c>
      <c r="U33" s="580">
        <v>6.1559867629218997E-3</v>
      </c>
      <c r="V33" s="572">
        <v>6.8237142141741002E-3</v>
      </c>
      <c r="W33" s="572">
        <v>7.5090939065902496E-3</v>
      </c>
      <c r="X33" s="572">
        <v>0.102601280008825</v>
      </c>
      <c r="Y33" s="572">
        <v>0.132247053124631</v>
      </c>
      <c r="Z33" s="572">
        <v>0.16530925662517401</v>
      </c>
      <c r="AA33" s="572">
        <v>0.82802757214613898</v>
      </c>
      <c r="AB33" s="572">
        <v>0.860990831729189</v>
      </c>
      <c r="AC33" s="651">
        <v>0.89061283684279802</v>
      </c>
      <c r="AD33" s="572">
        <v>7.1840491800503004E-2</v>
      </c>
      <c r="AE33" s="572">
        <v>7.9783207086008695E-2</v>
      </c>
      <c r="AF33" s="572">
        <v>8.7598739673055495E-2</v>
      </c>
      <c r="AG33" s="572">
        <v>0</v>
      </c>
      <c r="AH33" s="572">
        <v>0</v>
      </c>
      <c r="AI33" s="572">
        <v>0</v>
      </c>
      <c r="AJ33" s="572">
        <v>0.91240126032694402</v>
      </c>
      <c r="AK33" s="572">
        <v>0.92021679291399106</v>
      </c>
      <c r="AL33" s="572">
        <v>0.928159508199496</v>
      </c>
      <c r="AM33" s="580">
        <v>8.1244959458828293E-3</v>
      </c>
      <c r="AN33" s="572">
        <v>9.0440189228741495E-3</v>
      </c>
      <c r="AO33" s="572">
        <v>9.9100652814715397E-3</v>
      </c>
      <c r="AP33" s="572">
        <v>0</v>
      </c>
      <c r="AQ33" s="572">
        <v>0</v>
      </c>
      <c r="AR33" s="572">
        <v>0</v>
      </c>
      <c r="AS33" s="572">
        <v>0.99008993471852802</v>
      </c>
      <c r="AT33" s="572">
        <v>0.99095598107712501</v>
      </c>
      <c r="AU33" s="651">
        <v>0.99187550405411695</v>
      </c>
      <c r="AV33" s="572">
        <v>7.9082392637283092E-3</v>
      </c>
      <c r="AW33" s="572">
        <v>8.7682024596711892E-3</v>
      </c>
      <c r="AX33" s="572">
        <v>9.6577702881520695E-3</v>
      </c>
      <c r="AY33" s="572">
        <v>0.83387606075782295</v>
      </c>
      <c r="AZ33" s="572">
        <v>0.88639738708764204</v>
      </c>
      <c r="BA33" s="572">
        <v>0.935882169501703</v>
      </c>
      <c r="BB33" s="572">
        <v>5.5278695052584703E-2</v>
      </c>
      <c r="BC33" s="572">
        <v>0.104900472014454</v>
      </c>
      <c r="BD33" s="572">
        <v>0.157211753123809</v>
      </c>
    </row>
    <row r="34" spans="1:56" ht="16" x14ac:dyDescent="0.2">
      <c r="A34" s="592" t="s">
        <v>1581</v>
      </c>
      <c r="B34" s="561"/>
      <c r="C34" s="580"/>
      <c r="D34" s="572">
        <v>2.2517711935515192E-2</v>
      </c>
      <c r="E34" s="572"/>
      <c r="F34" s="572"/>
      <c r="G34" s="572">
        <v>0</v>
      </c>
      <c r="H34" s="572"/>
      <c r="I34" s="572"/>
      <c r="J34" s="572">
        <v>0.97748228806448412</v>
      </c>
      <c r="K34" s="651"/>
      <c r="L34" s="572"/>
      <c r="M34" s="572">
        <v>1.6409766539805513E-3</v>
      </c>
      <c r="N34" s="572"/>
      <c r="O34" s="572"/>
      <c r="P34" s="572">
        <v>0.50867490617315969</v>
      </c>
      <c r="Q34" s="572"/>
      <c r="R34" s="572"/>
      <c r="S34" s="572">
        <v>0.48934042337151351</v>
      </c>
      <c r="T34" s="572"/>
      <c r="U34" s="580"/>
      <c r="V34" s="572">
        <v>1.1061822223164128E-2</v>
      </c>
      <c r="W34" s="572"/>
      <c r="X34" s="572"/>
      <c r="Y34" s="572">
        <v>0.37131879223522091</v>
      </c>
      <c r="Z34" s="572"/>
      <c r="AA34" s="572"/>
      <c r="AB34" s="572">
        <v>0.61544571174231677</v>
      </c>
      <c r="AC34" s="651"/>
      <c r="AD34" s="572"/>
      <c r="AE34" s="572">
        <v>0.1067373934109298</v>
      </c>
      <c r="AF34" s="572"/>
      <c r="AG34" s="572"/>
      <c r="AH34" s="572">
        <v>0</v>
      </c>
      <c r="AI34" s="572"/>
      <c r="AJ34" s="572"/>
      <c r="AK34" s="572">
        <v>0.89326260658906986</v>
      </c>
      <c r="AL34" s="572"/>
      <c r="AM34" s="580"/>
      <c r="AN34" s="572">
        <v>1.0758935547904035E-2</v>
      </c>
      <c r="AO34" s="572"/>
      <c r="AP34" s="572"/>
      <c r="AQ34" s="572">
        <v>0</v>
      </c>
      <c r="AR34" s="572"/>
      <c r="AS34" s="572"/>
      <c r="AT34" s="572">
        <v>0.98924106445209536</v>
      </c>
      <c r="AU34" s="651"/>
      <c r="AV34" s="572"/>
      <c r="AW34" s="572">
        <v>9.9677851935289809E-3</v>
      </c>
      <c r="AX34" s="572"/>
      <c r="AY34" s="572"/>
      <c r="AZ34" s="572">
        <v>0.80472035429315125</v>
      </c>
      <c r="BA34" s="572"/>
      <c r="BB34" s="572"/>
      <c r="BC34" s="572">
        <v>0.18309351291425033</v>
      </c>
      <c r="BD34" s="572"/>
    </row>
    <row r="35" spans="1:56" ht="16" x14ac:dyDescent="0.2">
      <c r="A35" s="592" t="s">
        <v>1580</v>
      </c>
      <c r="B35" s="561"/>
      <c r="C35" s="580"/>
      <c r="D35" s="572">
        <v>1.9217583925859382E-2</v>
      </c>
      <c r="E35" s="572"/>
      <c r="F35" s="572"/>
      <c r="G35" s="572">
        <v>0</v>
      </c>
      <c r="H35" s="572"/>
      <c r="I35" s="572"/>
      <c r="J35" s="572">
        <v>1.9217583925859278E-2</v>
      </c>
      <c r="K35" s="651"/>
      <c r="L35" s="572"/>
      <c r="M35" s="572">
        <v>1.7618084169613245E-3</v>
      </c>
      <c r="N35" s="572"/>
      <c r="O35" s="572"/>
      <c r="P35" s="572">
        <v>0.2517782835666289</v>
      </c>
      <c r="Q35" s="572"/>
      <c r="R35" s="572"/>
      <c r="S35" s="572">
        <v>0.25017543913759194</v>
      </c>
      <c r="T35" s="572"/>
      <c r="U35" s="580"/>
      <c r="V35" s="572">
        <v>1.1887264672840087E-2</v>
      </c>
      <c r="W35" s="572"/>
      <c r="X35" s="572"/>
      <c r="Y35" s="572">
        <v>0.30442977854636422</v>
      </c>
      <c r="Z35" s="572"/>
      <c r="AA35" s="572"/>
      <c r="AB35" s="572">
        <v>0.29684211713295378</v>
      </c>
      <c r="AC35" s="651"/>
      <c r="AD35" s="572"/>
      <c r="AE35" s="572">
        <v>7.8511489717139865E-2</v>
      </c>
      <c r="AF35" s="572"/>
      <c r="AG35" s="572"/>
      <c r="AH35" s="572">
        <v>0</v>
      </c>
      <c r="AI35" s="572"/>
      <c r="AJ35" s="572"/>
      <c r="AK35" s="572">
        <v>7.8511489717139699E-2</v>
      </c>
      <c r="AL35" s="572"/>
      <c r="AM35" s="580"/>
      <c r="AN35" s="572">
        <v>1.2288031427808087E-2</v>
      </c>
      <c r="AO35" s="572"/>
      <c r="AP35" s="572"/>
      <c r="AQ35" s="572">
        <v>0</v>
      </c>
      <c r="AR35" s="572"/>
      <c r="AS35" s="572"/>
      <c r="AT35" s="572">
        <v>1.2288031427808342E-2</v>
      </c>
      <c r="AU35" s="651"/>
      <c r="AV35" s="572"/>
      <c r="AW35" s="572">
        <v>1.5387271270117063E-2</v>
      </c>
      <c r="AX35" s="572"/>
      <c r="AY35" s="572"/>
      <c r="AZ35" s="572">
        <v>0.18070057589200222</v>
      </c>
      <c r="BA35" s="572"/>
      <c r="BB35" s="572"/>
      <c r="BC35" s="572">
        <v>0.16544484595605266</v>
      </c>
      <c r="BD35" s="572"/>
    </row>
    <row r="36" spans="1:56" ht="16" x14ac:dyDescent="0.2">
      <c r="A36" s="561"/>
      <c r="B36" s="561"/>
      <c r="C36" s="580"/>
      <c r="D36" s="572"/>
      <c r="E36" s="572"/>
      <c r="F36" s="572"/>
      <c r="G36" s="572"/>
      <c r="H36" s="572"/>
      <c r="I36" s="572"/>
      <c r="J36" s="572"/>
      <c r="K36" s="651"/>
      <c r="L36" s="572"/>
      <c r="M36" s="572"/>
      <c r="N36" s="572"/>
      <c r="O36" s="572"/>
      <c r="P36" s="572"/>
      <c r="Q36" s="572"/>
      <c r="R36" s="572"/>
      <c r="S36" s="572"/>
      <c r="T36" s="572"/>
      <c r="U36" s="580"/>
      <c r="V36" s="572"/>
      <c r="W36" s="572"/>
      <c r="X36" s="572"/>
      <c r="Y36" s="572"/>
      <c r="Z36" s="572"/>
      <c r="AA36" s="572"/>
      <c r="AB36" s="572"/>
      <c r="AC36" s="651"/>
      <c r="AD36" s="572"/>
      <c r="AE36" s="572"/>
      <c r="AF36" s="572"/>
      <c r="AG36" s="572"/>
      <c r="AH36" s="572"/>
      <c r="AI36" s="572"/>
      <c r="AJ36" s="572"/>
      <c r="AK36" s="572"/>
      <c r="AL36" s="572"/>
      <c r="AM36" s="580"/>
      <c r="AN36" s="572"/>
      <c r="AO36" s="572"/>
      <c r="AP36" s="572"/>
      <c r="AQ36" s="572"/>
      <c r="AR36" s="572"/>
      <c r="AS36" s="572"/>
      <c r="AT36" s="572"/>
      <c r="AU36" s="651"/>
      <c r="AV36" s="572"/>
      <c r="AW36" s="572"/>
      <c r="AX36" s="572"/>
      <c r="AY36" s="572"/>
      <c r="AZ36" s="572"/>
      <c r="BA36" s="572"/>
      <c r="BB36" s="572"/>
      <c r="BC36" s="572"/>
      <c r="BD36" s="572"/>
    </row>
    <row r="37" spans="1:56" ht="16" x14ac:dyDescent="0.2">
      <c r="A37" s="591" t="s">
        <v>1327</v>
      </c>
      <c r="B37" s="561"/>
      <c r="C37" s="580"/>
      <c r="D37" s="572"/>
      <c r="E37" s="572"/>
      <c r="F37" s="572"/>
      <c r="G37" s="572"/>
      <c r="H37" s="572"/>
      <c r="I37" s="572"/>
      <c r="J37" s="572"/>
      <c r="K37" s="651"/>
      <c r="L37" s="572"/>
      <c r="M37" s="572"/>
      <c r="N37" s="572"/>
      <c r="O37" s="572"/>
      <c r="P37" s="572"/>
      <c r="Q37" s="572"/>
      <c r="R37" s="572"/>
      <c r="S37" s="572"/>
      <c r="T37" s="572"/>
      <c r="U37" s="580"/>
      <c r="V37" s="572"/>
      <c r="W37" s="572"/>
      <c r="X37" s="572"/>
      <c r="Y37" s="572"/>
      <c r="Z37" s="572"/>
      <c r="AA37" s="572"/>
      <c r="AB37" s="572"/>
      <c r="AC37" s="651"/>
      <c r="AD37" s="572"/>
      <c r="AE37" s="572"/>
      <c r="AF37" s="572"/>
      <c r="AG37" s="572"/>
      <c r="AH37" s="572"/>
      <c r="AI37" s="572"/>
      <c r="AJ37" s="572"/>
      <c r="AK37" s="572"/>
      <c r="AL37" s="572"/>
      <c r="AM37" s="580"/>
      <c r="AN37" s="572"/>
      <c r="AO37" s="572"/>
      <c r="AP37" s="572"/>
      <c r="AQ37" s="572"/>
      <c r="AR37" s="572"/>
      <c r="AS37" s="572"/>
      <c r="AT37" s="572"/>
      <c r="AU37" s="651"/>
      <c r="AV37" s="572"/>
      <c r="AW37" s="572"/>
      <c r="AX37" s="572"/>
      <c r="AY37" s="572"/>
      <c r="AZ37" s="572"/>
      <c r="BA37" s="572"/>
      <c r="BB37" s="572"/>
      <c r="BC37" s="572"/>
      <c r="BD37" s="572"/>
    </row>
    <row r="38" spans="1:56" ht="16" x14ac:dyDescent="0.2">
      <c r="A38" s="561" t="s">
        <v>766</v>
      </c>
      <c r="B38" s="652" t="s">
        <v>767</v>
      </c>
      <c r="C38" s="580">
        <v>0.284512406138685</v>
      </c>
      <c r="D38" s="572">
        <v>0.31747821545444899</v>
      </c>
      <c r="E38" s="572">
        <v>0.34904947991360302</v>
      </c>
      <c r="F38" s="572">
        <v>0</v>
      </c>
      <c r="G38" s="572">
        <v>0</v>
      </c>
      <c r="H38" s="572">
        <v>0</v>
      </c>
      <c r="I38" s="572">
        <v>0.65095052008639598</v>
      </c>
      <c r="J38" s="572">
        <v>0.68252178454555001</v>
      </c>
      <c r="K38" s="651">
        <v>0.715487593861314</v>
      </c>
      <c r="L38" s="572">
        <v>1.5736245893556201E-2</v>
      </c>
      <c r="M38" s="572">
        <v>1.7424748416110102E-2</v>
      </c>
      <c r="N38" s="572">
        <v>1.9148762383299201E-2</v>
      </c>
      <c r="O38" s="572">
        <v>0</v>
      </c>
      <c r="P38" s="572">
        <v>0</v>
      </c>
      <c r="Q38" s="572">
        <v>0</v>
      </c>
      <c r="R38" s="572">
        <v>0.98085123761670001</v>
      </c>
      <c r="S38" s="572">
        <v>0.98257525158388903</v>
      </c>
      <c r="T38" s="572">
        <v>0.98426375410644296</v>
      </c>
      <c r="U38" s="580">
        <v>6.8035621747939798E-2</v>
      </c>
      <c r="V38" s="572">
        <v>7.5356643680417501E-2</v>
      </c>
      <c r="W38" s="572">
        <v>8.2958676134403497E-2</v>
      </c>
      <c r="X38" s="572">
        <v>0</v>
      </c>
      <c r="Y38" s="572">
        <v>0</v>
      </c>
      <c r="Z38" s="572">
        <v>0</v>
      </c>
      <c r="AA38" s="572">
        <v>0.917041323865596</v>
      </c>
      <c r="AB38" s="572">
        <v>0.92464335631958205</v>
      </c>
      <c r="AC38" s="651">
        <v>0.93196437825206002</v>
      </c>
      <c r="AD38" s="572">
        <v>0.42125816492997398</v>
      </c>
      <c r="AE38" s="572">
        <v>0.46846288695440702</v>
      </c>
      <c r="AF38" s="572">
        <v>0.51640054344649999</v>
      </c>
      <c r="AG38" s="572">
        <v>0</v>
      </c>
      <c r="AH38" s="572">
        <v>0</v>
      </c>
      <c r="AI38" s="572">
        <v>0</v>
      </c>
      <c r="AJ38" s="572">
        <v>0.48359945655349901</v>
      </c>
      <c r="AK38" s="572">
        <v>0.53153711304559204</v>
      </c>
      <c r="AL38" s="572">
        <v>0.57874183507002497</v>
      </c>
      <c r="AM38" s="580">
        <v>0.70983037778967595</v>
      </c>
      <c r="AN38" s="572">
        <v>0.78822978637536301</v>
      </c>
      <c r="AO38" s="572">
        <v>0.867842252679626</v>
      </c>
      <c r="AP38" s="572">
        <v>0</v>
      </c>
      <c r="AQ38" s="572">
        <v>0</v>
      </c>
      <c r="AR38" s="572">
        <v>0</v>
      </c>
      <c r="AS38" s="572">
        <v>0.132157747320373</v>
      </c>
      <c r="AT38" s="572">
        <v>0.21177021362463599</v>
      </c>
      <c r="AU38" s="651">
        <v>0.290169622210323</v>
      </c>
      <c r="AV38" s="572">
        <v>2.0295056579572701E-2</v>
      </c>
      <c r="AW38" s="572">
        <v>2.2588801870851799E-2</v>
      </c>
      <c r="AX38" s="572">
        <v>2.4820170040727899E-2</v>
      </c>
      <c r="AY38" s="572">
        <v>0</v>
      </c>
      <c r="AZ38" s="572">
        <v>0</v>
      </c>
      <c r="BA38" s="572">
        <v>0</v>
      </c>
      <c r="BB38" s="572">
        <v>0.97517982995927199</v>
      </c>
      <c r="BC38" s="572">
        <v>0.97741119812914801</v>
      </c>
      <c r="BD38" s="572">
        <v>0.97970494342042702</v>
      </c>
    </row>
    <row r="39" spans="1:56" ht="16" x14ac:dyDescent="0.2">
      <c r="A39" s="561" t="s">
        <v>769</v>
      </c>
      <c r="B39" s="652" t="s">
        <v>770</v>
      </c>
      <c r="C39" s="580">
        <v>4.8545070517434702E-2</v>
      </c>
      <c r="D39" s="572">
        <v>5.3740596200064002E-2</v>
      </c>
      <c r="E39" s="572">
        <v>5.9389163686170997E-2</v>
      </c>
      <c r="F39" s="572">
        <v>0</v>
      </c>
      <c r="G39" s="572">
        <v>0</v>
      </c>
      <c r="H39" s="572">
        <v>0</v>
      </c>
      <c r="I39" s="572">
        <v>0.94061083631382902</v>
      </c>
      <c r="J39" s="572">
        <v>0.94625940379993501</v>
      </c>
      <c r="K39" s="651">
        <v>0.95145492948256505</v>
      </c>
      <c r="L39" s="572">
        <v>2.3439520036320298E-3</v>
      </c>
      <c r="M39" s="572">
        <v>2.6015243746123E-3</v>
      </c>
      <c r="N39" s="572">
        <v>2.8595957988919499E-3</v>
      </c>
      <c r="O39" s="572">
        <v>0</v>
      </c>
      <c r="P39" s="572">
        <v>0</v>
      </c>
      <c r="Q39" s="572">
        <v>0</v>
      </c>
      <c r="R39" s="572">
        <v>0.99714040420110805</v>
      </c>
      <c r="S39" s="572">
        <v>0.99739847562538697</v>
      </c>
      <c r="T39" s="572">
        <v>0.99765604799636798</v>
      </c>
      <c r="U39" s="580">
        <v>1.0052133255353601E-2</v>
      </c>
      <c r="V39" s="572">
        <v>1.11298681772143E-2</v>
      </c>
      <c r="W39" s="572">
        <v>1.2257501535952901E-2</v>
      </c>
      <c r="X39" s="572">
        <v>0</v>
      </c>
      <c r="Y39" s="572">
        <v>0</v>
      </c>
      <c r="Z39" s="572">
        <v>0</v>
      </c>
      <c r="AA39" s="572">
        <v>0.98774249846404705</v>
      </c>
      <c r="AB39" s="572">
        <v>0.98887013182278505</v>
      </c>
      <c r="AC39" s="651">
        <v>0.98994786674464597</v>
      </c>
      <c r="AD39" s="572">
        <v>7.2409790674686794E-2</v>
      </c>
      <c r="AE39" s="572">
        <v>8.0344418703383796E-2</v>
      </c>
      <c r="AF39" s="572">
        <v>8.8242026376339502E-2</v>
      </c>
      <c r="AG39" s="572">
        <v>0</v>
      </c>
      <c r="AH39" s="572">
        <v>0</v>
      </c>
      <c r="AI39" s="572">
        <v>0</v>
      </c>
      <c r="AJ39" s="572">
        <v>0.91175797362365996</v>
      </c>
      <c r="AK39" s="572">
        <v>0.91965558129661595</v>
      </c>
      <c r="AL39" s="572">
        <v>0.927590209325313</v>
      </c>
      <c r="AM39" s="580"/>
      <c r="AN39" s="572"/>
      <c r="AO39" s="572"/>
      <c r="AP39" s="572">
        <v>0</v>
      </c>
      <c r="AQ39" s="572">
        <v>0</v>
      </c>
      <c r="AR39" s="572">
        <v>0</v>
      </c>
      <c r="AS39" s="572"/>
      <c r="AT39" s="572"/>
      <c r="AU39" s="651"/>
      <c r="AV39" s="572">
        <v>3.2126146465173899E-3</v>
      </c>
      <c r="AW39" s="572">
        <v>3.57998115331598E-3</v>
      </c>
      <c r="AX39" s="572">
        <v>3.9464039519347197E-3</v>
      </c>
      <c r="AY39" s="572">
        <v>0</v>
      </c>
      <c r="AZ39" s="572">
        <v>0</v>
      </c>
      <c r="BA39" s="572">
        <v>0</v>
      </c>
      <c r="BB39" s="572">
        <v>0.99605359604806498</v>
      </c>
      <c r="BC39" s="572">
        <v>0.99642001884668396</v>
      </c>
      <c r="BD39" s="572">
        <v>0.99678738535348199</v>
      </c>
    </row>
    <row r="40" spans="1:56" ht="16" x14ac:dyDescent="0.2">
      <c r="A40" s="561" t="s">
        <v>771</v>
      </c>
      <c r="B40" s="652" t="s">
        <v>770</v>
      </c>
      <c r="C40" s="580">
        <v>4.9145219610949503E-2</v>
      </c>
      <c r="D40" s="572">
        <v>5.4644023347622098E-2</v>
      </c>
      <c r="E40" s="572">
        <v>6.0050203377815997E-2</v>
      </c>
      <c r="F40" s="572">
        <v>0</v>
      </c>
      <c r="G40" s="572">
        <v>0</v>
      </c>
      <c r="H40" s="572">
        <v>0</v>
      </c>
      <c r="I40" s="572">
        <v>0.93994979662218303</v>
      </c>
      <c r="J40" s="572">
        <v>0.94535597665237703</v>
      </c>
      <c r="K40" s="651">
        <v>0.95085478038905002</v>
      </c>
      <c r="L40" s="572">
        <v>2.30425382332167E-3</v>
      </c>
      <c r="M40" s="572">
        <v>2.5569131816040001E-3</v>
      </c>
      <c r="N40" s="572">
        <v>2.80502339979101E-3</v>
      </c>
      <c r="O40" s="572">
        <v>0</v>
      </c>
      <c r="P40" s="572">
        <v>0</v>
      </c>
      <c r="Q40" s="572">
        <v>0</v>
      </c>
      <c r="R40" s="572">
        <v>0.99719497660020895</v>
      </c>
      <c r="S40" s="572">
        <v>0.997443086818396</v>
      </c>
      <c r="T40" s="572">
        <v>0.997695746176678</v>
      </c>
      <c r="U40" s="580">
        <v>9.9636861041854999E-3</v>
      </c>
      <c r="V40" s="572">
        <v>1.1043123064652801E-2</v>
      </c>
      <c r="W40" s="572">
        <v>1.21479697316052E-2</v>
      </c>
      <c r="X40" s="572">
        <v>0</v>
      </c>
      <c r="Y40" s="572">
        <v>0</v>
      </c>
      <c r="Z40" s="572">
        <v>0</v>
      </c>
      <c r="AA40" s="572">
        <v>0.98785203026839397</v>
      </c>
      <c r="AB40" s="572">
        <v>0.98895687693534695</v>
      </c>
      <c r="AC40" s="651">
        <v>0.99003631389581404</v>
      </c>
      <c r="AD40" s="572">
        <v>6.8103101600787697E-2</v>
      </c>
      <c r="AE40" s="572">
        <v>7.5600505725595998E-2</v>
      </c>
      <c r="AF40" s="572">
        <v>8.3142882566250895E-2</v>
      </c>
      <c r="AG40" s="572">
        <v>0</v>
      </c>
      <c r="AH40" s="572">
        <v>0</v>
      </c>
      <c r="AI40" s="572">
        <v>0</v>
      </c>
      <c r="AJ40" s="572">
        <v>0.91685711743374898</v>
      </c>
      <c r="AK40" s="572">
        <v>0.92439949427440304</v>
      </c>
      <c r="AL40" s="572">
        <v>0.93189689839921197</v>
      </c>
      <c r="AM40" s="580"/>
      <c r="AN40" s="572"/>
      <c r="AO40" s="572"/>
      <c r="AP40" s="572">
        <v>0</v>
      </c>
      <c r="AQ40" s="572">
        <v>0</v>
      </c>
      <c r="AR40" s="572">
        <v>0</v>
      </c>
      <c r="AS40" s="572"/>
      <c r="AT40" s="572"/>
      <c r="AU40" s="651"/>
      <c r="AV40" s="572">
        <v>3.1137676619458501E-3</v>
      </c>
      <c r="AW40" s="572">
        <v>3.47157669705611E-3</v>
      </c>
      <c r="AX40" s="572">
        <v>3.8381532244247301E-3</v>
      </c>
      <c r="AY40" s="572">
        <v>0</v>
      </c>
      <c r="AZ40" s="572">
        <v>0</v>
      </c>
      <c r="BA40" s="572">
        <v>0</v>
      </c>
      <c r="BB40" s="572">
        <v>0.99616184677557496</v>
      </c>
      <c r="BC40" s="572">
        <v>0.996528423302943</v>
      </c>
      <c r="BD40" s="572">
        <v>0.99688623233805396</v>
      </c>
    </row>
    <row r="41" spans="1:56" ht="16" x14ac:dyDescent="0.2">
      <c r="A41" s="561" t="s">
        <v>772</v>
      </c>
      <c r="B41" s="652" t="s">
        <v>770</v>
      </c>
      <c r="C41" s="580">
        <v>3.3585991863442202E-2</v>
      </c>
      <c r="D41" s="572">
        <v>3.7326643334546702E-2</v>
      </c>
      <c r="E41" s="572">
        <v>4.1000807901867102E-2</v>
      </c>
      <c r="F41" s="572">
        <v>0</v>
      </c>
      <c r="G41" s="572">
        <v>0</v>
      </c>
      <c r="H41" s="572">
        <v>0</v>
      </c>
      <c r="I41" s="572">
        <v>0.958999192098132</v>
      </c>
      <c r="J41" s="572">
        <v>0.96267335666545295</v>
      </c>
      <c r="K41" s="651">
        <v>0.96641400813655698</v>
      </c>
      <c r="L41" s="572">
        <v>1.5800502693707301E-3</v>
      </c>
      <c r="M41" s="572">
        <v>1.75775976837455E-3</v>
      </c>
      <c r="N41" s="572">
        <v>1.9286814828019601E-3</v>
      </c>
      <c r="O41" s="572">
        <v>0</v>
      </c>
      <c r="P41" s="572">
        <v>0</v>
      </c>
      <c r="Q41" s="572">
        <v>0</v>
      </c>
      <c r="R41" s="572">
        <v>0.99807131851719799</v>
      </c>
      <c r="S41" s="572">
        <v>0.998242240231625</v>
      </c>
      <c r="T41" s="572">
        <v>0.99841994973062898</v>
      </c>
      <c r="U41" s="580">
        <v>7.0010782045648104E-3</v>
      </c>
      <c r="V41" s="572">
        <v>7.7329075970677397E-3</v>
      </c>
      <c r="W41" s="572">
        <v>8.5060198262925605E-3</v>
      </c>
      <c r="X41" s="572">
        <v>0</v>
      </c>
      <c r="Y41" s="572">
        <v>0</v>
      </c>
      <c r="Z41" s="572">
        <v>0</v>
      </c>
      <c r="AA41" s="572">
        <v>0.99149398017370705</v>
      </c>
      <c r="AB41" s="572">
        <v>0.99226709240293198</v>
      </c>
      <c r="AC41" s="651">
        <v>0.99299892179543503</v>
      </c>
      <c r="AD41" s="572">
        <v>4.7207732645191201E-2</v>
      </c>
      <c r="AE41" s="572">
        <v>5.2281051166232301E-2</v>
      </c>
      <c r="AF41" s="572">
        <v>5.72354730297856E-2</v>
      </c>
      <c r="AG41" s="572">
        <v>0</v>
      </c>
      <c r="AH41" s="572">
        <v>0</v>
      </c>
      <c r="AI41" s="572">
        <v>0</v>
      </c>
      <c r="AJ41" s="572">
        <v>0.94276452697021396</v>
      </c>
      <c r="AK41" s="572">
        <v>0.94771894883376695</v>
      </c>
      <c r="AL41" s="572">
        <v>0.95279226735480804</v>
      </c>
      <c r="AM41" s="580"/>
      <c r="AN41" s="572"/>
      <c r="AO41" s="572"/>
      <c r="AP41" s="572">
        <v>0</v>
      </c>
      <c r="AQ41" s="572">
        <v>0</v>
      </c>
      <c r="AR41" s="572">
        <v>0</v>
      </c>
      <c r="AS41" s="572"/>
      <c r="AT41" s="572"/>
      <c r="AU41" s="651"/>
      <c r="AV41" s="572">
        <v>2.2194442763633802E-3</v>
      </c>
      <c r="AW41" s="572">
        <v>2.4631480100793502E-3</v>
      </c>
      <c r="AX41" s="572">
        <v>2.7075031040922201E-3</v>
      </c>
      <c r="AY41" s="572">
        <v>0</v>
      </c>
      <c r="AZ41" s="572">
        <v>0</v>
      </c>
      <c r="BA41" s="572">
        <v>0</v>
      </c>
      <c r="BB41" s="572">
        <v>0.99729249689590704</v>
      </c>
      <c r="BC41" s="572">
        <v>0.99753685198992004</v>
      </c>
      <c r="BD41" s="572">
        <v>0.997780555723636</v>
      </c>
    </row>
    <row r="42" spans="1:56" ht="16" x14ac:dyDescent="0.2">
      <c r="A42" s="561" t="s">
        <v>773</v>
      </c>
      <c r="B42" s="652" t="s">
        <v>770</v>
      </c>
      <c r="C42" s="580">
        <v>3.9758900723008403E-2</v>
      </c>
      <c r="D42" s="572">
        <v>4.4050485534604097E-2</v>
      </c>
      <c r="E42" s="572">
        <v>4.8307550755852198E-2</v>
      </c>
      <c r="F42" s="572">
        <v>0</v>
      </c>
      <c r="G42" s="572">
        <v>0</v>
      </c>
      <c r="H42" s="572">
        <v>0</v>
      </c>
      <c r="I42" s="572">
        <v>0.95169244924414698</v>
      </c>
      <c r="J42" s="572">
        <v>0.955949514465395</v>
      </c>
      <c r="K42" s="651">
        <v>0.96024109927699097</v>
      </c>
      <c r="L42" s="572">
        <v>1.8315988143336301E-3</v>
      </c>
      <c r="M42" s="572">
        <v>2.0334782931216099E-3</v>
      </c>
      <c r="N42" s="572">
        <v>2.2331768228559799E-3</v>
      </c>
      <c r="O42" s="572">
        <v>0</v>
      </c>
      <c r="P42" s="572">
        <v>0</v>
      </c>
      <c r="Q42" s="572">
        <v>0</v>
      </c>
      <c r="R42" s="572">
        <v>0.99776682317714405</v>
      </c>
      <c r="S42" s="572">
        <v>0.99796652170687805</v>
      </c>
      <c r="T42" s="572">
        <v>0.99816840118566597</v>
      </c>
      <c r="U42" s="580">
        <v>8.2200365510584402E-3</v>
      </c>
      <c r="V42" s="572">
        <v>9.1233937195705495E-3</v>
      </c>
      <c r="W42" s="572">
        <v>1.0003751832393999E-2</v>
      </c>
      <c r="X42" s="572">
        <v>0</v>
      </c>
      <c r="Y42" s="572">
        <v>0</v>
      </c>
      <c r="Z42" s="572">
        <v>0</v>
      </c>
      <c r="AA42" s="572">
        <v>0.98999624816760501</v>
      </c>
      <c r="AB42" s="572">
        <v>0.99087660628042895</v>
      </c>
      <c r="AC42" s="651">
        <v>0.99177996344894104</v>
      </c>
      <c r="AD42" s="572">
        <v>5.41583060887788E-2</v>
      </c>
      <c r="AE42" s="572">
        <v>6.0231250459927603E-2</v>
      </c>
      <c r="AF42" s="572">
        <v>6.6141620276792198E-2</v>
      </c>
      <c r="AG42" s="572">
        <v>0</v>
      </c>
      <c r="AH42" s="572">
        <v>0</v>
      </c>
      <c r="AI42" s="572">
        <v>0</v>
      </c>
      <c r="AJ42" s="572">
        <v>0.93385837972320695</v>
      </c>
      <c r="AK42" s="572">
        <v>0.93976874954007195</v>
      </c>
      <c r="AL42" s="572">
        <v>0.94584169391122097</v>
      </c>
      <c r="AM42" s="580"/>
      <c r="AN42" s="572"/>
      <c r="AO42" s="572"/>
      <c r="AP42" s="572">
        <v>0</v>
      </c>
      <c r="AQ42" s="572">
        <v>0</v>
      </c>
      <c r="AR42" s="572">
        <v>0</v>
      </c>
      <c r="AS42" s="572"/>
      <c r="AT42" s="572"/>
      <c r="AU42" s="651"/>
      <c r="AV42" s="572">
        <v>2.6277410681512501E-3</v>
      </c>
      <c r="AW42" s="572">
        <v>2.9183875137638801E-3</v>
      </c>
      <c r="AX42" s="572">
        <v>3.2015817865746498E-3</v>
      </c>
      <c r="AY42" s="572">
        <v>0</v>
      </c>
      <c r="AZ42" s="572">
        <v>0</v>
      </c>
      <c r="BA42" s="572">
        <v>0</v>
      </c>
      <c r="BB42" s="572">
        <v>0.99679841821342496</v>
      </c>
      <c r="BC42" s="572">
        <v>0.99708161248623595</v>
      </c>
      <c r="BD42" s="572">
        <v>0.997372258931848</v>
      </c>
    </row>
    <row r="43" spans="1:56" ht="16" x14ac:dyDescent="0.2">
      <c r="A43" s="561" t="s">
        <v>774</v>
      </c>
      <c r="B43" s="652" t="s">
        <v>767</v>
      </c>
      <c r="C43" s="580">
        <v>4.6518153954316702E-2</v>
      </c>
      <c r="D43" s="572">
        <v>5.1817611612405202E-2</v>
      </c>
      <c r="E43" s="572">
        <v>5.7028963278668902E-2</v>
      </c>
      <c r="F43" s="572">
        <v>0</v>
      </c>
      <c r="G43" s="572">
        <v>0</v>
      </c>
      <c r="H43" s="572">
        <v>0</v>
      </c>
      <c r="I43" s="572">
        <v>0.94297103672133098</v>
      </c>
      <c r="J43" s="572">
        <v>0.94818238838759406</v>
      </c>
      <c r="K43" s="651">
        <v>0.95348184604568298</v>
      </c>
      <c r="L43" s="572">
        <v>2.2335007854456402E-3</v>
      </c>
      <c r="M43" s="572">
        <v>2.4766581923499802E-3</v>
      </c>
      <c r="N43" s="572">
        <v>2.7246604182566301E-3</v>
      </c>
      <c r="O43" s="572">
        <v>0</v>
      </c>
      <c r="P43" s="572">
        <v>0</v>
      </c>
      <c r="Q43" s="572">
        <v>0</v>
      </c>
      <c r="R43" s="572">
        <v>0.99727533958174297</v>
      </c>
      <c r="S43" s="572">
        <v>0.99752334180765001</v>
      </c>
      <c r="T43" s="572">
        <v>0.99776649921455396</v>
      </c>
      <c r="U43" s="580">
        <v>1.01202143554019E-2</v>
      </c>
      <c r="V43" s="572">
        <v>1.1229583645569099E-2</v>
      </c>
      <c r="W43" s="572">
        <v>1.2342078292306E-2</v>
      </c>
      <c r="X43" s="572">
        <v>0</v>
      </c>
      <c r="Y43" s="572">
        <v>0</v>
      </c>
      <c r="Z43" s="572">
        <v>0</v>
      </c>
      <c r="AA43" s="572">
        <v>0.98765792170769395</v>
      </c>
      <c r="AB43" s="572">
        <v>0.98877041635442997</v>
      </c>
      <c r="AC43" s="651">
        <v>0.989879785644598</v>
      </c>
      <c r="AD43" s="572">
        <v>6.0688934837024699E-2</v>
      </c>
      <c r="AE43" s="572">
        <v>6.7252320087182293E-2</v>
      </c>
      <c r="AF43" s="572">
        <v>7.3780547884761793E-2</v>
      </c>
      <c r="AG43" s="572">
        <v>0</v>
      </c>
      <c r="AH43" s="572">
        <v>0</v>
      </c>
      <c r="AI43" s="572">
        <v>0</v>
      </c>
      <c r="AJ43" s="572">
        <v>0.92621945211523804</v>
      </c>
      <c r="AK43" s="572">
        <v>0.93274767991281704</v>
      </c>
      <c r="AL43" s="572">
        <v>0.93931106516297502</v>
      </c>
      <c r="AM43" s="580"/>
      <c r="AN43" s="572"/>
      <c r="AO43" s="572"/>
      <c r="AP43" s="572">
        <v>0</v>
      </c>
      <c r="AQ43" s="572">
        <v>0</v>
      </c>
      <c r="AR43" s="572">
        <v>0</v>
      </c>
      <c r="AS43" s="572"/>
      <c r="AT43" s="572"/>
      <c r="AU43" s="651"/>
      <c r="AV43" s="572">
        <v>3.0745743518479302E-3</v>
      </c>
      <c r="AW43" s="572">
        <v>3.4180663393508699E-3</v>
      </c>
      <c r="AX43" s="572">
        <v>3.76119597830505E-3</v>
      </c>
      <c r="AY43" s="572">
        <v>0</v>
      </c>
      <c r="AZ43" s="572">
        <v>0</v>
      </c>
      <c r="BA43" s="572">
        <v>0</v>
      </c>
      <c r="BB43" s="572">
        <v>0.99623880402169496</v>
      </c>
      <c r="BC43" s="572">
        <v>0.99658193366064896</v>
      </c>
      <c r="BD43" s="572">
        <v>0.99692542564815201</v>
      </c>
    </row>
    <row r="44" spans="1:56" ht="16" x14ac:dyDescent="0.2">
      <c r="A44" s="561" t="s">
        <v>777</v>
      </c>
      <c r="B44" s="652" t="s">
        <v>779</v>
      </c>
      <c r="C44" s="580">
        <v>0.20290712355940899</v>
      </c>
      <c r="D44" s="572">
        <v>0.22553369630595399</v>
      </c>
      <c r="E44" s="572">
        <v>0.24786650222956899</v>
      </c>
      <c r="F44" s="572">
        <v>0</v>
      </c>
      <c r="G44" s="572">
        <v>0</v>
      </c>
      <c r="H44" s="572">
        <v>0</v>
      </c>
      <c r="I44" s="572">
        <v>0.75213349777043004</v>
      </c>
      <c r="J44" s="572">
        <v>0.77446630369404501</v>
      </c>
      <c r="K44" s="651">
        <v>0.79709287644059001</v>
      </c>
      <c r="L44" s="572">
        <v>9.5591814935268894E-3</v>
      </c>
      <c r="M44" s="572">
        <v>1.0568666003812E-2</v>
      </c>
      <c r="N44" s="572">
        <v>1.16490399933239E-2</v>
      </c>
      <c r="O44" s="572">
        <v>0</v>
      </c>
      <c r="P44" s="572">
        <v>0</v>
      </c>
      <c r="Q44" s="572">
        <v>0</v>
      </c>
      <c r="R44" s="572">
        <v>0.98835096000667599</v>
      </c>
      <c r="S44" s="572">
        <v>0.98943133399618799</v>
      </c>
      <c r="T44" s="572">
        <v>0.99044081850647303</v>
      </c>
      <c r="U44" s="580">
        <v>3.54438467932588E-2</v>
      </c>
      <c r="V44" s="572">
        <v>3.9322518919114702E-2</v>
      </c>
      <c r="W44" s="572">
        <v>4.3229248459915999E-2</v>
      </c>
      <c r="X44" s="572">
        <v>0</v>
      </c>
      <c r="Y44" s="572">
        <v>0</v>
      </c>
      <c r="Z44" s="572">
        <v>0</v>
      </c>
      <c r="AA44" s="572">
        <v>0.95677075154008395</v>
      </c>
      <c r="AB44" s="572">
        <v>0.96067748108088502</v>
      </c>
      <c r="AC44" s="651">
        <v>0.96455615320674104</v>
      </c>
      <c r="AD44" s="572">
        <v>0.35229576596439199</v>
      </c>
      <c r="AE44" s="572">
        <v>0.39179064066622499</v>
      </c>
      <c r="AF44" s="572">
        <v>0.430968450511382</v>
      </c>
      <c r="AG44" s="572">
        <v>0</v>
      </c>
      <c r="AH44" s="572">
        <v>0</v>
      </c>
      <c r="AI44" s="572">
        <v>0</v>
      </c>
      <c r="AJ44" s="572">
        <v>0.56903154948861701</v>
      </c>
      <c r="AK44" s="572">
        <v>0.60820935933377396</v>
      </c>
      <c r="AL44" s="572">
        <v>0.64770423403560695</v>
      </c>
      <c r="AM44" s="580">
        <v>0.56104316573990198</v>
      </c>
      <c r="AN44" s="572">
        <v>0.62281876070356501</v>
      </c>
      <c r="AO44" s="572">
        <v>0.68514200711714301</v>
      </c>
      <c r="AP44" s="572">
        <v>0</v>
      </c>
      <c r="AQ44" s="572">
        <v>0</v>
      </c>
      <c r="AR44" s="572">
        <v>0</v>
      </c>
      <c r="AS44" s="572">
        <v>0.31485799288285599</v>
      </c>
      <c r="AT44" s="572">
        <v>0.37718123929643399</v>
      </c>
      <c r="AU44" s="651">
        <v>0.43895683426009702</v>
      </c>
      <c r="AV44" s="572">
        <v>1.26807519721042E-2</v>
      </c>
      <c r="AW44" s="572">
        <v>1.4033408512198401E-2</v>
      </c>
      <c r="AX44" s="572">
        <v>1.54760346245902E-2</v>
      </c>
      <c r="AY44" s="572">
        <v>0</v>
      </c>
      <c r="AZ44" s="572">
        <v>0</v>
      </c>
      <c r="BA44" s="572">
        <v>0</v>
      </c>
      <c r="BB44" s="572">
        <v>0.98452396537540898</v>
      </c>
      <c r="BC44" s="572">
        <v>0.98596659148780097</v>
      </c>
      <c r="BD44" s="572">
        <v>0.98731924802789495</v>
      </c>
    </row>
    <row r="45" spans="1:56" ht="16" x14ac:dyDescent="0.2">
      <c r="A45" s="561" t="s">
        <v>780</v>
      </c>
      <c r="B45" s="652" t="s">
        <v>779</v>
      </c>
      <c r="C45" s="580">
        <v>4.6205162401659998E-2</v>
      </c>
      <c r="D45" s="572">
        <v>5.1380878454134901E-2</v>
      </c>
      <c r="E45" s="572">
        <v>5.67365973252313E-2</v>
      </c>
      <c r="F45" s="572">
        <v>0</v>
      </c>
      <c r="G45" s="572">
        <v>0</v>
      </c>
      <c r="H45" s="572">
        <v>0</v>
      </c>
      <c r="I45" s="572">
        <v>0.94326340267476805</v>
      </c>
      <c r="J45" s="572">
        <v>0.94861912154586503</v>
      </c>
      <c r="K45" s="651">
        <v>0.95379483759833905</v>
      </c>
      <c r="L45" s="572">
        <v>1.9363428179053901E-3</v>
      </c>
      <c r="M45" s="572">
        <v>2.1569191107052499E-3</v>
      </c>
      <c r="N45" s="572">
        <v>2.3703477988708502E-3</v>
      </c>
      <c r="O45" s="572">
        <v>0</v>
      </c>
      <c r="P45" s="572">
        <v>0</v>
      </c>
      <c r="Q45" s="572">
        <v>0</v>
      </c>
      <c r="R45" s="572">
        <v>0.99762965220112898</v>
      </c>
      <c r="S45" s="572">
        <v>0.99784308088929397</v>
      </c>
      <c r="T45" s="572">
        <v>0.998063657182094</v>
      </c>
      <c r="U45" s="580">
        <v>6.93403569572842E-3</v>
      </c>
      <c r="V45" s="572">
        <v>7.7100762065126496E-3</v>
      </c>
      <c r="W45" s="572">
        <v>8.4886953253573202E-3</v>
      </c>
      <c r="X45" s="572">
        <v>0</v>
      </c>
      <c r="Y45" s="572">
        <v>0</v>
      </c>
      <c r="Z45" s="572">
        <v>0</v>
      </c>
      <c r="AA45" s="572">
        <v>0.99151130467464199</v>
      </c>
      <c r="AB45" s="572">
        <v>0.99228992379348702</v>
      </c>
      <c r="AC45" s="651">
        <v>0.99306596430427097</v>
      </c>
      <c r="AD45" s="572">
        <v>8.2580121242228202E-2</v>
      </c>
      <c r="AE45" s="572">
        <v>9.2193244205029695E-2</v>
      </c>
      <c r="AF45" s="572">
        <v>0.10124054688515501</v>
      </c>
      <c r="AG45" s="572">
        <v>0</v>
      </c>
      <c r="AH45" s="572">
        <v>0</v>
      </c>
      <c r="AI45" s="572">
        <v>0</v>
      </c>
      <c r="AJ45" s="572">
        <v>0.89875945311484395</v>
      </c>
      <c r="AK45" s="572">
        <v>0.90780675579497006</v>
      </c>
      <c r="AL45" s="572">
        <v>0.91741987875777098</v>
      </c>
      <c r="AM45" s="580"/>
      <c r="AN45" s="572"/>
      <c r="AO45" s="572"/>
      <c r="AP45" s="572">
        <v>0</v>
      </c>
      <c r="AQ45" s="572">
        <v>0</v>
      </c>
      <c r="AR45" s="572">
        <v>0</v>
      </c>
      <c r="AS45" s="572"/>
      <c r="AT45" s="572"/>
      <c r="AU45" s="651"/>
      <c r="AV45" s="572">
        <v>2.7258050504037198E-3</v>
      </c>
      <c r="AW45" s="572">
        <v>3.0191140951991101E-3</v>
      </c>
      <c r="AX45" s="572">
        <v>3.3198708984143099E-3</v>
      </c>
      <c r="AY45" s="572">
        <v>0</v>
      </c>
      <c r="AZ45" s="572">
        <v>0</v>
      </c>
      <c r="BA45" s="572">
        <v>0</v>
      </c>
      <c r="BB45" s="572">
        <v>0.99668012910158499</v>
      </c>
      <c r="BC45" s="572">
        <v>0.99698088590480005</v>
      </c>
      <c r="BD45" s="572">
        <v>0.99727419494959602</v>
      </c>
    </row>
    <row r="46" spans="1:56" ht="16" x14ac:dyDescent="0.2">
      <c r="A46" s="561" t="s">
        <v>782</v>
      </c>
      <c r="B46" s="652" t="s">
        <v>779</v>
      </c>
      <c r="C46" s="580">
        <v>4.1072517644644702E-2</v>
      </c>
      <c r="D46" s="572">
        <v>4.5640466158832903E-2</v>
      </c>
      <c r="E46" s="572">
        <v>5.0036821206615498E-2</v>
      </c>
      <c r="F46" s="572">
        <v>0</v>
      </c>
      <c r="G46" s="572">
        <v>0</v>
      </c>
      <c r="H46" s="572">
        <v>0</v>
      </c>
      <c r="I46" s="572">
        <v>0.94996317879338399</v>
      </c>
      <c r="J46" s="572">
        <v>0.95435953384116701</v>
      </c>
      <c r="K46" s="651">
        <v>0.95892748235535497</v>
      </c>
      <c r="L46" s="572">
        <v>1.4481218487978501E-3</v>
      </c>
      <c r="M46" s="572">
        <v>1.60478356859539E-3</v>
      </c>
      <c r="N46" s="572">
        <v>1.7638684296104499E-3</v>
      </c>
      <c r="O46" s="572">
        <v>0</v>
      </c>
      <c r="P46" s="572">
        <v>0</v>
      </c>
      <c r="Q46" s="572">
        <v>0</v>
      </c>
      <c r="R46" s="572">
        <v>0.99823613157038904</v>
      </c>
      <c r="S46" s="572">
        <v>0.99839521643140405</v>
      </c>
      <c r="T46" s="572">
        <v>0.99855187815120205</v>
      </c>
      <c r="U46" s="580">
        <v>5.2589776220458E-3</v>
      </c>
      <c r="V46" s="572">
        <v>5.8309026549516196E-3</v>
      </c>
      <c r="W46" s="572">
        <v>6.4227199130730203E-3</v>
      </c>
      <c r="X46" s="572">
        <v>0</v>
      </c>
      <c r="Y46" s="572">
        <v>0</v>
      </c>
      <c r="Z46" s="572">
        <v>0</v>
      </c>
      <c r="AA46" s="572">
        <v>0.99357728008692703</v>
      </c>
      <c r="AB46" s="572">
        <v>0.99416909734504799</v>
      </c>
      <c r="AC46" s="651">
        <v>0.99474102237795403</v>
      </c>
      <c r="AD46" s="572">
        <v>5.98787622622532E-2</v>
      </c>
      <c r="AE46" s="572">
        <v>6.6474026254289498E-2</v>
      </c>
      <c r="AF46" s="572">
        <v>7.2913770976455405E-2</v>
      </c>
      <c r="AG46" s="572">
        <v>0</v>
      </c>
      <c r="AH46" s="572">
        <v>0</v>
      </c>
      <c r="AI46" s="572">
        <v>0</v>
      </c>
      <c r="AJ46" s="572">
        <v>0.92708622902354398</v>
      </c>
      <c r="AK46" s="572">
        <v>0.93352597374571</v>
      </c>
      <c r="AL46" s="572">
        <v>0.94012123773774603</v>
      </c>
      <c r="AM46" s="580"/>
      <c r="AN46" s="572"/>
      <c r="AO46" s="572"/>
      <c r="AP46" s="572">
        <v>0</v>
      </c>
      <c r="AQ46" s="572">
        <v>0</v>
      </c>
      <c r="AR46" s="572">
        <v>0</v>
      </c>
      <c r="AS46" s="572"/>
      <c r="AT46" s="572"/>
      <c r="AU46" s="651"/>
      <c r="AV46" s="572">
        <v>1.8736200826664001E-3</v>
      </c>
      <c r="AW46" s="572">
        <v>2.0782360425629001E-3</v>
      </c>
      <c r="AX46" s="572">
        <v>2.2808355391553902E-3</v>
      </c>
      <c r="AY46" s="572">
        <v>0</v>
      </c>
      <c r="AZ46" s="572">
        <v>0</v>
      </c>
      <c r="BA46" s="572">
        <v>0</v>
      </c>
      <c r="BB46" s="572">
        <v>0.99771916446084397</v>
      </c>
      <c r="BC46" s="572">
        <v>0.99792176395743704</v>
      </c>
      <c r="BD46" s="572">
        <v>0.998126379917333</v>
      </c>
    </row>
    <row r="47" spans="1:56" ht="16" x14ac:dyDescent="0.2">
      <c r="A47" s="561" t="s">
        <v>784</v>
      </c>
      <c r="B47" s="652" t="s">
        <v>786</v>
      </c>
      <c r="C47" s="580">
        <v>2.94912268958855E-2</v>
      </c>
      <c r="D47" s="572">
        <v>3.2706668857562897E-2</v>
      </c>
      <c r="E47" s="572">
        <v>3.5856046884145502E-2</v>
      </c>
      <c r="F47" s="572">
        <v>0</v>
      </c>
      <c r="G47" s="572">
        <v>0</v>
      </c>
      <c r="H47" s="572">
        <v>0</v>
      </c>
      <c r="I47" s="572">
        <v>0.96414395311585399</v>
      </c>
      <c r="J47" s="572">
        <v>0.96729333114243699</v>
      </c>
      <c r="K47" s="651">
        <v>0.97050877310411399</v>
      </c>
      <c r="L47" s="572">
        <v>1.05772725439781E-3</v>
      </c>
      <c r="M47" s="572">
        <v>1.1763041629168E-3</v>
      </c>
      <c r="N47" s="572">
        <v>1.2899072716793501E-3</v>
      </c>
      <c r="O47" s="572">
        <v>0</v>
      </c>
      <c r="P47" s="572">
        <v>0</v>
      </c>
      <c r="Q47" s="572">
        <v>0</v>
      </c>
      <c r="R47" s="572">
        <v>0.99871009272832001</v>
      </c>
      <c r="S47" s="572">
        <v>0.99882369583708297</v>
      </c>
      <c r="T47" s="572">
        <v>0.99894227274560199</v>
      </c>
      <c r="U47" s="580">
        <v>3.9441396737548299E-3</v>
      </c>
      <c r="V47" s="572">
        <v>4.3936826623215399E-3</v>
      </c>
      <c r="W47" s="572">
        <v>4.8255500241842801E-3</v>
      </c>
      <c r="X47" s="572">
        <v>0</v>
      </c>
      <c r="Y47" s="572">
        <v>0</v>
      </c>
      <c r="Z47" s="572">
        <v>0</v>
      </c>
      <c r="AA47" s="572">
        <v>0.99517444997581495</v>
      </c>
      <c r="AB47" s="572">
        <v>0.99560631733767802</v>
      </c>
      <c r="AC47" s="651">
        <v>0.99605586032624505</v>
      </c>
      <c r="AD47" s="572">
        <v>4.24425797782867E-2</v>
      </c>
      <c r="AE47" s="572">
        <v>4.70424588182628E-2</v>
      </c>
      <c r="AF47" s="572">
        <v>5.1818995802735003E-2</v>
      </c>
      <c r="AG47" s="572">
        <v>0</v>
      </c>
      <c r="AH47" s="572">
        <v>0</v>
      </c>
      <c r="AI47" s="572">
        <v>0</v>
      </c>
      <c r="AJ47" s="572">
        <v>0.94818100419726403</v>
      </c>
      <c r="AK47" s="572">
        <v>0.95295754118173703</v>
      </c>
      <c r="AL47" s="572">
        <v>0.95755742022171297</v>
      </c>
      <c r="AM47" s="580"/>
      <c r="AN47" s="572"/>
      <c r="AO47" s="572"/>
      <c r="AP47" s="572">
        <v>0</v>
      </c>
      <c r="AQ47" s="572">
        <v>0</v>
      </c>
      <c r="AR47" s="572">
        <v>0</v>
      </c>
      <c r="AS47" s="572"/>
      <c r="AT47" s="572"/>
      <c r="AU47" s="651"/>
      <c r="AV47" s="572">
        <v>1.4202920573774E-3</v>
      </c>
      <c r="AW47" s="572">
        <v>1.5804285642313501E-3</v>
      </c>
      <c r="AX47" s="572">
        <v>1.73712439287559E-3</v>
      </c>
      <c r="AY47" s="572">
        <v>0</v>
      </c>
      <c r="AZ47" s="572">
        <v>0</v>
      </c>
      <c r="BA47" s="572">
        <v>0</v>
      </c>
      <c r="BB47" s="572">
        <v>0.99826287560712401</v>
      </c>
      <c r="BC47" s="572">
        <v>0.99841957143576798</v>
      </c>
      <c r="BD47" s="572">
        <v>0.99857970794262196</v>
      </c>
    </row>
    <row r="48" spans="1:56" ht="16" x14ac:dyDescent="0.2">
      <c r="A48" s="561" t="s">
        <v>787</v>
      </c>
      <c r="B48" s="652" t="s">
        <v>779</v>
      </c>
      <c r="C48" s="580">
        <v>3.2628315987215897E-2</v>
      </c>
      <c r="D48" s="572">
        <v>3.6254467005896802E-2</v>
      </c>
      <c r="E48" s="572">
        <v>3.98071141438067E-2</v>
      </c>
      <c r="F48" s="572">
        <v>0</v>
      </c>
      <c r="G48" s="572">
        <v>0</v>
      </c>
      <c r="H48" s="572">
        <v>0</v>
      </c>
      <c r="I48" s="572">
        <v>0.960192885856193</v>
      </c>
      <c r="J48" s="572">
        <v>0.96374553299410304</v>
      </c>
      <c r="K48" s="651">
        <v>0.96737168401278395</v>
      </c>
      <c r="L48" s="572">
        <v>1.10187001834576E-3</v>
      </c>
      <c r="M48" s="572">
        <v>1.2226162858213201E-3</v>
      </c>
      <c r="N48" s="572">
        <v>1.33968795177796E-3</v>
      </c>
      <c r="O48" s="572">
        <v>0</v>
      </c>
      <c r="P48" s="572">
        <v>0</v>
      </c>
      <c r="Q48" s="572">
        <v>0</v>
      </c>
      <c r="R48" s="572">
        <v>0.99866031204822203</v>
      </c>
      <c r="S48" s="572">
        <v>0.99877738371417801</v>
      </c>
      <c r="T48" s="572">
        <v>0.99889812998165395</v>
      </c>
      <c r="U48" s="580">
        <v>4.1721709627034198E-3</v>
      </c>
      <c r="V48" s="572">
        <v>4.6384361150589304E-3</v>
      </c>
      <c r="W48" s="572">
        <v>5.1138989106293701E-3</v>
      </c>
      <c r="X48" s="572">
        <v>0</v>
      </c>
      <c r="Y48" s="572">
        <v>0</v>
      </c>
      <c r="Z48" s="572">
        <v>0</v>
      </c>
      <c r="AA48" s="572">
        <v>0.99488610108937003</v>
      </c>
      <c r="AB48" s="572">
        <v>0.99536156388494101</v>
      </c>
      <c r="AC48" s="651">
        <v>0.99582782903729605</v>
      </c>
      <c r="AD48" s="572">
        <v>4.4704480135201702E-2</v>
      </c>
      <c r="AE48" s="572">
        <v>4.9490889158576301E-2</v>
      </c>
      <c r="AF48" s="572">
        <v>5.4449918841019899E-2</v>
      </c>
      <c r="AG48" s="572">
        <v>0</v>
      </c>
      <c r="AH48" s="572">
        <v>0</v>
      </c>
      <c r="AI48" s="572">
        <v>0</v>
      </c>
      <c r="AJ48" s="572">
        <v>0.94555008115897998</v>
      </c>
      <c r="AK48" s="572">
        <v>0.95050911084142298</v>
      </c>
      <c r="AL48" s="572">
        <v>0.95529551986479799</v>
      </c>
      <c r="AM48" s="580"/>
      <c r="AN48" s="572"/>
      <c r="AO48" s="572"/>
      <c r="AP48" s="572">
        <v>0</v>
      </c>
      <c r="AQ48" s="572">
        <v>0</v>
      </c>
      <c r="AR48" s="572">
        <v>0</v>
      </c>
      <c r="AS48" s="572"/>
      <c r="AT48" s="572"/>
      <c r="AU48" s="651"/>
      <c r="AV48" s="572">
        <v>1.44224752672716E-3</v>
      </c>
      <c r="AW48" s="572">
        <v>1.5969068222641499E-3</v>
      </c>
      <c r="AX48" s="572">
        <v>1.75501432048721E-3</v>
      </c>
      <c r="AY48" s="572">
        <v>0</v>
      </c>
      <c r="AZ48" s="572">
        <v>0</v>
      </c>
      <c r="BA48" s="572">
        <v>0</v>
      </c>
      <c r="BB48" s="572">
        <v>0.99824498567951203</v>
      </c>
      <c r="BC48" s="572">
        <v>0.99840309317773501</v>
      </c>
      <c r="BD48" s="572">
        <v>0.99855775247327205</v>
      </c>
    </row>
    <row r="49" spans="1:56" ht="16" x14ac:dyDescent="0.2">
      <c r="A49" s="561" t="s">
        <v>789</v>
      </c>
      <c r="B49" s="652" t="s">
        <v>779</v>
      </c>
      <c r="C49" s="580">
        <v>4.9084010724477302E-2</v>
      </c>
      <c r="D49" s="572">
        <v>5.4439110073401097E-2</v>
      </c>
      <c r="E49" s="572">
        <v>5.96586481644839E-2</v>
      </c>
      <c r="F49" s="572">
        <v>0</v>
      </c>
      <c r="G49" s="572">
        <v>0</v>
      </c>
      <c r="H49" s="572">
        <v>0</v>
      </c>
      <c r="I49" s="572">
        <v>0.94034135183551604</v>
      </c>
      <c r="J49" s="572">
        <v>0.94556088992659804</v>
      </c>
      <c r="K49" s="651">
        <v>0.95091598927552201</v>
      </c>
      <c r="L49" s="572">
        <v>1.71189212920627E-3</v>
      </c>
      <c r="M49" s="572">
        <v>1.9004134761570399E-3</v>
      </c>
      <c r="N49" s="572">
        <v>2.0862868776891901E-3</v>
      </c>
      <c r="O49" s="572">
        <v>0</v>
      </c>
      <c r="P49" s="572">
        <v>0</v>
      </c>
      <c r="Q49" s="572">
        <v>0</v>
      </c>
      <c r="R49" s="572">
        <v>0.99791371312231003</v>
      </c>
      <c r="S49" s="572">
        <v>0.99809958652384201</v>
      </c>
      <c r="T49" s="572">
        <v>0.99828810787079303</v>
      </c>
      <c r="U49" s="580">
        <v>6.4327389420136697E-3</v>
      </c>
      <c r="V49" s="572">
        <v>7.1325703386245698E-3</v>
      </c>
      <c r="W49" s="572">
        <v>7.8505697498195293E-3</v>
      </c>
      <c r="X49" s="572">
        <v>0</v>
      </c>
      <c r="Y49" s="572">
        <v>0</v>
      </c>
      <c r="Z49" s="572">
        <v>0</v>
      </c>
      <c r="AA49" s="572">
        <v>0.99214943025017999</v>
      </c>
      <c r="AB49" s="572">
        <v>0.99286742966137498</v>
      </c>
      <c r="AC49" s="651">
        <v>0.99356726105798598</v>
      </c>
      <c r="AD49" s="572">
        <v>6.6551595833086202E-2</v>
      </c>
      <c r="AE49" s="572">
        <v>7.3928542531068994E-2</v>
      </c>
      <c r="AF49" s="572">
        <v>8.1381327822396196E-2</v>
      </c>
      <c r="AG49" s="572">
        <v>0</v>
      </c>
      <c r="AH49" s="572">
        <v>0</v>
      </c>
      <c r="AI49" s="572">
        <v>0</v>
      </c>
      <c r="AJ49" s="572">
        <v>0.91861867217760296</v>
      </c>
      <c r="AK49" s="572">
        <v>0.92607145746893005</v>
      </c>
      <c r="AL49" s="572">
        <v>0.93344840416691299</v>
      </c>
      <c r="AM49" s="580">
        <v>0.28691082029577297</v>
      </c>
      <c r="AN49" s="572">
        <v>0.31970034629951199</v>
      </c>
      <c r="AO49" s="572">
        <v>0.35186331402744903</v>
      </c>
      <c r="AP49" s="572">
        <v>0</v>
      </c>
      <c r="AQ49" s="572">
        <v>0</v>
      </c>
      <c r="AR49" s="572">
        <v>0</v>
      </c>
      <c r="AS49" s="572">
        <v>0.64813668597255003</v>
      </c>
      <c r="AT49" s="572">
        <v>0.68029965370048695</v>
      </c>
      <c r="AU49" s="651">
        <v>0.71308917970422603</v>
      </c>
      <c r="AV49" s="572">
        <v>2.2817360172591701E-3</v>
      </c>
      <c r="AW49" s="572">
        <v>2.53122751131479E-3</v>
      </c>
      <c r="AX49" s="572">
        <v>2.78421175791632E-3</v>
      </c>
      <c r="AY49" s="572">
        <v>0</v>
      </c>
      <c r="AZ49" s="572">
        <v>0</v>
      </c>
      <c r="BA49" s="572">
        <v>0</v>
      </c>
      <c r="BB49" s="572">
        <v>0.99721578824208301</v>
      </c>
      <c r="BC49" s="572">
        <v>0.99746877248868504</v>
      </c>
      <c r="BD49" s="572">
        <v>0.99771826398273999</v>
      </c>
    </row>
    <row r="50" spans="1:56" ht="16" x14ac:dyDescent="0.2">
      <c r="A50" s="561" t="s">
        <v>797</v>
      </c>
      <c r="B50" s="652" t="s">
        <v>795</v>
      </c>
      <c r="C50" s="580">
        <v>5.6281445795258497E-2</v>
      </c>
      <c r="D50" s="572">
        <v>6.23715872889926E-2</v>
      </c>
      <c r="E50" s="572">
        <v>6.8403896569182401E-2</v>
      </c>
      <c r="F50" s="572">
        <v>0</v>
      </c>
      <c r="G50" s="572">
        <v>0</v>
      </c>
      <c r="H50" s="572">
        <v>0</v>
      </c>
      <c r="I50" s="572">
        <v>0.931596103430817</v>
      </c>
      <c r="J50" s="572">
        <v>0.93762841271100705</v>
      </c>
      <c r="K50" s="651">
        <v>0.94371855420474104</v>
      </c>
      <c r="L50" s="572">
        <v>3.34602151304533E-3</v>
      </c>
      <c r="M50" s="572">
        <v>3.7247344529934201E-3</v>
      </c>
      <c r="N50" s="572">
        <v>4.0851063270821797E-3</v>
      </c>
      <c r="O50" s="572">
        <v>0</v>
      </c>
      <c r="P50" s="572">
        <v>0</v>
      </c>
      <c r="Q50" s="572">
        <v>0</v>
      </c>
      <c r="R50" s="572">
        <v>0.99591489367291697</v>
      </c>
      <c r="S50" s="572">
        <v>0.99627526554700596</v>
      </c>
      <c r="T50" s="572">
        <v>0.99665397848695403</v>
      </c>
      <c r="U50" s="580">
        <v>1.4429695156974801E-2</v>
      </c>
      <c r="V50" s="572">
        <v>1.5952275405258301E-2</v>
      </c>
      <c r="W50" s="572">
        <v>1.75581526765347E-2</v>
      </c>
      <c r="X50" s="572">
        <v>0</v>
      </c>
      <c r="Y50" s="572">
        <v>0</v>
      </c>
      <c r="Z50" s="572">
        <v>0</v>
      </c>
      <c r="AA50" s="572">
        <v>0.98244184732346496</v>
      </c>
      <c r="AB50" s="572">
        <v>0.98404772459474099</v>
      </c>
      <c r="AC50" s="651">
        <v>0.98557030484302499</v>
      </c>
      <c r="AD50" s="572">
        <v>9.73419009870235E-2</v>
      </c>
      <c r="AE50" s="572">
        <v>0.108145781158743</v>
      </c>
      <c r="AF50" s="572">
        <v>0.118892476309467</v>
      </c>
      <c r="AG50" s="572">
        <v>0</v>
      </c>
      <c r="AH50" s="572">
        <v>0</v>
      </c>
      <c r="AI50" s="572">
        <v>0</v>
      </c>
      <c r="AJ50" s="572">
        <v>0.88110752369053202</v>
      </c>
      <c r="AK50" s="572">
        <v>0.89185421884125604</v>
      </c>
      <c r="AL50" s="572">
        <v>0.902658099012976</v>
      </c>
      <c r="AM50" s="580">
        <v>0.32026818562975201</v>
      </c>
      <c r="AN50" s="572">
        <v>0.35537919170573901</v>
      </c>
      <c r="AO50" s="572">
        <v>0.39204383768853202</v>
      </c>
      <c r="AP50" s="572">
        <v>0</v>
      </c>
      <c r="AQ50" s="572">
        <v>0</v>
      </c>
      <c r="AR50" s="572">
        <v>0</v>
      </c>
      <c r="AS50" s="572">
        <v>0.60795616231146699</v>
      </c>
      <c r="AT50" s="572">
        <v>0.64462080829426005</v>
      </c>
      <c r="AU50" s="651">
        <v>0.67973181437024799</v>
      </c>
      <c r="AV50" s="572">
        <v>3.6419389321934899E-3</v>
      </c>
      <c r="AW50" s="572">
        <v>4.0336572865444197E-3</v>
      </c>
      <c r="AX50" s="572">
        <v>4.4339087506852096E-3</v>
      </c>
      <c r="AY50" s="572">
        <v>0</v>
      </c>
      <c r="AZ50" s="572">
        <v>0</v>
      </c>
      <c r="BA50" s="572">
        <v>0</v>
      </c>
      <c r="BB50" s="572">
        <v>0.99556609124931394</v>
      </c>
      <c r="BC50" s="572">
        <v>0.99596634271345497</v>
      </c>
      <c r="BD50" s="572">
        <v>0.996358061067806</v>
      </c>
    </row>
    <row r="51" spans="1:56" ht="16" x14ac:dyDescent="0.2">
      <c r="A51" s="561" t="s">
        <v>799</v>
      </c>
      <c r="B51" s="652" t="s">
        <v>801</v>
      </c>
      <c r="C51" s="580">
        <v>3.5602170956707098E-2</v>
      </c>
      <c r="D51" s="572">
        <v>3.9506234844920801E-2</v>
      </c>
      <c r="E51" s="572">
        <v>4.3506714712833502E-2</v>
      </c>
      <c r="F51" s="572">
        <v>0</v>
      </c>
      <c r="G51" s="572">
        <v>0</v>
      </c>
      <c r="H51" s="572">
        <v>0</v>
      </c>
      <c r="I51" s="572">
        <v>0.95649328528716604</v>
      </c>
      <c r="J51" s="572">
        <v>0.960493765155079</v>
      </c>
      <c r="K51" s="651">
        <v>0.96439782904329197</v>
      </c>
      <c r="L51" s="572">
        <v>1.7766146523235E-3</v>
      </c>
      <c r="M51" s="572">
        <v>1.97317945078939E-3</v>
      </c>
      <c r="N51" s="572">
        <v>2.1689024820557702E-3</v>
      </c>
      <c r="O51" s="572">
        <v>0</v>
      </c>
      <c r="P51" s="572">
        <v>0</v>
      </c>
      <c r="Q51" s="572">
        <v>0</v>
      </c>
      <c r="R51" s="572">
        <v>0.99783109751794397</v>
      </c>
      <c r="S51" s="572">
        <v>0.99802682054920999</v>
      </c>
      <c r="T51" s="572">
        <v>0.99822338534767596</v>
      </c>
      <c r="U51" s="580">
        <v>7.8504857060593802E-3</v>
      </c>
      <c r="V51" s="572">
        <v>8.7083086252794893E-3</v>
      </c>
      <c r="W51" s="572">
        <v>9.5628041608252501E-3</v>
      </c>
      <c r="X51" s="572">
        <v>0</v>
      </c>
      <c r="Y51" s="572">
        <v>0</v>
      </c>
      <c r="Z51" s="572">
        <v>0</v>
      </c>
      <c r="AA51" s="572">
        <v>0.990437195839174</v>
      </c>
      <c r="AB51" s="572">
        <v>0.99129169137471995</v>
      </c>
      <c r="AC51" s="651">
        <v>0.99214951429394005</v>
      </c>
      <c r="AD51" s="572">
        <v>5.9477583236974003E-2</v>
      </c>
      <c r="AE51" s="572">
        <v>6.60792847383809E-2</v>
      </c>
      <c r="AF51" s="572">
        <v>7.2666334782391706E-2</v>
      </c>
      <c r="AG51" s="572">
        <v>0</v>
      </c>
      <c r="AH51" s="572">
        <v>0</v>
      </c>
      <c r="AI51" s="572">
        <v>0</v>
      </c>
      <c r="AJ51" s="572">
        <v>0.92733366521760796</v>
      </c>
      <c r="AK51" s="572">
        <v>0.93392071526161902</v>
      </c>
      <c r="AL51" s="572">
        <v>0.94052241676302595</v>
      </c>
      <c r="AM51" s="580">
        <v>0.24402399409891101</v>
      </c>
      <c r="AN51" s="572">
        <v>0.27090106054412399</v>
      </c>
      <c r="AO51" s="572">
        <v>0.29800187911037102</v>
      </c>
      <c r="AP51" s="572">
        <v>0</v>
      </c>
      <c r="AQ51" s="572">
        <v>0</v>
      </c>
      <c r="AR51" s="572">
        <v>0</v>
      </c>
      <c r="AS51" s="572">
        <v>0.70199812088962799</v>
      </c>
      <c r="AT51" s="572">
        <v>0.72909893945587501</v>
      </c>
      <c r="AU51" s="651">
        <v>0.75597600590108804</v>
      </c>
      <c r="AV51" s="572">
        <v>2.3240558434378701E-3</v>
      </c>
      <c r="AW51" s="572">
        <v>2.5830018712890098E-3</v>
      </c>
      <c r="AX51" s="572">
        <v>2.85375724066166E-3</v>
      </c>
      <c r="AY51" s="572">
        <v>0</v>
      </c>
      <c r="AZ51" s="572">
        <v>0</v>
      </c>
      <c r="BA51" s="572">
        <v>0</v>
      </c>
      <c r="BB51" s="572">
        <v>0.99714624275933805</v>
      </c>
      <c r="BC51" s="572">
        <v>0.99741699812871099</v>
      </c>
      <c r="BD51" s="572">
        <v>0.99767594415656202</v>
      </c>
    </row>
    <row r="52" spans="1:56" ht="16" x14ac:dyDescent="0.2">
      <c r="A52" s="561" t="s">
        <v>802</v>
      </c>
      <c r="B52" s="652" t="s">
        <v>801</v>
      </c>
      <c r="C52" s="580">
        <v>3.9379986331433803E-2</v>
      </c>
      <c r="D52" s="572">
        <v>4.3858154036979097E-2</v>
      </c>
      <c r="E52" s="572">
        <v>4.8135566559133897E-2</v>
      </c>
      <c r="F52" s="572">
        <v>0</v>
      </c>
      <c r="G52" s="572">
        <v>0</v>
      </c>
      <c r="H52" s="572">
        <v>0</v>
      </c>
      <c r="I52" s="572">
        <v>0.95186443344086602</v>
      </c>
      <c r="J52" s="572">
        <v>0.95614184596301999</v>
      </c>
      <c r="K52" s="651">
        <v>0.96062001366856598</v>
      </c>
      <c r="L52" s="572">
        <v>1.8739273933719199E-3</v>
      </c>
      <c r="M52" s="572">
        <v>2.0807124883863702E-3</v>
      </c>
      <c r="N52" s="572">
        <v>2.2839716491766899E-3</v>
      </c>
      <c r="O52" s="572">
        <v>0</v>
      </c>
      <c r="P52" s="572">
        <v>0</v>
      </c>
      <c r="Q52" s="572">
        <v>0</v>
      </c>
      <c r="R52" s="572">
        <v>0.99771602835082296</v>
      </c>
      <c r="S52" s="572">
        <v>0.99791928751161296</v>
      </c>
      <c r="T52" s="572">
        <v>0.998126072606628</v>
      </c>
      <c r="U52" s="580">
        <v>8.1611404342857696E-3</v>
      </c>
      <c r="V52" s="572">
        <v>9.0449457977154705E-3</v>
      </c>
      <c r="W52" s="572">
        <v>9.9491195373720802E-3</v>
      </c>
      <c r="X52" s="572">
        <v>0</v>
      </c>
      <c r="Y52" s="572">
        <v>0</v>
      </c>
      <c r="Z52" s="572">
        <v>0</v>
      </c>
      <c r="AA52" s="572">
        <v>0.99005088046262701</v>
      </c>
      <c r="AB52" s="572">
        <v>0.99095505420228402</v>
      </c>
      <c r="AC52" s="651">
        <v>0.99183885956571405</v>
      </c>
      <c r="AD52" s="572">
        <v>6.1566952504003597E-2</v>
      </c>
      <c r="AE52" s="572">
        <v>6.80800676678011E-2</v>
      </c>
      <c r="AF52" s="572">
        <v>7.4772132469436203E-2</v>
      </c>
      <c r="AG52" s="572">
        <v>0</v>
      </c>
      <c r="AH52" s="572">
        <v>0</v>
      </c>
      <c r="AI52" s="572">
        <v>0</v>
      </c>
      <c r="AJ52" s="572">
        <v>0.92522786753056296</v>
      </c>
      <c r="AK52" s="572">
        <v>0.93191993233219805</v>
      </c>
      <c r="AL52" s="572">
        <v>0.93843304749599599</v>
      </c>
      <c r="AM52" s="580"/>
      <c r="AN52" s="572"/>
      <c r="AO52" s="572"/>
      <c r="AP52" s="572">
        <v>0</v>
      </c>
      <c r="AQ52" s="572">
        <v>0</v>
      </c>
      <c r="AR52" s="572">
        <v>0</v>
      </c>
      <c r="AS52" s="572"/>
      <c r="AT52" s="572"/>
      <c r="AU52" s="651"/>
      <c r="AV52" s="572">
        <v>2.5192187246569301E-3</v>
      </c>
      <c r="AW52" s="572">
        <v>2.7890240229214102E-3</v>
      </c>
      <c r="AX52" s="572">
        <v>3.0637035528025699E-3</v>
      </c>
      <c r="AY52" s="572">
        <v>0</v>
      </c>
      <c r="AZ52" s="572">
        <v>0</v>
      </c>
      <c r="BA52" s="572">
        <v>0</v>
      </c>
      <c r="BB52" s="572">
        <v>0.99693629644719695</v>
      </c>
      <c r="BC52" s="572">
        <v>0.99721097597707797</v>
      </c>
      <c r="BD52" s="572">
        <v>0.99748078127534301</v>
      </c>
    </row>
    <row r="53" spans="1:56" ht="16" x14ac:dyDescent="0.2">
      <c r="A53" s="561" t="s">
        <v>804</v>
      </c>
      <c r="B53" s="652" t="s">
        <v>801</v>
      </c>
      <c r="C53" s="580">
        <v>2.9839689546956601E-2</v>
      </c>
      <c r="D53" s="572">
        <v>3.3194909807912197E-2</v>
      </c>
      <c r="E53" s="572">
        <v>3.65195412627611E-2</v>
      </c>
      <c r="F53" s="572">
        <v>0</v>
      </c>
      <c r="G53" s="572">
        <v>0</v>
      </c>
      <c r="H53" s="572">
        <v>0</v>
      </c>
      <c r="I53" s="572">
        <v>0.96348045873723798</v>
      </c>
      <c r="J53" s="572">
        <v>0.96680509019208705</v>
      </c>
      <c r="K53" s="651">
        <v>0.97016031045304296</v>
      </c>
      <c r="L53" s="572">
        <v>1.4387501792614099E-3</v>
      </c>
      <c r="M53" s="572">
        <v>1.5988605055425301E-3</v>
      </c>
      <c r="N53" s="572">
        <v>1.7616614996633099E-3</v>
      </c>
      <c r="O53" s="572">
        <v>0</v>
      </c>
      <c r="P53" s="572">
        <v>0</v>
      </c>
      <c r="Q53" s="572">
        <v>0</v>
      </c>
      <c r="R53" s="572">
        <v>0.99823833850033605</v>
      </c>
      <c r="S53" s="572">
        <v>0.99840113949445697</v>
      </c>
      <c r="T53" s="572">
        <v>0.99856124982073802</v>
      </c>
      <c r="U53" s="580">
        <v>6.3899035531158497E-3</v>
      </c>
      <c r="V53" s="572">
        <v>7.09429292834506E-3</v>
      </c>
      <c r="W53" s="572">
        <v>7.7923703652409797E-3</v>
      </c>
      <c r="X53" s="572">
        <v>0</v>
      </c>
      <c r="Y53" s="572">
        <v>0</v>
      </c>
      <c r="Z53" s="572">
        <v>0</v>
      </c>
      <c r="AA53" s="572">
        <v>0.99220762963475895</v>
      </c>
      <c r="AB53" s="572">
        <v>0.99290570707165404</v>
      </c>
      <c r="AC53" s="651">
        <v>0.99361009644688403</v>
      </c>
      <c r="AD53" s="572">
        <v>4.8732829857033803E-2</v>
      </c>
      <c r="AE53" s="572">
        <v>5.3939958990644299E-2</v>
      </c>
      <c r="AF53" s="572">
        <v>5.9305673953859203E-2</v>
      </c>
      <c r="AG53" s="572">
        <v>0</v>
      </c>
      <c r="AH53" s="572">
        <v>0</v>
      </c>
      <c r="AI53" s="572">
        <v>0</v>
      </c>
      <c r="AJ53" s="572">
        <v>0.94069432604614001</v>
      </c>
      <c r="AK53" s="572">
        <v>0.94606004100935503</v>
      </c>
      <c r="AL53" s="572">
        <v>0.95126717014296602</v>
      </c>
      <c r="AM53" s="580"/>
      <c r="AN53" s="572"/>
      <c r="AO53" s="572"/>
      <c r="AP53" s="572">
        <v>0</v>
      </c>
      <c r="AQ53" s="572">
        <v>0</v>
      </c>
      <c r="AR53" s="572">
        <v>0</v>
      </c>
      <c r="AS53" s="572"/>
      <c r="AT53" s="572"/>
      <c r="AU53" s="651"/>
      <c r="AV53" s="572">
        <v>1.90775748558282E-3</v>
      </c>
      <c r="AW53" s="572">
        <v>2.1153702503479699E-3</v>
      </c>
      <c r="AX53" s="572">
        <v>2.32871699355439E-3</v>
      </c>
      <c r="AY53" s="572">
        <v>0</v>
      </c>
      <c r="AZ53" s="572">
        <v>0</v>
      </c>
      <c r="BA53" s="572">
        <v>0</v>
      </c>
      <c r="BB53" s="572">
        <v>0.99767128300644503</v>
      </c>
      <c r="BC53" s="572">
        <v>0.99788462974965197</v>
      </c>
      <c r="BD53" s="572">
        <v>0.99809224251441697</v>
      </c>
    </row>
    <row r="54" spans="1:56" ht="16" x14ac:dyDescent="0.2">
      <c r="A54" s="561" t="s">
        <v>806</v>
      </c>
      <c r="B54" s="652" t="s">
        <v>801</v>
      </c>
      <c r="C54" s="580">
        <v>3.8443224728425103E-2</v>
      </c>
      <c r="D54" s="572">
        <v>4.27661869428635E-2</v>
      </c>
      <c r="E54" s="572">
        <v>4.6965890031703102E-2</v>
      </c>
      <c r="F54" s="572">
        <v>0</v>
      </c>
      <c r="G54" s="572">
        <v>0</v>
      </c>
      <c r="H54" s="572">
        <v>0</v>
      </c>
      <c r="I54" s="572">
        <v>0.95303410996829696</v>
      </c>
      <c r="J54" s="572">
        <v>0.95723381305713595</v>
      </c>
      <c r="K54" s="651">
        <v>0.96155677527157402</v>
      </c>
      <c r="L54" s="572">
        <v>1.72774434537007E-3</v>
      </c>
      <c r="M54" s="572">
        <v>1.9149003209432099E-3</v>
      </c>
      <c r="N54" s="572">
        <v>2.1107355406037001E-3</v>
      </c>
      <c r="O54" s="572">
        <v>0</v>
      </c>
      <c r="P54" s="572">
        <v>0</v>
      </c>
      <c r="Q54" s="572">
        <v>0</v>
      </c>
      <c r="R54" s="572">
        <v>0.99788926445939596</v>
      </c>
      <c r="S54" s="572">
        <v>0.99808509967905601</v>
      </c>
      <c r="T54" s="572">
        <v>0.99827225565462996</v>
      </c>
      <c r="U54" s="580">
        <v>7.8652901181390494E-3</v>
      </c>
      <c r="V54" s="572">
        <v>8.7203704843849504E-3</v>
      </c>
      <c r="W54" s="572">
        <v>9.6186143167846204E-3</v>
      </c>
      <c r="X54" s="572">
        <v>0</v>
      </c>
      <c r="Y54" s="572">
        <v>0</v>
      </c>
      <c r="Z54" s="572">
        <v>0</v>
      </c>
      <c r="AA54" s="572">
        <v>0.99038138568321499</v>
      </c>
      <c r="AB54" s="572">
        <v>0.99127962951561499</v>
      </c>
      <c r="AC54" s="651">
        <v>0.99213470988186003</v>
      </c>
      <c r="AD54" s="572">
        <v>6.2256131534775397E-2</v>
      </c>
      <c r="AE54" s="572">
        <v>6.9117963467611607E-2</v>
      </c>
      <c r="AF54" s="572">
        <v>7.6144991469996995E-2</v>
      </c>
      <c r="AG54" s="572">
        <v>0</v>
      </c>
      <c r="AH54" s="572">
        <v>0</v>
      </c>
      <c r="AI54" s="572">
        <v>0</v>
      </c>
      <c r="AJ54" s="572">
        <v>0.92385500853000202</v>
      </c>
      <c r="AK54" s="572">
        <v>0.93088203653238799</v>
      </c>
      <c r="AL54" s="572">
        <v>0.93774386846522395</v>
      </c>
      <c r="AM54" s="580"/>
      <c r="AN54" s="572"/>
      <c r="AO54" s="572"/>
      <c r="AP54" s="572">
        <v>0</v>
      </c>
      <c r="AQ54" s="572">
        <v>0</v>
      </c>
      <c r="AR54" s="572">
        <v>0</v>
      </c>
      <c r="AS54" s="572"/>
      <c r="AT54" s="572"/>
      <c r="AU54" s="651"/>
      <c r="AV54" s="572">
        <v>2.2832763656766E-3</v>
      </c>
      <c r="AW54" s="572">
        <v>2.5237409856396702E-3</v>
      </c>
      <c r="AX54" s="572">
        <v>2.7725446063457098E-3</v>
      </c>
      <c r="AY54" s="572">
        <v>0</v>
      </c>
      <c r="AZ54" s="572">
        <v>0</v>
      </c>
      <c r="BA54" s="572">
        <v>0</v>
      </c>
      <c r="BB54" s="572">
        <v>0.99722745539365398</v>
      </c>
      <c r="BC54" s="572">
        <v>0.99747625901435999</v>
      </c>
      <c r="BD54" s="572">
        <v>0.99771672363432296</v>
      </c>
    </row>
    <row r="55" spans="1:56" ht="16" x14ac:dyDescent="0.2">
      <c r="A55" s="561" t="s">
        <v>808</v>
      </c>
      <c r="B55" s="652" t="s">
        <v>795</v>
      </c>
      <c r="C55" s="580">
        <v>6.4027754207457405E-2</v>
      </c>
      <c r="D55" s="572">
        <v>7.0884697619922998E-2</v>
      </c>
      <c r="E55" s="572">
        <v>7.7785484314916206E-2</v>
      </c>
      <c r="F55" s="572">
        <v>0</v>
      </c>
      <c r="G55" s="572">
        <v>0</v>
      </c>
      <c r="H55" s="572">
        <v>0</v>
      </c>
      <c r="I55" s="572">
        <v>0.92221451568508295</v>
      </c>
      <c r="J55" s="572">
        <v>0.929115302380077</v>
      </c>
      <c r="K55" s="651">
        <v>0.93597224579254201</v>
      </c>
      <c r="L55" s="572">
        <v>3.0150515818708101E-3</v>
      </c>
      <c r="M55" s="572">
        <v>3.3508269742652998E-3</v>
      </c>
      <c r="N55" s="572">
        <v>3.68365213568981E-3</v>
      </c>
      <c r="O55" s="572">
        <v>0</v>
      </c>
      <c r="P55" s="572">
        <v>0</v>
      </c>
      <c r="Q55" s="572">
        <v>0</v>
      </c>
      <c r="R55" s="572">
        <v>0.99631634786431</v>
      </c>
      <c r="S55" s="572">
        <v>0.99664917302573397</v>
      </c>
      <c r="T55" s="572">
        <v>0.99698494841812901</v>
      </c>
      <c r="U55" s="580">
        <v>1.38008420503204E-2</v>
      </c>
      <c r="V55" s="572">
        <v>1.5302925832506999E-2</v>
      </c>
      <c r="W55" s="572">
        <v>1.68382979189696E-2</v>
      </c>
      <c r="X55" s="572">
        <v>0</v>
      </c>
      <c r="Y55" s="572">
        <v>0</v>
      </c>
      <c r="Z55" s="572">
        <v>0</v>
      </c>
      <c r="AA55" s="572">
        <v>0.98316170208103004</v>
      </c>
      <c r="AB55" s="572">
        <v>0.98469707416749297</v>
      </c>
      <c r="AC55" s="651">
        <v>0.98619915794967905</v>
      </c>
      <c r="AD55" s="572">
        <v>9.5375928369502705E-2</v>
      </c>
      <c r="AE55" s="572">
        <v>0.105831024739691</v>
      </c>
      <c r="AF55" s="572">
        <v>0.116436465111938</v>
      </c>
      <c r="AG55" s="572">
        <v>0</v>
      </c>
      <c r="AH55" s="572">
        <v>0</v>
      </c>
      <c r="AI55" s="572">
        <v>0</v>
      </c>
      <c r="AJ55" s="572">
        <v>0.88356353488806105</v>
      </c>
      <c r="AK55" s="572">
        <v>0.89416897526030803</v>
      </c>
      <c r="AL55" s="572">
        <v>0.90462407163049696</v>
      </c>
      <c r="AM55" s="580">
        <v>0.41603983336008998</v>
      </c>
      <c r="AN55" s="572">
        <v>0.46281595420163502</v>
      </c>
      <c r="AO55" s="572">
        <v>0.50737444645949403</v>
      </c>
      <c r="AP55" s="572">
        <v>0</v>
      </c>
      <c r="AQ55" s="572">
        <v>0</v>
      </c>
      <c r="AR55" s="572">
        <v>0</v>
      </c>
      <c r="AS55" s="572">
        <v>0.49262555354050502</v>
      </c>
      <c r="AT55" s="572">
        <v>0.53718404579836398</v>
      </c>
      <c r="AU55" s="651">
        <v>0.58396016663990902</v>
      </c>
      <c r="AV55" s="572">
        <v>3.7885897850685499E-3</v>
      </c>
      <c r="AW55" s="572">
        <v>4.1999504257116396E-3</v>
      </c>
      <c r="AX55" s="572">
        <v>4.6148329117688897E-3</v>
      </c>
      <c r="AY55" s="572">
        <v>0</v>
      </c>
      <c r="AZ55" s="572">
        <v>0</v>
      </c>
      <c r="BA55" s="572">
        <v>0</v>
      </c>
      <c r="BB55" s="572">
        <v>0.99538516708823099</v>
      </c>
      <c r="BC55" s="572">
        <v>0.99580004957428803</v>
      </c>
      <c r="BD55" s="572">
        <v>0.99621141021493098</v>
      </c>
    </row>
    <row r="56" spans="1:56" ht="16" x14ac:dyDescent="0.2">
      <c r="A56" s="561" t="s">
        <v>813</v>
      </c>
      <c r="B56" s="652" t="s">
        <v>815</v>
      </c>
      <c r="C56" s="580">
        <v>0.14976868960353301</v>
      </c>
      <c r="D56" s="572">
        <v>0.16588450586937201</v>
      </c>
      <c r="E56" s="572">
        <v>0.18227385799068599</v>
      </c>
      <c r="F56" s="572">
        <v>0</v>
      </c>
      <c r="G56" s="572">
        <v>0</v>
      </c>
      <c r="H56" s="572">
        <v>0</v>
      </c>
      <c r="I56" s="572">
        <v>0.81772614200931304</v>
      </c>
      <c r="J56" s="572">
        <v>0.83411549413062702</v>
      </c>
      <c r="K56" s="651">
        <v>0.85023131039646604</v>
      </c>
      <c r="L56" s="572">
        <v>8.0240853343974006E-3</v>
      </c>
      <c r="M56" s="572">
        <v>8.8705449791141502E-3</v>
      </c>
      <c r="N56" s="572">
        <v>9.7728687198677198E-3</v>
      </c>
      <c r="O56" s="572">
        <v>0</v>
      </c>
      <c r="P56" s="572">
        <v>0</v>
      </c>
      <c r="Q56" s="572">
        <v>0</v>
      </c>
      <c r="R56" s="572">
        <v>0.99022713128013196</v>
      </c>
      <c r="S56" s="572">
        <v>0.99112945502088501</v>
      </c>
      <c r="T56" s="572">
        <v>0.99197591466560198</v>
      </c>
      <c r="U56" s="580">
        <v>2.8379106293567501E-2</v>
      </c>
      <c r="V56" s="572">
        <v>3.1466807858183003E-2</v>
      </c>
      <c r="W56" s="572">
        <v>3.4599427707055798E-2</v>
      </c>
      <c r="X56" s="572">
        <v>0</v>
      </c>
      <c r="Y56" s="572">
        <v>0</v>
      </c>
      <c r="Z56" s="572">
        <v>0</v>
      </c>
      <c r="AA56" s="572">
        <v>0.96540057229294396</v>
      </c>
      <c r="AB56" s="572">
        <v>0.96853319214181699</v>
      </c>
      <c r="AC56" s="651">
        <v>0.97162089370643201</v>
      </c>
      <c r="AD56" s="572">
        <v>0.27831707340413397</v>
      </c>
      <c r="AE56" s="572">
        <v>0.30899006761789</v>
      </c>
      <c r="AF56" s="572">
        <v>0.340297291264406</v>
      </c>
      <c r="AG56" s="572">
        <v>0</v>
      </c>
      <c r="AH56" s="572">
        <v>0</v>
      </c>
      <c r="AI56" s="572">
        <v>0</v>
      </c>
      <c r="AJ56" s="572">
        <v>0.659702708735593</v>
      </c>
      <c r="AK56" s="572">
        <v>0.69100993238210995</v>
      </c>
      <c r="AL56" s="572">
        <v>0.72168292659586497</v>
      </c>
      <c r="AM56" s="580">
        <v>0.52910367857311102</v>
      </c>
      <c r="AN56" s="572">
        <v>0.58966010546588798</v>
      </c>
      <c r="AO56" s="572">
        <v>0.64630706752342904</v>
      </c>
      <c r="AP56" s="572">
        <v>0</v>
      </c>
      <c r="AQ56" s="572">
        <v>0</v>
      </c>
      <c r="AR56" s="572">
        <v>0</v>
      </c>
      <c r="AS56" s="572">
        <v>0.35369293247657002</v>
      </c>
      <c r="AT56" s="572">
        <v>0.41033989453411102</v>
      </c>
      <c r="AU56" s="651">
        <v>0.47089632142688798</v>
      </c>
      <c r="AV56" s="572">
        <v>1.0440700116808E-2</v>
      </c>
      <c r="AW56" s="572">
        <v>1.15709727684544E-2</v>
      </c>
      <c r="AX56" s="572">
        <v>1.2740734164476001E-2</v>
      </c>
      <c r="AY56" s="572">
        <v>0</v>
      </c>
      <c r="AZ56" s="572">
        <v>0</v>
      </c>
      <c r="BA56" s="572">
        <v>0</v>
      </c>
      <c r="BB56" s="572">
        <v>0.98725926583552304</v>
      </c>
      <c r="BC56" s="572">
        <v>0.98842902723154502</v>
      </c>
      <c r="BD56" s="572">
        <v>0.98955929988319202</v>
      </c>
    </row>
    <row r="57" spans="1:56" ht="16" x14ac:dyDescent="0.2">
      <c r="A57" s="561" t="s">
        <v>817</v>
      </c>
      <c r="B57" s="652" t="s">
        <v>815</v>
      </c>
      <c r="C57" s="580">
        <v>3.2171653054753203E-2</v>
      </c>
      <c r="D57" s="572">
        <v>3.5664697284880302E-2</v>
      </c>
      <c r="E57" s="572">
        <v>3.9204006929373203E-2</v>
      </c>
      <c r="F57" s="572">
        <v>0</v>
      </c>
      <c r="G57" s="572">
        <v>0</v>
      </c>
      <c r="H57" s="572">
        <v>0</v>
      </c>
      <c r="I57" s="572">
        <v>0.96079599307062602</v>
      </c>
      <c r="J57" s="572">
        <v>0.96433530271511902</v>
      </c>
      <c r="K57" s="651">
        <v>0.967828346945246</v>
      </c>
      <c r="L57" s="572">
        <v>1.30573105226464E-3</v>
      </c>
      <c r="M57" s="572">
        <v>1.4478022654276701E-3</v>
      </c>
      <c r="N57" s="572">
        <v>1.5934872036260199E-3</v>
      </c>
      <c r="O57" s="572">
        <v>0</v>
      </c>
      <c r="P57" s="572">
        <v>0</v>
      </c>
      <c r="Q57" s="572">
        <v>0</v>
      </c>
      <c r="R57" s="572">
        <v>0.99840651279637305</v>
      </c>
      <c r="S57" s="572">
        <v>0.99855219773457204</v>
      </c>
      <c r="T57" s="572">
        <v>0.99869426894773505</v>
      </c>
      <c r="U57" s="580">
        <v>4.7219042522953303E-3</v>
      </c>
      <c r="V57" s="572">
        <v>5.2382725622084902E-3</v>
      </c>
      <c r="W57" s="572">
        <v>5.7618473719711601E-3</v>
      </c>
      <c r="X57" s="572">
        <v>0</v>
      </c>
      <c r="Y57" s="572">
        <v>0</v>
      </c>
      <c r="Z57" s="572">
        <v>0</v>
      </c>
      <c r="AA57" s="572">
        <v>0.99423815262802795</v>
      </c>
      <c r="AB57" s="572">
        <v>0.99476172743779101</v>
      </c>
      <c r="AC57" s="651">
        <v>0.99527809574770398</v>
      </c>
      <c r="AD57" s="572">
        <v>5.2291612941841502E-2</v>
      </c>
      <c r="AE57" s="572">
        <v>5.7974597169771297E-2</v>
      </c>
      <c r="AF57" s="572">
        <v>6.3789785860265902E-2</v>
      </c>
      <c r="AG57" s="572">
        <v>0</v>
      </c>
      <c r="AH57" s="572">
        <v>0</v>
      </c>
      <c r="AI57" s="572">
        <v>0</v>
      </c>
      <c r="AJ57" s="572">
        <v>0.93621021413973404</v>
      </c>
      <c r="AK57" s="572">
        <v>0.94202540283022795</v>
      </c>
      <c r="AL57" s="572">
        <v>0.94770838705815796</v>
      </c>
      <c r="AM57" s="580"/>
      <c r="AN57" s="572"/>
      <c r="AO57" s="572"/>
      <c r="AP57" s="572">
        <v>0</v>
      </c>
      <c r="AQ57" s="572">
        <v>0</v>
      </c>
      <c r="AR57" s="572">
        <v>0</v>
      </c>
      <c r="AS57" s="572"/>
      <c r="AT57" s="572"/>
      <c r="AU57" s="651"/>
      <c r="AV57" s="572">
        <v>1.8242375756277701E-3</v>
      </c>
      <c r="AW57" s="572">
        <v>2.0205601185052601E-3</v>
      </c>
      <c r="AX57" s="572">
        <v>2.2267861655201498E-3</v>
      </c>
      <c r="AY57" s="572">
        <v>0</v>
      </c>
      <c r="AZ57" s="572">
        <v>0</v>
      </c>
      <c r="BA57" s="572">
        <v>0</v>
      </c>
      <c r="BB57" s="572">
        <v>0.99777321383447903</v>
      </c>
      <c r="BC57" s="572">
        <v>0.99797943988149396</v>
      </c>
      <c r="BD57" s="572">
        <v>0.998175762424372</v>
      </c>
    </row>
    <row r="58" spans="1:56" ht="16" x14ac:dyDescent="0.2">
      <c r="A58" s="561" t="s">
        <v>819</v>
      </c>
      <c r="B58" s="652" t="s">
        <v>821</v>
      </c>
      <c r="C58" s="580">
        <v>4.1362312924436297E-2</v>
      </c>
      <c r="D58" s="572">
        <v>4.6064565962540598E-2</v>
      </c>
      <c r="E58" s="572">
        <v>5.0507390277103298E-2</v>
      </c>
      <c r="F58" s="572">
        <v>0</v>
      </c>
      <c r="G58" s="572">
        <v>0</v>
      </c>
      <c r="H58" s="572">
        <v>0</v>
      </c>
      <c r="I58" s="572">
        <v>0.94949260972289595</v>
      </c>
      <c r="J58" s="572">
        <v>0.95393543403745895</v>
      </c>
      <c r="K58" s="651">
        <v>0.95863768707556296</v>
      </c>
      <c r="L58" s="572">
        <v>1.76780628502294E-3</v>
      </c>
      <c r="M58" s="572">
        <v>1.9667498727217701E-3</v>
      </c>
      <c r="N58" s="572">
        <v>2.1576544170133099E-3</v>
      </c>
      <c r="O58" s="572">
        <v>0</v>
      </c>
      <c r="P58" s="572">
        <v>0</v>
      </c>
      <c r="Q58" s="572">
        <v>0</v>
      </c>
      <c r="R58" s="572">
        <v>0.99784234558298601</v>
      </c>
      <c r="S58" s="572">
        <v>0.99803325012727795</v>
      </c>
      <c r="T58" s="572">
        <v>0.99823219371497696</v>
      </c>
      <c r="U58" s="580">
        <v>6.4667907774942496E-3</v>
      </c>
      <c r="V58" s="572">
        <v>7.1490132793476302E-3</v>
      </c>
      <c r="W58" s="572">
        <v>7.8639004393986408E-3</v>
      </c>
      <c r="X58" s="572">
        <v>0</v>
      </c>
      <c r="Y58" s="572">
        <v>0</v>
      </c>
      <c r="Z58" s="572">
        <v>0</v>
      </c>
      <c r="AA58" s="572">
        <v>0.992136099560601</v>
      </c>
      <c r="AB58" s="572">
        <v>0.99285098672065197</v>
      </c>
      <c r="AC58" s="651">
        <v>0.99353320922250499</v>
      </c>
      <c r="AD58" s="572">
        <v>6.5103291866959706E-2</v>
      </c>
      <c r="AE58" s="572">
        <v>7.2031768666980897E-2</v>
      </c>
      <c r="AF58" s="572">
        <v>7.9180549208360207E-2</v>
      </c>
      <c r="AG58" s="572">
        <v>0</v>
      </c>
      <c r="AH58" s="572">
        <v>0</v>
      </c>
      <c r="AI58" s="572">
        <v>0</v>
      </c>
      <c r="AJ58" s="572">
        <v>0.92081945079163896</v>
      </c>
      <c r="AK58" s="572">
        <v>0.92796823133301898</v>
      </c>
      <c r="AL58" s="572">
        <v>0.93489670813304004</v>
      </c>
      <c r="AM58" s="580"/>
      <c r="AN58" s="572"/>
      <c r="AO58" s="572"/>
      <c r="AP58" s="572">
        <v>0</v>
      </c>
      <c r="AQ58" s="572">
        <v>0</v>
      </c>
      <c r="AR58" s="572">
        <v>0</v>
      </c>
      <c r="AS58" s="572"/>
      <c r="AT58" s="572"/>
      <c r="AU58" s="651"/>
      <c r="AV58" s="572">
        <v>2.24509619708329E-3</v>
      </c>
      <c r="AW58" s="572">
        <v>2.4909661075703201E-3</v>
      </c>
      <c r="AX58" s="572">
        <v>2.73198761679363E-3</v>
      </c>
      <c r="AY58" s="572">
        <v>0</v>
      </c>
      <c r="AZ58" s="572">
        <v>0</v>
      </c>
      <c r="BA58" s="572">
        <v>0</v>
      </c>
      <c r="BB58" s="572">
        <v>0.99726801238320595</v>
      </c>
      <c r="BC58" s="572">
        <v>0.99750903389242895</v>
      </c>
      <c r="BD58" s="572">
        <v>0.99775490380291598</v>
      </c>
    </row>
    <row r="59" spans="1:56" ht="16" x14ac:dyDescent="0.2">
      <c r="A59" s="561" t="s">
        <v>822</v>
      </c>
      <c r="B59" s="652" t="s">
        <v>821</v>
      </c>
      <c r="C59" s="580">
        <v>3.7235562098425198E-2</v>
      </c>
      <c r="D59" s="572">
        <v>4.1318576618548701E-2</v>
      </c>
      <c r="E59" s="572">
        <v>4.5488918416463603E-2</v>
      </c>
      <c r="F59" s="572">
        <v>0</v>
      </c>
      <c r="G59" s="572">
        <v>0</v>
      </c>
      <c r="H59" s="572">
        <v>0</v>
      </c>
      <c r="I59" s="572">
        <v>0.95451108158353604</v>
      </c>
      <c r="J59" s="572">
        <v>0.95868142338145101</v>
      </c>
      <c r="K59" s="651">
        <v>0.96276443790157396</v>
      </c>
      <c r="L59" s="572">
        <v>1.6226941577452E-3</v>
      </c>
      <c r="M59" s="572">
        <v>1.8032953025086101E-3</v>
      </c>
      <c r="N59" s="572">
        <v>1.9821536079289701E-3</v>
      </c>
      <c r="O59" s="572">
        <v>0</v>
      </c>
      <c r="P59" s="572">
        <v>0</v>
      </c>
      <c r="Q59" s="572">
        <v>0</v>
      </c>
      <c r="R59" s="572">
        <v>0.99801784639207103</v>
      </c>
      <c r="S59" s="572">
        <v>0.998196704697491</v>
      </c>
      <c r="T59" s="572">
        <v>0.99837730584225404</v>
      </c>
      <c r="U59" s="580">
        <v>5.8855154580030097E-3</v>
      </c>
      <c r="V59" s="572">
        <v>6.5177932084427501E-3</v>
      </c>
      <c r="W59" s="572">
        <v>7.1756448764941898E-3</v>
      </c>
      <c r="X59" s="572">
        <v>0</v>
      </c>
      <c r="Y59" s="572">
        <v>0</v>
      </c>
      <c r="Z59" s="572">
        <v>0</v>
      </c>
      <c r="AA59" s="572">
        <v>0.99282435512350498</v>
      </c>
      <c r="AB59" s="572">
        <v>0.99348220679155697</v>
      </c>
      <c r="AC59" s="651">
        <v>0.99411448454199602</v>
      </c>
      <c r="AD59" s="572">
        <v>5.9062716179699798E-2</v>
      </c>
      <c r="AE59" s="572">
        <v>6.5692162578082594E-2</v>
      </c>
      <c r="AF59" s="572">
        <v>7.1943646473277598E-2</v>
      </c>
      <c r="AG59" s="572">
        <v>0</v>
      </c>
      <c r="AH59" s="572">
        <v>0</v>
      </c>
      <c r="AI59" s="572">
        <v>0</v>
      </c>
      <c r="AJ59" s="572">
        <v>0.928056353526722</v>
      </c>
      <c r="AK59" s="572">
        <v>0.93430783742191703</v>
      </c>
      <c r="AL59" s="572">
        <v>0.94093728382029995</v>
      </c>
      <c r="AM59" s="580"/>
      <c r="AN59" s="572"/>
      <c r="AO59" s="572"/>
      <c r="AP59" s="572">
        <v>0</v>
      </c>
      <c r="AQ59" s="572">
        <v>0</v>
      </c>
      <c r="AR59" s="572">
        <v>0</v>
      </c>
      <c r="AS59" s="572"/>
      <c r="AT59" s="572"/>
      <c r="AU59" s="651"/>
      <c r="AV59" s="572">
        <v>2.2171990997833799E-3</v>
      </c>
      <c r="AW59" s="572">
        <v>2.4611725226419902E-3</v>
      </c>
      <c r="AX59" s="572">
        <v>2.7043543988956201E-3</v>
      </c>
      <c r="AY59" s="572">
        <v>0</v>
      </c>
      <c r="AZ59" s="572">
        <v>0</v>
      </c>
      <c r="BA59" s="572">
        <v>0</v>
      </c>
      <c r="BB59" s="572">
        <v>0.99729564560110395</v>
      </c>
      <c r="BC59" s="572">
        <v>0.997538827477358</v>
      </c>
      <c r="BD59" s="572">
        <v>0.99778280090021598</v>
      </c>
    </row>
    <row r="60" spans="1:56" ht="16" x14ac:dyDescent="0.2">
      <c r="A60" s="561" t="s">
        <v>824</v>
      </c>
      <c r="B60" s="652" t="s">
        <v>821</v>
      </c>
      <c r="C60" s="580">
        <v>3.3700195272731201E-2</v>
      </c>
      <c r="D60" s="572">
        <v>3.7318260878995202E-2</v>
      </c>
      <c r="E60" s="572">
        <v>4.1050232599182598E-2</v>
      </c>
      <c r="F60" s="572">
        <v>0</v>
      </c>
      <c r="G60" s="572">
        <v>0</v>
      </c>
      <c r="H60" s="572">
        <v>0</v>
      </c>
      <c r="I60" s="572">
        <v>0.95894976740081705</v>
      </c>
      <c r="J60" s="572">
        <v>0.96268173912100397</v>
      </c>
      <c r="K60" s="651">
        <v>0.96629980472726795</v>
      </c>
      <c r="L60" s="572">
        <v>1.50598281525291E-3</v>
      </c>
      <c r="M60" s="572">
        <v>1.66527551673884E-3</v>
      </c>
      <c r="N60" s="572">
        <v>1.83005134084735E-3</v>
      </c>
      <c r="O60" s="572">
        <v>0</v>
      </c>
      <c r="P60" s="572">
        <v>0</v>
      </c>
      <c r="Q60" s="572">
        <v>0</v>
      </c>
      <c r="R60" s="572">
        <v>0.99816994865915198</v>
      </c>
      <c r="S60" s="572">
        <v>0.99833472448326099</v>
      </c>
      <c r="T60" s="572">
        <v>0.99849401718474695</v>
      </c>
      <c r="U60" s="580">
        <v>5.6498565337161199E-3</v>
      </c>
      <c r="V60" s="572">
        <v>6.2641752806646403E-3</v>
      </c>
      <c r="W60" s="572">
        <v>6.9030225631450202E-3</v>
      </c>
      <c r="X60" s="572">
        <v>0</v>
      </c>
      <c r="Y60" s="572">
        <v>0</v>
      </c>
      <c r="Z60" s="572">
        <v>0</v>
      </c>
      <c r="AA60" s="572">
        <v>0.99309697743685499</v>
      </c>
      <c r="AB60" s="572">
        <v>0.99373582471933497</v>
      </c>
      <c r="AC60" s="651">
        <v>0.99435014346628303</v>
      </c>
      <c r="AD60" s="572">
        <v>5.2801992240369397E-2</v>
      </c>
      <c r="AE60" s="572">
        <v>5.8604068915725401E-2</v>
      </c>
      <c r="AF60" s="572">
        <v>6.4367269658448301E-2</v>
      </c>
      <c r="AG60" s="572">
        <v>0</v>
      </c>
      <c r="AH60" s="572">
        <v>0</v>
      </c>
      <c r="AI60" s="572">
        <v>0</v>
      </c>
      <c r="AJ60" s="572">
        <v>0.93563273034155103</v>
      </c>
      <c r="AK60" s="572">
        <v>0.941395931084274</v>
      </c>
      <c r="AL60" s="572">
        <v>0.94719800775963003</v>
      </c>
      <c r="AM60" s="580"/>
      <c r="AN60" s="572"/>
      <c r="AO60" s="572"/>
      <c r="AP60" s="572">
        <v>0</v>
      </c>
      <c r="AQ60" s="572">
        <v>0</v>
      </c>
      <c r="AR60" s="572">
        <v>0</v>
      </c>
      <c r="AS60" s="572"/>
      <c r="AT60" s="572"/>
      <c r="AU60" s="651"/>
      <c r="AV60" s="572">
        <v>1.9342813008634101E-3</v>
      </c>
      <c r="AW60" s="572">
        <v>2.1542812638476998E-3</v>
      </c>
      <c r="AX60" s="572">
        <v>2.3611601026369798E-3</v>
      </c>
      <c r="AY60" s="572">
        <v>0</v>
      </c>
      <c r="AZ60" s="572">
        <v>0</v>
      </c>
      <c r="BA60" s="572">
        <v>0</v>
      </c>
      <c r="BB60" s="572">
        <v>0.99763883989736302</v>
      </c>
      <c r="BC60" s="572">
        <v>0.99784571873615202</v>
      </c>
      <c r="BD60" s="572">
        <v>0.99806571869913596</v>
      </c>
    </row>
    <row r="61" spans="1:56" ht="16" x14ac:dyDescent="0.2">
      <c r="A61" s="561" t="s">
        <v>826</v>
      </c>
      <c r="B61" s="652" t="s">
        <v>815</v>
      </c>
      <c r="C61" s="580">
        <v>5.7018649324186599E-2</v>
      </c>
      <c r="D61" s="572">
        <v>6.3240148513346195E-2</v>
      </c>
      <c r="E61" s="572">
        <v>6.9518224224629804E-2</v>
      </c>
      <c r="F61" s="572">
        <v>0</v>
      </c>
      <c r="G61" s="572">
        <v>0</v>
      </c>
      <c r="H61" s="572">
        <v>0</v>
      </c>
      <c r="I61" s="572">
        <v>0.93048177577536995</v>
      </c>
      <c r="J61" s="572">
        <v>0.93675985148665297</v>
      </c>
      <c r="K61" s="651">
        <v>0.94298135067581301</v>
      </c>
      <c r="L61" s="572">
        <v>2.5344044601198802E-3</v>
      </c>
      <c r="M61" s="572">
        <v>2.8106007421758701E-3</v>
      </c>
      <c r="N61" s="572">
        <v>3.08828830979319E-3</v>
      </c>
      <c r="O61" s="572">
        <v>0</v>
      </c>
      <c r="P61" s="572">
        <v>0</v>
      </c>
      <c r="Q61" s="572">
        <v>0</v>
      </c>
      <c r="R61" s="572">
        <v>0.99691171169020598</v>
      </c>
      <c r="S61" s="572">
        <v>0.99718939925782402</v>
      </c>
      <c r="T61" s="572">
        <v>0.99746559553988001</v>
      </c>
      <c r="U61" s="580">
        <v>9.6119222626253192E-3</v>
      </c>
      <c r="V61" s="572">
        <v>1.07117140158086E-2</v>
      </c>
      <c r="W61" s="572">
        <v>1.1771112957831001E-2</v>
      </c>
      <c r="X61" s="572">
        <v>0</v>
      </c>
      <c r="Y61" s="572">
        <v>0</v>
      </c>
      <c r="Z61" s="572">
        <v>0</v>
      </c>
      <c r="AA61" s="572">
        <v>0.98822888704216805</v>
      </c>
      <c r="AB61" s="572">
        <v>0.98928828598419105</v>
      </c>
      <c r="AC61" s="651">
        <v>0.99038807773737403</v>
      </c>
      <c r="AD61" s="572">
        <v>8.8364060614818302E-2</v>
      </c>
      <c r="AE61" s="572">
        <v>9.8071432647328705E-2</v>
      </c>
      <c r="AF61" s="572">
        <v>0.10782723088996</v>
      </c>
      <c r="AG61" s="572">
        <v>0</v>
      </c>
      <c r="AH61" s="572">
        <v>0</v>
      </c>
      <c r="AI61" s="572">
        <v>0</v>
      </c>
      <c r="AJ61" s="572">
        <v>0.89217276911003895</v>
      </c>
      <c r="AK61" s="572">
        <v>0.90192856735267102</v>
      </c>
      <c r="AL61" s="572">
        <v>0.91163593938518095</v>
      </c>
      <c r="AM61" s="580">
        <v>0.54190877004053795</v>
      </c>
      <c r="AN61" s="572">
        <v>0.60180902102643297</v>
      </c>
      <c r="AO61" s="572">
        <v>0.66115619175337803</v>
      </c>
      <c r="AP61" s="572">
        <v>0</v>
      </c>
      <c r="AQ61" s="572">
        <v>0</v>
      </c>
      <c r="AR61" s="572">
        <v>0</v>
      </c>
      <c r="AS61" s="572">
        <v>0.33884380824662103</v>
      </c>
      <c r="AT61" s="572">
        <v>0.39819097897356598</v>
      </c>
      <c r="AU61" s="651">
        <v>0.458091229959461</v>
      </c>
      <c r="AV61" s="572">
        <v>3.1967913158503199E-3</v>
      </c>
      <c r="AW61" s="572">
        <v>3.5587906927437799E-3</v>
      </c>
      <c r="AX61" s="572">
        <v>3.9110710306744702E-3</v>
      </c>
      <c r="AY61" s="572">
        <v>0</v>
      </c>
      <c r="AZ61" s="572">
        <v>0</v>
      </c>
      <c r="BA61" s="572">
        <v>0</v>
      </c>
      <c r="BB61" s="572">
        <v>0.99608892896932499</v>
      </c>
      <c r="BC61" s="572">
        <v>0.99644120930725599</v>
      </c>
      <c r="BD61" s="572">
        <v>0.99680320868414896</v>
      </c>
    </row>
    <row r="62" spans="1:56" ht="16" x14ac:dyDescent="0.2">
      <c r="A62" s="561" t="s">
        <v>831</v>
      </c>
      <c r="B62" s="652" t="s">
        <v>833</v>
      </c>
      <c r="C62" s="580">
        <v>0.39425276673918902</v>
      </c>
      <c r="D62" s="572">
        <v>0.43751956669414099</v>
      </c>
      <c r="E62" s="572">
        <v>0.48158150537824401</v>
      </c>
      <c r="F62" s="572">
        <v>0</v>
      </c>
      <c r="G62" s="572">
        <v>0</v>
      </c>
      <c r="H62" s="572">
        <v>0</v>
      </c>
      <c r="I62" s="572">
        <v>0.51841849462175504</v>
      </c>
      <c r="J62" s="572">
        <v>0.56248043330585795</v>
      </c>
      <c r="K62" s="651">
        <v>0.60574723326081004</v>
      </c>
      <c r="L62" s="572">
        <v>1.7054851436857001E-2</v>
      </c>
      <c r="M62" s="572">
        <v>1.8815909554508101E-2</v>
      </c>
      <c r="N62" s="572">
        <v>2.06850418468233E-2</v>
      </c>
      <c r="O62" s="572">
        <v>0</v>
      </c>
      <c r="P62" s="572">
        <v>0</v>
      </c>
      <c r="Q62" s="572">
        <v>0</v>
      </c>
      <c r="R62" s="572">
        <v>0.97931495815317604</v>
      </c>
      <c r="S62" s="572">
        <v>0.98118409044549104</v>
      </c>
      <c r="T62" s="572">
        <v>0.98294514856314297</v>
      </c>
      <c r="U62" s="580">
        <v>6.3811474500788307E-2</v>
      </c>
      <c r="V62" s="572">
        <v>7.0811677309454493E-2</v>
      </c>
      <c r="W62" s="572">
        <v>7.7742746191479098E-2</v>
      </c>
      <c r="X62" s="572">
        <v>0</v>
      </c>
      <c r="Y62" s="572">
        <v>0</v>
      </c>
      <c r="Z62" s="572">
        <v>0</v>
      </c>
      <c r="AA62" s="572">
        <v>0.92225725380852097</v>
      </c>
      <c r="AB62" s="572">
        <v>0.92918832269054497</v>
      </c>
      <c r="AC62" s="651">
        <v>0.93618852549921105</v>
      </c>
      <c r="AD62" s="572">
        <v>0.67788114542019295</v>
      </c>
      <c r="AE62" s="572">
        <v>0.75250621349602298</v>
      </c>
      <c r="AF62" s="572">
        <v>0.82610921782643598</v>
      </c>
      <c r="AG62" s="572">
        <v>0</v>
      </c>
      <c r="AH62" s="572">
        <v>0</v>
      </c>
      <c r="AI62" s="572">
        <v>0</v>
      </c>
      <c r="AJ62" s="572">
        <v>0.17389078217356299</v>
      </c>
      <c r="AK62" s="572">
        <v>0.24749378650397599</v>
      </c>
      <c r="AL62" s="572">
        <v>0.32211885457980599</v>
      </c>
      <c r="AM62" s="580">
        <v>1</v>
      </c>
      <c r="AN62" s="572">
        <v>1</v>
      </c>
      <c r="AO62" s="572">
        <v>1</v>
      </c>
      <c r="AP62" s="572">
        <v>0</v>
      </c>
      <c r="AQ62" s="572">
        <v>0</v>
      </c>
      <c r="AR62" s="572">
        <v>0</v>
      </c>
      <c r="AS62" s="572">
        <v>0</v>
      </c>
      <c r="AT62" s="572">
        <v>0</v>
      </c>
      <c r="AU62" s="651">
        <v>0</v>
      </c>
      <c r="AV62" s="572">
        <v>2.2461908922880601E-2</v>
      </c>
      <c r="AW62" s="572">
        <v>2.4935509499248699E-2</v>
      </c>
      <c r="AX62" s="572">
        <v>2.74369318889226E-2</v>
      </c>
      <c r="AY62" s="572">
        <v>0</v>
      </c>
      <c r="AZ62" s="572">
        <v>0</v>
      </c>
      <c r="BA62" s="572">
        <v>0</v>
      </c>
      <c r="BB62" s="572">
        <v>0.97256306811107696</v>
      </c>
      <c r="BC62" s="572">
        <v>0.97506449050075095</v>
      </c>
      <c r="BD62" s="572">
        <v>0.97753809107711898</v>
      </c>
    </row>
    <row r="63" spans="1:56" ht="16" x14ac:dyDescent="0.2">
      <c r="A63" s="561" t="s">
        <v>834</v>
      </c>
      <c r="B63" s="652" t="s">
        <v>833</v>
      </c>
      <c r="C63" s="580">
        <v>4.4340527377488698E-2</v>
      </c>
      <c r="D63" s="572">
        <v>4.9149040258740201E-2</v>
      </c>
      <c r="E63" s="572">
        <v>5.4030997707894601E-2</v>
      </c>
      <c r="F63" s="572">
        <v>0</v>
      </c>
      <c r="G63" s="572">
        <v>0</v>
      </c>
      <c r="H63" s="572">
        <v>0</v>
      </c>
      <c r="I63" s="572">
        <v>0.94596900229210501</v>
      </c>
      <c r="J63" s="572">
        <v>0.95085095974125899</v>
      </c>
      <c r="K63" s="651">
        <v>0.95565947262251105</v>
      </c>
      <c r="L63" s="572">
        <v>2.6860292754626999E-3</v>
      </c>
      <c r="M63" s="572">
        <v>2.9837831776354201E-3</v>
      </c>
      <c r="N63" s="572">
        <v>3.2838698520897699E-3</v>
      </c>
      <c r="O63" s="572">
        <v>0</v>
      </c>
      <c r="P63" s="572">
        <v>0</v>
      </c>
      <c r="Q63" s="572">
        <v>0</v>
      </c>
      <c r="R63" s="572">
        <v>0.99671613014791005</v>
      </c>
      <c r="S63" s="572">
        <v>0.99701621682236397</v>
      </c>
      <c r="T63" s="572">
        <v>0.99731397072453698</v>
      </c>
      <c r="U63" s="580">
        <v>1.01050191414731E-2</v>
      </c>
      <c r="V63" s="572">
        <v>1.1222587000862899E-2</v>
      </c>
      <c r="W63" s="572">
        <v>1.23083797154386E-2</v>
      </c>
      <c r="X63" s="572">
        <v>0</v>
      </c>
      <c r="Y63" s="572">
        <v>0</v>
      </c>
      <c r="Z63" s="572">
        <v>0</v>
      </c>
      <c r="AA63" s="572">
        <v>0.98769162028456103</v>
      </c>
      <c r="AB63" s="572">
        <v>0.98877741299913702</v>
      </c>
      <c r="AC63" s="651">
        <v>0.98989498085852601</v>
      </c>
      <c r="AD63" s="572">
        <v>0.11535556800046801</v>
      </c>
      <c r="AE63" s="572">
        <v>0.127747435896987</v>
      </c>
      <c r="AF63" s="572">
        <v>0.14028704993329699</v>
      </c>
      <c r="AG63" s="572">
        <v>0</v>
      </c>
      <c r="AH63" s="572">
        <v>0</v>
      </c>
      <c r="AI63" s="572">
        <v>0</v>
      </c>
      <c r="AJ63" s="572">
        <v>0.85971295006670201</v>
      </c>
      <c r="AK63" s="572">
        <v>0.872252564103012</v>
      </c>
      <c r="AL63" s="572">
        <v>0.88464443199953102</v>
      </c>
      <c r="AM63" s="580"/>
      <c r="AN63" s="572"/>
      <c r="AO63" s="572"/>
      <c r="AP63" s="572">
        <v>0</v>
      </c>
      <c r="AQ63" s="572">
        <v>0</v>
      </c>
      <c r="AR63" s="572">
        <v>0</v>
      </c>
      <c r="AS63" s="572"/>
      <c r="AT63" s="572"/>
      <c r="AU63" s="651"/>
      <c r="AV63" s="572">
        <v>3.4176750975756899E-3</v>
      </c>
      <c r="AW63" s="572">
        <v>3.7915734008186399E-3</v>
      </c>
      <c r="AX63" s="572">
        <v>4.1656165988060798E-3</v>
      </c>
      <c r="AY63" s="572">
        <v>0</v>
      </c>
      <c r="AZ63" s="572">
        <v>0</v>
      </c>
      <c r="BA63" s="572">
        <v>0</v>
      </c>
      <c r="BB63" s="572">
        <v>0.99583438340119301</v>
      </c>
      <c r="BC63" s="572">
        <v>0.99620842659918096</v>
      </c>
      <c r="BD63" s="572">
        <v>0.99658232490242404</v>
      </c>
    </row>
    <row r="64" spans="1:56" ht="16" x14ac:dyDescent="0.2">
      <c r="A64" s="561" t="s">
        <v>839</v>
      </c>
      <c r="B64" s="652" t="s">
        <v>838</v>
      </c>
      <c r="C64" s="580">
        <v>2.1217919715762101E-2</v>
      </c>
      <c r="D64" s="572">
        <v>2.34884949252335E-2</v>
      </c>
      <c r="E64" s="572">
        <v>2.58941426796193E-2</v>
      </c>
      <c r="F64" s="572">
        <v>0</v>
      </c>
      <c r="G64" s="572">
        <v>0</v>
      </c>
      <c r="H64" s="572">
        <v>0</v>
      </c>
      <c r="I64" s="572">
        <v>0.97410585732038002</v>
      </c>
      <c r="J64" s="572">
        <v>0.97651150507476603</v>
      </c>
      <c r="K64" s="651">
        <v>0.97878208028423697</v>
      </c>
      <c r="L64" s="572">
        <v>6.1059157105350197E-4</v>
      </c>
      <c r="M64" s="572">
        <v>6.7768780619759095E-4</v>
      </c>
      <c r="N64" s="572">
        <v>7.4551510179305498E-4</v>
      </c>
      <c r="O64" s="572">
        <v>0</v>
      </c>
      <c r="P64" s="572">
        <v>0</v>
      </c>
      <c r="Q64" s="572">
        <v>0</v>
      </c>
      <c r="R64" s="572">
        <v>0.99925448489820601</v>
      </c>
      <c r="S64" s="572">
        <v>0.99932231219380196</v>
      </c>
      <c r="T64" s="572">
        <v>0.99938940842894597</v>
      </c>
      <c r="U64" s="580">
        <v>2.3347177349497699E-3</v>
      </c>
      <c r="V64" s="572">
        <v>2.6047289738867401E-3</v>
      </c>
      <c r="W64" s="572">
        <v>2.85522920037736E-3</v>
      </c>
      <c r="X64" s="572">
        <v>0</v>
      </c>
      <c r="Y64" s="572">
        <v>0</v>
      </c>
      <c r="Z64" s="572">
        <v>0</v>
      </c>
      <c r="AA64" s="572">
        <v>0.99714477079962205</v>
      </c>
      <c r="AB64" s="572">
        <v>0.99739527102611303</v>
      </c>
      <c r="AC64" s="651">
        <v>0.99766528226505002</v>
      </c>
      <c r="AD64" s="572">
        <v>2.5627976220901998E-2</v>
      </c>
      <c r="AE64" s="572">
        <v>2.8513309803438702E-2</v>
      </c>
      <c r="AF64" s="572">
        <v>3.1364148647330101E-2</v>
      </c>
      <c r="AG64" s="572">
        <v>0</v>
      </c>
      <c r="AH64" s="572">
        <v>0</v>
      </c>
      <c r="AI64" s="572">
        <v>0</v>
      </c>
      <c r="AJ64" s="572">
        <v>0.96863585135266905</v>
      </c>
      <c r="AK64" s="572">
        <v>0.97148669019656098</v>
      </c>
      <c r="AL64" s="572">
        <v>0.97437202377909704</v>
      </c>
      <c r="AM64" s="580"/>
      <c r="AN64" s="572"/>
      <c r="AO64" s="572"/>
      <c r="AP64" s="572">
        <v>0</v>
      </c>
      <c r="AQ64" s="572">
        <v>0</v>
      </c>
      <c r="AR64" s="572">
        <v>0</v>
      </c>
      <c r="AS64" s="572"/>
      <c r="AT64" s="572"/>
      <c r="AU64" s="651"/>
      <c r="AV64" s="572">
        <v>8.1616145371906799E-4</v>
      </c>
      <c r="AW64" s="572">
        <v>9.05045550439465E-4</v>
      </c>
      <c r="AX64" s="572">
        <v>9.9413096945411895E-4</v>
      </c>
      <c r="AY64" s="572">
        <v>0</v>
      </c>
      <c r="AZ64" s="572">
        <v>0</v>
      </c>
      <c r="BA64" s="572">
        <v>0</v>
      </c>
      <c r="BB64" s="572">
        <v>0.999005869030545</v>
      </c>
      <c r="BC64" s="572">
        <v>0.99909495444955998</v>
      </c>
      <c r="BD64" s="572">
        <v>0.99918383854628001</v>
      </c>
    </row>
    <row r="65" spans="1:56" ht="16" x14ac:dyDescent="0.2">
      <c r="A65" s="561" t="s">
        <v>841</v>
      </c>
      <c r="B65" s="652" t="s">
        <v>838</v>
      </c>
      <c r="C65" s="580">
        <v>2.80906827290405E-2</v>
      </c>
      <c r="D65" s="572">
        <v>3.1183790465456301E-2</v>
      </c>
      <c r="E65" s="572">
        <v>3.4278393683263901E-2</v>
      </c>
      <c r="F65" s="572">
        <v>0</v>
      </c>
      <c r="G65" s="572">
        <v>0</v>
      </c>
      <c r="H65" s="572">
        <v>0</v>
      </c>
      <c r="I65" s="572">
        <v>0.96572160631673598</v>
      </c>
      <c r="J65" s="572">
        <v>0.96881620953454295</v>
      </c>
      <c r="K65" s="651">
        <v>0.97190931727095897</v>
      </c>
      <c r="L65" s="572">
        <v>7.9685728739050396E-4</v>
      </c>
      <c r="M65" s="572">
        <v>8.8474566580215499E-4</v>
      </c>
      <c r="N65" s="572">
        <v>9.7488790120022102E-4</v>
      </c>
      <c r="O65" s="572">
        <v>0</v>
      </c>
      <c r="P65" s="572">
        <v>0</v>
      </c>
      <c r="Q65" s="572">
        <v>0</v>
      </c>
      <c r="R65" s="572">
        <v>0.99902511209879896</v>
      </c>
      <c r="S65" s="572">
        <v>0.99911525433419701</v>
      </c>
      <c r="T65" s="572">
        <v>0.99920314271260902</v>
      </c>
      <c r="U65" s="580">
        <v>3.2285198302838599E-3</v>
      </c>
      <c r="V65" s="572">
        <v>3.5757504926970298E-3</v>
      </c>
      <c r="W65" s="572">
        <v>3.9289500895243702E-3</v>
      </c>
      <c r="X65" s="572">
        <v>0</v>
      </c>
      <c r="Y65" s="572">
        <v>0</v>
      </c>
      <c r="Z65" s="572">
        <v>0</v>
      </c>
      <c r="AA65" s="572">
        <v>0.99607104991047501</v>
      </c>
      <c r="AB65" s="572">
        <v>0.99642424950730302</v>
      </c>
      <c r="AC65" s="651">
        <v>0.99677148016971595</v>
      </c>
      <c r="AD65" s="572">
        <v>3.3238894105562501E-2</v>
      </c>
      <c r="AE65" s="572">
        <v>3.6787218798104301E-2</v>
      </c>
      <c r="AF65" s="572">
        <v>4.0379603190991403E-2</v>
      </c>
      <c r="AG65" s="572">
        <v>0</v>
      </c>
      <c r="AH65" s="572">
        <v>0</v>
      </c>
      <c r="AI65" s="572">
        <v>0</v>
      </c>
      <c r="AJ65" s="572">
        <v>0.95962039680900801</v>
      </c>
      <c r="AK65" s="572">
        <v>0.96321278120189502</v>
      </c>
      <c r="AL65" s="572">
        <v>0.96676110589443698</v>
      </c>
      <c r="AM65" s="580"/>
      <c r="AN65" s="572"/>
      <c r="AO65" s="572"/>
      <c r="AP65" s="572">
        <v>0</v>
      </c>
      <c r="AQ65" s="572">
        <v>0</v>
      </c>
      <c r="AR65" s="572">
        <v>0</v>
      </c>
      <c r="AS65" s="572"/>
      <c r="AT65" s="572"/>
      <c r="AU65" s="651"/>
      <c r="AV65" s="572">
        <v>1.0367601311388999E-3</v>
      </c>
      <c r="AW65" s="572">
        <v>1.15103775795216E-3</v>
      </c>
      <c r="AX65" s="572">
        <v>1.2616318035357601E-3</v>
      </c>
      <c r="AY65" s="572">
        <v>0</v>
      </c>
      <c r="AZ65" s="572">
        <v>0</v>
      </c>
      <c r="BA65" s="572">
        <v>0</v>
      </c>
      <c r="BB65" s="572">
        <v>0.998738368196464</v>
      </c>
      <c r="BC65" s="572">
        <v>0.998848962242047</v>
      </c>
      <c r="BD65" s="572">
        <v>0.99896323986886104</v>
      </c>
    </row>
    <row r="66" spans="1:56" ht="16" x14ac:dyDescent="0.2">
      <c r="A66" s="561" t="s">
        <v>843</v>
      </c>
      <c r="B66" s="652" t="s">
        <v>833</v>
      </c>
      <c r="C66" s="580">
        <v>7.44606447132415E-2</v>
      </c>
      <c r="D66" s="572">
        <v>8.2550953392514698E-2</v>
      </c>
      <c r="E66" s="572">
        <v>9.0977043746706301E-2</v>
      </c>
      <c r="F66" s="572">
        <v>0</v>
      </c>
      <c r="G66" s="572">
        <v>0</v>
      </c>
      <c r="H66" s="572">
        <v>0</v>
      </c>
      <c r="I66" s="572">
        <v>0.90902295625329299</v>
      </c>
      <c r="J66" s="572">
        <v>0.91744904660748505</v>
      </c>
      <c r="K66" s="651">
        <v>0.92553935528675801</v>
      </c>
      <c r="L66" s="572">
        <v>1.5917278706392901E-3</v>
      </c>
      <c r="M66" s="572">
        <v>1.76663843624458E-3</v>
      </c>
      <c r="N66" s="572">
        <v>1.94596281136346E-3</v>
      </c>
      <c r="O66" s="572">
        <v>0</v>
      </c>
      <c r="P66" s="572">
        <v>0</v>
      </c>
      <c r="Q66" s="572">
        <v>0</v>
      </c>
      <c r="R66" s="572">
        <v>0.99805403718863595</v>
      </c>
      <c r="S66" s="572">
        <v>0.99823336156375497</v>
      </c>
      <c r="T66" s="572">
        <v>0.99840827212936001</v>
      </c>
      <c r="U66" s="580">
        <v>6.1680862310185096E-3</v>
      </c>
      <c r="V66" s="572">
        <v>6.8616236453215504E-3</v>
      </c>
      <c r="W66" s="572">
        <v>7.5346821640215498E-3</v>
      </c>
      <c r="X66" s="572">
        <v>0</v>
      </c>
      <c r="Y66" s="572">
        <v>0</v>
      </c>
      <c r="Z66" s="572">
        <v>0</v>
      </c>
      <c r="AA66" s="572">
        <v>0.99246531783597802</v>
      </c>
      <c r="AB66" s="572">
        <v>0.99313837635467805</v>
      </c>
      <c r="AC66" s="651">
        <v>0.99383191376898095</v>
      </c>
      <c r="AD66" s="572">
        <v>6.5740121524539494E-2</v>
      </c>
      <c r="AE66" s="572">
        <v>7.3046199285775201E-2</v>
      </c>
      <c r="AF66" s="572">
        <v>8.0411878704401502E-2</v>
      </c>
      <c r="AG66" s="572">
        <v>0</v>
      </c>
      <c r="AH66" s="572">
        <v>0</v>
      </c>
      <c r="AI66" s="572">
        <v>0</v>
      </c>
      <c r="AJ66" s="572">
        <v>0.91958812129559797</v>
      </c>
      <c r="AK66" s="572">
        <v>0.92695380071422395</v>
      </c>
      <c r="AL66" s="572">
        <v>0.93425987847545999</v>
      </c>
      <c r="AM66" s="580">
        <v>0.31542477586588302</v>
      </c>
      <c r="AN66" s="572">
        <v>0.35084179078896799</v>
      </c>
      <c r="AO66" s="572">
        <v>0.384736397091479</v>
      </c>
      <c r="AP66" s="572">
        <v>0</v>
      </c>
      <c r="AQ66" s="572">
        <v>0</v>
      </c>
      <c r="AR66" s="572">
        <v>0</v>
      </c>
      <c r="AS66" s="572">
        <v>0.61526360290852</v>
      </c>
      <c r="AT66" s="572">
        <v>0.64915820921103096</v>
      </c>
      <c r="AU66" s="651">
        <v>0.68457522413411598</v>
      </c>
      <c r="AV66" s="572">
        <v>2.13164989934507E-3</v>
      </c>
      <c r="AW66" s="572">
        <v>2.3669430588434898E-3</v>
      </c>
      <c r="AX66" s="572">
        <v>2.60010416054562E-3</v>
      </c>
      <c r="AY66" s="572">
        <v>0</v>
      </c>
      <c r="AZ66" s="572">
        <v>0</v>
      </c>
      <c r="BA66" s="572">
        <v>0</v>
      </c>
      <c r="BB66" s="572">
        <v>0.99739989583945399</v>
      </c>
      <c r="BC66" s="572">
        <v>0.997633056941156</v>
      </c>
      <c r="BD66" s="572">
        <v>0.997868350100654</v>
      </c>
    </row>
    <row r="67" spans="1:56" ht="16" x14ac:dyDescent="0.2">
      <c r="A67" s="592" t="s">
        <v>1579</v>
      </c>
      <c r="B67" s="652"/>
      <c r="C67" s="580"/>
      <c r="D67" s="572">
        <v>7.9688870129132186E-2</v>
      </c>
      <c r="E67" s="572"/>
      <c r="F67" s="572"/>
      <c r="G67" s="572">
        <v>0</v>
      </c>
      <c r="H67" s="572"/>
      <c r="I67" s="572"/>
      <c r="J67" s="572">
        <v>0.92031112987086705</v>
      </c>
      <c r="K67" s="651"/>
      <c r="L67" s="572"/>
      <c r="M67" s="572">
        <v>3.6488631843508736E-3</v>
      </c>
      <c r="N67" s="572"/>
      <c r="O67" s="572"/>
      <c r="P67" s="572">
        <v>0</v>
      </c>
      <c r="Q67" s="572"/>
      <c r="R67" s="572"/>
      <c r="S67" s="572">
        <v>0.99635113681564857</v>
      </c>
      <c r="T67" s="572"/>
      <c r="U67" s="580"/>
      <c r="V67" s="572">
        <v>1.4547964464877383E-2</v>
      </c>
      <c r="W67" s="572"/>
      <c r="X67" s="572"/>
      <c r="Y67" s="572">
        <v>0</v>
      </c>
      <c r="Z67" s="572"/>
      <c r="AA67" s="572"/>
      <c r="AB67" s="572">
        <v>0.98545203553512228</v>
      </c>
      <c r="AC67" s="651"/>
      <c r="AD67" s="572"/>
      <c r="AE67" s="572">
        <v>0.12676726863341931</v>
      </c>
      <c r="AF67" s="572"/>
      <c r="AG67" s="572"/>
      <c r="AH67" s="572">
        <v>0</v>
      </c>
      <c r="AI67" s="572"/>
      <c r="AJ67" s="572"/>
      <c r="AK67" s="572">
        <v>0.87323273136657986</v>
      </c>
      <c r="AL67" s="572"/>
      <c r="AM67" s="580"/>
      <c r="AN67" s="572">
        <v>0.5362156017111227</v>
      </c>
      <c r="AO67" s="572"/>
      <c r="AP67" s="572"/>
      <c r="AQ67" s="572">
        <v>0</v>
      </c>
      <c r="AR67" s="572"/>
      <c r="AS67" s="572"/>
      <c r="AT67" s="572">
        <v>0.46378439828887635</v>
      </c>
      <c r="AU67" s="651"/>
      <c r="AV67" s="572"/>
      <c r="AW67" s="572">
        <v>4.7907200246796126E-3</v>
      </c>
      <c r="AX67" s="572"/>
      <c r="AY67" s="572"/>
      <c r="AZ67" s="572">
        <v>0</v>
      </c>
      <c r="BA67" s="572"/>
      <c r="BB67" s="572"/>
      <c r="BC67" s="572">
        <v>0.99520927997531994</v>
      </c>
      <c r="BD67" s="572"/>
    </row>
    <row r="68" spans="1:56" ht="16" x14ac:dyDescent="0.2">
      <c r="A68" s="592" t="s">
        <v>1580</v>
      </c>
      <c r="B68" s="652"/>
      <c r="C68" s="580"/>
      <c r="D68" s="572">
        <v>9.353777808658971E-2</v>
      </c>
      <c r="E68" s="572"/>
      <c r="F68" s="572"/>
      <c r="G68" s="572">
        <v>0</v>
      </c>
      <c r="H68" s="572"/>
      <c r="I68" s="572"/>
      <c r="J68" s="572">
        <v>9.3537778086589835E-2</v>
      </c>
      <c r="K68" s="651"/>
      <c r="L68" s="572"/>
      <c r="M68" s="572">
        <v>4.5316984319498143E-3</v>
      </c>
      <c r="N68" s="572"/>
      <c r="O68" s="572"/>
      <c r="P68" s="572">
        <v>0</v>
      </c>
      <c r="Q68" s="572"/>
      <c r="R68" s="572"/>
      <c r="S68" s="572">
        <v>4.5316984319498889E-3</v>
      </c>
      <c r="T68" s="572"/>
      <c r="U68" s="580"/>
      <c r="V68" s="572">
        <v>1.7960339678215052E-2</v>
      </c>
      <c r="W68" s="572"/>
      <c r="X68" s="572"/>
      <c r="Y68" s="572">
        <v>0</v>
      </c>
      <c r="Z68" s="572"/>
      <c r="AA68" s="572"/>
      <c r="AB68" s="572">
        <v>1.796033967821507E-2</v>
      </c>
      <c r="AC68" s="651"/>
      <c r="AD68" s="572"/>
      <c r="AE68" s="572">
        <v>0.15857549740079446</v>
      </c>
      <c r="AF68" s="572"/>
      <c r="AG68" s="572"/>
      <c r="AH68" s="572">
        <v>0</v>
      </c>
      <c r="AI68" s="572"/>
      <c r="AJ68" s="572"/>
      <c r="AK68" s="572">
        <v>0.15857549740079563</v>
      </c>
      <c r="AL68" s="572"/>
      <c r="AM68" s="580"/>
      <c r="AN68" s="572">
        <v>0.23165814443539695</v>
      </c>
      <c r="AO68" s="572"/>
      <c r="AP68" s="572"/>
      <c r="AQ68" s="572">
        <v>0</v>
      </c>
      <c r="AR68" s="572"/>
      <c r="AS68" s="572"/>
      <c r="AT68" s="572">
        <v>0.2316581444353967</v>
      </c>
      <c r="AU68" s="651"/>
      <c r="AV68" s="572"/>
      <c r="AW68" s="572">
        <v>5.9410225729593473E-3</v>
      </c>
      <c r="AX68" s="572"/>
      <c r="AY68" s="572"/>
      <c r="AZ68" s="572">
        <v>0</v>
      </c>
      <c r="BA68" s="572"/>
      <c r="BB68" s="572"/>
      <c r="BC68" s="572">
        <v>5.9410225729593239E-3</v>
      </c>
      <c r="BD68" s="572"/>
    </row>
    <row r="69" spans="1:56" ht="16" x14ac:dyDescent="0.2">
      <c r="A69" s="561"/>
      <c r="B69" s="652"/>
      <c r="C69" s="580"/>
      <c r="D69" s="572"/>
      <c r="E69" s="572"/>
      <c r="F69" s="572"/>
      <c r="G69" s="572"/>
      <c r="H69" s="572"/>
      <c r="I69" s="572"/>
      <c r="J69" s="572"/>
      <c r="K69" s="651"/>
      <c r="L69" s="572"/>
      <c r="M69" s="572"/>
      <c r="N69" s="572"/>
      <c r="O69" s="572"/>
      <c r="P69" s="572"/>
      <c r="Q69" s="572"/>
      <c r="R69" s="572"/>
      <c r="S69" s="572"/>
      <c r="T69" s="572"/>
      <c r="U69" s="580"/>
      <c r="V69" s="572"/>
      <c r="W69" s="572"/>
      <c r="X69" s="572"/>
      <c r="Y69" s="572"/>
      <c r="Z69" s="572"/>
      <c r="AA69" s="572"/>
      <c r="AB69" s="572"/>
      <c r="AC69" s="651"/>
      <c r="AD69" s="572"/>
      <c r="AE69" s="572"/>
      <c r="AF69" s="572"/>
      <c r="AG69" s="572"/>
      <c r="AH69" s="572"/>
      <c r="AI69" s="572"/>
      <c r="AJ69" s="572"/>
      <c r="AK69" s="572"/>
      <c r="AL69" s="572"/>
      <c r="AM69" s="580"/>
      <c r="AN69" s="572"/>
      <c r="AO69" s="572"/>
      <c r="AP69" s="572"/>
      <c r="AQ69" s="572"/>
      <c r="AR69" s="572"/>
      <c r="AS69" s="572"/>
      <c r="AT69" s="572"/>
      <c r="AU69" s="651"/>
      <c r="AV69" s="572"/>
      <c r="AW69" s="572"/>
      <c r="AX69" s="572"/>
      <c r="AY69" s="572"/>
      <c r="AZ69" s="572"/>
      <c r="BA69" s="572"/>
      <c r="BB69" s="572"/>
      <c r="BC69" s="572"/>
      <c r="BD69" s="572"/>
    </row>
    <row r="70" spans="1:56" ht="16" x14ac:dyDescent="0.2">
      <c r="A70" s="591" t="s">
        <v>1337</v>
      </c>
      <c r="B70" s="561"/>
      <c r="C70" s="580"/>
      <c r="D70" s="572"/>
      <c r="E70" s="572"/>
      <c r="F70" s="572"/>
      <c r="G70" s="572"/>
      <c r="H70" s="572"/>
      <c r="I70" s="572"/>
      <c r="J70" s="572"/>
      <c r="K70" s="651"/>
      <c r="L70" s="572"/>
      <c r="M70" s="572"/>
      <c r="N70" s="572"/>
      <c r="O70" s="572"/>
      <c r="P70" s="572"/>
      <c r="Q70" s="572"/>
      <c r="R70" s="572"/>
      <c r="S70" s="572"/>
      <c r="T70" s="572"/>
      <c r="U70" s="580"/>
      <c r="V70" s="572"/>
      <c r="W70" s="572"/>
      <c r="X70" s="572"/>
      <c r="Y70" s="572"/>
      <c r="Z70" s="572"/>
      <c r="AA70" s="572"/>
      <c r="AB70" s="572"/>
      <c r="AC70" s="651"/>
      <c r="AD70" s="572"/>
      <c r="AE70" s="572"/>
      <c r="AF70" s="572"/>
      <c r="AG70" s="572"/>
      <c r="AH70" s="572"/>
      <c r="AI70" s="572"/>
      <c r="AJ70" s="572"/>
      <c r="AK70" s="572"/>
      <c r="AL70" s="572"/>
      <c r="AM70" s="580"/>
      <c r="AN70" s="572"/>
      <c r="AO70" s="572"/>
      <c r="AP70" s="572"/>
      <c r="AQ70" s="572"/>
      <c r="AR70" s="572"/>
      <c r="AS70" s="572"/>
      <c r="AT70" s="572"/>
      <c r="AU70" s="651"/>
      <c r="AV70" s="572"/>
      <c r="AW70" s="572"/>
      <c r="AX70" s="572"/>
      <c r="AY70" s="572"/>
      <c r="AZ70" s="572"/>
      <c r="BA70" s="572"/>
      <c r="BB70" s="572"/>
      <c r="BC70" s="572"/>
      <c r="BD70" s="572"/>
    </row>
    <row r="71" spans="1:56" ht="16" x14ac:dyDescent="0.2">
      <c r="A71" s="561" t="s">
        <v>1139</v>
      </c>
      <c r="B71" s="653" t="s">
        <v>1141</v>
      </c>
      <c r="C71" s="580">
        <v>0.41856211027136497</v>
      </c>
      <c r="D71" s="572">
        <v>0.46494124670138298</v>
      </c>
      <c r="E71" s="572">
        <v>0.51185901705624903</v>
      </c>
      <c r="F71" s="572">
        <v>0</v>
      </c>
      <c r="G71" s="572">
        <v>0</v>
      </c>
      <c r="H71" s="572">
        <v>0</v>
      </c>
      <c r="I71" s="572">
        <v>0.48814098294375002</v>
      </c>
      <c r="J71" s="572">
        <v>0.53505875329861596</v>
      </c>
      <c r="K71" s="651">
        <v>0.58143788972863397</v>
      </c>
      <c r="L71" s="572">
        <v>5.40953512477984E-2</v>
      </c>
      <c r="M71" s="572">
        <v>6.0098356780577199E-2</v>
      </c>
      <c r="N71" s="572">
        <v>6.6061442543131899E-2</v>
      </c>
      <c r="O71" s="572">
        <v>0.112387214769121</v>
      </c>
      <c r="P71" s="572">
        <v>0.25294815386147401</v>
      </c>
      <c r="Q71" s="572">
        <v>0.41277238703253399</v>
      </c>
      <c r="R71" s="572">
        <v>0.52548555418262899</v>
      </c>
      <c r="S71" s="572">
        <v>0.68654805175102396</v>
      </c>
      <c r="T71" s="572">
        <v>0.82697902421916203</v>
      </c>
      <c r="U71" s="580">
        <v>5.8522905408489402E-2</v>
      </c>
      <c r="V71" s="572">
        <v>6.5077178301600799E-2</v>
      </c>
      <c r="W71" s="572">
        <v>7.1546425020412002E-2</v>
      </c>
      <c r="X71" s="572">
        <v>0.32158206877578799</v>
      </c>
      <c r="Y71" s="572">
        <v>0.55404256812303598</v>
      </c>
      <c r="Z71" s="572">
        <v>0.82637895912648396</v>
      </c>
      <c r="AA71" s="572">
        <v>0.11040237359747</v>
      </c>
      <c r="AB71" s="572">
        <v>0.37992868114164102</v>
      </c>
      <c r="AC71" s="651">
        <v>0.61464095651697703</v>
      </c>
      <c r="AD71" s="572">
        <v>0.87113172321072296</v>
      </c>
      <c r="AE71" s="572">
        <v>0.97243104996309804</v>
      </c>
      <c r="AF71" s="572">
        <v>1</v>
      </c>
      <c r="AG71" s="572">
        <v>0</v>
      </c>
      <c r="AH71" s="572">
        <v>0</v>
      </c>
      <c r="AI71" s="572">
        <v>0</v>
      </c>
      <c r="AJ71" s="572">
        <v>0</v>
      </c>
      <c r="AK71" s="572">
        <v>2.7568950036901099E-2</v>
      </c>
      <c r="AL71" s="572">
        <v>0.12886827678927601</v>
      </c>
      <c r="AM71" s="580">
        <v>0.68497769710790102</v>
      </c>
      <c r="AN71" s="572">
        <v>0.761155739023189</v>
      </c>
      <c r="AO71" s="572">
        <v>0.83967754630324198</v>
      </c>
      <c r="AP71" s="572">
        <v>0</v>
      </c>
      <c r="AQ71" s="572">
        <v>0</v>
      </c>
      <c r="AR71" s="572">
        <v>0</v>
      </c>
      <c r="AS71" s="572">
        <v>0.16032245369675699</v>
      </c>
      <c r="AT71" s="572">
        <v>0.23884426097681</v>
      </c>
      <c r="AU71" s="651">
        <v>0.31502230289209798</v>
      </c>
      <c r="AV71" s="572">
        <v>0.15432585033885099</v>
      </c>
      <c r="AW71" s="572">
        <v>0.171108395338501</v>
      </c>
      <c r="AX71" s="572">
        <v>0.18857541273412701</v>
      </c>
      <c r="AY71" s="572">
        <v>0.58397104314292403</v>
      </c>
      <c r="AZ71" s="572">
        <v>0.74890247499537399</v>
      </c>
      <c r="BA71" s="572">
        <v>0.83183850346477095</v>
      </c>
      <c r="BB71" s="572">
        <v>0</v>
      </c>
      <c r="BC71" s="572">
        <v>7.8562255077151893E-2</v>
      </c>
      <c r="BD71" s="572">
        <v>0.24153100624322199</v>
      </c>
    </row>
    <row r="72" spans="1:56" ht="16" x14ac:dyDescent="0.2">
      <c r="A72" s="561" t="s">
        <v>1143</v>
      </c>
      <c r="B72" s="653" t="s">
        <v>1145</v>
      </c>
      <c r="C72" s="580">
        <v>0.213203030079782</v>
      </c>
      <c r="D72" s="572">
        <v>0.23702075101912901</v>
      </c>
      <c r="E72" s="572">
        <v>0.26078397646511597</v>
      </c>
      <c r="F72" s="572">
        <v>0</v>
      </c>
      <c r="G72" s="572">
        <v>0</v>
      </c>
      <c r="H72" s="572">
        <v>0</v>
      </c>
      <c r="I72" s="572">
        <v>0.73921602353488303</v>
      </c>
      <c r="J72" s="572">
        <v>0.76297924898087</v>
      </c>
      <c r="K72" s="651">
        <v>0.78679696992021697</v>
      </c>
      <c r="L72" s="572">
        <v>2.9465323924438101E-2</v>
      </c>
      <c r="M72" s="572">
        <v>3.2697862304519203E-2</v>
      </c>
      <c r="N72" s="572">
        <v>3.5915896667952599E-2</v>
      </c>
      <c r="O72" s="572">
        <v>0.123366481463674</v>
      </c>
      <c r="P72" s="572">
        <v>0.28442546995742002</v>
      </c>
      <c r="Q72" s="572">
        <v>0.46619456424361799</v>
      </c>
      <c r="R72" s="572">
        <v>0.50061444257723697</v>
      </c>
      <c r="S72" s="572">
        <v>0.68295449838905897</v>
      </c>
      <c r="T72" s="572">
        <v>0.84329282524027405</v>
      </c>
      <c r="U72" s="580">
        <v>3.0105260308172E-2</v>
      </c>
      <c r="V72" s="572">
        <v>3.3413400581923797E-2</v>
      </c>
      <c r="W72" s="572">
        <v>3.67817447279261E-2</v>
      </c>
      <c r="X72" s="572">
        <v>0.33645302246457298</v>
      </c>
      <c r="Y72" s="572">
        <v>0.58545420274064097</v>
      </c>
      <c r="Z72" s="572">
        <v>0.86601915187172995</v>
      </c>
      <c r="AA72" s="572">
        <v>0.101046023007361</v>
      </c>
      <c r="AB72" s="572">
        <v>0.38136947765071399</v>
      </c>
      <c r="AC72" s="651">
        <v>0.63080940885360903</v>
      </c>
      <c r="AD72" s="572">
        <v>0.84895118142482995</v>
      </c>
      <c r="AE72" s="572">
        <v>0.94343178441227504</v>
      </c>
      <c r="AF72" s="572">
        <v>1</v>
      </c>
      <c r="AG72" s="572">
        <v>0</v>
      </c>
      <c r="AH72" s="572">
        <v>0</v>
      </c>
      <c r="AI72" s="572">
        <v>0</v>
      </c>
      <c r="AJ72" s="572">
        <v>0</v>
      </c>
      <c r="AK72" s="572">
        <v>5.6568215587724097E-2</v>
      </c>
      <c r="AL72" s="572">
        <v>0.151048818575169</v>
      </c>
      <c r="AM72" s="580">
        <v>0.37367411049612898</v>
      </c>
      <c r="AN72" s="572">
        <v>0.41575434387516302</v>
      </c>
      <c r="AO72" s="572">
        <v>0.45644312364170903</v>
      </c>
      <c r="AP72" s="572">
        <v>0</v>
      </c>
      <c r="AQ72" s="572">
        <v>0</v>
      </c>
      <c r="AR72" s="572">
        <v>0</v>
      </c>
      <c r="AS72" s="572">
        <v>0.54355687635828998</v>
      </c>
      <c r="AT72" s="572">
        <v>0.58424565612483603</v>
      </c>
      <c r="AU72" s="651">
        <v>0.62632588950387003</v>
      </c>
      <c r="AV72" s="572">
        <v>8.1767093514855796E-2</v>
      </c>
      <c r="AW72" s="572">
        <v>9.05010332189706E-2</v>
      </c>
      <c r="AX72" s="572">
        <v>9.9108564155801104E-2</v>
      </c>
      <c r="AY72" s="572">
        <v>0.62593089799548696</v>
      </c>
      <c r="AZ72" s="572">
        <v>0.80479413398984201</v>
      </c>
      <c r="BA72" s="572">
        <v>0.909974736369908</v>
      </c>
      <c r="BB72" s="572">
        <v>0</v>
      </c>
      <c r="BC72" s="572">
        <v>0.105418025838406</v>
      </c>
      <c r="BD72" s="572">
        <v>0.28146158212924899</v>
      </c>
    </row>
    <row r="73" spans="1:56" ht="16" x14ac:dyDescent="0.2">
      <c r="A73" s="561" t="s">
        <v>1146</v>
      </c>
      <c r="B73" s="653" t="s">
        <v>1148</v>
      </c>
      <c r="C73" s="580">
        <v>0.67741623343156898</v>
      </c>
      <c r="D73" s="572">
        <v>0.75255642225076202</v>
      </c>
      <c r="E73" s="572">
        <v>0.82631580127003301</v>
      </c>
      <c r="F73" s="572">
        <v>0</v>
      </c>
      <c r="G73" s="572">
        <v>0</v>
      </c>
      <c r="H73" s="572">
        <v>0</v>
      </c>
      <c r="I73" s="572">
        <v>0.17368419872996599</v>
      </c>
      <c r="J73" s="572">
        <v>0.247443577749237</v>
      </c>
      <c r="K73" s="651">
        <v>0.32258376656843002</v>
      </c>
      <c r="L73" s="572">
        <v>7.0087338385742007E-2</v>
      </c>
      <c r="M73" s="572">
        <v>7.7848630502786204E-2</v>
      </c>
      <c r="N73" s="572">
        <v>8.5411759678075697E-2</v>
      </c>
      <c r="O73" s="572">
        <v>0.124555447469332</v>
      </c>
      <c r="P73" s="572">
        <v>0.28639807656059402</v>
      </c>
      <c r="Q73" s="572">
        <v>0.47641628326651903</v>
      </c>
      <c r="R73" s="572">
        <v>0.44613166700354401</v>
      </c>
      <c r="S73" s="572">
        <v>0.63568022647601696</v>
      </c>
      <c r="T73" s="572">
        <v>0.79821212746209502</v>
      </c>
      <c r="U73" s="580">
        <v>5.8070335905248703E-2</v>
      </c>
      <c r="V73" s="572">
        <v>6.4383772189121294E-2</v>
      </c>
      <c r="W73" s="572">
        <v>7.0760843831314299E-2</v>
      </c>
      <c r="X73" s="572">
        <v>0.270072294343986</v>
      </c>
      <c r="Y73" s="572">
        <v>0.475077978219481</v>
      </c>
      <c r="Z73" s="572">
        <v>0.71763449955504</v>
      </c>
      <c r="AA73" s="572">
        <v>0.21761451028507001</v>
      </c>
      <c r="AB73" s="572">
        <v>0.46096633812205801</v>
      </c>
      <c r="AC73" s="651">
        <v>0.66542557951075898</v>
      </c>
      <c r="AD73" s="572">
        <v>0.88666514100790805</v>
      </c>
      <c r="AE73" s="572">
        <v>0.98231941809922496</v>
      </c>
      <c r="AF73" s="572">
        <v>1</v>
      </c>
      <c r="AG73" s="572">
        <v>0</v>
      </c>
      <c r="AH73" s="572">
        <v>0</v>
      </c>
      <c r="AI73" s="572">
        <v>0</v>
      </c>
      <c r="AJ73" s="572">
        <v>0</v>
      </c>
      <c r="AK73" s="572">
        <v>1.7680581900774001E-2</v>
      </c>
      <c r="AL73" s="572">
        <v>0.113334858992091</v>
      </c>
      <c r="AM73" s="580">
        <v>0.65308768301329101</v>
      </c>
      <c r="AN73" s="572">
        <v>0.72601242044821601</v>
      </c>
      <c r="AO73" s="572">
        <v>0.79630845300743203</v>
      </c>
      <c r="AP73" s="572">
        <v>0</v>
      </c>
      <c r="AQ73" s="572">
        <v>0</v>
      </c>
      <c r="AR73" s="572">
        <v>0</v>
      </c>
      <c r="AS73" s="572">
        <v>0.203691546992568</v>
      </c>
      <c r="AT73" s="572">
        <v>0.27398757955178299</v>
      </c>
      <c r="AU73" s="651">
        <v>0.34691231698670799</v>
      </c>
      <c r="AV73" s="572">
        <v>0.16683073095926401</v>
      </c>
      <c r="AW73" s="572">
        <v>0.18493035558881801</v>
      </c>
      <c r="AX73" s="572">
        <v>0.20387999312221</v>
      </c>
      <c r="AY73" s="572">
        <v>0.54107294267414197</v>
      </c>
      <c r="AZ73" s="572">
        <v>0.699603397276225</v>
      </c>
      <c r="BA73" s="572">
        <v>0.81357913003942905</v>
      </c>
      <c r="BB73" s="572">
        <v>0</v>
      </c>
      <c r="BC73" s="572">
        <v>0.11516000208224</v>
      </c>
      <c r="BD73" s="572">
        <v>0.27394110694555301</v>
      </c>
    </row>
    <row r="74" spans="1:56" ht="16" x14ac:dyDescent="0.2">
      <c r="A74" s="561" t="s">
        <v>1169</v>
      </c>
      <c r="B74" s="653" t="s">
        <v>1171</v>
      </c>
      <c r="C74" s="580">
        <v>0.27112403815459701</v>
      </c>
      <c r="D74" s="572">
        <v>0.301759984383563</v>
      </c>
      <c r="E74" s="572">
        <v>0.33040398695184597</v>
      </c>
      <c r="F74" s="572">
        <v>0</v>
      </c>
      <c r="G74" s="572">
        <v>0</v>
      </c>
      <c r="H74" s="572">
        <v>0</v>
      </c>
      <c r="I74" s="572">
        <v>0.66959601304815297</v>
      </c>
      <c r="J74" s="572">
        <v>0.698240015616436</v>
      </c>
      <c r="K74" s="651">
        <v>0.72887596184540204</v>
      </c>
      <c r="L74" s="572">
        <v>4.3327467966697397E-2</v>
      </c>
      <c r="M74" s="572">
        <v>4.7958651831203403E-2</v>
      </c>
      <c r="N74" s="572">
        <v>5.2718131579116798E-2</v>
      </c>
      <c r="O74" s="572">
        <v>0.136201734073672</v>
      </c>
      <c r="P74" s="572">
        <v>0.314033463554869</v>
      </c>
      <c r="Q74" s="572">
        <v>0.512653209831059</v>
      </c>
      <c r="R74" s="572">
        <v>0.43850474394543099</v>
      </c>
      <c r="S74" s="572">
        <v>0.63801832976841799</v>
      </c>
      <c r="T74" s="572">
        <v>0.81554490679426395</v>
      </c>
      <c r="U74" s="580">
        <v>5.3882925850231703E-2</v>
      </c>
      <c r="V74" s="572">
        <v>5.9745057982895901E-2</v>
      </c>
      <c r="W74" s="572">
        <v>6.5728216904752806E-2</v>
      </c>
      <c r="X74" s="572">
        <v>0.44833205773378698</v>
      </c>
      <c r="Y74" s="572">
        <v>0.78497624570184399</v>
      </c>
      <c r="Z74" s="572">
        <v>0.94072674355527397</v>
      </c>
      <c r="AA74" s="572">
        <v>0</v>
      </c>
      <c r="AB74" s="572">
        <v>0.15581728595300801</v>
      </c>
      <c r="AC74" s="651">
        <v>0.49208789939504199</v>
      </c>
      <c r="AD74" s="572">
        <v>0.85703946220475602</v>
      </c>
      <c r="AE74" s="572">
        <v>0.95397563527096496</v>
      </c>
      <c r="AF74" s="572">
        <v>1</v>
      </c>
      <c r="AG74" s="572">
        <v>0</v>
      </c>
      <c r="AH74" s="572">
        <v>0</v>
      </c>
      <c r="AI74" s="572">
        <v>0</v>
      </c>
      <c r="AJ74" s="572">
        <v>0</v>
      </c>
      <c r="AK74" s="572">
        <v>4.6024364729034997E-2</v>
      </c>
      <c r="AL74" s="572">
        <v>0.14296053779524301</v>
      </c>
      <c r="AM74" s="580">
        <v>0.63939783764694602</v>
      </c>
      <c r="AN74" s="572">
        <v>0.709202759596545</v>
      </c>
      <c r="AO74" s="572">
        <v>0.77901757580546804</v>
      </c>
      <c r="AP74" s="572">
        <v>0</v>
      </c>
      <c r="AQ74" s="572">
        <v>0</v>
      </c>
      <c r="AR74" s="572">
        <v>0</v>
      </c>
      <c r="AS74" s="572">
        <v>0.22098242419453101</v>
      </c>
      <c r="AT74" s="572">
        <v>0.290797240403454</v>
      </c>
      <c r="AU74" s="651">
        <v>0.36060216235305298</v>
      </c>
      <c r="AV74" s="572">
        <v>0.10322622132951</v>
      </c>
      <c r="AW74" s="572">
        <v>0.114645126965632</v>
      </c>
      <c r="AX74" s="572">
        <v>0.126270028104255</v>
      </c>
      <c r="AY74" s="572">
        <v>0.59333978762406803</v>
      </c>
      <c r="AZ74" s="572">
        <v>0.76536538118097897</v>
      </c>
      <c r="BA74" s="572">
        <v>0.88492455096803802</v>
      </c>
      <c r="BB74" s="572">
        <v>0</v>
      </c>
      <c r="BC74" s="572">
        <v>0.119341187257931</v>
      </c>
      <c r="BD74" s="572">
        <v>0.29343169391247398</v>
      </c>
    </row>
    <row r="75" spans="1:56" ht="16" x14ac:dyDescent="0.2">
      <c r="A75" s="561" t="s">
        <v>1173</v>
      </c>
      <c r="B75" s="653" t="s">
        <v>1175</v>
      </c>
      <c r="C75" s="580">
        <v>0.228964170280021</v>
      </c>
      <c r="D75" s="572">
        <v>0.25453487392675</v>
      </c>
      <c r="E75" s="572">
        <v>0.27910523493925099</v>
      </c>
      <c r="F75" s="572">
        <v>0</v>
      </c>
      <c r="G75" s="572">
        <v>0</v>
      </c>
      <c r="H75" s="572">
        <v>0</v>
      </c>
      <c r="I75" s="572">
        <v>0.72089476506074801</v>
      </c>
      <c r="J75" s="572">
        <v>0.745465126073249</v>
      </c>
      <c r="K75" s="651">
        <v>0.77103582971997797</v>
      </c>
      <c r="L75" s="572">
        <v>2.8925494573334098E-2</v>
      </c>
      <c r="M75" s="572">
        <v>3.2149180366250599E-2</v>
      </c>
      <c r="N75" s="572">
        <v>3.53650686387443E-2</v>
      </c>
      <c r="O75" s="572">
        <v>0.14387864820934501</v>
      </c>
      <c r="P75" s="572">
        <v>0.33158610794725202</v>
      </c>
      <c r="Q75" s="572">
        <v>0.54726389730568303</v>
      </c>
      <c r="R75" s="572">
        <v>0.41886351673542799</v>
      </c>
      <c r="S75" s="572">
        <v>0.63704061140455304</v>
      </c>
      <c r="T75" s="572">
        <v>0.82393174405636405</v>
      </c>
      <c r="U75" s="580">
        <v>3.6183296579353701E-2</v>
      </c>
      <c r="V75" s="572">
        <v>4.0139962031054098E-2</v>
      </c>
      <c r="W75" s="572">
        <v>4.4158890421756497E-2</v>
      </c>
      <c r="X75" s="572">
        <v>0.47978886491421802</v>
      </c>
      <c r="Y75" s="572">
        <v>0.83025067745984005</v>
      </c>
      <c r="Z75" s="572">
        <v>0.96063069323686001</v>
      </c>
      <c r="AA75" s="572">
        <v>0</v>
      </c>
      <c r="AB75" s="572">
        <v>0.12872224492103501</v>
      </c>
      <c r="AC75" s="651">
        <v>0.480246903042231</v>
      </c>
      <c r="AD75" s="572">
        <v>0.74134418628631504</v>
      </c>
      <c r="AE75" s="572">
        <v>0.82389222561258901</v>
      </c>
      <c r="AF75" s="572">
        <v>0.90550498519818601</v>
      </c>
      <c r="AG75" s="572">
        <v>0</v>
      </c>
      <c r="AH75" s="572">
        <v>0</v>
      </c>
      <c r="AI75" s="572">
        <v>0</v>
      </c>
      <c r="AJ75" s="572">
        <v>9.4495014801813298E-2</v>
      </c>
      <c r="AK75" s="572">
        <v>0.17610777438740999</v>
      </c>
      <c r="AL75" s="572">
        <v>0.25865581371368401</v>
      </c>
      <c r="AM75" s="580">
        <v>0.37729821305515698</v>
      </c>
      <c r="AN75" s="572">
        <v>0.41848187784371599</v>
      </c>
      <c r="AO75" s="572">
        <v>0.46018102036014502</v>
      </c>
      <c r="AP75" s="572">
        <v>0</v>
      </c>
      <c r="AQ75" s="572">
        <v>0</v>
      </c>
      <c r="AR75" s="572">
        <v>0</v>
      </c>
      <c r="AS75" s="572">
        <v>0.53981897963985404</v>
      </c>
      <c r="AT75" s="572">
        <v>0.58151812215628296</v>
      </c>
      <c r="AU75" s="651">
        <v>0.62270178694484202</v>
      </c>
      <c r="AV75" s="572">
        <v>6.7968016518093505E-2</v>
      </c>
      <c r="AW75" s="572">
        <v>7.5452890041080301E-2</v>
      </c>
      <c r="AX75" s="572">
        <v>8.2891204239652502E-2</v>
      </c>
      <c r="AY75" s="572">
        <v>0.613440211813577</v>
      </c>
      <c r="AZ75" s="572">
        <v>0.79640945696339605</v>
      </c>
      <c r="BA75" s="572">
        <v>0.92356989693788005</v>
      </c>
      <c r="BB75" s="572">
        <v>0</v>
      </c>
      <c r="BC75" s="572">
        <v>0.12851936393604901</v>
      </c>
      <c r="BD75" s="572">
        <v>0.31054042358797301</v>
      </c>
    </row>
    <row r="76" spans="1:56" ht="16" x14ac:dyDescent="0.2">
      <c r="A76" s="561" t="s">
        <v>1176</v>
      </c>
      <c r="B76" s="653" t="s">
        <v>1178</v>
      </c>
      <c r="C76" s="580">
        <v>0.58348925901778304</v>
      </c>
      <c r="D76" s="572">
        <v>0.64542578744830803</v>
      </c>
      <c r="E76" s="572">
        <v>0.71126345005554503</v>
      </c>
      <c r="F76" s="572">
        <v>0</v>
      </c>
      <c r="G76" s="572">
        <v>0</v>
      </c>
      <c r="H76" s="572">
        <v>0</v>
      </c>
      <c r="I76" s="572">
        <v>0.28873654994445402</v>
      </c>
      <c r="J76" s="572">
        <v>0.35457421255169103</v>
      </c>
      <c r="K76" s="651">
        <v>0.41651074098221602</v>
      </c>
      <c r="L76" s="572">
        <v>4.72256938497096E-2</v>
      </c>
      <c r="M76" s="572">
        <v>5.2463862399758802E-2</v>
      </c>
      <c r="N76" s="572">
        <v>5.7749164508290797E-2</v>
      </c>
      <c r="O76" s="572">
        <v>0.197519140622989</v>
      </c>
      <c r="P76" s="572">
        <v>0.44942083588602799</v>
      </c>
      <c r="Q76" s="572">
        <v>0.75042962271915503</v>
      </c>
      <c r="R76" s="572">
        <v>0.194359562170726</v>
      </c>
      <c r="S76" s="572">
        <v>0.49802096140410701</v>
      </c>
      <c r="T76" s="572">
        <v>0.75022716993795002</v>
      </c>
      <c r="U76" s="580">
        <v>5.1461106257518603E-2</v>
      </c>
      <c r="V76" s="572">
        <v>5.7114989100042701E-2</v>
      </c>
      <c r="W76" s="572">
        <v>6.28129412287491E-2</v>
      </c>
      <c r="X76" s="572">
        <v>0.56991605026632897</v>
      </c>
      <c r="Y76" s="572">
        <v>0.934862722050393</v>
      </c>
      <c r="Z76" s="572">
        <v>0.94591209327894399</v>
      </c>
      <c r="AA76" s="572">
        <v>0</v>
      </c>
      <c r="AB76" s="572">
        <v>0</v>
      </c>
      <c r="AC76" s="651">
        <v>0.37162046832541801</v>
      </c>
      <c r="AD76" s="572">
        <v>0.90794814184383099</v>
      </c>
      <c r="AE76" s="572">
        <v>1</v>
      </c>
      <c r="AF76" s="572">
        <v>1</v>
      </c>
      <c r="AG76" s="572">
        <v>0</v>
      </c>
      <c r="AH76" s="572">
        <v>0</v>
      </c>
      <c r="AI76" s="572">
        <v>0</v>
      </c>
      <c r="AJ76" s="572">
        <v>0</v>
      </c>
      <c r="AK76" s="572">
        <v>0</v>
      </c>
      <c r="AL76" s="572">
        <v>9.2051858156168898E-2</v>
      </c>
      <c r="AM76" s="580">
        <v>0.68489854851322796</v>
      </c>
      <c r="AN76" s="572">
        <v>0.76184421476314601</v>
      </c>
      <c r="AO76" s="572">
        <v>0.83440460920871495</v>
      </c>
      <c r="AP76" s="572">
        <v>0</v>
      </c>
      <c r="AQ76" s="572">
        <v>0</v>
      </c>
      <c r="AR76" s="572">
        <v>0</v>
      </c>
      <c r="AS76" s="572">
        <v>0.16559539079128399</v>
      </c>
      <c r="AT76" s="572">
        <v>0.23815578523685299</v>
      </c>
      <c r="AU76" s="651">
        <v>0.31510145148677099</v>
      </c>
      <c r="AV76" s="572">
        <v>7.7175975423372303E-2</v>
      </c>
      <c r="AW76" s="572">
        <v>8.5735375401787994E-2</v>
      </c>
      <c r="AX76" s="572">
        <v>9.4261095926154406E-2</v>
      </c>
      <c r="AY76" s="572">
        <v>0.57947444081676203</v>
      </c>
      <c r="AZ76" s="572">
        <v>0.75395795485763795</v>
      </c>
      <c r="BA76" s="572">
        <v>0.91124721179124402</v>
      </c>
      <c r="BB76" s="572">
        <v>0</v>
      </c>
      <c r="BC76" s="572">
        <v>0.16014409394964699</v>
      </c>
      <c r="BD76" s="572">
        <v>0.337305382521285</v>
      </c>
    </row>
    <row r="77" spans="1:56" ht="16" x14ac:dyDescent="0.2">
      <c r="A77" s="561" t="s">
        <v>1197</v>
      </c>
      <c r="B77" s="653" t="s">
        <v>1199</v>
      </c>
      <c r="C77" s="580">
        <v>0.33671809314600798</v>
      </c>
      <c r="D77" s="572">
        <v>0.37386483172708601</v>
      </c>
      <c r="E77" s="572">
        <v>0.41146309032497702</v>
      </c>
      <c r="F77" s="572">
        <v>0</v>
      </c>
      <c r="G77" s="572">
        <v>0</v>
      </c>
      <c r="H77" s="572">
        <v>0</v>
      </c>
      <c r="I77" s="572">
        <v>0.58853690967502204</v>
      </c>
      <c r="J77" s="572">
        <v>0.62613516827291305</v>
      </c>
      <c r="K77" s="651">
        <v>0.66328190685399102</v>
      </c>
      <c r="L77" s="572">
        <v>2.6041985664865701E-2</v>
      </c>
      <c r="M77" s="572">
        <v>2.8966794290032599E-2</v>
      </c>
      <c r="N77" s="572">
        <v>3.19227554407122E-2</v>
      </c>
      <c r="O77" s="572">
        <v>0.14753796135828801</v>
      </c>
      <c r="P77" s="572">
        <v>0.333229260168177</v>
      </c>
      <c r="Q77" s="572">
        <v>0.55602340832350095</v>
      </c>
      <c r="R77" s="572">
        <v>0.41382330687456798</v>
      </c>
      <c r="S77" s="572">
        <v>0.63785608281178596</v>
      </c>
      <c r="T77" s="572">
        <v>0.82396549205951197</v>
      </c>
      <c r="U77" s="580">
        <v>3.1017607508242898E-2</v>
      </c>
      <c r="V77" s="572">
        <v>3.45008718614329E-2</v>
      </c>
      <c r="W77" s="572">
        <v>3.7891998205357401E-2</v>
      </c>
      <c r="X77" s="572">
        <v>0.46520655190059401</v>
      </c>
      <c r="Y77" s="572">
        <v>0.81082954185377998</v>
      </c>
      <c r="Z77" s="572">
        <v>0.96565690230264001</v>
      </c>
      <c r="AA77" s="572">
        <v>0</v>
      </c>
      <c r="AB77" s="572">
        <v>0.15381504621674699</v>
      </c>
      <c r="AC77" s="651">
        <v>0.50001632840763599</v>
      </c>
      <c r="AD77" s="572">
        <v>0.56247227560274005</v>
      </c>
      <c r="AE77" s="572">
        <v>0.62580619960155603</v>
      </c>
      <c r="AF77" s="572">
        <v>0.68689287893107298</v>
      </c>
      <c r="AG77" s="572">
        <v>0</v>
      </c>
      <c r="AH77" s="572">
        <v>0</v>
      </c>
      <c r="AI77" s="572">
        <v>0</v>
      </c>
      <c r="AJ77" s="572">
        <v>0.31310712106892602</v>
      </c>
      <c r="AK77" s="572">
        <v>0.37419380039844302</v>
      </c>
      <c r="AL77" s="572">
        <v>0.43752772439725901</v>
      </c>
      <c r="AM77" s="580">
        <v>0.64819278658885804</v>
      </c>
      <c r="AN77" s="572">
        <v>0.72056528654221796</v>
      </c>
      <c r="AO77" s="572">
        <v>0.79041634726080101</v>
      </c>
      <c r="AP77" s="572">
        <v>0</v>
      </c>
      <c r="AQ77" s="572">
        <v>0</v>
      </c>
      <c r="AR77" s="572">
        <v>0</v>
      </c>
      <c r="AS77" s="572">
        <v>0.20958365273919799</v>
      </c>
      <c r="AT77" s="572">
        <v>0.27943471345778098</v>
      </c>
      <c r="AU77" s="651">
        <v>0.35180721341114102</v>
      </c>
      <c r="AV77" s="572">
        <v>6.0783525981028902E-2</v>
      </c>
      <c r="AW77" s="572">
        <v>6.7483383896110305E-2</v>
      </c>
      <c r="AX77" s="572">
        <v>7.4023098799585602E-2</v>
      </c>
      <c r="AY77" s="572">
        <v>0.62759261599691596</v>
      </c>
      <c r="AZ77" s="572">
        <v>0.81086369918740697</v>
      </c>
      <c r="BA77" s="572">
        <v>0.93212058379264695</v>
      </c>
      <c r="BB77" s="572">
        <v>0</v>
      </c>
      <c r="BC77" s="572">
        <v>0.12199739557224901</v>
      </c>
      <c r="BD77" s="572">
        <v>0.30546586352875399</v>
      </c>
    </row>
    <row r="78" spans="1:56" ht="16" x14ac:dyDescent="0.2">
      <c r="A78" s="561" t="s">
        <v>1201</v>
      </c>
      <c r="B78" s="653" t="s">
        <v>1203</v>
      </c>
      <c r="C78" s="580">
        <v>0.41841195877471499</v>
      </c>
      <c r="D78" s="572">
        <v>0.46298800250727501</v>
      </c>
      <c r="E78" s="572">
        <v>0.50922512577798196</v>
      </c>
      <c r="F78" s="572">
        <v>0</v>
      </c>
      <c r="G78" s="572">
        <v>0</v>
      </c>
      <c r="H78" s="572">
        <v>0</v>
      </c>
      <c r="I78" s="572">
        <v>0.49077487422201699</v>
      </c>
      <c r="J78" s="572">
        <v>0.53701199749272399</v>
      </c>
      <c r="K78" s="651">
        <v>0.58158804122528396</v>
      </c>
      <c r="L78" s="572">
        <v>2.5416089368983701E-2</v>
      </c>
      <c r="M78" s="572">
        <v>2.82156508810355E-2</v>
      </c>
      <c r="N78" s="572">
        <v>3.1087854293366E-2</v>
      </c>
      <c r="O78" s="572">
        <v>0.11645678013732499</v>
      </c>
      <c r="P78" s="572">
        <v>0.26866928598127299</v>
      </c>
      <c r="Q78" s="572">
        <v>0.44352587527180398</v>
      </c>
      <c r="R78" s="572">
        <v>0.52821311375648605</v>
      </c>
      <c r="S78" s="572">
        <v>0.70304344332973501</v>
      </c>
      <c r="T78" s="572">
        <v>0.85507925733957102</v>
      </c>
      <c r="U78" s="580">
        <v>2.94471626895366E-2</v>
      </c>
      <c r="V78" s="572">
        <v>3.2649320516791397E-2</v>
      </c>
      <c r="W78" s="572">
        <v>3.59342380646882E-2</v>
      </c>
      <c r="X78" s="572">
        <v>0.363680140911816</v>
      </c>
      <c r="Y78" s="572">
        <v>0.63224627995365701</v>
      </c>
      <c r="Z78" s="572">
        <v>0.94696692357977397</v>
      </c>
      <c r="AA78" s="572">
        <v>2.0267648556423299E-2</v>
      </c>
      <c r="AB78" s="572">
        <v>0.33528431938926501</v>
      </c>
      <c r="AC78" s="651">
        <v>0.60340317120936904</v>
      </c>
      <c r="AD78" s="572">
        <v>0.74383148524145204</v>
      </c>
      <c r="AE78" s="572">
        <v>0.82582214251505603</v>
      </c>
      <c r="AF78" s="572">
        <v>0.90735108713412205</v>
      </c>
      <c r="AG78" s="572">
        <v>0</v>
      </c>
      <c r="AH78" s="572">
        <v>0</v>
      </c>
      <c r="AI78" s="572">
        <v>0</v>
      </c>
      <c r="AJ78" s="572">
        <v>9.2648912865877397E-2</v>
      </c>
      <c r="AK78" s="572">
        <v>0.17417785748494299</v>
      </c>
      <c r="AL78" s="572">
        <v>0.25616851475854702</v>
      </c>
      <c r="AM78" s="580">
        <v>0.52940685681366295</v>
      </c>
      <c r="AN78" s="572">
        <v>0.58961294271569498</v>
      </c>
      <c r="AO78" s="572">
        <v>0.645227384631472</v>
      </c>
      <c r="AP78" s="572">
        <v>0</v>
      </c>
      <c r="AQ78" s="572">
        <v>0</v>
      </c>
      <c r="AR78" s="572">
        <v>0</v>
      </c>
      <c r="AS78" s="572">
        <v>0.354772615368527</v>
      </c>
      <c r="AT78" s="572">
        <v>0.41038705728430402</v>
      </c>
      <c r="AU78" s="651">
        <v>0.47059314318633699</v>
      </c>
      <c r="AV78" s="572">
        <v>7.4322700053665494E-2</v>
      </c>
      <c r="AW78" s="572">
        <v>8.2457289566908995E-2</v>
      </c>
      <c r="AX78" s="572">
        <v>9.0592998996171098E-2</v>
      </c>
      <c r="AY78" s="572">
        <v>0.630897019814465</v>
      </c>
      <c r="AZ78" s="572">
        <v>0.81195627422558303</v>
      </c>
      <c r="BA78" s="572">
        <v>0.91811801761479195</v>
      </c>
      <c r="BB78" s="572">
        <v>0</v>
      </c>
      <c r="BC78" s="572">
        <v>0.105326576879319</v>
      </c>
      <c r="BD78" s="572">
        <v>0.28648747009093101</v>
      </c>
    </row>
    <row r="79" spans="1:56" ht="16" x14ac:dyDescent="0.2">
      <c r="A79" s="592" t="s">
        <v>1579</v>
      </c>
      <c r="B79" s="561"/>
      <c r="C79" s="567"/>
      <c r="D79" s="572">
        <v>0.43663648749553197</v>
      </c>
      <c r="E79" s="561"/>
      <c r="F79" s="561"/>
      <c r="G79" s="572">
        <v>0</v>
      </c>
      <c r="H79" s="561"/>
      <c r="I79" s="561"/>
      <c r="J79" s="572">
        <v>0.56336351250446692</v>
      </c>
      <c r="K79" s="654"/>
      <c r="L79" s="561"/>
      <c r="M79" s="572">
        <v>4.5049873669520443E-2</v>
      </c>
      <c r="N79" s="561"/>
      <c r="O79" s="561"/>
      <c r="P79" s="572">
        <v>0.31508883173963587</v>
      </c>
      <c r="Q79" s="561"/>
      <c r="R79" s="561"/>
      <c r="S79" s="572">
        <v>0.63989527566683735</v>
      </c>
      <c r="T79" s="561"/>
      <c r="U79" s="567"/>
      <c r="V79" s="572">
        <v>4.8378069070607863E-2</v>
      </c>
      <c r="W79" s="561"/>
      <c r="X79" s="561"/>
      <c r="Y79" s="572">
        <v>0.70096752701283394</v>
      </c>
      <c r="Z79" s="561"/>
      <c r="AA79" s="561"/>
      <c r="AB79" s="572">
        <v>0.24948792417430851</v>
      </c>
      <c r="AC79" s="654"/>
      <c r="AD79" s="561"/>
      <c r="AE79" s="572">
        <v>0.89095980693434562</v>
      </c>
      <c r="AF79" s="561"/>
      <c r="AG79" s="561"/>
      <c r="AH79" s="572">
        <v>0</v>
      </c>
      <c r="AI79" s="561"/>
      <c r="AJ79" s="561"/>
      <c r="AK79" s="572">
        <v>0.10904019306565378</v>
      </c>
      <c r="AL79" s="561"/>
      <c r="AM79" s="567"/>
      <c r="AN79" s="572">
        <v>0.63782869810098597</v>
      </c>
      <c r="AO79" s="561"/>
      <c r="AP79" s="561"/>
      <c r="AQ79" s="572">
        <v>0</v>
      </c>
      <c r="AR79" s="561"/>
      <c r="AS79" s="561"/>
      <c r="AT79" s="572">
        <v>0.36217130189901298</v>
      </c>
      <c r="AU79" s="654"/>
      <c r="AV79" s="561"/>
      <c r="AW79" s="572">
        <v>0.10903923125222614</v>
      </c>
      <c r="AX79" s="561"/>
      <c r="AY79" s="561"/>
      <c r="AZ79" s="572">
        <v>0.77398159658455545</v>
      </c>
      <c r="BA79" s="561"/>
      <c r="BB79" s="561"/>
      <c r="BC79" s="572">
        <v>0.11680861257412412</v>
      </c>
      <c r="BD79" s="561"/>
    </row>
    <row r="80" spans="1:56" ht="16" x14ac:dyDescent="0.2">
      <c r="A80" s="592" t="s">
        <v>1580</v>
      </c>
      <c r="B80" s="561"/>
      <c r="C80" s="567"/>
      <c r="D80" s="572">
        <v>0.18517687701246641</v>
      </c>
      <c r="E80" s="561"/>
      <c r="F80" s="561"/>
      <c r="G80" s="572">
        <v>0</v>
      </c>
      <c r="H80" s="561"/>
      <c r="I80" s="561"/>
      <c r="J80" s="572">
        <v>0.1851768770124666</v>
      </c>
      <c r="K80" s="654"/>
      <c r="L80" s="561"/>
      <c r="M80" s="572">
        <v>1.7835358479808123E-2</v>
      </c>
      <c r="N80" s="561"/>
      <c r="O80" s="561"/>
      <c r="P80" s="572">
        <v>6.1443441670175805E-2</v>
      </c>
      <c r="Q80" s="561"/>
      <c r="R80" s="561"/>
      <c r="S80" s="572">
        <v>6.3448727653168474E-2</v>
      </c>
      <c r="T80" s="561"/>
      <c r="U80" s="567"/>
      <c r="V80" s="572">
        <v>1.4503018572413116E-2</v>
      </c>
      <c r="W80" s="561"/>
      <c r="X80" s="561"/>
      <c r="Y80" s="572">
        <v>0.16090245139411857</v>
      </c>
      <c r="Z80" s="561"/>
      <c r="AA80" s="561"/>
      <c r="AB80" s="572">
        <v>0.16091157192653344</v>
      </c>
      <c r="AC80" s="654"/>
      <c r="AD80" s="561"/>
      <c r="AE80" s="572">
        <v>0.1268551592565188</v>
      </c>
      <c r="AF80" s="561"/>
      <c r="AG80" s="561"/>
      <c r="AH80" s="572">
        <v>0</v>
      </c>
      <c r="AI80" s="561"/>
      <c r="AJ80" s="561"/>
      <c r="AK80" s="572">
        <v>0.1268551592565198</v>
      </c>
      <c r="AL80" s="561"/>
      <c r="AM80" s="567"/>
      <c r="AN80" s="572">
        <v>0.14641437352989153</v>
      </c>
      <c r="AO80" s="561"/>
      <c r="AP80" s="561"/>
      <c r="AQ80" s="572">
        <v>0</v>
      </c>
      <c r="AR80" s="561"/>
      <c r="AS80" s="561"/>
      <c r="AT80" s="572">
        <v>0.14641437352989142</v>
      </c>
      <c r="AU80" s="654"/>
      <c r="AV80" s="561"/>
      <c r="AW80" s="572">
        <v>4.4867638390534988E-2</v>
      </c>
      <c r="AX80" s="561"/>
      <c r="AY80" s="561"/>
      <c r="AZ80" s="572">
        <v>3.9444447888854005E-2</v>
      </c>
      <c r="BA80" s="561"/>
      <c r="BB80" s="561"/>
      <c r="BC80" s="572">
        <v>2.3224148255212556E-2</v>
      </c>
      <c r="BD80" s="561"/>
    </row>
    <row r="81" spans="1:56" x14ac:dyDescent="0.15">
      <c r="A81" s="197"/>
      <c r="B81" s="197"/>
      <c r="C81" s="197"/>
      <c r="D81" s="197"/>
      <c r="E81" s="197"/>
      <c r="F81" s="197"/>
      <c r="G81" s="197"/>
      <c r="H81" s="197"/>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7"/>
      <c r="AF81" s="197"/>
      <c r="AG81" s="197"/>
      <c r="AH81" s="197"/>
      <c r="AI81" s="197"/>
      <c r="AJ81" s="197"/>
      <c r="AK81" s="197"/>
      <c r="AL81" s="197"/>
      <c r="AM81" s="197"/>
      <c r="AN81" s="197"/>
      <c r="AO81" s="197"/>
      <c r="AP81" s="197"/>
      <c r="AQ81" s="197"/>
      <c r="AR81" s="197"/>
      <c r="AS81" s="197"/>
      <c r="AT81" s="197"/>
      <c r="AU81" s="197"/>
      <c r="AV81" s="197"/>
      <c r="AW81" s="197"/>
      <c r="AX81" s="197"/>
      <c r="AY81" s="197"/>
      <c r="AZ81" s="197"/>
      <c r="BA81" s="197"/>
      <c r="BB81" s="197"/>
      <c r="BC81" s="197"/>
      <c r="BD81" s="197"/>
    </row>
    <row r="82" spans="1:56" ht="18" x14ac:dyDescent="0.25">
      <c r="A82" s="655" t="s">
        <v>1587</v>
      </c>
      <c r="B82" s="197"/>
      <c r="C82" s="197"/>
      <c r="D82" s="197"/>
      <c r="E82" s="197"/>
      <c r="F82" s="197"/>
      <c r="G82" s="197"/>
      <c r="H82" s="197"/>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7"/>
      <c r="AF82" s="197"/>
      <c r="AG82" s="197"/>
      <c r="AH82" s="197"/>
      <c r="AI82" s="197"/>
      <c r="AJ82" s="197"/>
      <c r="AK82" s="197"/>
      <c r="AL82" s="197"/>
      <c r="AM82" s="197"/>
      <c r="AN82" s="197"/>
      <c r="AO82" s="197"/>
      <c r="AP82" s="197"/>
      <c r="AQ82" s="197"/>
      <c r="AR82" s="197"/>
      <c r="AS82" s="197"/>
      <c r="AT82" s="197"/>
      <c r="AU82" s="197"/>
      <c r="AV82" s="197"/>
      <c r="AW82" s="197"/>
      <c r="AX82" s="197"/>
      <c r="AY82" s="197"/>
      <c r="AZ82" s="197"/>
      <c r="BA82" s="197"/>
      <c r="BB82" s="197"/>
      <c r="BC82" s="197"/>
      <c r="BD82" s="197"/>
    </row>
  </sheetData>
  <mergeCells count="24">
    <mergeCell ref="AM24:AU24"/>
    <mergeCell ref="AV24:BD24"/>
    <mergeCell ref="R25:T25"/>
    <mergeCell ref="C24:K24"/>
    <mergeCell ref="L24:T24"/>
    <mergeCell ref="U24:AC24"/>
    <mergeCell ref="AD24:AL24"/>
    <mergeCell ref="C25:E25"/>
    <mergeCell ref="F25:H25"/>
    <mergeCell ref="I25:K25"/>
    <mergeCell ref="L25:N25"/>
    <mergeCell ref="O25:Q25"/>
    <mergeCell ref="BB25:BD25"/>
    <mergeCell ref="U25:W25"/>
    <mergeCell ref="X25:Z25"/>
    <mergeCell ref="AA25:AC25"/>
    <mergeCell ref="AS25:AU25"/>
    <mergeCell ref="AV25:AX25"/>
    <mergeCell ref="AY25:BA25"/>
    <mergeCell ref="AD25:AF25"/>
    <mergeCell ref="AG25:AI25"/>
    <mergeCell ref="AJ25:AL25"/>
    <mergeCell ref="AM25:AO25"/>
    <mergeCell ref="AP25:AR25"/>
  </mergeCells>
  <pageMargins left="0.7" right="0.7" top="0.75" bottom="0.75" header="0.3" footer="0.3"/>
  <pageSetup paperSize="9" orientation="landscape" horizontalDpi="4294967292" verticalDpi="429496729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BB99"/>
  <sheetViews>
    <sheetView zoomScale="120" zoomScaleNormal="120" zoomScalePageLayoutView="120" workbookViewId="0">
      <pane xSplit="1" ySplit="3" topLeftCell="B75" activePane="bottomRight" state="frozen"/>
      <selection activeCell="O14" sqref="O14"/>
      <selection pane="topRight" activeCell="O14" sqref="O14"/>
      <selection pane="bottomLeft" activeCell="O14" sqref="O14"/>
      <selection pane="bottomRight" activeCell="I63" sqref="I63"/>
    </sheetView>
  </sheetViews>
  <sheetFormatPr baseColWidth="10" defaultColWidth="11.5" defaultRowHeight="15" x14ac:dyDescent="0.2"/>
  <cols>
    <col min="1" max="1" width="56.5" customWidth="1"/>
    <col min="2" max="2" width="9" customWidth="1"/>
    <col min="3" max="3" width="14" customWidth="1"/>
    <col min="4" max="27" width="8.33203125" customWidth="1"/>
    <col min="28" max="28" width="12.1640625" customWidth="1"/>
    <col min="29" max="34" width="8.33203125" customWidth="1"/>
    <col min="35" max="35" width="12.1640625" customWidth="1"/>
    <col min="36" max="51" width="8.33203125" customWidth="1"/>
    <col min="52" max="53" width="8.1640625" customWidth="1"/>
  </cols>
  <sheetData>
    <row r="1" spans="1:53" ht="18" x14ac:dyDescent="0.2">
      <c r="A1" s="559" t="s">
        <v>12</v>
      </c>
      <c r="B1" s="559"/>
      <c r="C1" s="559"/>
      <c r="D1" s="278"/>
      <c r="E1" s="555"/>
      <c r="F1" s="278"/>
      <c r="G1" s="278"/>
      <c r="H1" s="278"/>
      <c r="I1" s="278"/>
      <c r="J1" s="278"/>
      <c r="K1" s="278"/>
      <c r="L1" s="278"/>
      <c r="M1" s="278"/>
      <c r="N1" s="278"/>
      <c r="O1" s="278"/>
      <c r="P1" s="278"/>
      <c r="Q1" s="278"/>
      <c r="R1" s="278"/>
      <c r="S1" s="278"/>
      <c r="T1" s="278"/>
      <c r="U1" s="560"/>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563"/>
      <c r="BA1" s="564"/>
    </row>
    <row r="2" spans="1:53" ht="16" x14ac:dyDescent="0.2">
      <c r="A2" s="555"/>
      <c r="B2" s="557"/>
      <c r="C2" s="557"/>
      <c r="D2" s="697" t="s">
        <v>1460</v>
      </c>
      <c r="E2" s="697"/>
      <c r="F2" s="697"/>
      <c r="G2" s="697"/>
      <c r="H2" s="697"/>
      <c r="I2" s="697"/>
      <c r="J2" s="697"/>
      <c r="K2" s="697"/>
      <c r="L2" s="697"/>
      <c r="M2" s="697"/>
      <c r="N2" s="697"/>
      <c r="O2" s="697"/>
      <c r="P2" s="697"/>
      <c r="Q2" s="697"/>
      <c r="R2" s="697"/>
      <c r="S2" s="697"/>
      <c r="T2" s="697"/>
      <c r="U2" s="697"/>
      <c r="V2" s="697"/>
      <c r="W2" s="697"/>
      <c r="X2" s="697"/>
      <c r="Y2" s="562"/>
      <c r="Z2" s="697" t="s">
        <v>1461</v>
      </c>
      <c r="AA2" s="697"/>
      <c r="AB2" s="697"/>
      <c r="AC2" s="697"/>
      <c r="AD2" s="697"/>
      <c r="AE2" s="697"/>
      <c r="AF2" s="697"/>
      <c r="AG2" s="697"/>
      <c r="AH2" s="697"/>
      <c r="AI2" s="697"/>
      <c r="AJ2" s="697"/>
      <c r="AK2" s="697"/>
      <c r="AL2" s="278"/>
      <c r="AM2" s="278"/>
      <c r="AN2" s="278"/>
      <c r="AO2" s="278"/>
      <c r="AP2" s="278"/>
      <c r="AQ2" s="278"/>
      <c r="AR2" s="278"/>
      <c r="AS2" s="278"/>
      <c r="AT2" s="278"/>
      <c r="AU2" s="278"/>
      <c r="AV2" s="278"/>
      <c r="AW2" s="278"/>
      <c r="AX2" s="278"/>
      <c r="AY2" s="278"/>
      <c r="AZ2" s="563"/>
      <c r="BA2" s="564"/>
    </row>
    <row r="3" spans="1:53" s="554" customFormat="1" ht="19" customHeight="1" x14ac:dyDescent="0.2">
      <c r="A3" s="556" t="s">
        <v>1597</v>
      </c>
      <c r="B3" s="550" t="s">
        <v>1462</v>
      </c>
      <c r="C3" s="558" t="s">
        <v>1463</v>
      </c>
      <c r="D3" s="550" t="s">
        <v>226</v>
      </c>
      <c r="E3" s="694" t="s">
        <v>1296</v>
      </c>
      <c r="F3" s="695"/>
      <c r="G3" s="551" t="s">
        <v>1464</v>
      </c>
      <c r="H3" s="694" t="s">
        <v>1296</v>
      </c>
      <c r="I3" s="695"/>
      <c r="J3" s="552" t="s">
        <v>341</v>
      </c>
      <c r="K3" s="694" t="s">
        <v>1296</v>
      </c>
      <c r="L3" s="695"/>
      <c r="M3" s="551" t="s">
        <v>342</v>
      </c>
      <c r="N3" s="694" t="s">
        <v>1296</v>
      </c>
      <c r="O3" s="695"/>
      <c r="P3" s="552" t="s">
        <v>224</v>
      </c>
      <c r="Q3" s="694" t="s">
        <v>1296</v>
      </c>
      <c r="R3" s="695"/>
      <c r="S3" s="552" t="s">
        <v>225</v>
      </c>
      <c r="T3" s="694" t="s">
        <v>1296</v>
      </c>
      <c r="U3" s="695"/>
      <c r="V3" s="552" t="s">
        <v>223</v>
      </c>
      <c r="W3" s="694" t="s">
        <v>1296</v>
      </c>
      <c r="X3" s="695"/>
      <c r="Y3" s="552" t="s">
        <v>222</v>
      </c>
      <c r="Z3" s="694" t="s">
        <v>1296</v>
      </c>
      <c r="AA3" s="695"/>
      <c r="AB3" s="636" t="s">
        <v>1463</v>
      </c>
      <c r="AC3" s="550" t="s">
        <v>236</v>
      </c>
      <c r="AD3" s="694" t="s">
        <v>1296</v>
      </c>
      <c r="AE3" s="695"/>
      <c r="AF3" s="551" t="s">
        <v>237</v>
      </c>
      <c r="AG3" s="694" t="s">
        <v>1296</v>
      </c>
      <c r="AH3" s="695"/>
      <c r="AI3" s="636" t="s">
        <v>1463</v>
      </c>
      <c r="AJ3" s="553" t="s">
        <v>40</v>
      </c>
      <c r="AK3" s="694" t="s">
        <v>1296</v>
      </c>
      <c r="AL3" s="695"/>
      <c r="AM3" s="553" t="s">
        <v>44</v>
      </c>
      <c r="AN3" s="694" t="s">
        <v>1296</v>
      </c>
      <c r="AO3" s="695"/>
      <c r="AP3" s="553" t="s">
        <v>45</v>
      </c>
      <c r="AQ3" s="694" t="s">
        <v>1296</v>
      </c>
      <c r="AR3" s="695"/>
      <c r="AS3" s="553" t="s">
        <v>46</v>
      </c>
      <c r="AT3" s="694" t="s">
        <v>1296</v>
      </c>
      <c r="AU3" s="695"/>
      <c r="AV3" s="553" t="s">
        <v>49</v>
      </c>
      <c r="AW3" s="694" t="s">
        <v>1296</v>
      </c>
      <c r="AX3" s="695"/>
      <c r="AY3" s="550" t="s">
        <v>53</v>
      </c>
      <c r="AZ3" s="694" t="s">
        <v>1296</v>
      </c>
      <c r="BA3" s="677"/>
    </row>
    <row r="4" spans="1:53" s="335" customFormat="1" ht="16" x14ac:dyDescent="0.2">
      <c r="A4" s="565" t="s">
        <v>1321</v>
      </c>
      <c r="B4" s="566"/>
      <c r="C4" s="566"/>
      <c r="D4" s="567"/>
      <c r="E4" s="699"/>
      <c r="F4" s="684"/>
      <c r="G4" s="562"/>
      <c r="H4" s="681"/>
      <c r="I4" s="682"/>
      <c r="J4" s="562"/>
      <c r="K4" s="562"/>
      <c r="L4" s="562"/>
      <c r="M4" s="562"/>
      <c r="N4" s="562"/>
      <c r="O4" s="562"/>
      <c r="P4" s="562"/>
      <c r="Q4" s="562"/>
      <c r="R4" s="562"/>
      <c r="S4" s="562"/>
      <c r="T4" s="562"/>
      <c r="U4" s="562"/>
      <c r="V4" s="562"/>
      <c r="W4" s="562"/>
      <c r="X4" s="562"/>
      <c r="Y4" s="562"/>
      <c r="Z4" s="562"/>
      <c r="AA4" s="562"/>
      <c r="AB4" s="568"/>
      <c r="AC4" s="562"/>
      <c r="AD4" s="562"/>
      <c r="AE4" s="562"/>
      <c r="AF4" s="562"/>
      <c r="AG4" s="562"/>
      <c r="AH4" s="562"/>
      <c r="AI4" s="568"/>
      <c r="AJ4" s="567"/>
      <c r="AK4" s="562"/>
      <c r="AL4" s="562"/>
      <c r="AM4" s="562"/>
      <c r="AN4" s="562"/>
      <c r="AO4" s="562"/>
      <c r="AP4" s="562"/>
      <c r="AQ4" s="562"/>
      <c r="AR4" s="562"/>
      <c r="AS4" s="562"/>
      <c r="AT4" s="562"/>
      <c r="AU4" s="562"/>
      <c r="AV4" s="562"/>
      <c r="AW4" s="562"/>
      <c r="AX4" s="562"/>
      <c r="AY4" s="562"/>
      <c r="AZ4" s="250"/>
      <c r="BA4" s="569"/>
    </row>
    <row r="5" spans="1:53" s="319" customFormat="1" ht="16" customHeight="1" x14ac:dyDescent="0.25">
      <c r="A5" s="561" t="s">
        <v>1588</v>
      </c>
      <c r="B5" s="561">
        <v>1</v>
      </c>
      <c r="C5" s="570" t="s">
        <v>1465</v>
      </c>
      <c r="D5" s="571">
        <v>32.489897694366881</v>
      </c>
      <c r="E5" s="681">
        <v>0.16984044673494214</v>
      </c>
      <c r="F5" s="682"/>
      <c r="G5" s="572">
        <v>0.17577943186893388</v>
      </c>
      <c r="H5" s="691">
        <v>6.3223954999017066E-3</v>
      </c>
      <c r="I5" s="682"/>
      <c r="J5" s="572">
        <v>1.3357974087120355</v>
      </c>
      <c r="K5" s="691">
        <v>9.1761847000569469E-2</v>
      </c>
      <c r="L5" s="682"/>
      <c r="M5" s="572">
        <v>2.7328184063740775E-2</v>
      </c>
      <c r="N5" s="691">
        <v>3.4125307114538277E-3</v>
      </c>
      <c r="O5" s="682"/>
      <c r="P5" s="572">
        <v>0.58693082678516229</v>
      </c>
      <c r="Q5" s="691">
        <v>0.17994472881648602</v>
      </c>
      <c r="R5" s="682"/>
      <c r="S5" s="572">
        <v>1.62375250090701</v>
      </c>
      <c r="T5" s="691">
        <v>0.53919317492574559</v>
      </c>
      <c r="U5" s="682"/>
      <c r="V5" s="572">
        <v>3.8039955468599222</v>
      </c>
      <c r="W5" s="691">
        <v>0.18937374263744766</v>
      </c>
      <c r="X5" s="682"/>
      <c r="Y5" s="572">
        <v>2.3166696789656176</v>
      </c>
      <c r="Z5" s="691">
        <v>0.1921874838511029</v>
      </c>
      <c r="AA5" s="682"/>
      <c r="AB5" s="573" t="s">
        <v>1465</v>
      </c>
      <c r="AC5" s="542">
        <v>8.6761247375599151</v>
      </c>
      <c r="AD5" s="691">
        <v>9.4685684227710204E-2</v>
      </c>
      <c r="AE5" s="682"/>
      <c r="AF5" s="572">
        <v>3.1117036977396793E-2</v>
      </c>
      <c r="AG5" s="691">
        <v>9.3277877510592182E-4</v>
      </c>
      <c r="AH5" s="682"/>
      <c r="AI5" s="574" t="s">
        <v>1466</v>
      </c>
      <c r="AJ5" s="575">
        <v>1215.3310032109291</v>
      </c>
      <c r="AK5" s="689">
        <v>169.84280802100113</v>
      </c>
      <c r="AL5" s="690"/>
      <c r="AM5" s="576">
        <v>3.7825924643385997</v>
      </c>
      <c r="AN5" s="691">
        <v>1.5260832277184426</v>
      </c>
      <c r="AO5" s="682"/>
      <c r="AP5" s="577">
        <v>107.13025722444897</v>
      </c>
      <c r="AQ5" s="691">
        <v>13.779988303396618</v>
      </c>
      <c r="AR5" s="682"/>
      <c r="AS5" s="577">
        <v>792.92817952402856</v>
      </c>
      <c r="AT5" s="689">
        <v>165.04295066854093</v>
      </c>
      <c r="AU5" s="690"/>
      <c r="AV5" s="578">
        <v>43.118230712215599</v>
      </c>
      <c r="AW5" s="688">
        <v>15.939049843955049</v>
      </c>
      <c r="AX5" s="686"/>
      <c r="AY5" s="578">
        <v>22.314423117596295</v>
      </c>
      <c r="AZ5" s="691">
        <v>0</v>
      </c>
      <c r="BA5" s="675"/>
    </row>
    <row r="6" spans="1:53" s="319" customFormat="1" ht="19" x14ac:dyDescent="0.25">
      <c r="A6" s="561" t="s">
        <v>1589</v>
      </c>
      <c r="B6" s="561">
        <v>2</v>
      </c>
      <c r="C6" s="579" t="s">
        <v>1466</v>
      </c>
      <c r="D6" s="580" t="s">
        <v>263</v>
      </c>
      <c r="E6" s="691">
        <v>0</v>
      </c>
      <c r="F6" s="682"/>
      <c r="G6" s="576" t="s">
        <v>263</v>
      </c>
      <c r="H6" s="674">
        <v>0</v>
      </c>
      <c r="I6" s="682"/>
      <c r="J6" s="578">
        <v>93.055123624760668</v>
      </c>
      <c r="K6" s="678">
        <v>66.773837881304971</v>
      </c>
      <c r="L6" s="686"/>
      <c r="M6" s="577">
        <v>483.44260361077585</v>
      </c>
      <c r="N6" s="693">
        <v>527.11688661335188</v>
      </c>
      <c r="O6" s="690"/>
      <c r="P6" s="581">
        <v>1118.9080776099015</v>
      </c>
      <c r="Q6" s="693">
        <v>487.47619529978726</v>
      </c>
      <c r="R6" s="690"/>
      <c r="S6" s="581">
        <v>4794.251735673487</v>
      </c>
      <c r="T6" s="693">
        <v>3687.2542222773209</v>
      </c>
      <c r="U6" s="690"/>
      <c r="V6" s="582">
        <v>37.94944368975866</v>
      </c>
      <c r="W6" s="678">
        <v>31.898635759062572</v>
      </c>
      <c r="X6" s="686"/>
      <c r="Y6" s="581">
        <v>8292.4664778230981</v>
      </c>
      <c r="Z6" s="693">
        <v>6823.7583594577709</v>
      </c>
      <c r="AA6" s="690"/>
      <c r="AB6" s="583" t="s">
        <v>1468</v>
      </c>
      <c r="AC6" s="581">
        <v>152.4117220392103</v>
      </c>
      <c r="AD6" s="678">
        <v>97.161626721981179</v>
      </c>
      <c r="AE6" s="686"/>
      <c r="AF6" s="581">
        <v>1201.2666611178988</v>
      </c>
      <c r="AG6" s="678">
        <v>553.04299284382057</v>
      </c>
      <c r="AH6" s="686"/>
      <c r="AI6" s="574" t="s">
        <v>1466</v>
      </c>
      <c r="AJ6" s="571">
        <v>39.476399344315858</v>
      </c>
      <c r="AK6" s="678">
        <v>48.140227855154514</v>
      </c>
      <c r="AL6" s="686"/>
      <c r="AM6" s="576" t="s">
        <v>263</v>
      </c>
      <c r="AN6" s="678">
        <v>0</v>
      </c>
      <c r="AO6" s="686"/>
      <c r="AP6" s="576" t="s">
        <v>263</v>
      </c>
      <c r="AQ6" s="678">
        <v>0</v>
      </c>
      <c r="AR6" s="686"/>
      <c r="AS6" s="576">
        <v>5.8216370195639398</v>
      </c>
      <c r="AT6" s="678">
        <v>3.237370004434819</v>
      </c>
      <c r="AU6" s="686"/>
      <c r="AV6" s="576" t="s">
        <v>263</v>
      </c>
      <c r="AW6" s="678">
        <v>0</v>
      </c>
      <c r="AX6" s="686"/>
      <c r="AY6" s="576">
        <v>7.9013930367195</v>
      </c>
      <c r="AZ6" s="678">
        <v>4.0493381887573765</v>
      </c>
      <c r="BA6" s="679"/>
    </row>
    <row r="7" spans="1:53" s="319" customFormat="1" ht="19" x14ac:dyDescent="0.25">
      <c r="A7" s="561" t="s">
        <v>1590</v>
      </c>
      <c r="B7" s="561">
        <v>3</v>
      </c>
      <c r="C7" s="579" t="s">
        <v>1466</v>
      </c>
      <c r="D7" s="580">
        <v>1.3630022025839545</v>
      </c>
      <c r="E7" s="674">
        <v>0.85976002367971704</v>
      </c>
      <c r="F7" s="682"/>
      <c r="G7" s="576" t="s">
        <v>263</v>
      </c>
      <c r="H7" s="674">
        <v>0</v>
      </c>
      <c r="I7" s="682"/>
      <c r="J7" s="576" t="s">
        <v>263</v>
      </c>
      <c r="K7" s="674">
        <v>0</v>
      </c>
      <c r="L7" s="682"/>
      <c r="M7" s="576" t="s">
        <v>263</v>
      </c>
      <c r="N7" s="674">
        <v>0</v>
      </c>
      <c r="O7" s="682"/>
      <c r="P7" s="572">
        <v>0.36444246448534656</v>
      </c>
      <c r="Q7" s="674">
        <v>0.35113493159956377</v>
      </c>
      <c r="R7" s="682"/>
      <c r="S7" s="572">
        <v>5.8960710175344806</v>
      </c>
      <c r="T7" s="674">
        <v>5.7667346416338781</v>
      </c>
      <c r="U7" s="682"/>
      <c r="V7" s="572">
        <v>0.61344469298628046</v>
      </c>
      <c r="W7" s="674">
        <v>0.35186927013296393</v>
      </c>
      <c r="X7" s="682"/>
      <c r="Y7" s="572">
        <v>1.0087798042215292</v>
      </c>
      <c r="Z7" s="674">
        <v>0.83404963785303698</v>
      </c>
      <c r="AA7" s="682"/>
      <c r="AB7" s="583" t="s">
        <v>1468</v>
      </c>
      <c r="AC7" s="582">
        <v>10.16</v>
      </c>
      <c r="AD7" s="674">
        <v>4.0531469255382326</v>
      </c>
      <c r="AE7" s="682"/>
      <c r="AF7" s="572">
        <v>2.52</v>
      </c>
      <c r="AG7" s="674">
        <v>1.6238842323269229</v>
      </c>
      <c r="AH7" s="682"/>
      <c r="AI7" s="574" t="s">
        <v>1468</v>
      </c>
      <c r="AJ7" s="580">
        <v>4.0200000000000005</v>
      </c>
      <c r="AK7" s="674">
        <v>4.2304846058105445</v>
      </c>
      <c r="AL7" s="682"/>
      <c r="AM7" s="584">
        <v>0.18</v>
      </c>
      <c r="AN7" s="674">
        <v>0</v>
      </c>
      <c r="AO7" s="682"/>
      <c r="AP7" s="576">
        <v>1.4</v>
      </c>
      <c r="AQ7" s="674">
        <v>0.16329931618554619</v>
      </c>
      <c r="AR7" s="682"/>
      <c r="AS7" s="578">
        <v>43.1</v>
      </c>
      <c r="AT7" s="678">
        <v>21.55</v>
      </c>
      <c r="AU7" s="686"/>
      <c r="AV7" s="576">
        <v>0.93333333333333324</v>
      </c>
      <c r="AW7" s="674">
        <v>0.40414518843273806</v>
      </c>
      <c r="AX7" s="682"/>
      <c r="AY7" s="576">
        <v>0.66152307319654613</v>
      </c>
      <c r="AZ7" s="674">
        <v>0.72441664195065114</v>
      </c>
      <c r="BA7" s="675"/>
    </row>
    <row r="8" spans="1:53" s="319" customFormat="1" ht="19" x14ac:dyDescent="0.25">
      <c r="A8" s="561" t="s">
        <v>1591</v>
      </c>
      <c r="B8" s="561">
        <v>4</v>
      </c>
      <c r="C8" s="585" t="s">
        <v>1467</v>
      </c>
      <c r="D8" s="580">
        <v>-0.33771968477717823</v>
      </c>
      <c r="E8" s="674">
        <v>0.18292096925278109</v>
      </c>
      <c r="F8" s="682"/>
      <c r="G8" s="576">
        <v>0.1909310516555264</v>
      </c>
      <c r="H8" s="674">
        <v>0.26166865001939932</v>
      </c>
      <c r="I8" s="682"/>
      <c r="J8" s="576">
        <v>0.11743813333095009</v>
      </c>
      <c r="K8" s="674">
        <v>0.48357091215346615</v>
      </c>
      <c r="L8" s="682"/>
      <c r="M8" s="576">
        <v>-0.1445573844333807</v>
      </c>
      <c r="N8" s="674">
        <v>0.73533428697466496</v>
      </c>
      <c r="O8" s="682"/>
      <c r="P8" s="572">
        <v>-0.2434406754277946</v>
      </c>
      <c r="Q8" s="674">
        <v>0.94316395288051502</v>
      </c>
      <c r="R8" s="682"/>
      <c r="S8" s="572">
        <v>-0.40629552145261033</v>
      </c>
      <c r="T8" s="674">
        <v>0.37792696886741317</v>
      </c>
      <c r="U8" s="682"/>
      <c r="V8" s="572">
        <v>-0.61740125355589937</v>
      </c>
      <c r="W8" s="674">
        <v>9.4532593958699299E-2</v>
      </c>
      <c r="X8" s="682"/>
      <c r="Y8" s="572">
        <v>-0.32797668919949952</v>
      </c>
      <c r="Z8" s="674">
        <v>0.33729924730363459</v>
      </c>
      <c r="AA8" s="682"/>
      <c r="AB8" s="586" t="s">
        <v>1467</v>
      </c>
      <c r="AC8" s="572">
        <v>-0.2890682262633214</v>
      </c>
      <c r="AD8" s="674">
        <v>0.19366452268301979</v>
      </c>
      <c r="AE8" s="682"/>
      <c r="AF8" s="572">
        <v>-0.13646867037066565</v>
      </c>
      <c r="AG8" s="674">
        <v>0.14338685483700755</v>
      </c>
      <c r="AH8" s="682"/>
      <c r="AI8" s="586" t="s">
        <v>1467</v>
      </c>
      <c r="AJ8" s="580">
        <v>-0.38568700983100596</v>
      </c>
      <c r="AK8" s="674">
        <v>0.45754866634989361</v>
      </c>
      <c r="AL8" s="682"/>
      <c r="AM8" s="576">
        <v>0.73429645576528946</v>
      </c>
      <c r="AN8" s="674">
        <v>0.46241342182757117</v>
      </c>
      <c r="AO8" s="682"/>
      <c r="AP8" s="576">
        <v>-0.27057266541414188</v>
      </c>
      <c r="AQ8" s="674">
        <v>0.24536664812191269</v>
      </c>
      <c r="AR8" s="682"/>
      <c r="AS8" s="576">
        <v>-0.51959935634787291</v>
      </c>
      <c r="AT8" s="674">
        <v>0.1388501828183159</v>
      </c>
      <c r="AU8" s="682"/>
      <c r="AV8" s="576">
        <v>-0.40464517950453655</v>
      </c>
      <c r="AW8" s="674">
        <v>0.48106662325556537</v>
      </c>
      <c r="AX8" s="682"/>
      <c r="AY8" s="576">
        <v>-0.59293300613548994</v>
      </c>
      <c r="AZ8" s="674">
        <v>0.1049538669340752</v>
      </c>
      <c r="BA8" s="675"/>
    </row>
    <row r="9" spans="1:53" s="319" customFormat="1" ht="19" x14ac:dyDescent="0.25">
      <c r="A9" s="561" t="s">
        <v>1592</v>
      </c>
      <c r="B9" s="561">
        <v>5</v>
      </c>
      <c r="C9" s="585" t="s">
        <v>1467</v>
      </c>
      <c r="D9" s="580">
        <v>1</v>
      </c>
      <c r="E9" s="674">
        <v>0</v>
      </c>
      <c r="F9" s="682"/>
      <c r="G9" s="576" t="s">
        <v>263</v>
      </c>
      <c r="H9" s="674">
        <v>0</v>
      </c>
      <c r="I9" s="682"/>
      <c r="J9" s="576">
        <v>1</v>
      </c>
      <c r="K9" s="674">
        <v>0</v>
      </c>
      <c r="L9" s="682"/>
      <c r="M9" s="576">
        <v>1</v>
      </c>
      <c r="N9" s="674">
        <v>0</v>
      </c>
      <c r="O9" s="682"/>
      <c r="P9" s="572">
        <v>0.62</v>
      </c>
      <c r="Q9" s="674">
        <v>0.3</v>
      </c>
      <c r="R9" s="682"/>
      <c r="S9" s="572">
        <v>0.49</v>
      </c>
      <c r="T9" s="674">
        <v>0.25</v>
      </c>
      <c r="U9" s="682"/>
      <c r="V9" s="572">
        <v>0.89</v>
      </c>
      <c r="W9" s="674">
        <v>0.08</v>
      </c>
      <c r="X9" s="682"/>
      <c r="Y9" s="572">
        <v>0.98</v>
      </c>
      <c r="Z9" s="674">
        <v>0.02</v>
      </c>
      <c r="AA9" s="682"/>
      <c r="AB9" s="586" t="s">
        <v>1467</v>
      </c>
      <c r="AC9" s="572">
        <v>1</v>
      </c>
      <c r="AD9" s="674">
        <v>0</v>
      </c>
      <c r="AE9" s="682"/>
      <c r="AF9" s="572">
        <v>1</v>
      </c>
      <c r="AG9" s="674">
        <v>0</v>
      </c>
      <c r="AH9" s="682"/>
      <c r="AI9" s="586" t="s">
        <v>1467</v>
      </c>
      <c r="AJ9" s="580">
        <v>1</v>
      </c>
      <c r="AK9" s="674">
        <v>0</v>
      </c>
      <c r="AL9" s="682"/>
      <c r="AM9" s="576">
        <v>1</v>
      </c>
      <c r="AN9" s="674">
        <v>0</v>
      </c>
      <c r="AO9" s="682"/>
      <c r="AP9" s="576">
        <v>1</v>
      </c>
      <c r="AQ9" s="674">
        <v>0</v>
      </c>
      <c r="AR9" s="682"/>
      <c r="AS9" s="576">
        <v>0.18</v>
      </c>
      <c r="AT9" s="674">
        <v>0.17</v>
      </c>
      <c r="AU9" s="682"/>
      <c r="AV9" s="576">
        <v>1</v>
      </c>
      <c r="AW9" s="674">
        <v>0</v>
      </c>
      <c r="AX9" s="682"/>
      <c r="AY9" s="576">
        <v>1</v>
      </c>
      <c r="AZ9" s="674">
        <v>0</v>
      </c>
      <c r="BA9" s="675"/>
    </row>
    <row r="10" spans="1:53" s="319" customFormat="1" ht="19" x14ac:dyDescent="0.25">
      <c r="A10" s="561" t="s">
        <v>1593</v>
      </c>
      <c r="B10" s="561">
        <v>5</v>
      </c>
      <c r="C10" s="585" t="s">
        <v>1467</v>
      </c>
      <c r="D10" s="580">
        <v>0</v>
      </c>
      <c r="E10" s="674">
        <v>0</v>
      </c>
      <c r="F10" s="682"/>
      <c r="G10" s="576" t="s">
        <v>263</v>
      </c>
      <c r="H10" s="674">
        <v>0</v>
      </c>
      <c r="I10" s="682"/>
      <c r="J10" s="576">
        <v>0</v>
      </c>
      <c r="K10" s="674">
        <v>0</v>
      </c>
      <c r="L10" s="682"/>
      <c r="M10" s="576">
        <v>0</v>
      </c>
      <c r="N10" s="674">
        <v>0</v>
      </c>
      <c r="O10" s="682"/>
      <c r="P10" s="572">
        <v>0.01</v>
      </c>
      <c r="Q10" s="674">
        <v>0.01</v>
      </c>
      <c r="R10" s="682"/>
      <c r="S10" s="572">
        <v>0</v>
      </c>
      <c r="T10" s="674">
        <v>0</v>
      </c>
      <c r="U10" s="682"/>
      <c r="V10" s="572">
        <v>0.11</v>
      </c>
      <c r="W10" s="674">
        <v>0.08</v>
      </c>
      <c r="X10" s="682"/>
      <c r="Y10" s="572">
        <v>0.02</v>
      </c>
      <c r="Z10" s="674">
        <v>0.02</v>
      </c>
      <c r="AA10" s="682"/>
      <c r="AB10" s="586" t="s">
        <v>1467</v>
      </c>
      <c r="AC10" s="572">
        <v>0</v>
      </c>
      <c r="AD10" s="674">
        <v>0</v>
      </c>
      <c r="AE10" s="682"/>
      <c r="AF10" s="572">
        <v>0</v>
      </c>
      <c r="AG10" s="674">
        <v>0</v>
      </c>
      <c r="AH10" s="682"/>
      <c r="AI10" s="586" t="s">
        <v>1467</v>
      </c>
      <c r="AJ10" s="580">
        <v>0</v>
      </c>
      <c r="AK10" s="674">
        <v>0</v>
      </c>
      <c r="AL10" s="682"/>
      <c r="AM10" s="576">
        <v>0</v>
      </c>
      <c r="AN10" s="674">
        <v>0</v>
      </c>
      <c r="AO10" s="682"/>
      <c r="AP10" s="576">
        <v>0</v>
      </c>
      <c r="AQ10" s="674">
        <v>0</v>
      </c>
      <c r="AR10" s="682"/>
      <c r="AS10" s="576">
        <v>0.01</v>
      </c>
      <c r="AT10" s="674">
        <v>0.02</v>
      </c>
      <c r="AU10" s="682"/>
      <c r="AV10" s="576">
        <v>0</v>
      </c>
      <c r="AW10" s="674">
        <v>0</v>
      </c>
      <c r="AX10" s="682"/>
      <c r="AY10" s="576">
        <v>0</v>
      </c>
      <c r="AZ10" s="674">
        <v>0</v>
      </c>
      <c r="BA10" s="675"/>
    </row>
    <row r="11" spans="1:53" s="319" customFormat="1" ht="19" x14ac:dyDescent="0.25">
      <c r="A11" s="561" t="s">
        <v>1594</v>
      </c>
      <c r="B11" s="561">
        <v>5</v>
      </c>
      <c r="C11" s="585" t="s">
        <v>1467</v>
      </c>
      <c r="D11" s="580">
        <v>0</v>
      </c>
      <c r="E11" s="674">
        <v>0</v>
      </c>
      <c r="F11" s="682"/>
      <c r="G11" s="576" t="s">
        <v>263</v>
      </c>
      <c r="H11" s="674">
        <v>0</v>
      </c>
      <c r="I11" s="682"/>
      <c r="J11" s="576">
        <v>0</v>
      </c>
      <c r="K11" s="674">
        <v>0</v>
      </c>
      <c r="L11" s="682"/>
      <c r="M11" s="576">
        <v>0</v>
      </c>
      <c r="N11" s="674">
        <v>0</v>
      </c>
      <c r="O11" s="682"/>
      <c r="P11" s="572">
        <v>0.37</v>
      </c>
      <c r="Q11" s="674">
        <v>0.3</v>
      </c>
      <c r="R11" s="682"/>
      <c r="S11" s="572">
        <v>0.51</v>
      </c>
      <c r="T11" s="674">
        <v>0.25</v>
      </c>
      <c r="U11" s="682"/>
      <c r="V11" s="572">
        <v>0</v>
      </c>
      <c r="W11" s="674">
        <v>0</v>
      </c>
      <c r="X11" s="682"/>
      <c r="Y11" s="572">
        <v>0</v>
      </c>
      <c r="Z11" s="674">
        <v>0</v>
      </c>
      <c r="AA11" s="682"/>
      <c r="AB11" s="586" t="s">
        <v>1467</v>
      </c>
      <c r="AC11" s="572">
        <v>0</v>
      </c>
      <c r="AD11" s="674">
        <v>0</v>
      </c>
      <c r="AE11" s="682"/>
      <c r="AF11" s="572">
        <v>0</v>
      </c>
      <c r="AG11" s="674">
        <v>0</v>
      </c>
      <c r="AH11" s="682"/>
      <c r="AI11" s="586" t="s">
        <v>1467</v>
      </c>
      <c r="AJ11" s="580">
        <v>0</v>
      </c>
      <c r="AK11" s="674">
        <v>0</v>
      </c>
      <c r="AL11" s="682"/>
      <c r="AM11" s="576">
        <v>0</v>
      </c>
      <c r="AN11" s="674">
        <v>0</v>
      </c>
      <c r="AO11" s="682"/>
      <c r="AP11" s="576">
        <v>0</v>
      </c>
      <c r="AQ11" s="674">
        <v>0</v>
      </c>
      <c r="AR11" s="682"/>
      <c r="AS11" s="576">
        <v>0.8</v>
      </c>
      <c r="AT11" s="674">
        <v>0.18</v>
      </c>
      <c r="AU11" s="682"/>
      <c r="AV11" s="576">
        <v>0</v>
      </c>
      <c r="AW11" s="674">
        <v>0</v>
      </c>
      <c r="AX11" s="682"/>
      <c r="AY11" s="576">
        <v>0</v>
      </c>
      <c r="AZ11" s="674">
        <v>0</v>
      </c>
      <c r="BA11" s="675"/>
    </row>
    <row r="12" spans="1:53" s="319" customFormat="1" ht="16" x14ac:dyDescent="0.2">
      <c r="A12" s="561"/>
      <c r="B12" s="561"/>
      <c r="C12" s="570"/>
      <c r="D12" s="587"/>
      <c r="E12" s="683"/>
      <c r="F12" s="684"/>
      <c r="G12" s="588"/>
      <c r="H12" s="683"/>
      <c r="I12" s="684"/>
      <c r="J12" s="589"/>
      <c r="K12" s="683"/>
      <c r="L12" s="684"/>
      <c r="M12" s="589"/>
      <c r="N12" s="683"/>
      <c r="O12" s="684"/>
      <c r="P12" s="588"/>
      <c r="Q12" s="683"/>
      <c r="R12" s="684"/>
      <c r="S12" s="588"/>
      <c r="T12" s="683"/>
      <c r="U12" s="684"/>
      <c r="V12" s="588"/>
      <c r="W12" s="683"/>
      <c r="X12" s="684"/>
      <c r="Y12" s="588"/>
      <c r="Z12" s="683"/>
      <c r="AA12" s="684"/>
      <c r="AB12" s="590"/>
      <c r="AC12" s="572"/>
      <c r="AD12" s="683"/>
      <c r="AE12" s="684"/>
      <c r="AF12" s="572"/>
      <c r="AG12" s="683"/>
      <c r="AH12" s="684"/>
      <c r="AI12" s="590"/>
      <c r="AJ12" s="580"/>
      <c r="AK12" s="683"/>
      <c r="AL12" s="684"/>
      <c r="AM12" s="576"/>
      <c r="AN12" s="683"/>
      <c r="AO12" s="684"/>
      <c r="AP12" s="576"/>
      <c r="AQ12" s="683"/>
      <c r="AR12" s="684"/>
      <c r="AS12" s="576"/>
      <c r="AT12" s="683"/>
      <c r="AU12" s="684"/>
      <c r="AV12" s="576"/>
      <c r="AW12" s="683"/>
      <c r="AX12" s="684"/>
      <c r="AY12" s="576"/>
      <c r="AZ12" s="676"/>
      <c r="BA12" s="677"/>
    </row>
    <row r="13" spans="1:53" s="319" customFormat="1" ht="16" x14ac:dyDescent="0.2">
      <c r="A13" s="591" t="s">
        <v>1327</v>
      </c>
      <c r="B13" s="592"/>
      <c r="C13" s="593"/>
      <c r="D13" s="587"/>
      <c r="E13" s="683"/>
      <c r="F13" s="684"/>
      <c r="G13" s="588"/>
      <c r="H13" s="681"/>
      <c r="I13" s="682"/>
      <c r="J13" s="588"/>
      <c r="K13" s="681"/>
      <c r="L13" s="682"/>
      <c r="M13" s="588"/>
      <c r="N13" s="681"/>
      <c r="O13" s="682"/>
      <c r="P13" s="588"/>
      <c r="Q13" s="681"/>
      <c r="R13" s="682"/>
      <c r="S13" s="588"/>
      <c r="T13" s="681"/>
      <c r="U13" s="682"/>
      <c r="V13" s="588"/>
      <c r="W13" s="681"/>
      <c r="X13" s="682"/>
      <c r="Y13" s="588"/>
      <c r="Z13" s="681"/>
      <c r="AA13" s="682"/>
      <c r="AB13" s="590"/>
      <c r="AC13" s="572"/>
      <c r="AD13" s="681"/>
      <c r="AE13" s="682"/>
      <c r="AF13" s="572"/>
      <c r="AG13" s="681"/>
      <c r="AH13" s="682"/>
      <c r="AI13" s="590"/>
      <c r="AJ13" s="580"/>
      <c r="AK13" s="681"/>
      <c r="AL13" s="682"/>
      <c r="AM13" s="576"/>
      <c r="AN13" s="681"/>
      <c r="AO13" s="682"/>
      <c r="AP13" s="576"/>
      <c r="AQ13" s="681"/>
      <c r="AR13" s="682"/>
      <c r="AS13" s="576"/>
      <c r="AT13" s="681"/>
      <c r="AU13" s="682"/>
      <c r="AV13" s="576"/>
      <c r="AW13" s="681"/>
      <c r="AX13" s="682"/>
      <c r="AY13" s="578"/>
      <c r="AZ13" s="674"/>
      <c r="BA13" s="675"/>
    </row>
    <row r="14" spans="1:53" s="319" customFormat="1" ht="19" x14ac:dyDescent="0.25">
      <c r="A14" s="561" t="s">
        <v>1588</v>
      </c>
      <c r="B14" s="561">
        <v>6</v>
      </c>
      <c r="C14" s="570" t="s">
        <v>1465</v>
      </c>
      <c r="D14" s="571">
        <v>27.820202920510166</v>
      </c>
      <c r="E14" s="681">
        <v>0.22426643672508748</v>
      </c>
      <c r="F14" s="682"/>
      <c r="G14" s="572">
        <v>0.58287461646612415</v>
      </c>
      <c r="H14" s="674">
        <v>0</v>
      </c>
      <c r="I14" s="682"/>
      <c r="J14" s="572">
        <v>5.0021688098062738</v>
      </c>
      <c r="K14" s="674">
        <v>0.12940494633735769</v>
      </c>
      <c r="L14" s="682"/>
      <c r="M14" s="572">
        <v>3.9374240534712356E-2</v>
      </c>
      <c r="N14" s="674">
        <v>2.1977966359747305E-3</v>
      </c>
      <c r="O14" s="682"/>
      <c r="P14" s="572">
        <v>1.9396512897259821</v>
      </c>
      <c r="Q14" s="674">
        <v>6.652912536825778E-2</v>
      </c>
      <c r="R14" s="682"/>
      <c r="S14" s="572">
        <v>4.4019984354674788</v>
      </c>
      <c r="T14" s="674">
        <v>9.8690615037889493E-2</v>
      </c>
      <c r="U14" s="682"/>
      <c r="V14" s="572">
        <v>2.3182997442802735</v>
      </c>
      <c r="W14" s="674">
        <v>1.5827357934107007E-2</v>
      </c>
      <c r="X14" s="682"/>
      <c r="Y14" s="572">
        <v>1.7985103159343263</v>
      </c>
      <c r="Z14" s="674">
        <v>4.258351536716172E-2</v>
      </c>
      <c r="AA14" s="682"/>
      <c r="AB14" s="573" t="s">
        <v>1465</v>
      </c>
      <c r="AC14" s="572">
        <v>9.1038842846062131</v>
      </c>
      <c r="AD14" s="674">
        <v>5.2942252502244935E-2</v>
      </c>
      <c r="AE14" s="682"/>
      <c r="AF14" s="572">
        <v>4.2805514007309128E-2</v>
      </c>
      <c r="AG14" s="674">
        <v>7.7970657514215918E-4</v>
      </c>
      <c r="AH14" s="682"/>
      <c r="AI14" s="574" t="s">
        <v>1466</v>
      </c>
      <c r="AJ14" s="575">
        <v>685.04981729432313</v>
      </c>
      <c r="AK14" s="674">
        <v>17.936861782482719</v>
      </c>
      <c r="AL14" s="682"/>
      <c r="AM14" s="578">
        <v>39.187233832260667</v>
      </c>
      <c r="AN14" s="674">
        <v>27.268402397097766</v>
      </c>
      <c r="AO14" s="682"/>
      <c r="AP14" s="578">
        <v>101.90575782825776</v>
      </c>
      <c r="AQ14" s="678">
        <v>24.102314494111965</v>
      </c>
      <c r="AR14" s="686"/>
      <c r="AS14" s="577">
        <v>483.55411499146493</v>
      </c>
      <c r="AT14" s="678">
        <v>6.6669393722039079</v>
      </c>
      <c r="AU14" s="686"/>
      <c r="AV14" s="577">
        <v>102.03755208905713</v>
      </c>
      <c r="AW14" s="674">
        <v>5.9761942615705914</v>
      </c>
      <c r="AX14" s="682"/>
      <c r="AY14" s="578">
        <v>32.016384577852882</v>
      </c>
      <c r="AZ14" s="674">
        <v>2.690960249393898</v>
      </c>
      <c r="BA14" s="675"/>
    </row>
    <row r="15" spans="1:53" s="319" customFormat="1" ht="19" x14ac:dyDescent="0.25">
      <c r="A15" s="561" t="s">
        <v>1589</v>
      </c>
      <c r="B15" s="561">
        <v>7</v>
      </c>
      <c r="C15" s="579" t="s">
        <v>1466</v>
      </c>
      <c r="D15" s="575">
        <v>366.11272073762649</v>
      </c>
      <c r="E15" s="692">
        <v>178.55658601398096</v>
      </c>
      <c r="F15" s="682"/>
      <c r="G15" s="572" t="s">
        <v>263</v>
      </c>
      <c r="H15" s="681">
        <v>0</v>
      </c>
      <c r="I15" s="682"/>
      <c r="J15" s="581">
        <v>242.48328092417927</v>
      </c>
      <c r="K15" s="692">
        <v>331.55865345241858</v>
      </c>
      <c r="L15" s="690"/>
      <c r="M15" s="581">
        <v>155.62809292403529</v>
      </c>
      <c r="N15" s="692">
        <v>156.56068014909854</v>
      </c>
      <c r="O15" s="690"/>
      <c r="P15" s="581">
        <v>994.87380598790332</v>
      </c>
      <c r="Q15" s="692">
        <v>377.62539478726961</v>
      </c>
      <c r="R15" s="690"/>
      <c r="S15" s="581">
        <v>7290.0364588226648</v>
      </c>
      <c r="T15" s="692">
        <v>2486.1215677617743</v>
      </c>
      <c r="U15" s="690"/>
      <c r="V15" s="582">
        <v>27.772959047638668</v>
      </c>
      <c r="W15" s="685">
        <v>19.375233698517775</v>
      </c>
      <c r="X15" s="686"/>
      <c r="Y15" s="581">
        <v>3030.2921873047217</v>
      </c>
      <c r="Z15" s="692">
        <v>1362.0794358127525</v>
      </c>
      <c r="AA15" s="690"/>
      <c r="AB15" s="583" t="s">
        <v>1468</v>
      </c>
      <c r="AC15" s="581">
        <v>523.70443393207336</v>
      </c>
      <c r="AD15" s="685">
        <v>602.65585497286145</v>
      </c>
      <c r="AE15" s="686"/>
      <c r="AF15" s="581">
        <v>1080.6364433333331</v>
      </c>
      <c r="AG15" s="685">
        <v>261.05256617975294</v>
      </c>
      <c r="AH15" s="686"/>
      <c r="AI15" s="574" t="s">
        <v>1466</v>
      </c>
      <c r="AJ15" s="571">
        <v>30.108449401648286</v>
      </c>
      <c r="AK15" s="685">
        <v>21.7035056065411</v>
      </c>
      <c r="AL15" s="686"/>
      <c r="AM15" s="576" t="s">
        <v>263</v>
      </c>
      <c r="AN15" s="685">
        <v>0</v>
      </c>
      <c r="AO15" s="686"/>
      <c r="AP15" s="576" t="s">
        <v>263</v>
      </c>
      <c r="AQ15" s="685">
        <v>0</v>
      </c>
      <c r="AR15" s="686"/>
      <c r="AS15" s="578">
        <v>36.955341052684048</v>
      </c>
      <c r="AT15" s="685">
        <v>20.467882663895775</v>
      </c>
      <c r="AU15" s="686"/>
      <c r="AV15" s="578">
        <v>18.552016202062745</v>
      </c>
      <c r="AW15" s="685">
        <v>10.083676154451769</v>
      </c>
      <c r="AX15" s="686"/>
      <c r="AY15" s="576" t="s">
        <v>263</v>
      </c>
      <c r="AZ15" s="678">
        <v>0</v>
      </c>
      <c r="BA15" s="679"/>
    </row>
    <row r="16" spans="1:53" s="319" customFormat="1" ht="19" x14ac:dyDescent="0.25">
      <c r="A16" s="561" t="s">
        <v>1590</v>
      </c>
      <c r="B16" s="561">
        <v>8</v>
      </c>
      <c r="C16" s="579" t="s">
        <v>1466</v>
      </c>
      <c r="D16" s="571">
        <v>12.09799359891735</v>
      </c>
      <c r="E16" s="681">
        <v>2.5701392039675262</v>
      </c>
      <c r="F16" s="682"/>
      <c r="G16" s="572" t="s">
        <v>263</v>
      </c>
      <c r="H16" s="681">
        <v>0</v>
      </c>
      <c r="I16" s="682"/>
      <c r="J16" s="576" t="s">
        <v>263</v>
      </c>
      <c r="K16" s="681">
        <v>0</v>
      </c>
      <c r="L16" s="682"/>
      <c r="M16" s="576" t="s">
        <v>263</v>
      </c>
      <c r="N16" s="681">
        <v>0</v>
      </c>
      <c r="O16" s="682"/>
      <c r="P16" s="572">
        <v>0.90037789814138058</v>
      </c>
      <c r="Q16" s="681">
        <v>0.26743620828623704</v>
      </c>
      <c r="R16" s="682"/>
      <c r="S16" s="582">
        <v>5.7466846884422207</v>
      </c>
      <c r="T16" s="681">
        <v>1.4960713315630976</v>
      </c>
      <c r="U16" s="682"/>
      <c r="V16" s="572">
        <v>3.8220255884753507</v>
      </c>
      <c r="W16" s="681">
        <v>0.72704433232977705</v>
      </c>
      <c r="X16" s="682"/>
      <c r="Y16" s="572">
        <v>1.1204324083868527</v>
      </c>
      <c r="Z16" s="681">
        <v>0.24853461479761232</v>
      </c>
      <c r="AA16" s="682"/>
      <c r="AB16" s="583" t="s">
        <v>1468</v>
      </c>
      <c r="AC16" s="582">
        <v>10.413793103448276</v>
      </c>
      <c r="AD16" s="681">
        <v>9.760478769650998</v>
      </c>
      <c r="AE16" s="682"/>
      <c r="AF16" s="582">
        <v>16.576666666666668</v>
      </c>
      <c r="AG16" s="681">
        <v>5.718432588075836</v>
      </c>
      <c r="AH16" s="682"/>
      <c r="AI16" s="574" t="s">
        <v>1468</v>
      </c>
      <c r="AJ16" s="571">
        <v>19.796666666666663</v>
      </c>
      <c r="AK16" s="681">
        <v>3.8001346013668993</v>
      </c>
      <c r="AL16" s="682"/>
      <c r="AM16" s="576">
        <v>0.18</v>
      </c>
      <c r="AN16" s="681">
        <v>8.0541914553851998E-2</v>
      </c>
      <c r="AO16" s="682"/>
      <c r="AP16" s="594">
        <v>1</v>
      </c>
      <c r="AQ16" s="681">
        <v>0</v>
      </c>
      <c r="AR16" s="682"/>
      <c r="AS16" s="578">
        <v>76.666666666666671</v>
      </c>
      <c r="AT16" s="685">
        <v>18.90143824728932</v>
      </c>
      <c r="AU16" s="686"/>
      <c r="AV16" s="594">
        <v>0.74</v>
      </c>
      <c r="AW16" s="681">
        <v>0.40301985062773199</v>
      </c>
      <c r="AX16" s="682"/>
      <c r="AY16" s="576">
        <v>0.57055543758503424</v>
      </c>
      <c r="AZ16" s="674">
        <v>0.41921429187652903</v>
      </c>
      <c r="BA16" s="675"/>
    </row>
    <row r="17" spans="1:54" s="319" customFormat="1" ht="19" x14ac:dyDescent="0.25">
      <c r="A17" s="561" t="s">
        <v>1591</v>
      </c>
      <c r="B17" s="561">
        <v>9</v>
      </c>
      <c r="C17" s="585" t="s">
        <v>1467</v>
      </c>
      <c r="D17" s="580">
        <v>-0.35141500614752691</v>
      </c>
      <c r="E17" s="681">
        <v>0.10162764565092425</v>
      </c>
      <c r="F17" s="682"/>
      <c r="G17" s="572">
        <v>-0.31611306443650722</v>
      </c>
      <c r="H17" s="681">
        <v>9.4891157227020406E-2</v>
      </c>
      <c r="I17" s="682"/>
      <c r="J17" s="572">
        <v>-0.28550347512223545</v>
      </c>
      <c r="K17" s="681">
        <v>0.11586425918325405</v>
      </c>
      <c r="L17" s="682"/>
      <c r="M17" s="582">
        <v>1.0422055835230144</v>
      </c>
      <c r="N17" s="681">
        <v>1.7689507305926189</v>
      </c>
      <c r="O17" s="682"/>
      <c r="P17" s="572">
        <v>-0.41089978474981159</v>
      </c>
      <c r="Q17" s="681">
        <v>9.6790882191966882E-2</v>
      </c>
      <c r="R17" s="682"/>
      <c r="S17" s="572">
        <v>-0.58302509573768679</v>
      </c>
      <c r="T17" s="681">
        <v>0.13106042721988487</v>
      </c>
      <c r="U17" s="682"/>
      <c r="V17" s="572">
        <v>-0.65275114848441462</v>
      </c>
      <c r="W17" s="681">
        <v>0.11859702191219632</v>
      </c>
      <c r="X17" s="682"/>
      <c r="Y17" s="572">
        <v>-0.29635515064854473</v>
      </c>
      <c r="Z17" s="681">
        <v>0.13840377542714116</v>
      </c>
      <c r="AA17" s="682"/>
      <c r="AB17" s="586" t="s">
        <v>1467</v>
      </c>
      <c r="AC17" s="572">
        <v>-0.27857025627868043</v>
      </c>
      <c r="AD17" s="681">
        <v>9.1391475729300536E-2</v>
      </c>
      <c r="AE17" s="682"/>
      <c r="AF17" s="572">
        <v>-0.40283730473844076</v>
      </c>
      <c r="AG17" s="681">
        <v>0.44695975921312575</v>
      </c>
      <c r="AH17" s="682"/>
      <c r="AI17" s="586" t="s">
        <v>1467</v>
      </c>
      <c r="AJ17" s="580">
        <v>-0.21053089893717603</v>
      </c>
      <c r="AK17" s="681">
        <v>0.27952499748492832</v>
      </c>
      <c r="AL17" s="682"/>
      <c r="AM17" s="576">
        <v>-0.70432122295484056</v>
      </c>
      <c r="AN17" s="681">
        <v>8.2144940329103078E-2</v>
      </c>
      <c r="AO17" s="682"/>
      <c r="AP17" s="576">
        <v>-0.27238467212250433</v>
      </c>
      <c r="AQ17" s="681">
        <v>0.1176929038780455</v>
      </c>
      <c r="AR17" s="682"/>
      <c r="AS17" s="576">
        <v>-0.60716597640832348</v>
      </c>
      <c r="AT17" s="681">
        <v>0.13859058699741605</v>
      </c>
      <c r="AU17" s="682"/>
      <c r="AV17" s="576">
        <v>-0.35121796838809416</v>
      </c>
      <c r="AW17" s="681">
        <v>0.10244686939095618</v>
      </c>
      <c r="AX17" s="682"/>
      <c r="AY17" s="576">
        <v>-0.28750958942466054</v>
      </c>
      <c r="AZ17" s="674">
        <v>9.919921304686298E-2</v>
      </c>
      <c r="BA17" s="675"/>
    </row>
    <row r="18" spans="1:54" s="319" customFormat="1" ht="19" x14ac:dyDescent="0.25">
      <c r="A18" s="561" t="s">
        <v>1592</v>
      </c>
      <c r="B18" s="561">
        <v>5</v>
      </c>
      <c r="C18" s="585" t="s">
        <v>1467</v>
      </c>
      <c r="D18" s="580">
        <v>1</v>
      </c>
      <c r="E18" s="681">
        <v>0</v>
      </c>
      <c r="F18" s="682"/>
      <c r="G18" s="576" t="s">
        <v>263</v>
      </c>
      <c r="H18" s="681">
        <v>0</v>
      </c>
      <c r="I18" s="682"/>
      <c r="J18" s="576" t="s">
        <v>263</v>
      </c>
      <c r="K18" s="681">
        <v>0</v>
      </c>
      <c r="L18" s="682"/>
      <c r="M18" s="576" t="s">
        <v>263</v>
      </c>
      <c r="N18" s="681">
        <v>0</v>
      </c>
      <c r="O18" s="682"/>
      <c r="P18" s="572">
        <v>0.99</v>
      </c>
      <c r="Q18" s="681">
        <v>0.02</v>
      </c>
      <c r="R18" s="682"/>
      <c r="S18" s="572">
        <v>1</v>
      </c>
      <c r="T18" s="681">
        <v>0</v>
      </c>
      <c r="U18" s="682"/>
      <c r="V18" s="572">
        <v>0.87</v>
      </c>
      <c r="W18" s="681">
        <v>0.16</v>
      </c>
      <c r="X18" s="682"/>
      <c r="Y18" s="572">
        <v>0.92</v>
      </c>
      <c r="Z18" s="681">
        <v>0.09</v>
      </c>
      <c r="AA18" s="682"/>
      <c r="AB18" s="586" t="s">
        <v>1467</v>
      </c>
      <c r="AC18" s="572">
        <v>1</v>
      </c>
      <c r="AD18" s="681">
        <v>0</v>
      </c>
      <c r="AE18" s="682"/>
      <c r="AF18" s="572">
        <v>1</v>
      </c>
      <c r="AG18" s="681">
        <v>0</v>
      </c>
      <c r="AH18" s="682"/>
      <c r="AI18" s="586" t="s">
        <v>1467</v>
      </c>
      <c r="AJ18" s="580">
        <v>1</v>
      </c>
      <c r="AK18" s="681">
        <v>0</v>
      </c>
      <c r="AL18" s="682"/>
      <c r="AM18" s="576">
        <v>1</v>
      </c>
      <c r="AN18" s="681">
        <v>0</v>
      </c>
      <c r="AO18" s="682"/>
      <c r="AP18" s="576">
        <v>1</v>
      </c>
      <c r="AQ18" s="681">
        <v>0</v>
      </c>
      <c r="AR18" s="682"/>
      <c r="AS18" s="576">
        <v>1</v>
      </c>
      <c r="AT18" s="681">
        <v>0.01</v>
      </c>
      <c r="AU18" s="682"/>
      <c r="AV18" s="576">
        <v>1</v>
      </c>
      <c r="AW18" s="681">
        <v>0</v>
      </c>
      <c r="AX18" s="682"/>
      <c r="AY18" s="576">
        <v>1</v>
      </c>
      <c r="AZ18" s="674">
        <v>0</v>
      </c>
      <c r="BA18" s="675"/>
    </row>
    <row r="19" spans="1:54" s="319" customFormat="1" ht="19" x14ac:dyDescent="0.25">
      <c r="A19" s="561" t="s">
        <v>1593</v>
      </c>
      <c r="B19" s="561">
        <v>5</v>
      </c>
      <c r="C19" s="585" t="s">
        <v>1467</v>
      </c>
      <c r="D19" s="580">
        <v>0</v>
      </c>
      <c r="E19" s="681">
        <v>0</v>
      </c>
      <c r="F19" s="682"/>
      <c r="G19" s="576" t="s">
        <v>263</v>
      </c>
      <c r="H19" s="681">
        <v>0</v>
      </c>
      <c r="I19" s="682"/>
      <c r="J19" s="576" t="s">
        <v>263</v>
      </c>
      <c r="K19" s="681">
        <v>0</v>
      </c>
      <c r="L19" s="682"/>
      <c r="M19" s="576" t="s">
        <v>263</v>
      </c>
      <c r="N19" s="681">
        <v>0</v>
      </c>
      <c r="O19" s="682"/>
      <c r="P19" s="572">
        <v>0.01</v>
      </c>
      <c r="Q19" s="681">
        <v>0.02</v>
      </c>
      <c r="R19" s="682"/>
      <c r="S19" s="572">
        <v>0</v>
      </c>
      <c r="T19" s="681">
        <v>0</v>
      </c>
      <c r="U19" s="682"/>
      <c r="V19" s="572">
        <v>0.13</v>
      </c>
      <c r="W19" s="681">
        <v>0.16</v>
      </c>
      <c r="X19" s="682"/>
      <c r="Y19" s="572">
        <v>0.08</v>
      </c>
      <c r="Z19" s="681">
        <v>0.09</v>
      </c>
      <c r="AA19" s="682"/>
      <c r="AB19" s="586" t="s">
        <v>1467</v>
      </c>
      <c r="AC19" s="572">
        <v>0</v>
      </c>
      <c r="AD19" s="681">
        <v>0</v>
      </c>
      <c r="AE19" s="682"/>
      <c r="AF19" s="572">
        <v>0</v>
      </c>
      <c r="AG19" s="681">
        <v>0</v>
      </c>
      <c r="AH19" s="682"/>
      <c r="AI19" s="586" t="s">
        <v>1467</v>
      </c>
      <c r="AJ19" s="580">
        <v>0</v>
      </c>
      <c r="AK19" s="681">
        <v>0</v>
      </c>
      <c r="AL19" s="682"/>
      <c r="AM19" s="576">
        <v>0</v>
      </c>
      <c r="AN19" s="681">
        <v>0</v>
      </c>
      <c r="AO19" s="682"/>
      <c r="AP19" s="576">
        <v>0</v>
      </c>
      <c r="AQ19" s="681">
        <v>0</v>
      </c>
      <c r="AR19" s="682"/>
      <c r="AS19" s="576">
        <v>0</v>
      </c>
      <c r="AT19" s="681">
        <v>0.01</v>
      </c>
      <c r="AU19" s="682"/>
      <c r="AV19" s="576">
        <v>0</v>
      </c>
      <c r="AW19" s="681">
        <v>0</v>
      </c>
      <c r="AX19" s="682"/>
      <c r="AY19" s="576">
        <v>0</v>
      </c>
      <c r="AZ19" s="674">
        <v>0</v>
      </c>
      <c r="BA19" s="675"/>
    </row>
    <row r="20" spans="1:54" s="319" customFormat="1" ht="19" x14ac:dyDescent="0.25">
      <c r="A20" s="561" t="s">
        <v>1594</v>
      </c>
      <c r="B20" s="561">
        <v>5</v>
      </c>
      <c r="C20" s="585" t="s">
        <v>1467</v>
      </c>
      <c r="D20" s="580">
        <v>0</v>
      </c>
      <c r="E20" s="681">
        <v>0</v>
      </c>
      <c r="F20" s="682"/>
      <c r="G20" s="576" t="s">
        <v>263</v>
      </c>
      <c r="H20" s="681">
        <v>0</v>
      </c>
      <c r="I20" s="682"/>
      <c r="J20" s="576" t="s">
        <v>263</v>
      </c>
      <c r="K20" s="681">
        <v>0</v>
      </c>
      <c r="L20" s="682"/>
      <c r="M20" s="576" t="s">
        <v>263</v>
      </c>
      <c r="N20" s="681">
        <v>0</v>
      </c>
      <c r="O20" s="682"/>
      <c r="P20" s="572">
        <v>0</v>
      </c>
      <c r="Q20" s="681">
        <v>0</v>
      </c>
      <c r="R20" s="682"/>
      <c r="S20" s="572">
        <v>0</v>
      </c>
      <c r="T20" s="681">
        <v>0</v>
      </c>
      <c r="U20" s="682"/>
      <c r="V20" s="572">
        <v>0</v>
      </c>
      <c r="W20" s="681">
        <v>0</v>
      </c>
      <c r="X20" s="682"/>
      <c r="Y20" s="572">
        <v>0</v>
      </c>
      <c r="Z20" s="681">
        <v>0</v>
      </c>
      <c r="AA20" s="682"/>
      <c r="AB20" s="586" t="s">
        <v>1467</v>
      </c>
      <c r="AC20" s="572">
        <v>0</v>
      </c>
      <c r="AD20" s="681">
        <v>0</v>
      </c>
      <c r="AE20" s="682"/>
      <c r="AF20" s="572">
        <v>0</v>
      </c>
      <c r="AG20" s="681">
        <v>0</v>
      </c>
      <c r="AH20" s="682"/>
      <c r="AI20" s="586" t="s">
        <v>1467</v>
      </c>
      <c r="AJ20" s="580">
        <v>0</v>
      </c>
      <c r="AK20" s="681">
        <v>0</v>
      </c>
      <c r="AL20" s="682"/>
      <c r="AM20" s="576">
        <v>0</v>
      </c>
      <c r="AN20" s="681">
        <v>0</v>
      </c>
      <c r="AO20" s="682"/>
      <c r="AP20" s="576">
        <v>0</v>
      </c>
      <c r="AQ20" s="681">
        <v>0</v>
      </c>
      <c r="AR20" s="682"/>
      <c r="AS20" s="576">
        <v>0</v>
      </c>
      <c r="AT20" s="681">
        <v>0</v>
      </c>
      <c r="AU20" s="682"/>
      <c r="AV20" s="576">
        <v>0</v>
      </c>
      <c r="AW20" s="681">
        <v>0</v>
      </c>
      <c r="AX20" s="682"/>
      <c r="AY20" s="576">
        <v>0</v>
      </c>
      <c r="AZ20" s="674">
        <v>0</v>
      </c>
      <c r="BA20" s="675"/>
    </row>
    <row r="21" spans="1:54" ht="16" x14ac:dyDescent="0.2">
      <c r="A21" s="561"/>
      <c r="B21" s="561"/>
      <c r="C21" s="570"/>
      <c r="D21" s="567"/>
      <c r="E21" s="696"/>
      <c r="F21" s="684"/>
      <c r="G21" s="561"/>
      <c r="H21" s="683"/>
      <c r="I21" s="684"/>
      <c r="J21" s="561"/>
      <c r="K21" s="683"/>
      <c r="L21" s="684"/>
      <c r="M21" s="561"/>
      <c r="N21" s="683"/>
      <c r="O21" s="684"/>
      <c r="P21" s="561"/>
      <c r="Q21" s="683"/>
      <c r="R21" s="684"/>
      <c r="S21" s="561"/>
      <c r="T21" s="683"/>
      <c r="U21" s="684"/>
      <c r="V21" s="561"/>
      <c r="W21" s="683"/>
      <c r="X21" s="684"/>
      <c r="Y21" s="561"/>
      <c r="Z21" s="683"/>
      <c r="AA21" s="684"/>
      <c r="AB21" s="573"/>
      <c r="AC21" s="595"/>
      <c r="AD21" s="683"/>
      <c r="AE21" s="684"/>
      <c r="AF21" s="595"/>
      <c r="AG21" s="683"/>
      <c r="AH21" s="684"/>
      <c r="AI21" s="573"/>
      <c r="AJ21" s="596"/>
      <c r="AK21" s="683"/>
      <c r="AL21" s="684"/>
      <c r="AM21" s="597"/>
      <c r="AN21" s="683"/>
      <c r="AO21" s="684"/>
      <c r="AP21" s="597"/>
      <c r="AQ21" s="683"/>
      <c r="AR21" s="684"/>
      <c r="AS21" s="597"/>
      <c r="AT21" s="683"/>
      <c r="AU21" s="684"/>
      <c r="AV21" s="597"/>
      <c r="AW21" s="683"/>
      <c r="AX21" s="684"/>
      <c r="AY21" s="578"/>
      <c r="AZ21" s="676"/>
      <c r="BA21" s="677"/>
    </row>
    <row r="22" spans="1:54" s="319" customFormat="1" ht="16" x14ac:dyDescent="0.2">
      <c r="A22" s="591" t="s">
        <v>1337</v>
      </c>
      <c r="B22" s="592"/>
      <c r="C22" s="593"/>
      <c r="D22" s="587"/>
      <c r="E22" s="683"/>
      <c r="F22" s="684"/>
      <c r="G22" s="588"/>
      <c r="H22" s="681"/>
      <c r="I22" s="682"/>
      <c r="J22" s="588"/>
      <c r="K22" s="681"/>
      <c r="L22" s="682"/>
      <c r="M22" s="588"/>
      <c r="N22" s="681"/>
      <c r="O22" s="682"/>
      <c r="P22" s="588"/>
      <c r="Q22" s="681"/>
      <c r="R22" s="682"/>
      <c r="S22" s="588"/>
      <c r="T22" s="681"/>
      <c r="U22" s="682"/>
      <c r="V22" s="588"/>
      <c r="W22" s="681"/>
      <c r="X22" s="682"/>
      <c r="Y22" s="588"/>
      <c r="Z22" s="681"/>
      <c r="AA22" s="682"/>
      <c r="AB22" s="590"/>
      <c r="AC22" s="572"/>
      <c r="AD22" s="681"/>
      <c r="AE22" s="682"/>
      <c r="AF22" s="572"/>
      <c r="AG22" s="681"/>
      <c r="AH22" s="682"/>
      <c r="AI22" s="590"/>
      <c r="AJ22" s="580"/>
      <c r="AK22" s="681"/>
      <c r="AL22" s="682"/>
      <c r="AM22" s="576"/>
      <c r="AN22" s="681"/>
      <c r="AO22" s="682"/>
      <c r="AP22" s="576"/>
      <c r="AQ22" s="681"/>
      <c r="AR22" s="682"/>
      <c r="AS22" s="576"/>
      <c r="AT22" s="681"/>
      <c r="AU22" s="682"/>
      <c r="AV22" s="576"/>
      <c r="AW22" s="681"/>
      <c r="AX22" s="682"/>
      <c r="AY22" s="578"/>
      <c r="AZ22" s="674"/>
      <c r="BA22" s="675"/>
    </row>
    <row r="23" spans="1:54" s="319" customFormat="1" ht="19" x14ac:dyDescent="0.25">
      <c r="A23" s="561" t="s">
        <v>1588</v>
      </c>
      <c r="B23" s="561">
        <v>10</v>
      </c>
      <c r="C23" s="570" t="s">
        <v>1465</v>
      </c>
      <c r="D23" s="571">
        <v>31.814386373723924</v>
      </c>
      <c r="E23" s="681">
        <v>0.19871578540837193</v>
      </c>
      <c r="F23" s="682"/>
      <c r="G23" s="572">
        <v>0.32364435429344152</v>
      </c>
      <c r="H23" s="681">
        <v>2.3973655873588257E-2</v>
      </c>
      <c r="I23" s="687"/>
      <c r="J23" s="572">
        <v>2.5179034379109524</v>
      </c>
      <c r="K23" s="681">
        <v>0.2447961675746759</v>
      </c>
      <c r="L23" s="687"/>
      <c r="M23" s="572">
        <v>3.3301671614691268E-2</v>
      </c>
      <c r="N23" s="681">
        <v>5.4212023558799739E-3</v>
      </c>
      <c r="O23" s="687"/>
      <c r="P23" s="572">
        <v>0.74776451206319894</v>
      </c>
      <c r="Q23" s="681">
        <v>0.11759199988090629</v>
      </c>
      <c r="R23" s="687"/>
      <c r="S23" s="572">
        <v>1.8510490857279402</v>
      </c>
      <c r="T23" s="681">
        <v>0.18581959933948439</v>
      </c>
      <c r="U23" s="687"/>
      <c r="V23" s="572">
        <v>2.7968324704052505</v>
      </c>
      <c r="W23" s="681">
        <v>0.16691970977219664</v>
      </c>
      <c r="X23" s="687"/>
      <c r="Y23" s="572">
        <v>3.353628874734607</v>
      </c>
      <c r="Z23" s="681">
        <v>0.53541847133757958</v>
      </c>
      <c r="AA23" s="687"/>
      <c r="AB23" s="573" t="s">
        <v>1465</v>
      </c>
      <c r="AC23" s="572">
        <v>8.2036288740682632</v>
      </c>
      <c r="AD23" s="681">
        <v>0.23816987053746572</v>
      </c>
      <c r="AE23" s="687"/>
      <c r="AF23" s="572">
        <v>3.9278583656819986E-2</v>
      </c>
      <c r="AG23" s="681">
        <v>4.3642870729799985E-3</v>
      </c>
      <c r="AH23" s="687"/>
      <c r="AI23" s="574" t="s">
        <v>1466</v>
      </c>
      <c r="AJ23" s="575">
        <v>1107</v>
      </c>
      <c r="AK23" s="692">
        <v>186</v>
      </c>
      <c r="AL23" s="690"/>
      <c r="AM23" s="578">
        <v>15</v>
      </c>
      <c r="AN23" s="685">
        <v>3</v>
      </c>
      <c r="AO23" s="686"/>
      <c r="AP23" s="577">
        <v>135</v>
      </c>
      <c r="AQ23" s="685">
        <v>16.5</v>
      </c>
      <c r="AR23" s="686"/>
      <c r="AS23" s="577">
        <v>402</v>
      </c>
      <c r="AT23" s="685">
        <v>22.5</v>
      </c>
      <c r="AU23" s="686"/>
      <c r="AV23" s="578">
        <v>50</v>
      </c>
      <c r="AW23" s="685">
        <v>3.5</v>
      </c>
      <c r="AX23" s="686"/>
      <c r="AY23" s="578">
        <v>30.020907133765338</v>
      </c>
      <c r="AZ23" s="678">
        <v>2.8141316712259856</v>
      </c>
      <c r="BA23" s="679"/>
    </row>
    <row r="24" spans="1:54" s="319" customFormat="1" ht="19" x14ac:dyDescent="0.25">
      <c r="A24" s="561" t="s">
        <v>1589</v>
      </c>
      <c r="B24" s="561">
        <v>11</v>
      </c>
      <c r="C24" s="579" t="s">
        <v>1466</v>
      </c>
      <c r="D24" s="575">
        <v>3993.8267827983673</v>
      </c>
      <c r="E24" s="692">
        <v>3037.3624816224265</v>
      </c>
      <c r="F24" s="682"/>
      <c r="G24" s="572" t="s">
        <v>263</v>
      </c>
      <c r="H24" s="681">
        <v>0</v>
      </c>
      <c r="I24" s="682"/>
      <c r="J24" s="581">
        <v>1075.754885298164</v>
      </c>
      <c r="K24" s="692">
        <v>579.65213167341835</v>
      </c>
      <c r="L24" s="690"/>
      <c r="M24" s="581">
        <v>132.41308360428721</v>
      </c>
      <c r="N24" s="692">
        <v>99.766614899106699</v>
      </c>
      <c r="O24" s="690"/>
      <c r="P24" s="581">
        <v>3556.6049904438087</v>
      </c>
      <c r="Q24" s="692">
        <v>1989.9168559452398</v>
      </c>
      <c r="R24" s="690"/>
      <c r="S24" s="581">
        <v>10283.438291964092</v>
      </c>
      <c r="T24" s="692">
        <v>5426.6827578667562</v>
      </c>
      <c r="U24" s="690"/>
      <c r="V24" s="581">
        <v>144.7470058298866</v>
      </c>
      <c r="W24" s="685">
        <v>59.599386709621342</v>
      </c>
      <c r="X24" s="686"/>
      <c r="Y24" s="581">
        <v>19129.98292499303</v>
      </c>
      <c r="Z24" s="692">
        <v>10657.002351113588</v>
      </c>
      <c r="AA24" s="690"/>
      <c r="AB24" s="583" t="s">
        <v>1468</v>
      </c>
      <c r="AC24" s="581">
        <v>4607.4904120459269</v>
      </c>
      <c r="AD24" s="685">
        <v>4488.7832106234482</v>
      </c>
      <c r="AE24" s="686"/>
      <c r="AF24" s="581">
        <v>1078.2239795120599</v>
      </c>
      <c r="AG24" s="685">
        <v>594.48631899385578</v>
      </c>
      <c r="AH24" s="686"/>
      <c r="AI24" s="574" t="s">
        <v>1466</v>
      </c>
      <c r="AJ24" s="575">
        <v>142.13627176246365</v>
      </c>
      <c r="AK24" s="685">
        <v>70.3587826715803</v>
      </c>
      <c r="AL24" s="686"/>
      <c r="AM24" s="576" t="s">
        <v>263</v>
      </c>
      <c r="AN24" s="685">
        <v>0</v>
      </c>
      <c r="AO24" s="686"/>
      <c r="AP24" s="576" t="s">
        <v>263</v>
      </c>
      <c r="AQ24" s="685">
        <v>0</v>
      </c>
      <c r="AR24" s="686"/>
      <c r="AS24" s="578">
        <v>45.588775395143088</v>
      </c>
      <c r="AT24" s="685">
        <v>31.491609101918986</v>
      </c>
      <c r="AU24" s="686"/>
      <c r="AV24" s="578">
        <v>26.419879826687374</v>
      </c>
      <c r="AW24" s="685">
        <v>8.5671788328139886</v>
      </c>
      <c r="AX24" s="686"/>
      <c r="AY24" s="576" t="s">
        <v>263</v>
      </c>
      <c r="AZ24" s="678">
        <v>0</v>
      </c>
      <c r="BA24" s="679"/>
    </row>
    <row r="25" spans="1:54" s="319" customFormat="1" ht="19" x14ac:dyDescent="0.25">
      <c r="A25" s="561" t="s">
        <v>1590</v>
      </c>
      <c r="B25" s="561">
        <v>12</v>
      </c>
      <c r="C25" s="579" t="s">
        <v>1466</v>
      </c>
      <c r="D25" s="580">
        <v>2.1120000000000001</v>
      </c>
      <c r="E25" s="681">
        <v>0.51725591752103395</v>
      </c>
      <c r="F25" s="682"/>
      <c r="G25" s="572" t="s">
        <v>263</v>
      </c>
      <c r="H25" s="681">
        <v>0</v>
      </c>
      <c r="I25" s="687"/>
      <c r="J25" s="576" t="s">
        <v>263</v>
      </c>
      <c r="K25" s="681">
        <v>0</v>
      </c>
      <c r="L25" s="687"/>
      <c r="M25" s="576" t="s">
        <v>263</v>
      </c>
      <c r="N25" s="681">
        <v>0</v>
      </c>
      <c r="O25" s="687"/>
      <c r="P25" s="572">
        <v>0.46049999999999985</v>
      </c>
      <c r="Q25" s="681">
        <v>0.15948849158283651</v>
      </c>
      <c r="R25" s="687"/>
      <c r="S25" s="572">
        <v>0.88600000000000012</v>
      </c>
      <c r="T25" s="681">
        <v>0.34481726663324286</v>
      </c>
      <c r="U25" s="687"/>
      <c r="V25" s="572">
        <v>0.96549999999999991</v>
      </c>
      <c r="W25" s="681">
        <v>0.24491620478935489</v>
      </c>
      <c r="X25" s="687"/>
      <c r="Y25" s="572">
        <v>0.73150000000000015</v>
      </c>
      <c r="Z25" s="681">
        <v>0.5678980171604201</v>
      </c>
      <c r="AA25" s="687"/>
      <c r="AB25" s="583" t="s">
        <v>1468</v>
      </c>
      <c r="AC25" s="582">
        <v>50.429999999999993</v>
      </c>
      <c r="AD25" s="681">
        <v>46.063469942655146</v>
      </c>
      <c r="AE25" s="687"/>
      <c r="AF25" s="572">
        <v>1.2999999999999998</v>
      </c>
      <c r="AG25" s="681">
        <v>0.35118845842842566</v>
      </c>
      <c r="AH25" s="687"/>
      <c r="AI25" s="574" t="s">
        <v>1468</v>
      </c>
      <c r="AJ25" s="571">
        <v>10.654999999999999</v>
      </c>
      <c r="AK25" s="685">
        <v>2.8976351519272043</v>
      </c>
      <c r="AL25" s="686"/>
      <c r="AM25" s="576">
        <v>0.51937499999999992</v>
      </c>
      <c r="AN25" s="681">
        <v>0.45295281211181371</v>
      </c>
      <c r="AO25" s="687"/>
      <c r="AP25" s="576">
        <v>1.9657894736842105</v>
      </c>
      <c r="AQ25" s="681">
        <v>1.3279780611870635</v>
      </c>
      <c r="AR25" s="687"/>
      <c r="AS25" s="578">
        <v>6.15</v>
      </c>
      <c r="AT25" s="681">
        <v>2.333170420377884</v>
      </c>
      <c r="AU25" s="687"/>
      <c r="AV25" s="576">
        <v>1.5364999999999998</v>
      </c>
      <c r="AW25" s="681">
        <v>1.0975440286097147</v>
      </c>
      <c r="AX25" s="687"/>
      <c r="AY25" s="576">
        <v>0.27335000000000004</v>
      </c>
      <c r="AZ25" s="674">
        <v>1.3279780611870635</v>
      </c>
      <c r="BA25" s="680"/>
    </row>
    <row r="26" spans="1:54" s="319" customFormat="1" ht="19" x14ac:dyDescent="0.25">
      <c r="A26" s="561" t="s">
        <v>1591</v>
      </c>
      <c r="B26" s="561">
        <v>13</v>
      </c>
      <c r="C26" s="585" t="s">
        <v>1467</v>
      </c>
      <c r="D26" s="580">
        <v>-0.54</v>
      </c>
      <c r="E26" s="698">
        <v>0.18</v>
      </c>
      <c r="F26" s="682"/>
      <c r="G26" s="572">
        <v>0.11</v>
      </c>
      <c r="H26" s="681">
        <v>0.44</v>
      </c>
      <c r="I26" s="682"/>
      <c r="J26" s="572">
        <v>0.56000000000000005</v>
      </c>
      <c r="K26" s="681">
        <v>0.64</v>
      </c>
      <c r="L26" s="682"/>
      <c r="M26" s="572">
        <v>0.09</v>
      </c>
      <c r="N26" s="681">
        <v>0.57499999999999996</v>
      </c>
      <c r="O26" s="682"/>
      <c r="P26" s="572">
        <v>-0.79</v>
      </c>
      <c r="Q26" s="681">
        <v>0.16500000000000001</v>
      </c>
      <c r="R26" s="682"/>
      <c r="S26" s="572">
        <v>-1</v>
      </c>
      <c r="T26" s="681">
        <v>5.0000000000000001E-3</v>
      </c>
      <c r="U26" s="682"/>
      <c r="V26" s="572">
        <v>-0.99</v>
      </c>
      <c r="W26" s="681">
        <v>0.02</v>
      </c>
      <c r="X26" s="682"/>
      <c r="Y26" s="572">
        <v>-0.9</v>
      </c>
      <c r="Z26" s="681">
        <v>7.0000000000000007E-2</v>
      </c>
      <c r="AA26" s="682"/>
      <c r="AB26" s="586" t="s">
        <v>1467</v>
      </c>
      <c r="AC26" s="572">
        <v>-0.22</v>
      </c>
      <c r="AD26" s="681">
        <v>0.34</v>
      </c>
      <c r="AE26" s="682"/>
      <c r="AF26" s="572">
        <v>-0.67</v>
      </c>
      <c r="AG26" s="681">
        <v>0.12</v>
      </c>
      <c r="AH26" s="682"/>
      <c r="AI26" s="586" t="s">
        <v>1467</v>
      </c>
      <c r="AJ26" s="580">
        <v>-0.89445607395865834</v>
      </c>
      <c r="AK26" s="681">
        <v>9.5765654248466975E-2</v>
      </c>
      <c r="AL26" s="682"/>
      <c r="AM26" s="576">
        <v>1.0710859231017649</v>
      </c>
      <c r="AN26" s="681">
        <v>0.98216590032602558</v>
      </c>
      <c r="AO26" s="682"/>
      <c r="AP26" s="576">
        <v>-0.55000000000000004</v>
      </c>
      <c r="AQ26" s="681">
        <v>0.44500000000000001</v>
      </c>
      <c r="AR26" s="682"/>
      <c r="AS26" s="576">
        <v>-0.97</v>
      </c>
      <c r="AT26" s="681">
        <v>0.02</v>
      </c>
      <c r="AU26" s="682"/>
      <c r="AV26" s="576">
        <v>-3.7695167263129527E-2</v>
      </c>
      <c r="AW26" s="681">
        <v>0.43918128948609603</v>
      </c>
      <c r="AX26" s="682"/>
      <c r="AY26" s="576">
        <v>-0.45762219120488062</v>
      </c>
      <c r="AZ26" s="674">
        <v>0.24092375876781194</v>
      </c>
      <c r="BA26" s="675"/>
    </row>
    <row r="27" spans="1:54" s="319" customFormat="1" ht="19" x14ac:dyDescent="0.25">
      <c r="A27" s="561" t="s">
        <v>1592</v>
      </c>
      <c r="B27" s="561">
        <v>5</v>
      </c>
      <c r="C27" s="585" t="s">
        <v>1467</v>
      </c>
      <c r="D27" s="580">
        <v>1</v>
      </c>
      <c r="E27" s="681">
        <v>0</v>
      </c>
      <c r="F27" s="682"/>
      <c r="G27" s="576" t="s">
        <v>263</v>
      </c>
      <c r="H27" s="681">
        <v>0</v>
      </c>
      <c r="I27" s="682"/>
      <c r="J27" s="576" t="s">
        <v>263</v>
      </c>
      <c r="K27" s="681">
        <v>0</v>
      </c>
      <c r="L27" s="682"/>
      <c r="M27" s="576" t="s">
        <v>263</v>
      </c>
      <c r="N27" s="681">
        <v>0</v>
      </c>
      <c r="O27" s="682"/>
      <c r="P27" s="572">
        <v>0.25</v>
      </c>
      <c r="Q27" s="681">
        <v>0.16</v>
      </c>
      <c r="R27" s="682"/>
      <c r="S27" s="572">
        <v>0.64</v>
      </c>
      <c r="T27" s="681">
        <v>0.06</v>
      </c>
      <c r="U27" s="682"/>
      <c r="V27" s="572">
        <v>0.11</v>
      </c>
      <c r="W27" s="681">
        <v>0.13</v>
      </c>
      <c r="X27" s="682"/>
      <c r="Y27" s="572">
        <v>0.56000000000000005</v>
      </c>
      <c r="Z27" s="681">
        <v>0.19</v>
      </c>
      <c r="AA27" s="682"/>
      <c r="AB27" s="586" t="s">
        <v>1467</v>
      </c>
      <c r="AC27" s="572">
        <v>1</v>
      </c>
      <c r="AD27" s="681">
        <v>0</v>
      </c>
      <c r="AE27" s="682"/>
      <c r="AF27" s="572">
        <v>1</v>
      </c>
      <c r="AG27" s="681">
        <v>0</v>
      </c>
      <c r="AH27" s="682"/>
      <c r="AI27" s="586" t="s">
        <v>1467</v>
      </c>
      <c r="AJ27" s="580">
        <v>1</v>
      </c>
      <c r="AK27" s="681">
        <v>0</v>
      </c>
      <c r="AL27" s="682"/>
      <c r="AM27" s="576">
        <v>1</v>
      </c>
      <c r="AN27" s="681">
        <v>0</v>
      </c>
      <c r="AO27" s="682"/>
      <c r="AP27" s="576">
        <v>1</v>
      </c>
      <c r="AQ27" s="681">
        <v>0</v>
      </c>
      <c r="AR27" s="682"/>
      <c r="AS27" s="576">
        <v>0.12</v>
      </c>
      <c r="AT27" s="681">
        <v>0.02</v>
      </c>
      <c r="AU27" s="682"/>
      <c r="AV27" s="576">
        <v>1</v>
      </c>
      <c r="AW27" s="681">
        <v>0</v>
      </c>
      <c r="AX27" s="682"/>
      <c r="AY27" s="576">
        <v>1</v>
      </c>
      <c r="AZ27" s="674">
        <v>0</v>
      </c>
      <c r="BA27" s="675"/>
    </row>
    <row r="28" spans="1:54" s="319" customFormat="1" ht="19" x14ac:dyDescent="0.25">
      <c r="A28" s="561" t="s">
        <v>1593</v>
      </c>
      <c r="B28" s="561">
        <v>5</v>
      </c>
      <c r="C28" s="585" t="s">
        <v>1467</v>
      </c>
      <c r="D28" s="580">
        <v>0</v>
      </c>
      <c r="E28" s="681">
        <v>0</v>
      </c>
      <c r="F28" s="682"/>
      <c r="G28" s="576" t="s">
        <v>263</v>
      </c>
      <c r="H28" s="681">
        <v>0</v>
      </c>
      <c r="I28" s="682"/>
      <c r="J28" s="576" t="s">
        <v>263</v>
      </c>
      <c r="K28" s="681">
        <v>0</v>
      </c>
      <c r="L28" s="682"/>
      <c r="M28" s="576" t="s">
        <v>263</v>
      </c>
      <c r="N28" s="681">
        <v>0</v>
      </c>
      <c r="O28" s="682"/>
      <c r="P28" s="572">
        <v>0.05</v>
      </c>
      <c r="Q28" s="681">
        <v>0.01</v>
      </c>
      <c r="R28" s="682"/>
      <c r="S28" s="572">
        <v>0.05</v>
      </c>
      <c r="T28" s="681">
        <v>0.02</v>
      </c>
      <c r="U28" s="682"/>
      <c r="V28" s="572">
        <v>0.89</v>
      </c>
      <c r="W28" s="681">
        <v>0.13</v>
      </c>
      <c r="X28" s="682"/>
      <c r="Y28" s="572">
        <v>0.44</v>
      </c>
      <c r="Z28" s="681">
        <v>0.19</v>
      </c>
      <c r="AA28" s="682"/>
      <c r="AB28" s="586" t="s">
        <v>1467</v>
      </c>
      <c r="AC28" s="572">
        <v>0</v>
      </c>
      <c r="AD28" s="681">
        <v>0</v>
      </c>
      <c r="AE28" s="682"/>
      <c r="AF28" s="572">
        <v>0</v>
      </c>
      <c r="AG28" s="681">
        <v>0</v>
      </c>
      <c r="AH28" s="682"/>
      <c r="AI28" s="586" t="s">
        <v>1467</v>
      </c>
      <c r="AJ28" s="580">
        <v>0</v>
      </c>
      <c r="AK28" s="681">
        <v>0</v>
      </c>
      <c r="AL28" s="682"/>
      <c r="AM28" s="576">
        <v>0</v>
      </c>
      <c r="AN28" s="681">
        <v>0</v>
      </c>
      <c r="AO28" s="682"/>
      <c r="AP28" s="576">
        <v>0</v>
      </c>
      <c r="AQ28" s="681">
        <v>0</v>
      </c>
      <c r="AR28" s="682"/>
      <c r="AS28" s="576">
        <v>0.11</v>
      </c>
      <c r="AT28" s="681">
        <v>0.04</v>
      </c>
      <c r="AU28" s="682"/>
      <c r="AV28" s="576">
        <v>0</v>
      </c>
      <c r="AW28" s="681">
        <v>0</v>
      </c>
      <c r="AX28" s="682"/>
      <c r="AY28" s="576">
        <v>0</v>
      </c>
      <c r="AZ28" s="674">
        <v>0</v>
      </c>
      <c r="BA28" s="675"/>
    </row>
    <row r="29" spans="1:54" s="319" customFormat="1" ht="19" x14ac:dyDescent="0.25">
      <c r="A29" s="561" t="s">
        <v>1594</v>
      </c>
      <c r="B29" s="561">
        <v>5</v>
      </c>
      <c r="C29" s="585" t="s">
        <v>1467</v>
      </c>
      <c r="D29" s="580">
        <v>0</v>
      </c>
      <c r="E29" s="681">
        <v>0</v>
      </c>
      <c r="F29" s="682"/>
      <c r="G29" s="576" t="s">
        <v>263</v>
      </c>
      <c r="H29" s="681">
        <v>0</v>
      </c>
      <c r="I29" s="682"/>
      <c r="J29" s="576" t="s">
        <v>263</v>
      </c>
      <c r="K29" s="681">
        <v>0</v>
      </c>
      <c r="L29" s="682"/>
      <c r="M29" s="576" t="s">
        <v>263</v>
      </c>
      <c r="N29" s="681">
        <v>0</v>
      </c>
      <c r="O29" s="682"/>
      <c r="P29" s="572">
        <v>0.7</v>
      </c>
      <c r="Q29" s="681">
        <v>0.16</v>
      </c>
      <c r="R29" s="682"/>
      <c r="S29" s="572">
        <v>0.32</v>
      </c>
      <c r="T29" s="681">
        <v>0.06</v>
      </c>
      <c r="U29" s="682"/>
      <c r="V29" s="572">
        <v>0</v>
      </c>
      <c r="W29" s="681">
        <v>0</v>
      </c>
      <c r="X29" s="682"/>
      <c r="Y29" s="572">
        <v>0</v>
      </c>
      <c r="Z29" s="681">
        <v>0</v>
      </c>
      <c r="AA29" s="682"/>
      <c r="AB29" s="586" t="s">
        <v>1467</v>
      </c>
      <c r="AC29" s="572">
        <v>0</v>
      </c>
      <c r="AD29" s="681">
        <v>0</v>
      </c>
      <c r="AE29" s="682"/>
      <c r="AF29" s="572">
        <v>0</v>
      </c>
      <c r="AG29" s="681">
        <v>0</v>
      </c>
      <c r="AH29" s="682"/>
      <c r="AI29" s="586" t="s">
        <v>1467</v>
      </c>
      <c r="AJ29" s="580">
        <v>0</v>
      </c>
      <c r="AK29" s="681">
        <v>0</v>
      </c>
      <c r="AL29" s="682"/>
      <c r="AM29" s="576">
        <v>0</v>
      </c>
      <c r="AN29" s="681">
        <v>0</v>
      </c>
      <c r="AO29" s="682"/>
      <c r="AP29" s="576">
        <v>0</v>
      </c>
      <c r="AQ29" s="681">
        <v>0</v>
      </c>
      <c r="AR29" s="682"/>
      <c r="AS29" s="576">
        <v>0.77</v>
      </c>
      <c r="AT29" s="681">
        <v>0.04</v>
      </c>
      <c r="AU29" s="682"/>
      <c r="AV29" s="576">
        <v>0</v>
      </c>
      <c r="AW29" s="681">
        <v>0</v>
      </c>
      <c r="AX29" s="682"/>
      <c r="AY29" s="576">
        <v>0</v>
      </c>
      <c r="AZ29" s="674">
        <v>0</v>
      </c>
      <c r="BA29" s="675"/>
    </row>
    <row r="30" spans="1:54" s="319" customFormat="1" ht="16" x14ac:dyDescent="0.2">
      <c r="A30" s="561"/>
      <c r="B30" s="561"/>
      <c r="C30" s="585"/>
      <c r="D30" s="587"/>
      <c r="E30" s="598"/>
      <c r="F30" s="561"/>
      <c r="G30" s="599"/>
      <c r="H30" s="589"/>
      <c r="I30" s="600"/>
      <c r="J30" s="589"/>
      <c r="K30" s="600"/>
      <c r="L30" s="588"/>
      <c r="M30" s="598"/>
      <c r="N30" s="588"/>
      <c r="O30" s="598"/>
      <c r="P30" s="588"/>
      <c r="Q30" s="598"/>
      <c r="R30" s="588"/>
      <c r="S30" s="601"/>
      <c r="T30" s="602"/>
      <c r="U30" s="603"/>
      <c r="V30" s="601"/>
      <c r="W30" s="603"/>
      <c r="X30" s="601"/>
      <c r="Y30" s="250"/>
      <c r="Z30" s="603"/>
      <c r="AA30" s="601"/>
      <c r="AB30" s="586"/>
      <c r="AC30" s="604"/>
      <c r="AD30" s="605"/>
      <c r="AE30" s="604"/>
      <c r="AF30" s="603"/>
      <c r="AG30" s="601"/>
      <c r="AH30" s="605"/>
      <c r="AI30" s="606"/>
      <c r="AJ30" s="603"/>
      <c r="AK30" s="601"/>
      <c r="AL30" s="250"/>
      <c r="AM30" s="197"/>
      <c r="AN30" s="197"/>
      <c r="AO30" s="197"/>
      <c r="AP30" s="197"/>
      <c r="AQ30" s="197"/>
      <c r="AR30" s="197"/>
      <c r="AS30" s="197"/>
      <c r="AT30" s="197"/>
      <c r="AU30" s="197"/>
      <c r="AV30" s="197"/>
      <c r="AW30" s="197"/>
      <c r="AX30" s="197"/>
      <c r="AY30" s="197"/>
      <c r="AZ30" s="197"/>
      <c r="BA30" s="569"/>
    </row>
    <row r="31" spans="1:54" s="319" customFormat="1" ht="16" x14ac:dyDescent="0.2">
      <c r="A31" s="607" t="s">
        <v>1596</v>
      </c>
      <c r="B31" s="561"/>
      <c r="C31" s="561"/>
      <c r="D31" s="587"/>
      <c r="E31" s="603"/>
      <c r="F31" s="599"/>
      <c r="G31" s="561"/>
      <c r="H31" s="561"/>
      <c r="I31" s="599"/>
      <c r="J31" s="589"/>
      <c r="K31" s="589"/>
      <c r="L31" s="608"/>
      <c r="M31" s="589"/>
      <c r="N31" s="589"/>
      <c r="O31" s="608"/>
      <c r="P31" s="588"/>
      <c r="Q31" s="588"/>
      <c r="R31" s="598"/>
      <c r="S31" s="588"/>
      <c r="T31" s="588"/>
      <c r="U31" s="598"/>
      <c r="V31" s="588"/>
      <c r="W31" s="588"/>
      <c r="X31" s="598"/>
      <c r="Y31" s="588"/>
      <c r="Z31" s="588"/>
      <c r="AA31" s="598"/>
      <c r="AB31" s="609"/>
      <c r="AC31" s="567"/>
      <c r="AD31" s="562"/>
      <c r="AE31" s="610"/>
      <c r="AF31" s="603"/>
      <c r="AG31" s="603"/>
      <c r="AH31" s="601"/>
      <c r="AI31" s="609"/>
      <c r="AJ31" s="587"/>
      <c r="AK31" s="603"/>
      <c r="AL31" s="601"/>
      <c r="AM31" s="605"/>
      <c r="AN31" s="605"/>
      <c r="AO31" s="611"/>
      <c r="AP31" s="605"/>
      <c r="AQ31" s="605"/>
      <c r="AR31" s="611"/>
      <c r="AS31" s="603"/>
      <c r="AT31" s="603"/>
      <c r="AU31" s="601"/>
      <c r="AV31" s="605"/>
      <c r="AW31" s="605"/>
      <c r="AX31" s="611"/>
      <c r="AY31" s="562"/>
      <c r="AZ31" s="562"/>
      <c r="BA31" s="569"/>
    </row>
    <row r="32" spans="1:54" s="319" customFormat="1" ht="16" x14ac:dyDescent="0.2">
      <c r="A32" s="591" t="s">
        <v>1321</v>
      </c>
      <c r="B32" s="592"/>
      <c r="C32" s="592"/>
      <c r="D32" s="567"/>
      <c r="E32" s="562"/>
      <c r="F32" s="599"/>
      <c r="G32" s="561"/>
      <c r="H32" s="561"/>
      <c r="I32" s="599"/>
      <c r="J32" s="561"/>
      <c r="K32" s="561"/>
      <c r="L32" s="599"/>
      <c r="M32" s="561"/>
      <c r="N32" s="561"/>
      <c r="O32" s="599"/>
      <c r="P32" s="561"/>
      <c r="Q32" s="561"/>
      <c r="R32" s="599"/>
      <c r="S32" s="561"/>
      <c r="T32" s="561"/>
      <c r="U32" s="599"/>
      <c r="V32" s="561"/>
      <c r="W32" s="561"/>
      <c r="X32" s="599"/>
      <c r="Y32" s="561"/>
      <c r="Z32" s="561"/>
      <c r="AA32" s="599"/>
      <c r="AB32" s="612"/>
      <c r="AC32" s="567"/>
      <c r="AD32" s="562"/>
      <c r="AE32" s="610"/>
      <c r="AF32" s="562"/>
      <c r="AG32" s="562"/>
      <c r="AH32" s="610"/>
      <c r="AI32" s="612"/>
      <c r="AJ32" s="567"/>
      <c r="AK32" s="562"/>
      <c r="AL32" s="610"/>
      <c r="AM32" s="562"/>
      <c r="AN32" s="562"/>
      <c r="AO32" s="610"/>
      <c r="AP32" s="562"/>
      <c r="AQ32" s="562"/>
      <c r="AR32" s="610"/>
      <c r="AS32" s="562"/>
      <c r="AT32" s="562"/>
      <c r="AU32" s="610"/>
      <c r="AV32" s="562"/>
      <c r="AW32" s="562"/>
      <c r="AX32" s="610"/>
      <c r="AY32" s="562"/>
      <c r="AZ32" s="562"/>
      <c r="BA32" s="569"/>
      <c r="BB32" s="421"/>
    </row>
    <row r="33" spans="1:54" s="319" customFormat="1" ht="18" x14ac:dyDescent="0.2">
      <c r="A33" s="613" t="s">
        <v>1598</v>
      </c>
      <c r="B33" s="561">
        <v>14</v>
      </c>
      <c r="C33" s="614" t="s">
        <v>1469</v>
      </c>
      <c r="D33" s="615">
        <v>30.9600543611867</v>
      </c>
      <c r="E33" s="616">
        <v>13.979690533805501</v>
      </c>
      <c r="F33" s="616">
        <v>44.968948864835497</v>
      </c>
      <c r="G33" s="617">
        <v>0.176604501865469</v>
      </c>
      <c r="H33" s="616">
        <v>9.8095334836742501E-2</v>
      </c>
      <c r="I33" s="616">
        <v>0.25271353063970903</v>
      </c>
      <c r="J33" s="617">
        <v>1.2566579105704401</v>
      </c>
      <c r="K33" s="616">
        <v>0.51271110070035997</v>
      </c>
      <c r="L33" s="616">
        <v>1.84714295381608</v>
      </c>
      <c r="M33" s="617">
        <v>2.57639306139236E-2</v>
      </c>
      <c r="N33" s="616">
        <v>0</v>
      </c>
      <c r="O33" s="616">
        <v>4.0569651807260701E-2</v>
      </c>
      <c r="P33" s="617">
        <v>0.47535394253667201</v>
      </c>
      <c r="Q33" s="616">
        <v>0</v>
      </c>
      <c r="R33" s="616">
        <v>0.84082556328271896</v>
      </c>
      <c r="S33" s="617">
        <v>1.13282824652736</v>
      </c>
      <c r="T33" s="616">
        <v>0</v>
      </c>
      <c r="U33" s="616">
        <v>2.2695205742313198</v>
      </c>
      <c r="V33" s="617">
        <v>3.3423410103060802</v>
      </c>
      <c r="W33" s="616">
        <v>0</v>
      </c>
      <c r="X33" s="616">
        <v>5.1594691454101804</v>
      </c>
      <c r="Y33" s="617">
        <v>1.90608452264179</v>
      </c>
      <c r="Z33" s="616">
        <v>0</v>
      </c>
      <c r="AA33" s="616">
        <v>3.10524531512241</v>
      </c>
      <c r="AB33" s="574" t="s">
        <v>1469</v>
      </c>
      <c r="AC33" s="615">
        <v>8.2450413354380103</v>
      </c>
      <c r="AD33" s="616">
        <v>3.5700776608856901</v>
      </c>
      <c r="AE33" s="616">
        <v>12.0240234413889</v>
      </c>
      <c r="AF33" s="617">
        <v>2.8212411368713799E-2</v>
      </c>
      <c r="AG33" s="616">
        <v>1.0632874848399299E-2</v>
      </c>
      <c r="AH33" s="616">
        <v>4.1509167717406197E-2</v>
      </c>
      <c r="AI33" s="574" t="s">
        <v>1469</v>
      </c>
      <c r="AJ33" s="615">
        <v>7.9165481857061404E-2</v>
      </c>
      <c r="AK33" s="616">
        <v>0</v>
      </c>
      <c r="AL33" s="616">
        <v>0.155362870510105</v>
      </c>
      <c r="AM33" s="617">
        <v>3.43721142453438E-4</v>
      </c>
      <c r="AN33" s="616">
        <v>1.4221076592702201E-4</v>
      </c>
      <c r="AO33" s="616">
        <v>5.9023054725901097E-4</v>
      </c>
      <c r="AP33" s="617">
        <v>1.0342826080565399E-2</v>
      </c>
      <c r="AQ33" s="616">
        <v>5.6557921415157503E-3</v>
      </c>
      <c r="AR33" s="616">
        <v>1.5143598787747301E-2</v>
      </c>
      <c r="AS33" s="617">
        <v>7.2317103539542002E-2</v>
      </c>
      <c r="AT33" s="616">
        <v>3.1125875034660199E-2</v>
      </c>
      <c r="AU33" s="616">
        <v>0.113396192712093</v>
      </c>
      <c r="AV33" s="617">
        <v>3.8685679833659501E-3</v>
      </c>
      <c r="AW33" s="616">
        <v>1.6671134015706099E-3</v>
      </c>
      <c r="AX33" s="616">
        <v>6.5507787909725203E-3</v>
      </c>
      <c r="AY33" s="617">
        <v>1.86817135471485E-3</v>
      </c>
      <c r="AZ33" s="616">
        <v>0</v>
      </c>
      <c r="BA33" s="618">
        <v>2.9683468192408901E-3</v>
      </c>
      <c r="BB33" s="421"/>
    </row>
    <row r="34" spans="1:54" s="319" customFormat="1" ht="19" x14ac:dyDescent="0.25">
      <c r="A34" s="613" t="s">
        <v>1620</v>
      </c>
      <c r="B34" s="561">
        <v>15</v>
      </c>
      <c r="C34" s="614" t="s">
        <v>1469</v>
      </c>
      <c r="D34" s="615">
        <v>9.1026996415477992</v>
      </c>
      <c r="E34" s="616">
        <v>1.5190863484021599</v>
      </c>
      <c r="F34" s="616">
        <v>17.727220820713999</v>
      </c>
      <c r="G34" s="617">
        <v>2.0103527849108598E-3</v>
      </c>
      <c r="H34" s="616">
        <v>1.0589238494795E-3</v>
      </c>
      <c r="I34" s="616">
        <v>8.5972976081334397E-3</v>
      </c>
      <c r="J34" s="617">
        <v>1.6550121554403999E-2</v>
      </c>
      <c r="K34" s="616">
        <v>6.0255833532048102E-3</v>
      </c>
      <c r="L34" s="616">
        <v>0.39683477352132401</v>
      </c>
      <c r="M34" s="617">
        <v>4.18031569321306E-4</v>
      </c>
      <c r="N34" s="616">
        <v>0</v>
      </c>
      <c r="O34" s="616">
        <v>2.0242484804638201E-2</v>
      </c>
      <c r="P34" s="617">
        <v>9.8196264948350806E-3</v>
      </c>
      <c r="Q34" s="616">
        <v>0</v>
      </c>
      <c r="R34" s="616">
        <v>0.48547052656526701</v>
      </c>
      <c r="S34" s="617">
        <v>0.25567297433048602</v>
      </c>
      <c r="T34" s="616">
        <v>0</v>
      </c>
      <c r="U34" s="616">
        <v>1.1083444889016001</v>
      </c>
      <c r="V34" s="617">
        <v>2.0045580701363899</v>
      </c>
      <c r="W34" s="616">
        <v>0</v>
      </c>
      <c r="X34" s="616">
        <v>3.2126019375967201</v>
      </c>
      <c r="Y34" s="617">
        <v>0.37049780485278799</v>
      </c>
      <c r="Z34" s="616">
        <v>0</v>
      </c>
      <c r="AA34" s="616">
        <v>1.40747184869745</v>
      </c>
      <c r="AB34" s="574" t="s">
        <v>1469</v>
      </c>
      <c r="AC34" s="615">
        <v>1.9661784382807399</v>
      </c>
      <c r="AD34" s="616">
        <v>0.104382895978323</v>
      </c>
      <c r="AE34" s="616">
        <v>4.3158158766846304</v>
      </c>
      <c r="AF34" s="617">
        <v>2.8194918548281301E-3</v>
      </c>
      <c r="AG34" s="616">
        <v>1.8769645480983099E-4</v>
      </c>
      <c r="AH34" s="616">
        <v>8.2589835068477505E-3</v>
      </c>
      <c r="AI34" s="574" t="s">
        <v>1469</v>
      </c>
      <c r="AJ34" s="615">
        <v>2.20301034556186E-3</v>
      </c>
      <c r="AK34" s="616">
        <v>0</v>
      </c>
      <c r="AL34" s="616">
        <v>7.8979387471906304E-2</v>
      </c>
      <c r="AM34" s="617">
        <v>3.5752995801550101E-6</v>
      </c>
      <c r="AN34" s="616">
        <v>1.4345755301706E-6</v>
      </c>
      <c r="AO34" s="616">
        <v>6.4680411644409497E-6</v>
      </c>
      <c r="AP34" s="617">
        <v>2.27764350902838E-3</v>
      </c>
      <c r="AQ34" s="616">
        <v>1.3231501428423301E-4</v>
      </c>
      <c r="AR34" s="616">
        <v>5.8148008565805202E-3</v>
      </c>
      <c r="AS34" s="617">
        <v>3.5591008282784102E-2</v>
      </c>
      <c r="AT34" s="616">
        <v>1.39946337004492E-2</v>
      </c>
      <c r="AU34" s="616">
        <v>6.2125515239166401E-2</v>
      </c>
      <c r="AV34" s="617">
        <v>1.1165537705505599E-3</v>
      </c>
      <c r="AW34" s="616">
        <v>4.0531920259571999E-5</v>
      </c>
      <c r="AX34" s="616">
        <v>3.5619126683810202E-3</v>
      </c>
      <c r="AY34" s="617">
        <v>1.06115999305255E-3</v>
      </c>
      <c r="AZ34" s="616">
        <v>0</v>
      </c>
      <c r="BA34" s="618">
        <v>1.78181769583153E-3</v>
      </c>
      <c r="BB34" s="421"/>
    </row>
    <row r="35" spans="1:54" s="319" customFormat="1" ht="19" x14ac:dyDescent="0.25">
      <c r="A35" s="613" t="s">
        <v>1622</v>
      </c>
      <c r="B35" s="561">
        <v>16</v>
      </c>
      <c r="C35" s="614" t="s">
        <v>1469</v>
      </c>
      <c r="D35" s="615">
        <v>1.9211291050436301</v>
      </c>
      <c r="E35" s="616">
        <v>0.51979229235719104</v>
      </c>
      <c r="F35" s="616">
        <v>3.4032095919658798</v>
      </c>
      <c r="G35" s="617"/>
      <c r="H35" s="616"/>
      <c r="I35" s="616"/>
      <c r="J35" s="617">
        <v>0</v>
      </c>
      <c r="K35" s="616">
        <v>0</v>
      </c>
      <c r="L35" s="616">
        <v>0</v>
      </c>
      <c r="M35" s="617">
        <v>0</v>
      </c>
      <c r="N35" s="616">
        <v>0</v>
      </c>
      <c r="O35" s="616">
        <v>0</v>
      </c>
      <c r="P35" s="617">
        <v>0.49806114787721101</v>
      </c>
      <c r="Q35" s="616">
        <v>0</v>
      </c>
      <c r="R35" s="616">
        <v>1.0435996897048301</v>
      </c>
      <c r="S35" s="617">
        <v>7.0243244523583899</v>
      </c>
      <c r="T35" s="616">
        <v>0</v>
      </c>
      <c r="U35" s="616">
        <v>16.5677264892518</v>
      </c>
      <c r="V35" s="617">
        <v>0.75452554148405804</v>
      </c>
      <c r="W35" s="616">
        <v>0</v>
      </c>
      <c r="X35" s="616">
        <v>1.39569989197964</v>
      </c>
      <c r="Y35" s="617">
        <v>1.2300564859024199</v>
      </c>
      <c r="Z35" s="616">
        <v>0</v>
      </c>
      <c r="AA35" s="616">
        <v>2.6615736187950598</v>
      </c>
      <c r="AB35" s="574" t="s">
        <v>1469</v>
      </c>
      <c r="AC35" s="615">
        <v>1.38933166644969E-2</v>
      </c>
      <c r="AD35" s="616">
        <v>5.8630146585228402E-3</v>
      </c>
      <c r="AE35" s="616">
        <v>2.1596747934688701E-2</v>
      </c>
      <c r="AF35" s="617">
        <v>3.50036722479559E-3</v>
      </c>
      <c r="AG35" s="616">
        <v>7.0108537182171898E-4</v>
      </c>
      <c r="AH35" s="616">
        <v>6.1779973592480603E-3</v>
      </c>
      <c r="AI35" s="574" t="s">
        <v>1469</v>
      </c>
      <c r="AJ35" s="615">
        <v>3.2950806631753399E-3</v>
      </c>
      <c r="AK35" s="616">
        <v>0</v>
      </c>
      <c r="AL35" s="616">
        <v>1.11779785568215E-2</v>
      </c>
      <c r="AM35" s="617">
        <v>2.6869790777704801E-4</v>
      </c>
      <c r="AN35" s="616">
        <v>2.0557669489347201E-4</v>
      </c>
      <c r="AO35" s="616">
        <v>3.2572040650662902E-4</v>
      </c>
      <c r="AP35" s="617">
        <v>2.0644191597779101E-3</v>
      </c>
      <c r="AQ35" s="616">
        <v>1.55708721887342E-3</v>
      </c>
      <c r="AR35" s="616">
        <v>2.60258799667664E-3</v>
      </c>
      <c r="AS35" s="617">
        <v>5.9808345446325198E-2</v>
      </c>
      <c r="AT35" s="616">
        <v>2.0715438027416998E-2</v>
      </c>
      <c r="AU35" s="616">
        <v>9.8248840142451194E-2</v>
      </c>
      <c r="AV35" s="617">
        <v>1.33168166951596E-3</v>
      </c>
      <c r="AW35" s="616">
        <v>6.4536435894332802E-4</v>
      </c>
      <c r="AX35" s="616">
        <v>2.0362631243083899E-3</v>
      </c>
      <c r="AY35" s="617">
        <v>8.6179020929674495E-4</v>
      </c>
      <c r="AZ35" s="616">
        <v>0</v>
      </c>
      <c r="BA35" s="618">
        <v>2.0579908174695001E-3</v>
      </c>
      <c r="BB35" s="421"/>
    </row>
    <row r="36" spans="1:54" s="319" customFormat="1" ht="19" x14ac:dyDescent="0.25">
      <c r="A36" s="613" t="s">
        <v>1599</v>
      </c>
      <c r="B36" s="561">
        <v>17</v>
      </c>
      <c r="C36" s="614" t="s">
        <v>1469</v>
      </c>
      <c r="D36" s="615">
        <v>0</v>
      </c>
      <c r="E36" s="616">
        <v>0</v>
      </c>
      <c r="F36" s="616">
        <v>0</v>
      </c>
      <c r="G36" s="617"/>
      <c r="H36" s="616"/>
      <c r="I36" s="616"/>
      <c r="J36" s="617">
        <v>0</v>
      </c>
      <c r="K36" s="616">
        <v>0</v>
      </c>
      <c r="L36" s="616">
        <v>0</v>
      </c>
      <c r="M36" s="617">
        <v>0</v>
      </c>
      <c r="N36" s="616">
        <v>0</v>
      </c>
      <c r="O36" s="616">
        <v>0</v>
      </c>
      <c r="P36" s="617">
        <v>0.11715386320752399</v>
      </c>
      <c r="Q36" s="616">
        <v>0</v>
      </c>
      <c r="R36" s="616">
        <v>0.44401288262729599</v>
      </c>
      <c r="S36" s="617">
        <v>2.74909152123616</v>
      </c>
      <c r="T36" s="616">
        <v>0</v>
      </c>
      <c r="U36" s="616">
        <v>8.9116107425320603</v>
      </c>
      <c r="V36" s="617">
        <v>0</v>
      </c>
      <c r="W36" s="616">
        <v>0</v>
      </c>
      <c r="X36" s="616">
        <v>0</v>
      </c>
      <c r="Y36" s="617">
        <v>0</v>
      </c>
      <c r="Z36" s="616">
        <v>0</v>
      </c>
      <c r="AA36" s="616">
        <v>0</v>
      </c>
      <c r="AB36" s="574" t="s">
        <v>1469</v>
      </c>
      <c r="AC36" s="615">
        <v>0</v>
      </c>
      <c r="AD36" s="616">
        <v>0</v>
      </c>
      <c r="AE36" s="616">
        <v>0</v>
      </c>
      <c r="AF36" s="617">
        <v>0</v>
      </c>
      <c r="AG36" s="616">
        <v>0</v>
      </c>
      <c r="AH36" s="616">
        <v>0</v>
      </c>
      <c r="AI36" s="574" t="s">
        <v>1469</v>
      </c>
      <c r="AJ36" s="615">
        <v>0</v>
      </c>
      <c r="AK36" s="616">
        <v>0</v>
      </c>
      <c r="AL36" s="616">
        <v>0</v>
      </c>
      <c r="AM36" s="617">
        <v>0</v>
      </c>
      <c r="AN36" s="616">
        <v>0</v>
      </c>
      <c r="AO36" s="616">
        <v>0</v>
      </c>
      <c r="AP36" s="617">
        <v>0</v>
      </c>
      <c r="AQ36" s="616">
        <v>0</v>
      </c>
      <c r="AR36" s="616">
        <v>0</v>
      </c>
      <c r="AS36" s="617">
        <v>4.5232571095245297E-2</v>
      </c>
      <c r="AT36" s="616">
        <v>1.5222462831662901E-2</v>
      </c>
      <c r="AU36" s="616">
        <v>7.9890247699060904E-2</v>
      </c>
      <c r="AV36" s="617">
        <v>0</v>
      </c>
      <c r="AW36" s="616">
        <v>0</v>
      </c>
      <c r="AX36" s="616">
        <v>0</v>
      </c>
      <c r="AY36" s="617">
        <v>0</v>
      </c>
      <c r="AZ36" s="616">
        <v>0</v>
      </c>
      <c r="BA36" s="618">
        <v>0</v>
      </c>
      <c r="BB36" s="421"/>
    </row>
    <row r="37" spans="1:54" s="319" customFormat="1" ht="19" x14ac:dyDescent="0.25">
      <c r="A37" s="613" t="s">
        <v>1600</v>
      </c>
      <c r="B37" s="561">
        <v>18</v>
      </c>
      <c r="C37" s="614" t="s">
        <v>1469</v>
      </c>
      <c r="D37" s="615">
        <v>0</v>
      </c>
      <c r="E37" s="616">
        <v>0</v>
      </c>
      <c r="F37" s="616">
        <v>0</v>
      </c>
      <c r="G37" s="617"/>
      <c r="H37" s="616"/>
      <c r="I37" s="616"/>
      <c r="J37" s="617">
        <v>0</v>
      </c>
      <c r="K37" s="616">
        <v>0</v>
      </c>
      <c r="L37" s="616">
        <v>0</v>
      </c>
      <c r="M37" s="617">
        <v>0</v>
      </c>
      <c r="N37" s="616">
        <v>0</v>
      </c>
      <c r="O37" s="616">
        <v>0</v>
      </c>
      <c r="P37" s="617">
        <v>2.7183508594408701E-3</v>
      </c>
      <c r="Q37" s="616">
        <v>0</v>
      </c>
      <c r="R37" s="616">
        <v>1.28932276899438E-2</v>
      </c>
      <c r="S37" s="617">
        <v>0</v>
      </c>
      <c r="T37" s="616">
        <v>0</v>
      </c>
      <c r="U37" s="616">
        <v>0</v>
      </c>
      <c r="V37" s="617">
        <v>5.6855760888213799E-2</v>
      </c>
      <c r="W37" s="616">
        <v>0</v>
      </c>
      <c r="X37" s="616">
        <v>0.178231718730993</v>
      </c>
      <c r="Y37" s="617">
        <v>1.20233941558637E-2</v>
      </c>
      <c r="Z37" s="616">
        <v>0</v>
      </c>
      <c r="AA37" s="616">
        <v>6.6742706238010194E-2</v>
      </c>
      <c r="AB37" s="574" t="s">
        <v>1469</v>
      </c>
      <c r="AC37" s="615">
        <v>0</v>
      </c>
      <c r="AD37" s="616">
        <v>0</v>
      </c>
      <c r="AE37" s="616">
        <v>0</v>
      </c>
      <c r="AF37" s="617">
        <v>0</v>
      </c>
      <c r="AG37" s="616">
        <v>0</v>
      </c>
      <c r="AH37" s="616">
        <v>0</v>
      </c>
      <c r="AI37" s="574" t="s">
        <v>1469</v>
      </c>
      <c r="AJ37" s="615">
        <v>0</v>
      </c>
      <c r="AK37" s="616">
        <v>0</v>
      </c>
      <c r="AL37" s="616">
        <v>0</v>
      </c>
      <c r="AM37" s="617">
        <v>0</v>
      </c>
      <c r="AN37" s="616">
        <v>0</v>
      </c>
      <c r="AO37" s="616">
        <v>0</v>
      </c>
      <c r="AP37" s="617">
        <v>0</v>
      </c>
      <c r="AQ37" s="616">
        <v>0</v>
      </c>
      <c r="AR37" s="616">
        <v>0</v>
      </c>
      <c r="AS37" s="617">
        <v>3.7859166553045503E-4</v>
      </c>
      <c r="AT37" s="616">
        <v>0</v>
      </c>
      <c r="AU37" s="616">
        <v>1.8742384552589799E-3</v>
      </c>
      <c r="AV37" s="617">
        <v>0</v>
      </c>
      <c r="AW37" s="616">
        <v>0</v>
      </c>
      <c r="AX37" s="616">
        <v>0</v>
      </c>
      <c r="AY37" s="617">
        <v>0</v>
      </c>
      <c r="AZ37" s="616">
        <v>0</v>
      </c>
      <c r="BA37" s="618">
        <v>0</v>
      </c>
      <c r="BB37" s="421"/>
    </row>
    <row r="38" spans="1:54" s="319" customFormat="1" ht="18" x14ac:dyDescent="0.2">
      <c r="A38" s="613" t="s">
        <v>1601</v>
      </c>
      <c r="B38" s="561">
        <v>19</v>
      </c>
      <c r="C38" s="614" t="s">
        <v>1595</v>
      </c>
      <c r="D38" s="615"/>
      <c r="E38" s="617"/>
      <c r="F38" s="616"/>
      <c r="G38" s="617"/>
      <c r="H38" s="617"/>
      <c r="I38" s="616"/>
      <c r="J38" s="617">
        <v>73.677494742418503</v>
      </c>
      <c r="K38" s="616">
        <v>14.1635983473083</v>
      </c>
      <c r="L38" s="616">
        <v>127.87330061967</v>
      </c>
      <c r="M38" s="617">
        <v>373.35320862641902</v>
      </c>
      <c r="N38" s="616">
        <v>0</v>
      </c>
      <c r="O38" s="616">
        <v>804.78957849707103</v>
      </c>
      <c r="P38" s="617">
        <v>773.00608764556296</v>
      </c>
      <c r="Q38" s="616">
        <v>0</v>
      </c>
      <c r="R38" s="616">
        <v>1232.3158450521</v>
      </c>
      <c r="S38" s="617">
        <v>2947.73635742749</v>
      </c>
      <c r="T38" s="616">
        <v>0</v>
      </c>
      <c r="U38" s="616">
        <v>6300.7477889346401</v>
      </c>
      <c r="V38" s="617">
        <v>27.140017326096601</v>
      </c>
      <c r="W38" s="616">
        <v>0</v>
      </c>
      <c r="X38" s="616">
        <v>53.725100318459802</v>
      </c>
      <c r="Y38" s="617">
        <v>5324.6587130934604</v>
      </c>
      <c r="Z38" s="616">
        <v>0</v>
      </c>
      <c r="AA38" s="616">
        <v>11384.4759600952</v>
      </c>
      <c r="AB38" s="574" t="s">
        <v>1595</v>
      </c>
      <c r="AC38" s="615">
        <v>118.948651574462</v>
      </c>
      <c r="AD38" s="616">
        <v>30.1027725899297</v>
      </c>
      <c r="AE38" s="616">
        <v>196.87203738068601</v>
      </c>
      <c r="AF38" s="617">
        <v>898.114976626425</v>
      </c>
      <c r="AG38" s="616">
        <v>283.106040743096</v>
      </c>
      <c r="AH38" s="616">
        <v>1372.092395746</v>
      </c>
      <c r="AI38" s="574" t="s">
        <v>1595</v>
      </c>
      <c r="AJ38" s="615">
        <v>19.528196295536802</v>
      </c>
      <c r="AK38" s="616">
        <v>0</v>
      </c>
      <c r="AL38" s="616">
        <v>63.346763805040503</v>
      </c>
      <c r="AM38" s="617"/>
      <c r="AN38" s="617"/>
      <c r="AO38" s="616"/>
      <c r="AP38" s="617"/>
      <c r="AQ38" s="617"/>
      <c r="AR38" s="616"/>
      <c r="AS38" s="617">
        <v>4.4757666046052096</v>
      </c>
      <c r="AT38" s="616">
        <v>1.4211472968118799</v>
      </c>
      <c r="AU38" s="616">
        <v>7.1283498716601299</v>
      </c>
      <c r="AV38" s="617"/>
      <c r="AW38" s="617"/>
      <c r="AX38" s="616"/>
      <c r="AY38" s="617">
        <v>5.0938922569313601</v>
      </c>
      <c r="AZ38" s="616">
        <v>0</v>
      </c>
      <c r="BA38" s="618">
        <v>8.87356550238521</v>
      </c>
    </row>
    <row r="39" spans="1:54" s="319" customFormat="1" ht="18" x14ac:dyDescent="0.2">
      <c r="A39" s="613" t="s">
        <v>1602</v>
      </c>
      <c r="B39" s="561">
        <v>20</v>
      </c>
      <c r="C39" s="585" t="s">
        <v>1467</v>
      </c>
      <c r="D39" s="580"/>
      <c r="E39" s="576"/>
      <c r="F39" s="619"/>
      <c r="G39" s="576"/>
      <c r="H39" s="576"/>
      <c r="I39" s="619"/>
      <c r="J39" s="576">
        <v>2.9731499051422001</v>
      </c>
      <c r="K39" s="619">
        <v>0.148641766687795</v>
      </c>
      <c r="L39" s="619">
        <v>9.2200206452871392</v>
      </c>
      <c r="M39" s="577">
        <v>108.373491914182</v>
      </c>
      <c r="N39" s="620">
        <v>15.9631796585402</v>
      </c>
      <c r="O39" s="620">
        <v>2005.3314429320001</v>
      </c>
      <c r="P39" s="576">
        <v>1.97</v>
      </c>
      <c r="Q39" s="619">
        <v>0.81</v>
      </c>
      <c r="R39" s="619">
        <v>7.8</v>
      </c>
      <c r="S39" s="576">
        <v>0.77</v>
      </c>
      <c r="T39" s="619">
        <v>0.26</v>
      </c>
      <c r="U39" s="619">
        <v>2.2999999999999998</v>
      </c>
      <c r="V39" s="576">
        <v>0.01</v>
      </c>
      <c r="W39" s="619">
        <v>0.01</v>
      </c>
      <c r="X39" s="619">
        <v>0.03</v>
      </c>
      <c r="Y39" s="578">
        <v>10.3</v>
      </c>
      <c r="Z39" s="621">
        <v>3</v>
      </c>
      <c r="AA39" s="620">
        <v>74</v>
      </c>
      <c r="AB39" s="586" t="s">
        <v>1467</v>
      </c>
      <c r="AC39" s="580">
        <v>0.05</v>
      </c>
      <c r="AD39" s="619">
        <v>0.02</v>
      </c>
      <c r="AE39" s="619">
        <v>0.21</v>
      </c>
      <c r="AF39" s="577">
        <v>250</v>
      </c>
      <c r="AG39" s="620">
        <v>86</v>
      </c>
      <c r="AH39" s="620">
        <v>2178</v>
      </c>
      <c r="AI39" s="586" t="s">
        <v>1467</v>
      </c>
      <c r="AJ39" s="580">
        <v>1.1100000000000001</v>
      </c>
      <c r="AK39" s="619">
        <v>0.28000000000000003</v>
      </c>
      <c r="AL39" s="620">
        <v>21</v>
      </c>
      <c r="AM39" s="576"/>
      <c r="AN39" s="576"/>
      <c r="AO39" s="622"/>
      <c r="AP39" s="576"/>
      <c r="AQ39" s="576"/>
      <c r="AR39" s="622"/>
      <c r="AS39" s="576">
        <v>0.05</v>
      </c>
      <c r="AT39" s="619">
        <v>0.02</v>
      </c>
      <c r="AU39" s="619">
        <v>0.09</v>
      </c>
      <c r="AV39" s="576"/>
      <c r="AW39" s="576"/>
      <c r="AX39" s="622"/>
      <c r="AY39" s="576">
        <v>4.8</v>
      </c>
      <c r="AZ39" s="619">
        <v>2.33</v>
      </c>
      <c r="BA39" s="623">
        <v>9</v>
      </c>
      <c r="BB39" s="421"/>
    </row>
    <row r="40" spans="1:54" s="319" customFormat="1" ht="18" x14ac:dyDescent="0.2">
      <c r="A40" s="613" t="s">
        <v>1603</v>
      </c>
      <c r="B40" s="561">
        <v>21</v>
      </c>
      <c r="C40" s="585" t="s">
        <v>1467</v>
      </c>
      <c r="D40" s="580">
        <v>0.2</v>
      </c>
      <c r="E40" s="619">
        <v>7.0000000000000007E-2</v>
      </c>
      <c r="F40" s="619">
        <v>0.6</v>
      </c>
      <c r="G40" s="576"/>
      <c r="H40" s="576"/>
      <c r="I40" s="619"/>
      <c r="J40" s="576"/>
      <c r="K40" s="576"/>
      <c r="L40" s="622"/>
      <c r="M40" s="576"/>
      <c r="N40" s="576"/>
      <c r="O40" s="622"/>
      <c r="P40" s="576">
        <v>2.71</v>
      </c>
      <c r="Q40" s="619">
        <v>0.35</v>
      </c>
      <c r="R40" s="621">
        <v>78.599999999999994</v>
      </c>
      <c r="S40" s="576">
        <v>8.51</v>
      </c>
      <c r="T40" s="619">
        <v>1.75</v>
      </c>
      <c r="U40" s="621">
        <v>81.3</v>
      </c>
      <c r="V40" s="576">
        <v>0.34</v>
      </c>
      <c r="W40" s="619">
        <v>0.14000000000000001</v>
      </c>
      <c r="X40" s="621">
        <v>0.69</v>
      </c>
      <c r="Y40" s="576">
        <v>2.4300000000000002</v>
      </c>
      <c r="Z40" s="619">
        <v>0.67</v>
      </c>
      <c r="AA40" s="621">
        <v>33.799999999999997</v>
      </c>
      <c r="AB40" s="586" t="s">
        <v>1467</v>
      </c>
      <c r="AC40" s="580">
        <v>0.01</v>
      </c>
      <c r="AD40" s="619">
        <v>0</v>
      </c>
      <c r="AE40" s="619">
        <v>0.02</v>
      </c>
      <c r="AF40" s="576">
        <v>1.06</v>
      </c>
      <c r="AG40" s="619">
        <v>0.31</v>
      </c>
      <c r="AH40" s="621">
        <v>8.75</v>
      </c>
      <c r="AI40" s="586" t="s">
        <v>1467</v>
      </c>
      <c r="AJ40" s="580">
        <v>0.19</v>
      </c>
      <c r="AK40" s="619">
        <v>0.05</v>
      </c>
      <c r="AL40" s="619">
        <v>3.54</v>
      </c>
      <c r="AM40" s="576"/>
      <c r="AN40" s="576"/>
      <c r="AO40" s="619"/>
      <c r="AP40" s="576"/>
      <c r="AQ40" s="576"/>
      <c r="AR40" s="619"/>
      <c r="AS40" s="576">
        <v>0.23</v>
      </c>
      <c r="AT40" s="619">
        <v>0.01</v>
      </c>
      <c r="AU40" s="619">
        <v>0.77</v>
      </c>
      <c r="AV40" s="576"/>
      <c r="AW40" s="576"/>
      <c r="AX40" s="619"/>
      <c r="AY40" s="576">
        <v>0.92</v>
      </c>
      <c r="AZ40" s="619">
        <v>0.32</v>
      </c>
      <c r="BA40" s="624">
        <v>2.08</v>
      </c>
      <c r="BB40" s="421"/>
    </row>
    <row r="41" spans="1:54" s="319" customFormat="1" ht="19" x14ac:dyDescent="0.25">
      <c r="A41" s="613" t="s">
        <v>1604</v>
      </c>
      <c r="B41" s="561">
        <v>22</v>
      </c>
      <c r="C41" s="585" t="s">
        <v>1467</v>
      </c>
      <c r="D41" s="580">
        <v>0.6</v>
      </c>
      <c r="E41" s="619">
        <v>0.21</v>
      </c>
      <c r="F41" s="619">
        <v>2.13</v>
      </c>
      <c r="G41" s="576"/>
      <c r="H41" s="576"/>
      <c r="I41" s="619"/>
      <c r="J41" s="576"/>
      <c r="K41" s="576"/>
      <c r="L41" s="622"/>
      <c r="M41" s="576"/>
      <c r="N41" s="576"/>
      <c r="O41" s="622"/>
      <c r="P41" s="576">
        <v>8.7899999999999991</v>
      </c>
      <c r="Q41" s="619">
        <v>1.1100000000000001</v>
      </c>
      <c r="R41" s="620">
        <v>247.2</v>
      </c>
      <c r="S41" s="576">
        <v>25.24</v>
      </c>
      <c r="T41" s="619">
        <v>4.88</v>
      </c>
      <c r="U41" s="620">
        <v>292.3</v>
      </c>
      <c r="V41" s="640" t="s">
        <v>1467</v>
      </c>
      <c r="W41" s="639" t="s">
        <v>1467</v>
      </c>
      <c r="X41" s="639" t="s">
        <v>1467</v>
      </c>
      <c r="Y41" s="576">
        <v>7.53</v>
      </c>
      <c r="Z41" s="619">
        <v>1.92</v>
      </c>
      <c r="AA41" s="620">
        <v>107.6</v>
      </c>
      <c r="AB41" s="586" t="s">
        <v>1467</v>
      </c>
      <c r="AC41" s="580">
        <v>0.02</v>
      </c>
      <c r="AD41" s="619">
        <v>0.01</v>
      </c>
      <c r="AE41" s="619">
        <v>0.09</v>
      </c>
      <c r="AF41" s="576">
        <v>3</v>
      </c>
      <c r="AG41" s="621">
        <v>1</v>
      </c>
      <c r="AH41" s="620">
        <v>28</v>
      </c>
      <c r="AI41" s="586" t="s">
        <v>1467</v>
      </c>
      <c r="AJ41" s="580">
        <v>0.59</v>
      </c>
      <c r="AK41" s="619">
        <v>0.14000000000000001</v>
      </c>
      <c r="AL41" s="621">
        <v>11.2</v>
      </c>
      <c r="AM41" s="576"/>
      <c r="AN41" s="576"/>
      <c r="AO41" s="619"/>
      <c r="AP41" s="576"/>
      <c r="AQ41" s="576"/>
      <c r="AR41" s="619"/>
      <c r="AS41" s="576">
        <v>0.69</v>
      </c>
      <c r="AT41" s="619">
        <v>0.03</v>
      </c>
      <c r="AU41" s="621">
        <v>2.44</v>
      </c>
      <c r="AV41" s="576"/>
      <c r="AW41" s="576"/>
      <c r="AX41" s="619"/>
      <c r="AY41" s="576">
        <v>2.74</v>
      </c>
      <c r="AZ41" s="619">
        <v>0.88</v>
      </c>
      <c r="BA41" s="623">
        <v>7.01</v>
      </c>
    </row>
    <row r="42" spans="1:54" s="319" customFormat="1" ht="16" x14ac:dyDescent="0.2">
      <c r="A42" s="561"/>
      <c r="B42" s="278"/>
      <c r="C42" s="197"/>
      <c r="D42" s="615"/>
      <c r="E42" s="617"/>
      <c r="F42" s="616"/>
      <c r="G42" s="617"/>
      <c r="H42" s="617"/>
      <c r="I42" s="616"/>
      <c r="J42" s="617"/>
      <c r="K42" s="617"/>
      <c r="L42" s="616"/>
      <c r="M42" s="617"/>
      <c r="N42" s="617"/>
      <c r="O42" s="616"/>
      <c r="P42" s="578"/>
      <c r="Q42" s="617"/>
      <c r="R42" s="616"/>
      <c r="S42" s="578"/>
      <c r="T42" s="617"/>
      <c r="U42" s="616"/>
      <c r="V42" s="578"/>
      <c r="W42" s="625"/>
      <c r="X42" s="616"/>
      <c r="Y42" s="578"/>
      <c r="Z42" s="617"/>
      <c r="AA42" s="616"/>
      <c r="AB42" s="626"/>
      <c r="AC42" s="615"/>
      <c r="AD42" s="617"/>
      <c r="AE42" s="616"/>
      <c r="AF42" s="617"/>
      <c r="AG42" s="617"/>
      <c r="AH42" s="616"/>
      <c r="AI42" s="626"/>
      <c r="AJ42" s="578"/>
      <c r="AK42" s="617"/>
      <c r="AL42" s="616"/>
      <c r="AM42" s="578"/>
      <c r="AN42" s="617"/>
      <c r="AO42" s="616"/>
      <c r="AP42" s="578"/>
      <c r="AQ42" s="625"/>
      <c r="AR42" s="616"/>
      <c r="AS42" s="578"/>
      <c r="AT42" s="617"/>
      <c r="AU42" s="627"/>
      <c r="AV42" s="617"/>
      <c r="AW42" s="617"/>
      <c r="AX42" s="627"/>
      <c r="AY42" s="617"/>
      <c r="AZ42" s="617"/>
      <c r="BA42" s="628"/>
    </row>
    <row r="43" spans="1:54" s="319" customFormat="1" ht="16" x14ac:dyDescent="0.2">
      <c r="A43" s="591" t="s">
        <v>1327</v>
      </c>
      <c r="B43" s="278"/>
      <c r="C43" s="592"/>
      <c r="D43" s="615"/>
      <c r="E43" s="617"/>
      <c r="F43" s="627"/>
      <c r="G43" s="617"/>
      <c r="H43" s="617"/>
      <c r="I43" s="627"/>
      <c r="J43" s="617"/>
      <c r="K43" s="617"/>
      <c r="L43" s="627"/>
      <c r="M43" s="617"/>
      <c r="N43" s="617"/>
      <c r="O43" s="627"/>
      <c r="P43" s="578"/>
      <c r="Q43" s="617"/>
      <c r="R43" s="627"/>
      <c r="S43" s="578"/>
      <c r="T43" s="617"/>
      <c r="U43" s="627"/>
      <c r="V43" s="578"/>
      <c r="W43" s="617"/>
      <c r="X43" s="627"/>
      <c r="Y43" s="578"/>
      <c r="Z43" s="617"/>
      <c r="AA43" s="627"/>
      <c r="AB43" s="629"/>
      <c r="AC43" s="615"/>
      <c r="AD43" s="617"/>
      <c r="AE43" s="627"/>
      <c r="AF43" s="617"/>
      <c r="AG43" s="617"/>
      <c r="AH43" s="627"/>
      <c r="AI43" s="629"/>
      <c r="AJ43" s="578"/>
      <c r="AK43" s="617"/>
      <c r="AL43" s="627"/>
      <c r="AM43" s="578"/>
      <c r="AN43" s="617"/>
      <c r="AO43" s="627"/>
      <c r="AP43" s="578"/>
      <c r="AQ43" s="617"/>
      <c r="AR43" s="627"/>
      <c r="AS43" s="578"/>
      <c r="AT43" s="617"/>
      <c r="AU43" s="627"/>
      <c r="AV43" s="617"/>
      <c r="AW43" s="617"/>
      <c r="AX43" s="627"/>
      <c r="AY43" s="617"/>
      <c r="AZ43" s="617"/>
      <c r="BA43" s="628"/>
    </row>
    <row r="44" spans="1:54" s="319" customFormat="1" ht="18" x14ac:dyDescent="0.2">
      <c r="A44" s="613" t="s">
        <v>1598</v>
      </c>
      <c r="B44" s="561">
        <v>14</v>
      </c>
      <c r="C44" s="614" t="s">
        <v>1469</v>
      </c>
      <c r="D44" s="615">
        <v>61.136517534689098</v>
      </c>
      <c r="E44" s="616">
        <v>45.277758703453401</v>
      </c>
      <c r="F44" s="616">
        <v>77.047665605916293</v>
      </c>
      <c r="G44" s="617">
        <v>1.2891804250064001</v>
      </c>
      <c r="H44" s="616">
        <v>0.966720854354157</v>
      </c>
      <c r="I44" s="616">
        <v>1.6225633596778199</v>
      </c>
      <c r="J44" s="617">
        <v>9.9004329545801593</v>
      </c>
      <c r="K44" s="616">
        <v>0</v>
      </c>
      <c r="L44" s="616">
        <v>13.4218046243963</v>
      </c>
      <c r="M44" s="617">
        <v>8.1892162811565999E-2</v>
      </c>
      <c r="N44" s="616">
        <v>0</v>
      </c>
      <c r="O44" s="616">
        <v>0.107389061311991</v>
      </c>
      <c r="P44" s="617">
        <v>4.2867835943977504</v>
      </c>
      <c r="Q44" s="616">
        <v>3.19965053715713</v>
      </c>
      <c r="R44" s="616">
        <v>5.3996057292803901</v>
      </c>
      <c r="S44" s="617">
        <v>9.7388372170399702</v>
      </c>
      <c r="T44" s="616">
        <v>7.3098446175558403</v>
      </c>
      <c r="U44" s="616">
        <v>12.260355480424399</v>
      </c>
      <c r="V44" s="617">
        <v>5.0083248233839903</v>
      </c>
      <c r="W44" s="616">
        <v>3.4825496389309198</v>
      </c>
      <c r="X44" s="616">
        <v>6.3672315147527598</v>
      </c>
      <c r="Y44" s="617">
        <v>3.9561144802039099</v>
      </c>
      <c r="Z44" s="616">
        <v>2.9287154528659101</v>
      </c>
      <c r="AA44" s="616">
        <v>4.9819983868038999</v>
      </c>
      <c r="AB44" s="574" t="s">
        <v>1469</v>
      </c>
      <c r="AC44" s="615">
        <v>17.355518390053099</v>
      </c>
      <c r="AD44" s="616">
        <v>0</v>
      </c>
      <c r="AE44" s="616">
        <v>24.024664729719898</v>
      </c>
      <c r="AF44" s="617">
        <v>9.4768830412877494E-2</v>
      </c>
      <c r="AG44" s="616">
        <v>7.1190373442959601E-2</v>
      </c>
      <c r="AH44" s="616">
        <v>0.119031856223774</v>
      </c>
      <c r="AI44" s="574" t="s">
        <v>1469</v>
      </c>
      <c r="AJ44" s="615">
        <v>0.14732977717658199</v>
      </c>
      <c r="AK44" s="616">
        <v>9.8694809918817697E-2</v>
      </c>
      <c r="AL44" s="616">
        <v>0.188424333488004</v>
      </c>
      <c r="AM44" s="617">
        <v>8.0560566797081307E-3</v>
      </c>
      <c r="AN44" s="616">
        <v>2.1816599225852702E-3</v>
      </c>
      <c r="AO44" s="616">
        <v>1.51686871698081E-2</v>
      </c>
      <c r="AP44" s="617">
        <v>2.2102660040929801E-2</v>
      </c>
      <c r="AQ44" s="616">
        <v>1.4588340728935801E-2</v>
      </c>
      <c r="AR44" s="616">
        <v>3.0764288008031101E-2</v>
      </c>
      <c r="AS44" s="617">
        <v>0.10560302693550699</v>
      </c>
      <c r="AT44" s="616">
        <v>7.6235097747095901E-2</v>
      </c>
      <c r="AU44" s="616">
        <v>0.13373855920226499</v>
      </c>
      <c r="AV44" s="617">
        <v>2.2015342627369899E-2</v>
      </c>
      <c r="AW44" s="616">
        <v>1.5334283322259499E-2</v>
      </c>
      <c r="AX44" s="616">
        <v>2.8257193669950099E-2</v>
      </c>
      <c r="AY44" s="617">
        <v>6.8110876074246197E-3</v>
      </c>
      <c r="AZ44" s="616">
        <v>4.5855948470963099E-3</v>
      </c>
      <c r="BA44" s="618">
        <v>8.9002177778973804E-3</v>
      </c>
      <c r="BB44" s="421"/>
    </row>
    <row r="45" spans="1:54" s="319" customFormat="1" ht="19" x14ac:dyDescent="0.25">
      <c r="A45" s="613" t="s">
        <v>1620</v>
      </c>
      <c r="B45" s="561">
        <v>15</v>
      </c>
      <c r="C45" s="614" t="s">
        <v>1469</v>
      </c>
      <c r="D45" s="615">
        <v>20.693735235960201</v>
      </c>
      <c r="E45" s="616">
        <v>12.928730461016199</v>
      </c>
      <c r="F45" s="616">
        <v>29.782961348411298</v>
      </c>
      <c r="G45" s="617">
        <v>0.40064290254192098</v>
      </c>
      <c r="H45" s="616">
        <v>0.25700334255705898</v>
      </c>
      <c r="I45" s="616">
        <v>0.57064610535283</v>
      </c>
      <c r="J45" s="617">
        <v>2.46369493901534</v>
      </c>
      <c r="K45" s="616">
        <v>0</v>
      </c>
      <c r="L45" s="616">
        <v>4.3935648448069999</v>
      </c>
      <c r="M45" s="617">
        <v>9.05315024611293E-4</v>
      </c>
      <c r="N45" s="616">
        <v>0</v>
      </c>
      <c r="O45" s="616">
        <v>3.9763371780890698E-2</v>
      </c>
      <c r="P45" s="617">
        <v>1.7094510064563</v>
      </c>
      <c r="Q45" s="616">
        <v>1.1378673730751001</v>
      </c>
      <c r="R45" s="616">
        <v>2.3888074693069998</v>
      </c>
      <c r="S45" s="617">
        <v>5.4885105217239802</v>
      </c>
      <c r="T45" s="616">
        <v>3.7308315450794098</v>
      </c>
      <c r="U45" s="616">
        <v>7.6114474657854299</v>
      </c>
      <c r="V45" s="617">
        <v>3.1411564040633202</v>
      </c>
      <c r="W45" s="616">
        <v>2.0332422127868202</v>
      </c>
      <c r="X45" s="616">
        <v>4.3436713237089597</v>
      </c>
      <c r="Y45" s="617">
        <v>1.12370938796639</v>
      </c>
      <c r="Z45" s="616">
        <v>0.54435556142459496</v>
      </c>
      <c r="AA45" s="616">
        <v>1.8320045319807501</v>
      </c>
      <c r="AB45" s="574" t="s">
        <v>1469</v>
      </c>
      <c r="AC45" s="615">
        <v>4.23163564248593</v>
      </c>
      <c r="AD45" s="616">
        <v>0</v>
      </c>
      <c r="AE45" s="616">
        <v>7.4136180771375901</v>
      </c>
      <c r="AF45" s="617">
        <v>3.47635606357845E-2</v>
      </c>
      <c r="AG45" s="616">
        <v>1.1733219950075301E-3</v>
      </c>
      <c r="AH45" s="616">
        <v>7.7903494128984702E-2</v>
      </c>
      <c r="AI45" s="574" t="s">
        <v>1469</v>
      </c>
      <c r="AJ45" s="615">
        <v>2.5373992368856301E-2</v>
      </c>
      <c r="AK45" s="616">
        <v>1.3133617326294301E-3</v>
      </c>
      <c r="AL45" s="616">
        <v>7.1249850571803997E-2</v>
      </c>
      <c r="AM45" s="617">
        <v>5.5697129528974598E-3</v>
      </c>
      <c r="AN45" s="616">
        <v>1.4925478714716599E-3</v>
      </c>
      <c r="AO45" s="616">
        <v>1.06861971863552E-2</v>
      </c>
      <c r="AP45" s="617">
        <v>5.5809254895809197E-3</v>
      </c>
      <c r="AQ45" s="616">
        <v>2.7784370111611999E-3</v>
      </c>
      <c r="AR45" s="616">
        <v>9.6800139188623294E-3</v>
      </c>
      <c r="AS45" s="617">
        <v>6.2534642430368104E-2</v>
      </c>
      <c r="AT45" s="616">
        <v>4.0627898069316201E-2</v>
      </c>
      <c r="AU45" s="616">
        <v>8.7056051488940897E-2</v>
      </c>
      <c r="AV45" s="617">
        <v>7.4029776110034204E-3</v>
      </c>
      <c r="AW45" s="616">
        <v>4.3408393825038602E-3</v>
      </c>
      <c r="AX45" s="616">
        <v>1.0772807144068501E-2</v>
      </c>
      <c r="AY45" s="617">
        <v>1.83803000639297E-3</v>
      </c>
      <c r="AZ45" s="616">
        <v>8.95279338871603E-4</v>
      </c>
      <c r="BA45" s="618">
        <v>2.87688050205638E-3</v>
      </c>
      <c r="BB45" s="421"/>
    </row>
    <row r="46" spans="1:54" s="319" customFormat="1" ht="19" x14ac:dyDescent="0.25">
      <c r="A46" s="613" t="s">
        <v>1622</v>
      </c>
      <c r="B46" s="561">
        <v>16</v>
      </c>
      <c r="C46" s="614" t="s">
        <v>1469</v>
      </c>
      <c r="D46" s="615">
        <v>4.6998344282115996</v>
      </c>
      <c r="E46" s="616">
        <v>3.2676421846429302</v>
      </c>
      <c r="F46" s="616">
        <v>6.34115222907357</v>
      </c>
      <c r="G46" s="278"/>
      <c r="H46" s="278"/>
      <c r="I46" s="616"/>
      <c r="J46" s="617">
        <v>0</v>
      </c>
      <c r="K46" s="616">
        <v>0</v>
      </c>
      <c r="L46" s="616">
        <v>0</v>
      </c>
      <c r="M46" s="617">
        <v>0</v>
      </c>
      <c r="N46" s="616">
        <v>0</v>
      </c>
      <c r="O46" s="616">
        <v>0</v>
      </c>
      <c r="P46" s="617">
        <v>0.34793423780806798</v>
      </c>
      <c r="Q46" s="616">
        <v>0.22749918657402901</v>
      </c>
      <c r="R46" s="616">
        <v>0.49458534907507901</v>
      </c>
      <c r="S46" s="617">
        <v>2.2253586442957598</v>
      </c>
      <c r="T46" s="616">
        <v>1.5077192918812401</v>
      </c>
      <c r="U46" s="616">
        <v>3.0938259304456199</v>
      </c>
      <c r="V46" s="617">
        <v>1.4572814647217101</v>
      </c>
      <c r="W46" s="616">
        <v>0.99085379877181401</v>
      </c>
      <c r="X46" s="616">
        <v>1.95135648798196</v>
      </c>
      <c r="Y46" s="617">
        <v>0.43620688329409302</v>
      </c>
      <c r="Z46" s="616">
        <v>0.30123017777150801</v>
      </c>
      <c r="AA46" s="616">
        <v>0.58959266331656002</v>
      </c>
      <c r="AB46" s="574" t="s">
        <v>1469</v>
      </c>
      <c r="AC46" s="615">
        <v>3.0058269993734599E-3</v>
      </c>
      <c r="AD46" s="616">
        <v>0</v>
      </c>
      <c r="AE46" s="616">
        <v>7.6578363015838901E-3</v>
      </c>
      <c r="AF46" s="617">
        <v>6.4577550607382598E-3</v>
      </c>
      <c r="AG46" s="616">
        <v>3.94318864623422E-3</v>
      </c>
      <c r="AH46" s="616">
        <v>9.4217894143457295E-3</v>
      </c>
      <c r="AI46" s="574" t="s">
        <v>1469</v>
      </c>
      <c r="AJ46" s="615">
        <v>7.4822389552872204E-3</v>
      </c>
      <c r="AK46" s="616">
        <v>4.8096170568204298E-3</v>
      </c>
      <c r="AL46" s="616">
        <v>1.01050256021022E-2</v>
      </c>
      <c r="AM46" s="617">
        <v>6.6196726135112001E-5</v>
      </c>
      <c r="AN46" s="616">
        <v>2.7589539748046201E-5</v>
      </c>
      <c r="AO46" s="616">
        <v>1.0618248599978501E-4</v>
      </c>
      <c r="AP46" s="617">
        <v>4.0129460010616101E-4</v>
      </c>
      <c r="AQ46" s="616">
        <v>3.1413448693221101E-4</v>
      </c>
      <c r="AR46" s="616">
        <v>4.9027238594653703E-4</v>
      </c>
      <c r="AS46" s="617">
        <v>2.9506444229471102E-2</v>
      </c>
      <c r="AT46" s="616">
        <v>1.92741983456646E-2</v>
      </c>
      <c r="AU46" s="616">
        <v>4.0495338427262502E-2</v>
      </c>
      <c r="AV46" s="617">
        <v>2.74693485668079E-4</v>
      </c>
      <c r="AW46" s="616">
        <v>1.08358563342011E-4</v>
      </c>
      <c r="AX46" s="616">
        <v>4.6434874092947203E-4</v>
      </c>
      <c r="AY46" s="617">
        <v>2.18651887968364E-4</v>
      </c>
      <c r="AZ46" s="616">
        <v>6.1098807376791701E-5</v>
      </c>
      <c r="BA46" s="618">
        <v>4.0031577321377701E-4</v>
      </c>
      <c r="BB46" s="421"/>
    </row>
    <row r="47" spans="1:54" s="319" customFormat="1" ht="19" x14ac:dyDescent="0.25">
      <c r="A47" s="613" t="s">
        <v>1599</v>
      </c>
      <c r="B47" s="561">
        <v>17</v>
      </c>
      <c r="C47" s="614" t="s">
        <v>1469</v>
      </c>
      <c r="D47" s="615">
        <v>0</v>
      </c>
      <c r="E47" s="616">
        <v>0</v>
      </c>
      <c r="F47" s="616">
        <v>0</v>
      </c>
      <c r="G47" s="278"/>
      <c r="H47" s="278"/>
      <c r="I47" s="616"/>
      <c r="J47" s="617">
        <v>0</v>
      </c>
      <c r="K47" s="616">
        <v>0</v>
      </c>
      <c r="L47" s="616">
        <v>0</v>
      </c>
      <c r="M47" s="617">
        <v>0</v>
      </c>
      <c r="N47" s="616">
        <v>0</v>
      </c>
      <c r="O47" s="616">
        <v>0</v>
      </c>
      <c r="P47" s="617">
        <v>0</v>
      </c>
      <c r="Q47" s="616">
        <v>0</v>
      </c>
      <c r="R47" s="616">
        <v>0</v>
      </c>
      <c r="S47" s="617">
        <v>0</v>
      </c>
      <c r="T47" s="616">
        <v>0</v>
      </c>
      <c r="U47" s="616">
        <v>0</v>
      </c>
      <c r="V47" s="617">
        <v>0</v>
      </c>
      <c r="W47" s="616">
        <v>0</v>
      </c>
      <c r="X47" s="616">
        <v>0</v>
      </c>
      <c r="Y47" s="617">
        <v>0</v>
      </c>
      <c r="Z47" s="616">
        <v>0</v>
      </c>
      <c r="AA47" s="616">
        <v>0</v>
      </c>
      <c r="AB47" s="574" t="s">
        <v>1469</v>
      </c>
      <c r="AC47" s="615">
        <v>0</v>
      </c>
      <c r="AD47" s="616">
        <v>0</v>
      </c>
      <c r="AE47" s="616">
        <v>0</v>
      </c>
      <c r="AF47" s="617">
        <v>0</v>
      </c>
      <c r="AG47" s="616">
        <v>0</v>
      </c>
      <c r="AH47" s="616">
        <v>0</v>
      </c>
      <c r="AI47" s="574" t="s">
        <v>1469</v>
      </c>
      <c r="AJ47" s="615">
        <v>0</v>
      </c>
      <c r="AK47" s="616">
        <v>0</v>
      </c>
      <c r="AL47" s="616">
        <v>0</v>
      </c>
      <c r="AM47" s="617">
        <v>0</v>
      </c>
      <c r="AN47" s="616">
        <v>0</v>
      </c>
      <c r="AO47" s="616">
        <v>0</v>
      </c>
      <c r="AP47" s="617">
        <v>0</v>
      </c>
      <c r="AQ47" s="616">
        <v>0</v>
      </c>
      <c r="AR47" s="616">
        <v>0</v>
      </c>
      <c r="AS47" s="617">
        <v>0</v>
      </c>
      <c r="AT47" s="616">
        <v>0</v>
      </c>
      <c r="AU47" s="616">
        <v>0</v>
      </c>
      <c r="AV47" s="617">
        <v>0</v>
      </c>
      <c r="AW47" s="616">
        <v>0</v>
      </c>
      <c r="AX47" s="616">
        <v>0</v>
      </c>
      <c r="AY47" s="617">
        <v>0</v>
      </c>
      <c r="AZ47" s="616">
        <v>0</v>
      </c>
      <c r="BA47" s="618">
        <v>0</v>
      </c>
      <c r="BB47" s="421"/>
    </row>
    <row r="48" spans="1:54" s="319" customFormat="1" ht="19" x14ac:dyDescent="0.25">
      <c r="A48" s="613" t="s">
        <v>1600</v>
      </c>
      <c r="B48" s="561">
        <v>18</v>
      </c>
      <c r="C48" s="614" t="s">
        <v>1469</v>
      </c>
      <c r="D48" s="615">
        <v>0</v>
      </c>
      <c r="E48" s="616">
        <v>0</v>
      </c>
      <c r="F48" s="616">
        <v>0</v>
      </c>
      <c r="G48" s="278"/>
      <c r="H48" s="278"/>
      <c r="I48" s="616"/>
      <c r="J48" s="617">
        <v>0</v>
      </c>
      <c r="K48" s="616">
        <v>0</v>
      </c>
      <c r="L48" s="616">
        <v>0</v>
      </c>
      <c r="M48" s="617">
        <v>0</v>
      </c>
      <c r="N48" s="616">
        <v>0</v>
      </c>
      <c r="O48" s="616">
        <v>0</v>
      </c>
      <c r="P48" s="617">
        <v>3.0598331147184102E-3</v>
      </c>
      <c r="Q48" s="616">
        <v>0</v>
      </c>
      <c r="R48" s="616">
        <v>1.0934719730793199E-2</v>
      </c>
      <c r="S48" s="617">
        <v>0</v>
      </c>
      <c r="T48" s="616">
        <v>0</v>
      </c>
      <c r="U48" s="616">
        <v>0</v>
      </c>
      <c r="V48" s="617">
        <v>0.163583871234596</v>
      </c>
      <c r="W48" s="616">
        <v>0</v>
      </c>
      <c r="X48" s="616">
        <v>0.43553865026675997</v>
      </c>
      <c r="Y48" s="617">
        <v>3.02409312320411E-2</v>
      </c>
      <c r="Z48" s="616">
        <v>0</v>
      </c>
      <c r="AA48" s="616">
        <v>7.6576904644632598E-2</v>
      </c>
      <c r="AB48" s="574" t="s">
        <v>1469</v>
      </c>
      <c r="AC48" s="615">
        <v>0</v>
      </c>
      <c r="AD48" s="616">
        <v>0</v>
      </c>
      <c r="AE48" s="616">
        <v>0</v>
      </c>
      <c r="AF48" s="617">
        <v>0</v>
      </c>
      <c r="AG48" s="616">
        <v>0</v>
      </c>
      <c r="AH48" s="616">
        <v>0</v>
      </c>
      <c r="AI48" s="574" t="s">
        <v>1469</v>
      </c>
      <c r="AJ48" s="615">
        <v>0</v>
      </c>
      <c r="AK48" s="616">
        <v>0</v>
      </c>
      <c r="AL48" s="616">
        <v>0</v>
      </c>
      <c r="AM48" s="617">
        <v>0</v>
      </c>
      <c r="AN48" s="616">
        <v>0</v>
      </c>
      <c r="AO48" s="616">
        <v>0</v>
      </c>
      <c r="AP48" s="617">
        <v>0</v>
      </c>
      <c r="AQ48" s="616">
        <v>0</v>
      </c>
      <c r="AR48" s="616">
        <v>0</v>
      </c>
      <c r="AS48" s="617">
        <v>0</v>
      </c>
      <c r="AT48" s="616">
        <v>0</v>
      </c>
      <c r="AU48" s="616">
        <v>2.8766751107227702E-4</v>
      </c>
      <c r="AV48" s="617">
        <v>0</v>
      </c>
      <c r="AW48" s="616">
        <v>0</v>
      </c>
      <c r="AX48" s="616">
        <v>0</v>
      </c>
      <c r="AY48" s="617">
        <v>0</v>
      </c>
      <c r="AZ48" s="616">
        <v>0</v>
      </c>
      <c r="BA48" s="618">
        <v>0</v>
      </c>
      <c r="BB48" s="421"/>
    </row>
    <row r="49" spans="1:54" s="319" customFormat="1" ht="18" x14ac:dyDescent="0.2">
      <c r="A49" s="613" t="s">
        <v>1601</v>
      </c>
      <c r="B49" s="561">
        <v>19</v>
      </c>
      <c r="C49" s="614" t="s">
        <v>1595</v>
      </c>
      <c r="D49" s="615">
        <v>495.72790636296997</v>
      </c>
      <c r="E49" s="616">
        <v>259.09423606150398</v>
      </c>
      <c r="F49" s="616">
        <v>728.591914724699</v>
      </c>
      <c r="G49" s="278"/>
      <c r="H49" s="278"/>
      <c r="I49" s="616"/>
      <c r="J49" s="617">
        <v>313.535755459249</v>
      </c>
      <c r="K49" s="616">
        <v>0</v>
      </c>
      <c r="L49" s="616">
        <v>777.16578066274701</v>
      </c>
      <c r="M49" s="617">
        <v>211.30173616582499</v>
      </c>
      <c r="N49" s="616">
        <v>0</v>
      </c>
      <c r="O49" s="616">
        <v>421.90577661672597</v>
      </c>
      <c r="P49" s="617">
        <v>1347.77999166211</v>
      </c>
      <c r="Q49" s="616">
        <v>833.00874331966304</v>
      </c>
      <c r="R49" s="616">
        <v>1856.9580667678299</v>
      </c>
      <c r="S49" s="617">
        <v>9861.4417023134392</v>
      </c>
      <c r="T49" s="616">
        <v>6476.7745660518003</v>
      </c>
      <c r="U49" s="616">
        <v>13075.1166770251</v>
      </c>
      <c r="V49" s="617">
        <v>37.949718851511903</v>
      </c>
      <c r="W49" s="616">
        <v>12.333793134656499</v>
      </c>
      <c r="X49" s="616">
        <v>62.906547704043199</v>
      </c>
      <c r="Y49" s="617">
        <v>4057.0706409381301</v>
      </c>
      <c r="Z49" s="616">
        <v>2213.2163607481598</v>
      </c>
      <c r="AA49" s="616">
        <v>5909.1586882555803</v>
      </c>
      <c r="AB49" s="574" t="s">
        <v>1595</v>
      </c>
      <c r="AC49" s="615">
        <v>536.50526809813698</v>
      </c>
      <c r="AD49" s="616">
        <v>0</v>
      </c>
      <c r="AE49" s="616">
        <v>1403.0512693451001</v>
      </c>
      <c r="AF49" s="617">
        <v>1470.8855656708199</v>
      </c>
      <c r="AG49" s="616">
        <v>1108.0231397698899</v>
      </c>
      <c r="AH49" s="616">
        <v>1810.86738067638</v>
      </c>
      <c r="AI49" s="574" t="s">
        <v>1595</v>
      </c>
      <c r="AJ49" s="615">
        <v>40.916722969620601</v>
      </c>
      <c r="AK49" s="616">
        <v>11.331561532645001</v>
      </c>
      <c r="AL49" s="616">
        <v>70.124453457936696</v>
      </c>
      <c r="AM49" s="617"/>
      <c r="AN49" s="617"/>
      <c r="AO49" s="616"/>
      <c r="AP49" s="617"/>
      <c r="AQ49" s="617"/>
      <c r="AR49" s="616"/>
      <c r="AS49" s="617">
        <v>50.653683147079697</v>
      </c>
      <c r="AT49" s="616">
        <v>22.866392845593701</v>
      </c>
      <c r="AU49" s="616">
        <v>78.715225281701805</v>
      </c>
      <c r="AV49" s="617">
        <v>24.608937643467801</v>
      </c>
      <c r="AW49" s="616">
        <v>9.7953832019078195</v>
      </c>
      <c r="AX49" s="616">
        <v>38.186647488263503</v>
      </c>
      <c r="AY49" s="617"/>
      <c r="AZ49" s="617"/>
      <c r="BA49" s="618"/>
    </row>
    <row r="50" spans="1:54" s="375" customFormat="1" ht="18" x14ac:dyDescent="0.2">
      <c r="A50" s="630" t="s">
        <v>1602</v>
      </c>
      <c r="B50" s="561">
        <v>20</v>
      </c>
      <c r="C50" s="585" t="s">
        <v>1467</v>
      </c>
      <c r="D50" s="580">
        <v>0.02</v>
      </c>
      <c r="E50" s="619">
        <v>0.01</v>
      </c>
      <c r="F50" s="619">
        <v>0.04</v>
      </c>
      <c r="G50" s="576"/>
      <c r="H50" s="576"/>
      <c r="I50" s="619"/>
      <c r="J50" s="576">
        <v>0.14985499516026199</v>
      </c>
      <c r="K50" s="619">
        <v>4.9677660532305601E-2</v>
      </c>
      <c r="L50" s="619">
        <v>0.366396284249492</v>
      </c>
      <c r="M50" s="578">
        <v>197.60336390214999</v>
      </c>
      <c r="N50" s="621">
        <v>4.9953675784142302</v>
      </c>
      <c r="O50" s="620">
        <v>492.34582491017102</v>
      </c>
      <c r="P50" s="576">
        <v>0.77</v>
      </c>
      <c r="Q50" s="619">
        <v>0.43</v>
      </c>
      <c r="R50" s="619">
        <v>1.26</v>
      </c>
      <c r="S50" s="576">
        <v>1.77</v>
      </c>
      <c r="T50" s="619">
        <v>1.08</v>
      </c>
      <c r="U50" s="619">
        <v>2.91</v>
      </c>
      <c r="V50" s="576">
        <v>0.01</v>
      </c>
      <c r="W50" s="619">
        <v>0</v>
      </c>
      <c r="X50" s="619">
        <v>0.02</v>
      </c>
      <c r="Y50" s="576">
        <v>3.41</v>
      </c>
      <c r="Z50" s="619">
        <v>1.61</v>
      </c>
      <c r="AA50" s="619">
        <v>7.15</v>
      </c>
      <c r="AB50" s="586" t="s">
        <v>1467</v>
      </c>
      <c r="AC50" s="580">
        <v>0.17</v>
      </c>
      <c r="AD50" s="619">
        <v>0.06</v>
      </c>
      <c r="AE50" s="619">
        <v>0.37</v>
      </c>
      <c r="AF50" s="576">
        <v>41</v>
      </c>
      <c r="AG50" s="620">
        <v>18</v>
      </c>
      <c r="AH50" s="620">
        <v>1128</v>
      </c>
      <c r="AI50" s="586" t="s">
        <v>1467</v>
      </c>
      <c r="AJ50" s="580">
        <v>1.45</v>
      </c>
      <c r="AK50" s="619">
        <v>0.44</v>
      </c>
      <c r="AL50" s="621">
        <v>21.18</v>
      </c>
      <c r="AM50" s="576"/>
      <c r="AN50" s="576"/>
      <c r="AO50" s="622"/>
      <c r="AP50" s="576"/>
      <c r="AQ50" s="576"/>
      <c r="AR50" s="622"/>
      <c r="AS50" s="576">
        <v>0.8</v>
      </c>
      <c r="AT50" s="619">
        <v>0.38</v>
      </c>
      <c r="AU50" s="619">
        <v>1.43</v>
      </c>
      <c r="AV50" s="576">
        <v>3.25</v>
      </c>
      <c r="AW50" s="619">
        <v>1.53</v>
      </c>
      <c r="AX50" s="619">
        <v>6.07</v>
      </c>
      <c r="AY50" s="576"/>
      <c r="AZ50" s="576"/>
      <c r="BA50" s="631"/>
      <c r="BB50" s="420"/>
    </row>
    <row r="51" spans="1:54" s="375" customFormat="1" ht="18" x14ac:dyDescent="0.2">
      <c r="A51" s="630" t="s">
        <v>1603</v>
      </c>
      <c r="B51" s="561">
        <v>21</v>
      </c>
      <c r="C51" s="585" t="s">
        <v>1467</v>
      </c>
      <c r="D51" s="580">
        <v>0.23</v>
      </c>
      <c r="E51" s="619">
        <v>0.14000000000000001</v>
      </c>
      <c r="F51" s="621">
        <v>0.38</v>
      </c>
      <c r="G51" s="576"/>
      <c r="H51" s="576"/>
      <c r="I51" s="619"/>
      <c r="J51" s="576"/>
      <c r="K51" s="576"/>
      <c r="L51" s="622"/>
      <c r="M51" s="576"/>
      <c r="N51" s="576"/>
      <c r="O51" s="622"/>
      <c r="P51" s="576">
        <v>0.2</v>
      </c>
      <c r="Q51" s="619">
        <v>0.12</v>
      </c>
      <c r="R51" s="621">
        <v>0.3</v>
      </c>
      <c r="S51" s="576">
        <v>0.41</v>
      </c>
      <c r="T51" s="619">
        <v>0.25</v>
      </c>
      <c r="U51" s="621">
        <v>0.7</v>
      </c>
      <c r="V51" s="576">
        <v>0.39</v>
      </c>
      <c r="W51" s="619">
        <v>0.25</v>
      </c>
      <c r="X51" s="619">
        <v>0.63</v>
      </c>
      <c r="Y51" s="576">
        <v>0.35</v>
      </c>
      <c r="Z51" s="619">
        <v>0.19</v>
      </c>
      <c r="AA51" s="619">
        <v>0.8</v>
      </c>
      <c r="AB51" s="586" t="s">
        <v>1467</v>
      </c>
      <c r="AC51" s="580">
        <v>0</v>
      </c>
      <c r="AD51" s="619">
        <v>0</v>
      </c>
      <c r="AE51" s="619">
        <v>0</v>
      </c>
      <c r="AF51" s="576">
        <v>0.18</v>
      </c>
      <c r="AG51" s="619">
        <v>7.0000000000000007E-2</v>
      </c>
      <c r="AH51" s="619">
        <v>4.33</v>
      </c>
      <c r="AI51" s="586" t="s">
        <v>1467</v>
      </c>
      <c r="AJ51" s="580">
        <v>0.26</v>
      </c>
      <c r="AK51" s="619">
        <v>0.1</v>
      </c>
      <c r="AL51" s="619">
        <v>4.4400000000000004</v>
      </c>
      <c r="AM51" s="576">
        <v>0.01</v>
      </c>
      <c r="AN51" s="619">
        <v>0</v>
      </c>
      <c r="AO51" s="619">
        <v>0.03</v>
      </c>
      <c r="AP51" s="576">
        <v>7.0000000000000007E-2</v>
      </c>
      <c r="AQ51" s="619">
        <v>0.04</v>
      </c>
      <c r="AR51" s="619">
        <v>0.15</v>
      </c>
      <c r="AS51" s="576">
        <v>0.47</v>
      </c>
      <c r="AT51" s="619">
        <v>0.28999999999999998</v>
      </c>
      <c r="AU51" s="619">
        <v>0.77</v>
      </c>
      <c r="AV51" s="576">
        <v>0.04</v>
      </c>
      <c r="AW51" s="619">
        <v>0.02</v>
      </c>
      <c r="AX51" s="619">
        <v>0.08</v>
      </c>
      <c r="AY51" s="576">
        <v>0.12</v>
      </c>
      <c r="AZ51" s="619">
        <v>0.05</v>
      </c>
      <c r="BA51" s="624">
        <v>0.26</v>
      </c>
      <c r="BB51" s="420"/>
    </row>
    <row r="52" spans="1:54" s="375" customFormat="1" ht="19" x14ac:dyDescent="0.25">
      <c r="A52" s="630" t="s">
        <v>1604</v>
      </c>
      <c r="B52" s="561">
        <v>22</v>
      </c>
      <c r="C52" s="585" t="s">
        <v>1467</v>
      </c>
      <c r="D52" s="580">
        <v>0.59</v>
      </c>
      <c r="E52" s="619">
        <v>0.37</v>
      </c>
      <c r="F52" s="619">
        <v>0.97</v>
      </c>
      <c r="G52" s="576"/>
      <c r="H52" s="576"/>
      <c r="I52" s="619"/>
      <c r="J52" s="632"/>
      <c r="K52" s="632"/>
      <c r="L52" s="632"/>
      <c r="M52" s="576"/>
      <c r="N52" s="576"/>
      <c r="O52" s="622"/>
      <c r="P52" s="576">
        <v>0.52</v>
      </c>
      <c r="Q52" s="619">
        <v>0.31</v>
      </c>
      <c r="R52" s="619">
        <v>0.9</v>
      </c>
      <c r="S52" s="576">
        <v>1.05</v>
      </c>
      <c r="T52" s="619">
        <v>0.66</v>
      </c>
      <c r="U52" s="619">
        <v>1.7</v>
      </c>
      <c r="V52" s="640" t="s">
        <v>1467</v>
      </c>
      <c r="W52" s="639" t="s">
        <v>1467</v>
      </c>
      <c r="X52" s="639" t="s">
        <v>1467</v>
      </c>
      <c r="Y52" s="576">
        <v>0.9</v>
      </c>
      <c r="Z52" s="619">
        <v>0.5</v>
      </c>
      <c r="AA52" s="619">
        <v>1.9</v>
      </c>
      <c r="AB52" s="586" t="s">
        <v>1467</v>
      </c>
      <c r="AC52" s="580">
        <v>0</v>
      </c>
      <c r="AD52" s="619">
        <v>0</v>
      </c>
      <c r="AE52" s="619">
        <v>0</v>
      </c>
      <c r="AF52" s="576">
        <v>0.46</v>
      </c>
      <c r="AG52" s="619">
        <v>0.19</v>
      </c>
      <c r="AH52" s="619">
        <v>11</v>
      </c>
      <c r="AI52" s="586" t="s">
        <v>1467</v>
      </c>
      <c r="AJ52" s="580">
        <v>0.65</v>
      </c>
      <c r="AK52" s="619">
        <v>0.25</v>
      </c>
      <c r="AL52" s="621">
        <v>11.3</v>
      </c>
      <c r="AM52" s="576">
        <v>0.03</v>
      </c>
      <c r="AN52" s="619">
        <v>0.01</v>
      </c>
      <c r="AO52" s="619">
        <v>7.0000000000000007E-2</v>
      </c>
      <c r="AP52" s="576">
        <v>0.18</v>
      </c>
      <c r="AQ52" s="619">
        <v>0.1</v>
      </c>
      <c r="AR52" s="619">
        <v>0.38</v>
      </c>
      <c r="AS52" s="576">
        <v>1.22</v>
      </c>
      <c r="AT52" s="619">
        <v>0.76</v>
      </c>
      <c r="AU52" s="621">
        <v>1.96</v>
      </c>
      <c r="AV52" s="576">
        <v>0.1</v>
      </c>
      <c r="AW52" s="619">
        <v>0.05</v>
      </c>
      <c r="AX52" s="619">
        <v>0.19</v>
      </c>
      <c r="AY52" s="576">
        <v>0.31</v>
      </c>
      <c r="AZ52" s="619">
        <v>0.12</v>
      </c>
      <c r="BA52" s="624">
        <v>0.66</v>
      </c>
    </row>
    <row r="53" spans="1:54" s="319" customFormat="1" ht="16" x14ac:dyDescent="0.2">
      <c r="A53" s="561"/>
      <c r="B53" s="278"/>
      <c r="C53" s="561"/>
      <c r="D53" s="615"/>
      <c r="E53" s="617"/>
      <c r="F53" s="616"/>
      <c r="G53" s="617"/>
      <c r="H53" s="617"/>
      <c r="I53" s="616"/>
      <c r="J53" s="617"/>
      <c r="K53" s="617"/>
      <c r="L53" s="616"/>
      <c r="M53" s="617"/>
      <c r="N53" s="617"/>
      <c r="O53" s="616"/>
      <c r="P53" s="578"/>
      <c r="Q53" s="617"/>
      <c r="R53" s="616"/>
      <c r="S53" s="578"/>
      <c r="T53" s="617"/>
      <c r="U53" s="616"/>
      <c r="V53" s="578"/>
      <c r="W53" s="625"/>
      <c r="X53" s="616"/>
      <c r="Y53" s="578"/>
      <c r="Z53" s="617"/>
      <c r="AA53" s="616"/>
      <c r="AB53" s="626"/>
      <c r="AC53" s="615"/>
      <c r="AD53" s="617"/>
      <c r="AE53" s="616"/>
      <c r="AF53" s="617"/>
      <c r="AG53" s="617"/>
      <c r="AH53" s="616"/>
      <c r="AI53" s="626"/>
      <c r="AJ53" s="578"/>
      <c r="AK53" s="617"/>
      <c r="AL53" s="616"/>
      <c r="AM53" s="578"/>
      <c r="AN53" s="617"/>
      <c r="AO53" s="616"/>
      <c r="AP53" s="578"/>
      <c r="AQ53" s="625"/>
      <c r="AR53" s="616"/>
      <c r="AS53" s="578"/>
      <c r="AT53" s="617"/>
      <c r="AU53" s="627"/>
      <c r="AV53" s="617"/>
      <c r="AW53" s="617"/>
      <c r="AX53" s="627"/>
      <c r="AY53" s="617"/>
      <c r="AZ53" s="617"/>
      <c r="BA53" s="628"/>
    </row>
    <row r="54" spans="1:54" s="319" customFormat="1" ht="16" x14ac:dyDescent="0.2">
      <c r="A54" s="591" t="s">
        <v>1337</v>
      </c>
      <c r="B54" s="278"/>
      <c r="C54" s="592"/>
      <c r="D54" s="615"/>
      <c r="E54" s="617"/>
      <c r="F54" s="627"/>
      <c r="G54" s="617"/>
      <c r="H54" s="617"/>
      <c r="I54" s="617"/>
      <c r="J54" s="617"/>
      <c r="K54" s="617"/>
      <c r="L54" s="627"/>
      <c r="M54" s="617"/>
      <c r="N54" s="617"/>
      <c r="O54" s="627"/>
      <c r="P54" s="578"/>
      <c r="Q54" s="617"/>
      <c r="R54" s="627"/>
      <c r="S54" s="578"/>
      <c r="T54" s="617"/>
      <c r="U54" s="627"/>
      <c r="V54" s="578"/>
      <c r="W54" s="617"/>
      <c r="X54" s="627"/>
      <c r="Y54" s="578"/>
      <c r="Z54" s="617"/>
      <c r="AA54" s="627"/>
      <c r="AB54" s="629"/>
      <c r="AC54" s="615"/>
      <c r="AD54" s="617"/>
      <c r="AE54" s="627"/>
      <c r="AF54" s="617"/>
      <c r="AG54" s="617"/>
      <c r="AH54" s="627"/>
      <c r="AI54" s="629"/>
      <c r="AJ54" s="578"/>
      <c r="AK54" s="617"/>
      <c r="AL54" s="627"/>
      <c r="AM54" s="578"/>
      <c r="AN54" s="617"/>
      <c r="AO54" s="627"/>
      <c r="AP54" s="578"/>
      <c r="AQ54" s="617"/>
      <c r="AR54" s="627"/>
      <c r="AS54" s="578"/>
      <c r="AT54" s="617"/>
      <c r="AU54" s="627"/>
      <c r="AV54" s="617"/>
      <c r="AW54" s="617"/>
      <c r="AX54" s="627"/>
      <c r="AY54" s="617"/>
      <c r="AZ54" s="617"/>
      <c r="BA54" s="628"/>
    </row>
    <row r="55" spans="1:54" s="319" customFormat="1" ht="18" x14ac:dyDescent="0.2">
      <c r="A55" s="613" t="s">
        <v>1598</v>
      </c>
      <c r="B55" s="561">
        <v>14</v>
      </c>
      <c r="C55" s="614" t="s">
        <v>1469</v>
      </c>
      <c r="D55" s="615">
        <v>13.0979615435153</v>
      </c>
      <c r="E55" s="616">
        <v>10.2952397349032</v>
      </c>
      <c r="F55" s="616">
        <v>15.298595266801399</v>
      </c>
      <c r="G55" s="617">
        <v>0.13428077958729401</v>
      </c>
      <c r="H55" s="616">
        <v>0.112217956849391</v>
      </c>
      <c r="I55" s="616">
        <v>0.157073472575671</v>
      </c>
      <c r="J55" s="617">
        <v>1.04225141025361</v>
      </c>
      <c r="K55" s="616">
        <v>0.84206039644044195</v>
      </c>
      <c r="L55" s="616">
        <v>1.2439417130721699</v>
      </c>
      <c r="M55" s="617">
        <v>1.16333039027815E-2</v>
      </c>
      <c r="N55" s="616">
        <v>6.1005244236797401E-3</v>
      </c>
      <c r="O55" s="616">
        <v>1.6986929650307899E-2</v>
      </c>
      <c r="P55" s="617">
        <v>0.308443433342872</v>
      </c>
      <c r="Q55" s="616">
        <v>0.23792637883391701</v>
      </c>
      <c r="R55" s="616">
        <v>0.38267667406960199</v>
      </c>
      <c r="S55" s="617">
        <v>0.76344294840133498</v>
      </c>
      <c r="T55" s="616">
        <v>0.61700701691488302</v>
      </c>
      <c r="U55" s="616">
        <v>0.91481029658088098</v>
      </c>
      <c r="V55" s="617">
        <v>1.1716093669551599</v>
      </c>
      <c r="W55" s="616">
        <v>0.97517227671867501</v>
      </c>
      <c r="X55" s="616">
        <v>1.3710678262313101</v>
      </c>
      <c r="Y55" s="617">
        <v>1.327944959454</v>
      </c>
      <c r="Z55" s="616">
        <v>0.83243926868514495</v>
      </c>
      <c r="AA55" s="616">
        <v>1.6812361643536999</v>
      </c>
      <c r="AB55" s="574" t="s">
        <v>1469</v>
      </c>
      <c r="AC55" s="615">
        <v>3.18042288433083</v>
      </c>
      <c r="AD55" s="616">
        <v>0</v>
      </c>
      <c r="AE55" s="616">
        <v>3.8750637656136502</v>
      </c>
      <c r="AF55" s="617">
        <v>1.6714475137885699E-2</v>
      </c>
      <c r="AG55" s="616">
        <v>1.3832321243677601E-2</v>
      </c>
      <c r="AH55" s="616">
        <v>1.9330924907295901E-2</v>
      </c>
      <c r="AI55" s="574" t="s">
        <v>1469</v>
      </c>
      <c r="AJ55" s="615">
        <v>4.5597029649533702E-2</v>
      </c>
      <c r="AK55" s="616">
        <v>3.5226556177692901E-2</v>
      </c>
      <c r="AL55" s="616">
        <v>5.6941650082008903E-2</v>
      </c>
      <c r="AM55" s="617">
        <v>5.9165958260478898E-4</v>
      </c>
      <c r="AN55" s="616">
        <v>3.7568048745984298E-4</v>
      </c>
      <c r="AO55" s="616">
        <v>7.6862488261355698E-4</v>
      </c>
      <c r="AP55" s="617">
        <v>5.5182545798142003E-3</v>
      </c>
      <c r="AQ55" s="616">
        <v>4.2213115389320198E-3</v>
      </c>
      <c r="AR55" s="616">
        <v>6.6953883481533699E-3</v>
      </c>
      <c r="AS55" s="617">
        <v>1.65397856332326E-2</v>
      </c>
      <c r="AT55" s="616">
        <v>1.30257339780665E-2</v>
      </c>
      <c r="AU55" s="616">
        <v>1.9453298717760002E-2</v>
      </c>
      <c r="AV55" s="617">
        <v>2.0563801989131499E-3</v>
      </c>
      <c r="AW55" s="616">
        <v>1.63238896074715E-3</v>
      </c>
      <c r="AX55" s="616">
        <v>2.43686427595589E-3</v>
      </c>
      <c r="AY55" s="617">
        <v>1.0229742999793799E-3</v>
      </c>
      <c r="AZ55" s="616">
        <v>0</v>
      </c>
      <c r="BA55" s="618">
        <v>1.3890292280309799E-3</v>
      </c>
      <c r="BB55" s="421"/>
    </row>
    <row r="56" spans="1:54" s="319" customFormat="1" ht="19" x14ac:dyDescent="0.25">
      <c r="A56" s="613" t="s">
        <v>1620</v>
      </c>
      <c r="B56" s="561">
        <v>15</v>
      </c>
      <c r="C56" s="614" t="s">
        <v>1469</v>
      </c>
      <c r="D56" s="615">
        <v>6.6567852329629797</v>
      </c>
      <c r="E56" s="616">
        <v>3.3844897633247002</v>
      </c>
      <c r="F56" s="616">
        <v>9.6820130056657998</v>
      </c>
      <c r="G56" s="617">
        <v>1.5544742046574799E-3</v>
      </c>
      <c r="H56" s="616">
        <v>1.1904935360444501E-3</v>
      </c>
      <c r="I56" s="616">
        <v>4.2784904889774898E-2</v>
      </c>
      <c r="J56" s="617">
        <v>1.09464785696596E-2</v>
      </c>
      <c r="K56" s="616">
        <v>8.6282163071474093E-3</v>
      </c>
      <c r="L56" s="616">
        <v>7.4032065836148894E-2</v>
      </c>
      <c r="M56" s="617">
        <v>1.6055483122966101E-4</v>
      </c>
      <c r="N56" s="616">
        <v>7.3253855339051904E-5</v>
      </c>
      <c r="O56" s="616">
        <v>5.2817209003672297E-3</v>
      </c>
      <c r="P56" s="617">
        <v>0.23817020476064901</v>
      </c>
      <c r="Q56" s="616">
        <v>0.16455620473699301</v>
      </c>
      <c r="R56" s="616">
        <v>0.31776769565520202</v>
      </c>
      <c r="S56" s="617">
        <v>0.76041344443597403</v>
      </c>
      <c r="T56" s="616">
        <v>0.61510189245463198</v>
      </c>
      <c r="U56" s="616">
        <v>0.91160996355340196</v>
      </c>
      <c r="V56" s="617">
        <v>1.1535290863835901</v>
      </c>
      <c r="W56" s="616">
        <v>0.95805680614807798</v>
      </c>
      <c r="X56" s="616">
        <v>1.3535695068761699</v>
      </c>
      <c r="Y56" s="617">
        <v>1.1848229429207</v>
      </c>
      <c r="Z56" s="616">
        <v>0.71263518997432396</v>
      </c>
      <c r="AA56" s="616">
        <v>1.5209553221236101</v>
      </c>
      <c r="AB56" s="574" t="s">
        <v>1469</v>
      </c>
      <c r="AC56" s="615">
        <v>0.15995318036806799</v>
      </c>
      <c r="AD56" s="616">
        <v>0</v>
      </c>
      <c r="AE56" s="616">
        <v>1.6812599536216399</v>
      </c>
      <c r="AF56" s="617">
        <v>1.10548613263139E-2</v>
      </c>
      <c r="AG56" s="616">
        <v>8.2324857918659195E-3</v>
      </c>
      <c r="AH56" s="616">
        <v>1.39061404176086E-2</v>
      </c>
      <c r="AI56" s="574" t="s">
        <v>1469</v>
      </c>
      <c r="AJ56" s="615">
        <v>4.0105333131237597E-2</v>
      </c>
      <c r="AK56" s="616">
        <v>3.0169429302579698E-2</v>
      </c>
      <c r="AL56" s="616">
        <v>5.1319167622069103E-2</v>
      </c>
      <c r="AM56" s="617">
        <v>6.1161682513926897E-6</v>
      </c>
      <c r="AN56" s="616">
        <v>3.8374945134019603E-6</v>
      </c>
      <c r="AO56" s="616">
        <v>8.6284609255049198E-6</v>
      </c>
      <c r="AP56" s="617">
        <v>2.7512677227816001E-3</v>
      </c>
      <c r="AQ56" s="616">
        <v>6.6891230080443E-5</v>
      </c>
      <c r="AR56" s="616">
        <v>5.1133161493355098E-3</v>
      </c>
      <c r="AS56" s="617">
        <v>1.60074634574024E-2</v>
      </c>
      <c r="AT56" s="616">
        <v>1.26075395549009E-2</v>
      </c>
      <c r="AU56" s="616">
        <v>1.8923189932306201E-2</v>
      </c>
      <c r="AV56" s="617">
        <v>2.8085831485294801E-5</v>
      </c>
      <c r="AW56" s="616">
        <v>1.7673022536734999E-5</v>
      </c>
      <c r="AX56" s="616">
        <v>9.69503004772013E-4</v>
      </c>
      <c r="AY56" s="617">
        <v>2.2996881169762501E-4</v>
      </c>
      <c r="AZ56" s="616">
        <v>0</v>
      </c>
      <c r="BA56" s="618">
        <v>7.6319087963738904E-4</v>
      </c>
      <c r="BB56" s="421"/>
    </row>
    <row r="57" spans="1:54" s="319" customFormat="1" ht="19" x14ac:dyDescent="0.25">
      <c r="A57" s="613" t="s">
        <v>1622</v>
      </c>
      <c r="B57" s="561">
        <v>16</v>
      </c>
      <c r="C57" s="614" t="s">
        <v>1469</v>
      </c>
      <c r="D57" s="615">
        <v>2.1953562141688598</v>
      </c>
      <c r="E57" s="616">
        <v>1.0731120909151399</v>
      </c>
      <c r="F57" s="616">
        <v>3.2598099990926199</v>
      </c>
      <c r="G57" s="617"/>
      <c r="H57" s="616"/>
      <c r="I57" s="616"/>
      <c r="J57" s="617">
        <v>0</v>
      </c>
      <c r="K57" s="616">
        <v>0</v>
      </c>
      <c r="L57" s="616">
        <v>0</v>
      </c>
      <c r="M57" s="617">
        <v>0</v>
      </c>
      <c r="N57" s="616">
        <v>0</v>
      </c>
      <c r="O57" s="616">
        <v>0</v>
      </c>
      <c r="P57" s="617">
        <v>0.49339166936515699</v>
      </c>
      <c r="Q57" s="616">
        <v>0.25710019061474598</v>
      </c>
      <c r="R57" s="616">
        <v>0.76678960590605105</v>
      </c>
      <c r="S57" s="617">
        <v>0.94009863005296102</v>
      </c>
      <c r="T57" s="616">
        <v>0.47085522261441298</v>
      </c>
      <c r="U57" s="616">
        <v>1.50859677118624</v>
      </c>
      <c r="V57" s="617">
        <v>1.07211030814898</v>
      </c>
      <c r="W57" s="616">
        <v>0.67144565086862396</v>
      </c>
      <c r="X57" s="616">
        <v>1.5563611093854901</v>
      </c>
      <c r="Y57" s="617">
        <v>0.73983532597791901</v>
      </c>
      <c r="Z57" s="616">
        <v>5.3208871420767301E-2</v>
      </c>
      <c r="AA57" s="616">
        <v>1.5482470475235399</v>
      </c>
      <c r="AB57" s="574" t="s">
        <v>1469</v>
      </c>
      <c r="AC57" s="615">
        <v>4.2237368357038098E-2</v>
      </c>
      <c r="AD57" s="616">
        <v>0</v>
      </c>
      <c r="AE57" s="616">
        <v>0.106178369258473</v>
      </c>
      <c r="AF57" s="617">
        <v>1.4037673386678999E-3</v>
      </c>
      <c r="AG57" s="616">
        <v>8.0992846276568397E-4</v>
      </c>
      <c r="AH57" s="616">
        <v>2.0854805951414398E-3</v>
      </c>
      <c r="AI57" s="574" t="s">
        <v>1469</v>
      </c>
      <c r="AJ57" s="615">
        <v>1.15965772694516E-2</v>
      </c>
      <c r="AK57" s="616">
        <v>6.9753560402474098E-3</v>
      </c>
      <c r="AL57" s="616">
        <v>1.7070022630093599E-2</v>
      </c>
      <c r="AM57" s="617">
        <v>5.4071538142197104E-4</v>
      </c>
      <c r="AN57" s="616">
        <v>6.5272327313302893E-5</v>
      </c>
      <c r="AO57" s="616">
        <v>1.13438565483746E-3</v>
      </c>
      <c r="AP57" s="617">
        <v>2.1308659112488399E-3</v>
      </c>
      <c r="AQ57" s="616">
        <v>6.0682924389035596E-4</v>
      </c>
      <c r="AR57" s="616">
        <v>3.9973671193760099E-3</v>
      </c>
      <c r="AS57" s="617">
        <v>6.2490975024065299E-3</v>
      </c>
      <c r="AT57" s="616">
        <v>2.5810460391310999E-3</v>
      </c>
      <c r="AU57" s="616">
        <v>1.0156402391600899E-2</v>
      </c>
      <c r="AV57" s="617">
        <v>1.6472348583966899E-3</v>
      </c>
      <c r="AW57" s="616">
        <v>5.1019902927519102E-4</v>
      </c>
      <c r="AX57" s="616">
        <v>3.1778069207414202E-3</v>
      </c>
      <c r="AY57" s="617">
        <v>2.7406005676489998E-4</v>
      </c>
      <c r="AZ57" s="616">
        <v>0</v>
      </c>
      <c r="BA57" s="618">
        <v>1.80030761674956E-3</v>
      </c>
      <c r="BB57" s="421"/>
    </row>
    <row r="58" spans="1:54" s="319" customFormat="1" ht="19" x14ac:dyDescent="0.25">
      <c r="A58" s="613" t="s">
        <v>1599</v>
      </c>
      <c r="B58" s="561">
        <v>17</v>
      </c>
      <c r="C58" s="614" t="s">
        <v>1469</v>
      </c>
      <c r="D58" s="615">
        <v>0</v>
      </c>
      <c r="E58" s="616">
        <v>0</v>
      </c>
      <c r="F58" s="616">
        <v>0</v>
      </c>
      <c r="G58" s="617"/>
      <c r="H58" s="616"/>
      <c r="I58" s="616"/>
      <c r="J58" s="617">
        <v>0</v>
      </c>
      <c r="K58" s="616">
        <v>0</v>
      </c>
      <c r="L58" s="616">
        <v>0</v>
      </c>
      <c r="M58" s="617">
        <v>0</v>
      </c>
      <c r="N58" s="616">
        <v>0</v>
      </c>
      <c r="O58" s="616">
        <v>0</v>
      </c>
      <c r="P58" s="617">
        <v>0.33040129709582</v>
      </c>
      <c r="Q58" s="616">
        <v>0.163638073145909</v>
      </c>
      <c r="R58" s="616">
        <v>0.55517920355165196</v>
      </c>
      <c r="S58" s="617">
        <v>0.29236024398411598</v>
      </c>
      <c r="T58" s="616">
        <v>0.14402299296388901</v>
      </c>
      <c r="U58" s="616">
        <v>0.48951797540604097</v>
      </c>
      <c r="V58" s="617">
        <v>0</v>
      </c>
      <c r="W58" s="616">
        <v>0</v>
      </c>
      <c r="X58" s="616">
        <v>0</v>
      </c>
      <c r="Y58" s="617">
        <v>0</v>
      </c>
      <c r="Z58" s="616">
        <v>0</v>
      </c>
      <c r="AA58" s="616">
        <v>0</v>
      </c>
      <c r="AB58" s="574" t="s">
        <v>1469</v>
      </c>
      <c r="AC58" s="615">
        <v>0</v>
      </c>
      <c r="AD58" s="616">
        <v>0</v>
      </c>
      <c r="AE58" s="616">
        <v>0</v>
      </c>
      <c r="AF58" s="617">
        <v>0</v>
      </c>
      <c r="AG58" s="616">
        <v>0</v>
      </c>
      <c r="AH58" s="616">
        <v>0</v>
      </c>
      <c r="AI58" s="574" t="s">
        <v>1469</v>
      </c>
      <c r="AJ58" s="615">
        <v>0</v>
      </c>
      <c r="AK58" s="616">
        <v>0</v>
      </c>
      <c r="AL58" s="616">
        <v>0</v>
      </c>
      <c r="AM58" s="617">
        <v>0</v>
      </c>
      <c r="AN58" s="616">
        <v>0</v>
      </c>
      <c r="AO58" s="616">
        <v>0</v>
      </c>
      <c r="AP58" s="617">
        <v>0</v>
      </c>
      <c r="AQ58" s="616">
        <v>0</v>
      </c>
      <c r="AR58" s="616">
        <v>0</v>
      </c>
      <c r="AS58" s="617">
        <v>4.8131697974210996E-3</v>
      </c>
      <c r="AT58" s="616">
        <v>1.9986809978009101E-3</v>
      </c>
      <c r="AU58" s="616">
        <v>7.8281496724929393E-3</v>
      </c>
      <c r="AV58" s="617">
        <v>0</v>
      </c>
      <c r="AW58" s="616">
        <v>0</v>
      </c>
      <c r="AX58" s="616">
        <v>0</v>
      </c>
      <c r="AY58" s="617">
        <v>0</v>
      </c>
      <c r="AZ58" s="616">
        <v>0</v>
      </c>
      <c r="BA58" s="618">
        <v>0</v>
      </c>
      <c r="BB58" s="421"/>
    </row>
    <row r="59" spans="1:54" s="319" customFormat="1" ht="19" x14ac:dyDescent="0.25">
      <c r="A59" s="613" t="s">
        <v>1600</v>
      </c>
      <c r="B59" s="561">
        <v>18</v>
      </c>
      <c r="C59" s="614" t="s">
        <v>1469</v>
      </c>
      <c r="D59" s="615">
        <v>0</v>
      </c>
      <c r="E59" s="616">
        <v>0</v>
      </c>
      <c r="F59" s="616">
        <v>0</v>
      </c>
      <c r="G59" s="617"/>
      <c r="H59" s="616"/>
      <c r="I59" s="616"/>
      <c r="J59" s="617">
        <v>0</v>
      </c>
      <c r="K59" s="616">
        <v>0</v>
      </c>
      <c r="L59" s="616">
        <v>0</v>
      </c>
      <c r="M59" s="617">
        <v>0</v>
      </c>
      <c r="N59" s="616">
        <v>0</v>
      </c>
      <c r="O59" s="616">
        <v>0</v>
      </c>
      <c r="P59" s="617">
        <v>2.3847030581121899E-2</v>
      </c>
      <c r="Q59" s="616">
        <v>1.18609833334027E-2</v>
      </c>
      <c r="R59" s="616">
        <v>3.9114797110691102E-2</v>
      </c>
      <c r="S59" s="617">
        <v>4.2665179849341497E-2</v>
      </c>
      <c r="T59" s="616">
        <v>1.7463047677238101E-2</v>
      </c>
      <c r="U59" s="616">
        <v>8.2486488544620595E-2</v>
      </c>
      <c r="V59" s="617">
        <v>0.932546534232916</v>
      </c>
      <c r="W59" s="616">
        <v>0.56660818901462395</v>
      </c>
      <c r="X59" s="616">
        <v>1.3792629356531501</v>
      </c>
      <c r="Y59" s="617">
        <v>0.28059729955721202</v>
      </c>
      <c r="Z59" s="616">
        <v>6.04041010395E-3</v>
      </c>
      <c r="AA59" s="616">
        <v>0.70700085714157701</v>
      </c>
      <c r="AB59" s="574" t="s">
        <v>1469</v>
      </c>
      <c r="AC59" s="615">
        <v>0</v>
      </c>
      <c r="AD59" s="616">
        <v>0</v>
      </c>
      <c r="AE59" s="616">
        <v>0</v>
      </c>
      <c r="AF59" s="617">
        <v>0</v>
      </c>
      <c r="AG59" s="616">
        <v>0</v>
      </c>
      <c r="AH59" s="616">
        <v>0</v>
      </c>
      <c r="AI59" s="574" t="s">
        <v>1469</v>
      </c>
      <c r="AJ59" s="615">
        <v>0</v>
      </c>
      <c r="AK59" s="616">
        <v>0</v>
      </c>
      <c r="AL59" s="616">
        <v>0</v>
      </c>
      <c r="AM59" s="617">
        <v>0</v>
      </c>
      <c r="AN59" s="616">
        <v>0</v>
      </c>
      <c r="AO59" s="616">
        <v>0</v>
      </c>
      <c r="AP59" s="617">
        <v>0</v>
      </c>
      <c r="AQ59" s="616">
        <v>0</v>
      </c>
      <c r="AR59" s="616">
        <v>0</v>
      </c>
      <c r="AS59" s="617">
        <v>6.4473778341861301E-4</v>
      </c>
      <c r="AT59" s="616">
        <v>2.0339302569674601E-4</v>
      </c>
      <c r="AU59" s="616">
        <v>1.18505013049781E-3</v>
      </c>
      <c r="AV59" s="617">
        <v>0</v>
      </c>
      <c r="AW59" s="616">
        <v>0</v>
      </c>
      <c r="AX59" s="616">
        <v>0</v>
      </c>
      <c r="AY59" s="617">
        <v>0</v>
      </c>
      <c r="AZ59" s="616">
        <v>0</v>
      </c>
      <c r="BA59" s="618">
        <v>0</v>
      </c>
      <c r="BB59" s="421"/>
    </row>
    <row r="60" spans="1:54" s="319" customFormat="1" ht="18" x14ac:dyDescent="0.2">
      <c r="A60" s="613" t="s">
        <v>1601</v>
      </c>
      <c r="B60" s="561">
        <v>19</v>
      </c>
      <c r="C60" s="614" t="s">
        <v>1595</v>
      </c>
      <c r="D60" s="615">
        <v>11590.3433529717</v>
      </c>
      <c r="E60" s="616">
        <v>2782.43228200659</v>
      </c>
      <c r="F60" s="616">
        <v>20304.658644953601</v>
      </c>
      <c r="G60" s="617"/>
      <c r="H60" s="617"/>
      <c r="I60" s="616"/>
      <c r="J60" s="617">
        <v>3176.4740295942902</v>
      </c>
      <c r="K60" s="616">
        <v>1473.0691649835901</v>
      </c>
      <c r="L60" s="616">
        <v>4885.60811853218</v>
      </c>
      <c r="M60" s="617">
        <v>390.63648588753</v>
      </c>
      <c r="N60" s="616">
        <v>94.352866110262696</v>
      </c>
      <c r="O60" s="616">
        <v>688.99240596070103</v>
      </c>
      <c r="P60" s="617">
        <v>10421.1258902752</v>
      </c>
      <c r="Q60" s="616">
        <v>4758.8269875965998</v>
      </c>
      <c r="R60" s="616">
        <v>16649.274089604602</v>
      </c>
      <c r="S60" s="617">
        <v>30746.598846942699</v>
      </c>
      <c r="T60" s="616">
        <v>14200.1970917176</v>
      </c>
      <c r="U60" s="616">
        <v>46223.9336975806</v>
      </c>
      <c r="V60" s="617">
        <v>427.15828764685398</v>
      </c>
      <c r="W60" s="616">
        <v>250.93896522984801</v>
      </c>
      <c r="X60" s="616">
        <v>606.01972182662496</v>
      </c>
      <c r="Y60" s="617">
        <v>51960.218424558901</v>
      </c>
      <c r="Z60" s="616">
        <v>7431.3478747624504</v>
      </c>
      <c r="AA60" s="616">
        <v>86041.899007255197</v>
      </c>
      <c r="AB60" s="574" t="s">
        <v>1595</v>
      </c>
      <c r="AC60" s="615">
        <v>11319.5941383222</v>
      </c>
      <c r="AD60" s="616">
        <v>0</v>
      </c>
      <c r="AE60" s="616">
        <v>25574.768381226299</v>
      </c>
      <c r="AF60" s="617">
        <v>3205.4156673053499</v>
      </c>
      <c r="AG60" s="616">
        <v>1437.9014803113701</v>
      </c>
      <c r="AH60" s="616">
        <v>4929.8458452143204</v>
      </c>
      <c r="AI60" s="574" t="s">
        <v>1595</v>
      </c>
      <c r="AJ60" s="615">
        <v>421.84180856951099</v>
      </c>
      <c r="AK60" s="616">
        <v>207.406685069525</v>
      </c>
      <c r="AL60" s="616">
        <v>627.45780223629401</v>
      </c>
      <c r="AM60" s="617"/>
      <c r="AN60" s="617"/>
      <c r="AO60" s="616"/>
      <c r="AP60" s="617"/>
      <c r="AQ60" s="617"/>
      <c r="AR60" s="616"/>
      <c r="AS60" s="617">
        <v>133.48420740711001</v>
      </c>
      <c r="AT60" s="616">
        <v>37.296135780165002</v>
      </c>
      <c r="AU60" s="616">
        <v>227.87314518231599</v>
      </c>
      <c r="AV60" s="617">
        <v>76.135733648172803</v>
      </c>
      <c r="AW60" s="616">
        <v>44.8423188864355</v>
      </c>
      <c r="AX60" s="616">
        <v>101.884629335811</v>
      </c>
      <c r="AY60" s="617"/>
      <c r="AZ60" s="617"/>
      <c r="BA60" s="618"/>
    </row>
    <row r="61" spans="1:54" s="375" customFormat="1" ht="18" x14ac:dyDescent="0.2">
      <c r="A61" s="630" t="s">
        <v>1602</v>
      </c>
      <c r="B61" s="561">
        <v>20</v>
      </c>
      <c r="C61" s="585" t="s">
        <v>1467</v>
      </c>
      <c r="D61" s="580">
        <v>1.78</v>
      </c>
      <c r="E61" s="619">
        <v>0.71</v>
      </c>
      <c r="F61" s="619">
        <v>3.5</v>
      </c>
      <c r="G61" s="576"/>
      <c r="H61" s="576"/>
      <c r="I61" s="619"/>
      <c r="J61" s="577">
        <v>261.26918256688703</v>
      </c>
      <c r="K61" s="621">
        <v>25.458457021700301</v>
      </c>
      <c r="L61" s="620">
        <v>466.71888491504802</v>
      </c>
      <c r="M61" s="577">
        <v>1399.2497680430799</v>
      </c>
      <c r="N61" s="621">
        <v>61.8013946453231</v>
      </c>
      <c r="O61" s="620">
        <v>5172.8261274538299</v>
      </c>
      <c r="P61" s="578">
        <v>17.5</v>
      </c>
      <c r="Q61" s="619">
        <v>8.3000000000000007</v>
      </c>
      <c r="R61" s="619">
        <v>30.9</v>
      </c>
      <c r="S61" s="578">
        <v>27</v>
      </c>
      <c r="T61" s="619">
        <v>13.5</v>
      </c>
      <c r="U61" s="619">
        <v>42.4</v>
      </c>
      <c r="V61" s="576">
        <v>0.2</v>
      </c>
      <c r="W61" s="619">
        <v>0.12</v>
      </c>
      <c r="X61" s="619">
        <v>0.31</v>
      </c>
      <c r="Y61" s="578">
        <v>34.299999999999997</v>
      </c>
      <c r="Z61" s="620">
        <v>17</v>
      </c>
      <c r="AA61" s="620">
        <v>59</v>
      </c>
      <c r="AB61" s="586" t="s">
        <v>1467</v>
      </c>
      <c r="AC61" s="571">
        <v>22.2</v>
      </c>
      <c r="AD61" s="619">
        <v>6.13</v>
      </c>
      <c r="AE61" s="620">
        <v>415</v>
      </c>
      <c r="AF61" s="577">
        <v>295</v>
      </c>
      <c r="AG61" s="620">
        <v>139</v>
      </c>
      <c r="AH61" s="620">
        <v>469</v>
      </c>
      <c r="AI61" s="586" t="s">
        <v>1467</v>
      </c>
      <c r="AJ61" s="571">
        <v>10.3</v>
      </c>
      <c r="AK61" s="619">
        <v>5.3</v>
      </c>
      <c r="AL61" s="620">
        <v>16.7</v>
      </c>
      <c r="AM61" s="576"/>
      <c r="AN61" s="576"/>
      <c r="AO61" s="622"/>
      <c r="AP61" s="576"/>
      <c r="AQ61" s="576"/>
      <c r="AR61" s="622"/>
      <c r="AS61" s="578">
        <v>6.4</v>
      </c>
      <c r="AT61" s="619">
        <v>2.8</v>
      </c>
      <c r="AU61" s="620">
        <v>10.8</v>
      </c>
      <c r="AV61" s="578">
        <v>756</v>
      </c>
      <c r="AW61" s="620">
        <v>73</v>
      </c>
      <c r="AX61" s="620">
        <v>4334</v>
      </c>
      <c r="AY61" s="576"/>
      <c r="AZ61" s="576"/>
      <c r="BA61" s="631"/>
      <c r="BB61" s="420"/>
    </row>
    <row r="62" spans="1:54" s="375" customFormat="1" ht="18" x14ac:dyDescent="0.2">
      <c r="A62" s="630" t="s">
        <v>1605</v>
      </c>
      <c r="B62" s="561">
        <v>21</v>
      </c>
      <c r="C62" s="585" t="s">
        <v>1467</v>
      </c>
      <c r="D62" s="580">
        <v>0.33</v>
      </c>
      <c r="E62" s="619">
        <v>0.18</v>
      </c>
      <c r="F62" s="641">
        <v>0.59</v>
      </c>
      <c r="G62" s="576"/>
      <c r="H62" s="576"/>
      <c r="I62" s="619"/>
      <c r="J62" s="576"/>
      <c r="K62" s="576"/>
      <c r="L62" s="622"/>
      <c r="M62" s="576"/>
      <c r="N62" s="576"/>
      <c r="O62" s="622"/>
      <c r="P62" s="576">
        <v>0.47</v>
      </c>
      <c r="Q62" s="619">
        <v>0.14000000000000001</v>
      </c>
      <c r="R62" s="619">
        <v>1</v>
      </c>
      <c r="S62" s="576">
        <v>0.79</v>
      </c>
      <c r="T62" s="619">
        <v>0.42</v>
      </c>
      <c r="U62" s="619">
        <v>1.3</v>
      </c>
      <c r="V62" s="576">
        <v>0.09</v>
      </c>
      <c r="W62" s="619">
        <v>0</v>
      </c>
      <c r="X62" s="619">
        <v>0.23</v>
      </c>
      <c r="Y62" s="576">
        <v>0.36</v>
      </c>
      <c r="Z62" s="619">
        <v>0.12</v>
      </c>
      <c r="AA62" s="619">
        <v>0.8</v>
      </c>
      <c r="AB62" s="586" t="s">
        <v>1467</v>
      </c>
      <c r="AC62" s="580">
        <v>0.09</v>
      </c>
      <c r="AD62" s="619">
        <v>0.02</v>
      </c>
      <c r="AE62" s="619">
        <v>1.5</v>
      </c>
      <c r="AF62" s="576">
        <v>0.13</v>
      </c>
      <c r="AG62" s="619">
        <v>7.0000000000000007E-2</v>
      </c>
      <c r="AH62" s="619">
        <v>0.2</v>
      </c>
      <c r="AI62" s="586" t="s">
        <v>1467</v>
      </c>
      <c r="AJ62" s="580">
        <v>0.28999999999999998</v>
      </c>
      <c r="AK62" s="619">
        <v>0.17</v>
      </c>
      <c r="AL62" s="619">
        <v>0.46</v>
      </c>
      <c r="AM62" s="576">
        <v>85.3</v>
      </c>
      <c r="AN62" s="621">
        <v>12.9</v>
      </c>
      <c r="AO62" s="620">
        <v>195</v>
      </c>
      <c r="AP62" s="576">
        <v>0.8</v>
      </c>
      <c r="AQ62" s="619">
        <v>0.28000000000000003</v>
      </c>
      <c r="AR62" s="619">
        <v>5.0999999999999996</v>
      </c>
      <c r="AS62" s="576">
        <v>0.05</v>
      </c>
      <c r="AT62" s="619">
        <v>0.03</v>
      </c>
      <c r="AU62" s="619">
        <v>0.08</v>
      </c>
      <c r="AV62" s="576">
        <v>13.33</v>
      </c>
      <c r="AW62" s="619">
        <v>1.46</v>
      </c>
      <c r="AX62" s="621">
        <v>111.89</v>
      </c>
      <c r="AY62" s="576">
        <v>2</v>
      </c>
      <c r="AZ62" s="619">
        <v>0.52</v>
      </c>
      <c r="BA62" s="624">
        <v>5.96</v>
      </c>
      <c r="BB62" s="420"/>
    </row>
    <row r="63" spans="1:54" s="375" customFormat="1" ht="19" x14ac:dyDescent="0.25">
      <c r="A63" s="630" t="s">
        <v>1606</v>
      </c>
      <c r="B63" s="561">
        <v>22</v>
      </c>
      <c r="C63" s="585" t="s">
        <v>1467</v>
      </c>
      <c r="D63" s="580">
        <v>3.59</v>
      </c>
      <c r="E63" s="619">
        <v>1.32</v>
      </c>
      <c r="F63" s="621">
        <v>29.4</v>
      </c>
      <c r="G63" s="576"/>
      <c r="H63" s="576"/>
      <c r="I63" s="619"/>
      <c r="J63" s="576"/>
      <c r="K63" s="576"/>
      <c r="L63" s="622"/>
      <c r="M63" s="576"/>
      <c r="N63" s="576"/>
      <c r="O63" s="622"/>
      <c r="P63" s="576">
        <v>5.05</v>
      </c>
      <c r="Q63" s="619">
        <v>1.17</v>
      </c>
      <c r="R63" s="621">
        <v>37.4</v>
      </c>
      <c r="S63" s="576">
        <v>8.16</v>
      </c>
      <c r="T63" s="619">
        <v>3.04</v>
      </c>
      <c r="U63" s="621">
        <v>70.400000000000006</v>
      </c>
      <c r="V63" s="640" t="s">
        <v>1467</v>
      </c>
      <c r="W63" s="639" t="s">
        <v>1467</v>
      </c>
      <c r="X63" s="639" t="s">
        <v>1467</v>
      </c>
      <c r="Y63" s="576">
        <v>4.01</v>
      </c>
      <c r="Z63" s="619">
        <v>1.0900000000000001</v>
      </c>
      <c r="AA63" s="621">
        <v>30.1</v>
      </c>
      <c r="AB63" s="586" t="s">
        <v>1467</v>
      </c>
      <c r="AC63" s="580">
        <v>1.67</v>
      </c>
      <c r="AD63" s="619">
        <v>0.2</v>
      </c>
      <c r="AE63" s="621">
        <v>20.5</v>
      </c>
      <c r="AF63" s="576">
        <v>1</v>
      </c>
      <c r="AG63" s="619">
        <v>1</v>
      </c>
      <c r="AH63" s="621">
        <v>12</v>
      </c>
      <c r="AI63" s="586" t="s">
        <v>1467</v>
      </c>
      <c r="AJ63" s="580">
        <v>3.07</v>
      </c>
      <c r="AK63" s="619">
        <v>1.19</v>
      </c>
      <c r="AL63" s="621">
        <v>26.3</v>
      </c>
      <c r="AM63" s="576">
        <v>863</v>
      </c>
      <c r="AN63" s="620">
        <v>150</v>
      </c>
      <c r="AO63" s="620">
        <v>7374</v>
      </c>
      <c r="AP63" s="576">
        <v>11.5</v>
      </c>
      <c r="AQ63" s="621">
        <v>2.3199999999999998</v>
      </c>
      <c r="AR63" s="620">
        <v>156</v>
      </c>
      <c r="AS63" s="576">
        <v>0.51</v>
      </c>
      <c r="AT63" s="619">
        <v>0.19</v>
      </c>
      <c r="AU63" s="621">
        <v>4.25</v>
      </c>
      <c r="AV63" s="576">
        <v>237</v>
      </c>
      <c r="AW63" s="621">
        <v>14.9</v>
      </c>
      <c r="AX63" s="620">
        <v>2015</v>
      </c>
      <c r="AY63" s="576">
        <v>24.6</v>
      </c>
      <c r="AZ63" s="621">
        <v>5</v>
      </c>
      <c r="BA63" s="633">
        <v>213</v>
      </c>
    </row>
    <row r="64" spans="1:54" s="375" customFormat="1" ht="18" x14ac:dyDescent="0.2">
      <c r="A64" s="630" t="s">
        <v>1607</v>
      </c>
      <c r="B64" s="561">
        <v>23</v>
      </c>
      <c r="C64" s="634" t="s">
        <v>1467</v>
      </c>
      <c r="D64" s="580">
        <v>0.33</v>
      </c>
      <c r="E64" s="619">
        <v>0.18</v>
      </c>
      <c r="F64" s="619">
        <v>0.59</v>
      </c>
      <c r="G64" s="576"/>
      <c r="H64" s="576"/>
      <c r="I64" s="619"/>
      <c r="J64" s="576"/>
      <c r="K64" s="576"/>
      <c r="L64" s="622"/>
      <c r="M64" s="576"/>
      <c r="N64" s="576"/>
      <c r="O64" s="622"/>
      <c r="P64" s="576">
        <v>0.79</v>
      </c>
      <c r="Q64" s="619">
        <v>0.59</v>
      </c>
      <c r="R64" s="619">
        <v>1</v>
      </c>
      <c r="S64" s="576">
        <v>0.85</v>
      </c>
      <c r="T64" s="619">
        <v>0.53</v>
      </c>
      <c r="U64" s="619">
        <v>1.2</v>
      </c>
      <c r="V64" s="576">
        <v>0.51</v>
      </c>
      <c r="W64" s="619">
        <v>0.37</v>
      </c>
      <c r="X64" s="619">
        <v>0.63</v>
      </c>
      <c r="Y64" s="576">
        <v>0.52</v>
      </c>
      <c r="Z64" s="619">
        <v>0.24</v>
      </c>
      <c r="AA64" s="619">
        <v>0.9</v>
      </c>
      <c r="AB64" s="635" t="s">
        <v>1467</v>
      </c>
      <c r="AC64" s="580">
        <v>0.09</v>
      </c>
      <c r="AD64" s="619">
        <v>0.02</v>
      </c>
      <c r="AE64" s="619">
        <v>1.5</v>
      </c>
      <c r="AF64" s="576">
        <v>0.13</v>
      </c>
      <c r="AG64" s="619">
        <v>7.0000000000000007E-2</v>
      </c>
      <c r="AH64" s="619">
        <v>0.2</v>
      </c>
      <c r="AI64" s="635" t="s">
        <v>1467</v>
      </c>
      <c r="AJ64" s="580">
        <v>0.28999999999999998</v>
      </c>
      <c r="AK64" s="619">
        <v>0.17</v>
      </c>
      <c r="AL64" s="619">
        <v>0.46</v>
      </c>
      <c r="AM64" s="576">
        <v>85.3</v>
      </c>
      <c r="AN64" s="621">
        <v>12.94</v>
      </c>
      <c r="AO64" s="620">
        <v>195</v>
      </c>
      <c r="AP64" s="576">
        <v>0.8</v>
      </c>
      <c r="AQ64" s="619">
        <v>0.28000000000000003</v>
      </c>
      <c r="AR64" s="619">
        <v>5.0999999999999996</v>
      </c>
      <c r="AS64" s="576">
        <v>0.3</v>
      </c>
      <c r="AT64" s="619">
        <v>0.19</v>
      </c>
      <c r="AU64" s="619">
        <v>0.42</v>
      </c>
      <c r="AV64" s="576">
        <v>13.33</v>
      </c>
      <c r="AW64" s="619">
        <v>1.46</v>
      </c>
      <c r="AX64" s="621">
        <v>111.9</v>
      </c>
      <c r="AY64" s="576">
        <v>2</v>
      </c>
      <c r="AZ64" s="619">
        <v>0.52</v>
      </c>
      <c r="BA64" s="624">
        <v>5.96</v>
      </c>
      <c r="BB64" s="420"/>
    </row>
    <row r="65" spans="1:53" s="375" customFormat="1" ht="19" x14ac:dyDescent="0.25">
      <c r="A65" s="630" t="s">
        <v>1608</v>
      </c>
      <c r="B65" s="561">
        <v>24</v>
      </c>
      <c r="C65" s="634" t="s">
        <v>1467</v>
      </c>
      <c r="D65" s="580">
        <v>0.65</v>
      </c>
      <c r="E65" s="619">
        <v>0.41</v>
      </c>
      <c r="F65" s="619">
        <v>1.1200000000000001</v>
      </c>
      <c r="G65" s="576"/>
      <c r="H65" s="576"/>
      <c r="I65" s="619"/>
      <c r="J65" s="576"/>
      <c r="K65" s="576"/>
      <c r="L65" s="622"/>
      <c r="M65" s="576"/>
      <c r="N65" s="576"/>
      <c r="O65" s="622"/>
      <c r="P65" s="576">
        <v>1.58</v>
      </c>
      <c r="Q65" s="619">
        <v>1.2</v>
      </c>
      <c r="R65" s="619">
        <v>2.1</v>
      </c>
      <c r="S65" s="576">
        <v>1.7</v>
      </c>
      <c r="T65" s="619">
        <v>1.17</v>
      </c>
      <c r="U65" s="619">
        <v>2.2999999999999998</v>
      </c>
      <c r="V65" s="640" t="s">
        <v>1467</v>
      </c>
      <c r="W65" s="639" t="s">
        <v>1467</v>
      </c>
      <c r="X65" s="639" t="s">
        <v>1467</v>
      </c>
      <c r="Y65" s="576">
        <v>1.07</v>
      </c>
      <c r="Z65" s="619">
        <v>0.51</v>
      </c>
      <c r="AA65" s="619">
        <v>1.7</v>
      </c>
      <c r="AB65" s="635" t="s">
        <v>1467</v>
      </c>
      <c r="AC65" s="580">
        <v>0.18</v>
      </c>
      <c r="AD65" s="619">
        <v>0.05</v>
      </c>
      <c r="AE65" s="619">
        <v>3.22</v>
      </c>
      <c r="AF65" s="576">
        <v>0.26</v>
      </c>
      <c r="AG65" s="619">
        <v>0.17</v>
      </c>
      <c r="AH65" s="619">
        <v>0.38</v>
      </c>
      <c r="AI65" s="635" t="s">
        <v>1467</v>
      </c>
      <c r="AJ65" s="580">
        <v>0.57999999999999996</v>
      </c>
      <c r="AK65" s="619">
        <v>0.38</v>
      </c>
      <c r="AL65" s="619">
        <v>0.87</v>
      </c>
      <c r="AM65" s="576">
        <v>179.2</v>
      </c>
      <c r="AN65" s="621">
        <v>27.7</v>
      </c>
      <c r="AO65" s="620">
        <v>370</v>
      </c>
      <c r="AP65" s="576">
        <v>1.62</v>
      </c>
      <c r="AQ65" s="619">
        <v>0.6</v>
      </c>
      <c r="AR65" s="620">
        <v>10</v>
      </c>
      <c r="AS65" s="576">
        <v>0.61</v>
      </c>
      <c r="AT65" s="619">
        <v>0.42</v>
      </c>
      <c r="AU65" s="619">
        <v>0.81</v>
      </c>
      <c r="AV65" s="576">
        <v>27.24</v>
      </c>
      <c r="AW65" s="619">
        <v>3.05</v>
      </c>
      <c r="AX65" s="621">
        <v>223.3</v>
      </c>
      <c r="AY65" s="576">
        <v>4.2</v>
      </c>
      <c r="AZ65" s="619">
        <v>1.1399999999999999</v>
      </c>
      <c r="BA65" s="633">
        <v>11.6</v>
      </c>
    </row>
    <row r="66" spans="1:53" ht="16" x14ac:dyDescent="0.2">
      <c r="A66" s="561"/>
      <c r="B66" s="278"/>
      <c r="C66" s="561"/>
      <c r="D66" s="561"/>
      <c r="E66" s="561"/>
      <c r="F66" s="561"/>
      <c r="G66" s="561"/>
      <c r="H66" s="561"/>
      <c r="I66" s="561"/>
      <c r="J66" s="561"/>
      <c r="K66" s="561"/>
      <c r="L66" s="561"/>
      <c r="M66" s="561"/>
      <c r="N66" s="561"/>
      <c r="O66" s="561"/>
      <c r="P66" s="278"/>
      <c r="Q66" s="278"/>
      <c r="R66" s="278"/>
      <c r="S66" s="278"/>
      <c r="T66" s="278"/>
      <c r="U66" s="278"/>
      <c r="V66" s="278"/>
      <c r="W66" s="278"/>
      <c r="X66" s="278"/>
      <c r="Y66" s="278"/>
      <c r="Z66" s="278"/>
      <c r="AA66" s="278"/>
      <c r="AB66" s="278"/>
      <c r="AC66" s="278"/>
      <c r="AD66" s="278"/>
      <c r="AE66" s="278"/>
      <c r="AF66" s="278"/>
      <c r="AG66" s="278"/>
      <c r="AH66" s="278"/>
      <c r="AI66" s="278"/>
      <c r="AJ66" s="278"/>
      <c r="AK66" s="278"/>
      <c r="AL66" s="278"/>
      <c r="AM66" s="278"/>
      <c r="AN66" s="278"/>
      <c r="AO66" s="278"/>
      <c r="AP66" s="278"/>
      <c r="AQ66" s="278"/>
      <c r="AR66" s="278"/>
      <c r="AS66" s="278"/>
      <c r="AT66" s="278"/>
      <c r="AU66" s="278"/>
      <c r="AV66" s="278"/>
      <c r="AW66" s="278"/>
      <c r="AX66" s="278"/>
      <c r="AY66" s="278"/>
      <c r="AZ66" s="278"/>
      <c r="BA66" s="278"/>
    </row>
    <row r="67" spans="1:53" ht="16" x14ac:dyDescent="0.2">
      <c r="A67" s="561"/>
      <c r="B67" s="561"/>
      <c r="C67" s="561"/>
      <c r="D67" s="561"/>
      <c r="E67" s="561"/>
      <c r="F67" s="561"/>
      <c r="G67" s="561"/>
      <c r="H67" s="561"/>
      <c r="I67" s="561"/>
      <c r="J67" s="561"/>
      <c r="K67" s="561"/>
      <c r="L67" s="561"/>
      <c r="M67" s="561"/>
      <c r="N67" s="561"/>
      <c r="O67" s="561"/>
      <c r="P67" s="278"/>
      <c r="Q67" s="278"/>
      <c r="R67" s="278"/>
      <c r="S67" s="278"/>
      <c r="T67" s="278"/>
      <c r="U67" s="278"/>
      <c r="V67" s="278"/>
      <c r="W67" s="278"/>
      <c r="X67" s="278"/>
      <c r="Y67" s="278"/>
      <c r="Z67" s="278"/>
      <c r="AA67" s="278"/>
      <c r="AB67" s="278"/>
      <c r="AC67" s="278"/>
      <c r="AD67" s="278"/>
      <c r="AE67" s="278"/>
      <c r="AF67" s="278"/>
      <c r="AG67" s="278"/>
      <c r="AH67" s="278"/>
      <c r="AI67" s="278"/>
      <c r="AJ67" s="278"/>
      <c r="AK67" s="278"/>
      <c r="AL67" s="278"/>
      <c r="AM67" s="278"/>
      <c r="AN67" s="278"/>
      <c r="AO67" s="278"/>
      <c r="AP67" s="278"/>
      <c r="AQ67" s="278"/>
      <c r="AR67" s="278"/>
      <c r="AS67" s="278"/>
      <c r="AT67" s="278"/>
      <c r="AU67" s="278"/>
      <c r="AV67" s="278"/>
      <c r="AW67" s="278"/>
      <c r="AX67" s="278"/>
      <c r="AY67" s="278"/>
      <c r="AZ67" s="278"/>
      <c r="BA67" s="278"/>
    </row>
    <row r="68" spans="1:53" ht="16" x14ac:dyDescent="0.2">
      <c r="A68" s="561"/>
      <c r="B68" s="561"/>
      <c r="C68" s="561"/>
      <c r="D68" s="561"/>
      <c r="E68" s="561"/>
      <c r="F68" s="561"/>
      <c r="G68" s="637"/>
      <c r="H68" s="561"/>
      <c r="I68" s="561"/>
      <c r="J68" s="561"/>
      <c r="K68" s="561"/>
      <c r="L68" s="561"/>
      <c r="M68" s="561"/>
      <c r="N68" s="561"/>
      <c r="O68" s="561"/>
      <c r="P68" s="561"/>
      <c r="Q68" s="561"/>
      <c r="R68" s="561"/>
      <c r="S68" s="561"/>
      <c r="T68" s="561"/>
      <c r="U68" s="561"/>
      <c r="V68" s="561"/>
      <c r="W68" s="561"/>
      <c r="X68" s="561"/>
      <c r="Y68" s="561"/>
      <c r="Z68" s="561"/>
      <c r="AA68" s="561"/>
      <c r="AB68" s="561"/>
      <c r="AC68" s="561"/>
      <c r="AD68" s="561"/>
      <c r="AE68" s="561"/>
      <c r="AF68" s="561"/>
      <c r="AG68" s="561"/>
      <c r="AH68" s="561"/>
      <c r="AI68" s="561"/>
      <c r="AJ68" s="561"/>
      <c r="AK68" s="278"/>
      <c r="AL68" s="278"/>
      <c r="AM68" s="278"/>
      <c r="AN68" s="278"/>
      <c r="AO68" s="278"/>
      <c r="AP68" s="278"/>
      <c r="AQ68" s="278"/>
      <c r="AR68" s="278"/>
      <c r="AS68" s="278"/>
      <c r="AT68" s="278"/>
      <c r="AU68" s="278"/>
      <c r="AV68" s="278"/>
      <c r="AW68" s="278"/>
      <c r="AX68" s="278"/>
      <c r="AY68" s="278"/>
      <c r="AZ68" s="278"/>
      <c r="BA68" s="278"/>
    </row>
    <row r="69" spans="1:53" ht="16" x14ac:dyDescent="0.2">
      <c r="A69" s="593" t="s">
        <v>1470</v>
      </c>
      <c r="B69" s="592"/>
      <c r="C69" s="592"/>
      <c r="D69" s="561"/>
      <c r="E69" s="561"/>
      <c r="F69" s="561"/>
      <c r="G69" s="561"/>
      <c r="H69" s="561"/>
      <c r="I69" s="561"/>
      <c r="J69" s="561"/>
      <c r="K69" s="561"/>
      <c r="L69" s="561"/>
      <c r="M69" s="561"/>
      <c r="N69" s="561"/>
      <c r="O69" s="561"/>
      <c r="P69" s="561"/>
      <c r="Q69" s="561"/>
      <c r="R69" s="561"/>
      <c r="S69" s="561"/>
      <c r="T69" s="561"/>
      <c r="U69" s="561"/>
      <c r="V69" s="561"/>
      <c r="W69" s="561"/>
      <c r="X69" s="561"/>
      <c r="Y69" s="561"/>
      <c r="Z69" s="561"/>
      <c r="AA69" s="561"/>
      <c r="AB69" s="561"/>
      <c r="AC69" s="561"/>
      <c r="AD69" s="561"/>
      <c r="AE69" s="561"/>
      <c r="AF69" s="561"/>
      <c r="AG69" s="561"/>
      <c r="AH69" s="561"/>
      <c r="AI69" s="561"/>
      <c r="AJ69" s="561"/>
      <c r="AK69" s="278"/>
      <c r="AL69" s="278"/>
      <c r="AM69" s="278"/>
      <c r="AN69" s="278"/>
      <c r="AO69" s="278"/>
      <c r="AP69" s="278"/>
      <c r="AQ69" s="278"/>
      <c r="AR69" s="278"/>
      <c r="AS69" s="278"/>
      <c r="AT69" s="278"/>
      <c r="AU69" s="278"/>
      <c r="AV69" s="278"/>
      <c r="AW69" s="278"/>
      <c r="AX69" s="278"/>
      <c r="AY69" s="278"/>
      <c r="AZ69" s="278"/>
      <c r="BA69" s="278"/>
    </row>
    <row r="70" spans="1:53" ht="16" x14ac:dyDescent="0.2">
      <c r="A70" s="593"/>
      <c r="B70" s="561" t="s">
        <v>1621</v>
      </c>
      <c r="C70" s="592"/>
      <c r="D70" s="561"/>
      <c r="E70" s="561"/>
      <c r="F70" s="561"/>
      <c r="G70" s="561"/>
      <c r="H70" s="561"/>
      <c r="I70" s="561"/>
      <c r="J70" s="561"/>
      <c r="K70" s="561"/>
      <c r="L70" s="561"/>
      <c r="M70" s="561"/>
      <c r="N70" s="561"/>
      <c r="O70" s="561"/>
      <c r="P70" s="561"/>
      <c r="Q70" s="561"/>
      <c r="R70" s="561"/>
      <c r="S70" s="561"/>
      <c r="T70" s="561"/>
      <c r="U70" s="561"/>
      <c r="V70" s="561"/>
      <c r="W70" s="561"/>
      <c r="X70" s="561"/>
      <c r="Y70" s="561"/>
      <c r="Z70" s="561"/>
      <c r="AA70" s="561"/>
      <c r="AB70" s="561"/>
      <c r="AC70" s="561"/>
      <c r="AD70" s="561"/>
      <c r="AE70" s="561"/>
      <c r="AF70" s="561"/>
      <c r="AG70" s="561"/>
      <c r="AH70" s="561"/>
      <c r="AI70" s="561"/>
      <c r="AJ70" s="561"/>
      <c r="AK70" s="278"/>
      <c r="AL70" s="278"/>
      <c r="AM70" s="278"/>
      <c r="AN70" s="278"/>
      <c r="AO70" s="278"/>
      <c r="AP70" s="278"/>
      <c r="AQ70" s="278"/>
      <c r="AR70" s="278"/>
      <c r="AS70" s="278"/>
      <c r="AT70" s="278"/>
      <c r="AU70" s="278"/>
      <c r="AV70" s="278"/>
      <c r="AW70" s="278"/>
      <c r="AX70" s="278"/>
      <c r="AY70" s="278"/>
      <c r="AZ70" s="278"/>
      <c r="BA70" s="278"/>
    </row>
    <row r="71" spans="1:53" ht="18" x14ac:dyDescent="0.25">
      <c r="A71" s="593"/>
      <c r="B71" s="638" t="s">
        <v>1634</v>
      </c>
      <c r="C71" s="592"/>
      <c r="D71" s="561"/>
      <c r="E71" s="561"/>
      <c r="F71" s="561"/>
      <c r="G71" s="561"/>
      <c r="H71" s="561"/>
      <c r="I71" s="561"/>
      <c r="J71" s="561"/>
      <c r="K71" s="561"/>
      <c r="L71" s="561"/>
      <c r="M71" s="561"/>
      <c r="N71" s="561"/>
      <c r="O71" s="561"/>
      <c r="P71" s="561"/>
      <c r="Q71" s="561"/>
      <c r="R71" s="561"/>
      <c r="S71" s="561"/>
      <c r="T71" s="561"/>
      <c r="U71" s="561"/>
      <c r="V71" s="561"/>
      <c r="W71" s="561"/>
      <c r="X71" s="561"/>
      <c r="Y71" s="561"/>
      <c r="Z71" s="561"/>
      <c r="AA71" s="561"/>
      <c r="AB71" s="561"/>
      <c r="AC71" s="561"/>
      <c r="AD71" s="561"/>
      <c r="AE71" s="561"/>
      <c r="AF71" s="561"/>
      <c r="AG71" s="561"/>
      <c r="AH71" s="561"/>
      <c r="AI71" s="561"/>
      <c r="AJ71" s="561"/>
      <c r="AK71" s="278"/>
      <c r="AL71" s="278"/>
      <c r="AM71" s="278"/>
      <c r="AN71" s="278"/>
      <c r="AO71" s="278"/>
      <c r="AP71" s="278"/>
      <c r="AQ71" s="278"/>
      <c r="AR71" s="278"/>
      <c r="AS71" s="278"/>
      <c r="AT71" s="278"/>
      <c r="AU71" s="278"/>
      <c r="AV71" s="278"/>
      <c r="AW71" s="278"/>
      <c r="AX71" s="278"/>
      <c r="AY71" s="278"/>
      <c r="AZ71" s="278"/>
      <c r="BA71" s="278"/>
    </row>
    <row r="72" spans="1:53" ht="16" x14ac:dyDescent="0.2">
      <c r="A72" s="561">
        <v>1</v>
      </c>
      <c r="B72" s="561" t="s">
        <v>1611</v>
      </c>
      <c r="C72" s="561"/>
      <c r="D72" s="561"/>
      <c r="E72" s="561"/>
      <c r="F72" s="561"/>
      <c r="G72" s="561"/>
      <c r="H72" s="561"/>
      <c r="I72" s="561"/>
      <c r="J72" s="561"/>
      <c r="K72" s="561"/>
      <c r="L72" s="561"/>
      <c r="M72" s="561"/>
      <c r="N72" s="561"/>
      <c r="O72" s="561"/>
      <c r="P72" s="561"/>
      <c r="Q72" s="561"/>
      <c r="R72" s="561"/>
      <c r="S72" s="561"/>
      <c r="T72" s="561"/>
      <c r="U72" s="561"/>
      <c r="V72" s="561"/>
      <c r="W72" s="561"/>
      <c r="X72" s="561"/>
      <c r="Y72" s="561"/>
      <c r="Z72" s="561"/>
      <c r="AA72" s="561"/>
      <c r="AB72" s="561"/>
      <c r="AC72" s="561"/>
      <c r="AD72" s="561"/>
      <c r="AE72" s="561"/>
      <c r="AF72" s="561"/>
      <c r="AG72" s="561"/>
      <c r="AH72" s="561"/>
      <c r="AI72" s="561"/>
      <c r="AJ72" s="561"/>
      <c r="AK72" s="278"/>
      <c r="AL72" s="278"/>
      <c r="AM72" s="278"/>
      <c r="AN72" s="278"/>
      <c r="AO72" s="278"/>
      <c r="AP72" s="278"/>
      <c r="AQ72" s="278"/>
      <c r="AR72" s="278"/>
      <c r="AS72" s="278"/>
      <c r="AT72" s="278"/>
      <c r="AU72" s="278"/>
      <c r="AV72" s="278"/>
      <c r="AW72" s="278"/>
      <c r="AX72" s="278"/>
      <c r="AY72" s="278"/>
      <c r="AZ72" s="278"/>
      <c r="BA72" s="278"/>
    </row>
    <row r="73" spans="1:53" ht="16" x14ac:dyDescent="0.2">
      <c r="A73" s="561">
        <v>2</v>
      </c>
      <c r="B73" s="561" t="s">
        <v>1471</v>
      </c>
      <c r="C73" s="561"/>
      <c r="D73" s="561"/>
      <c r="E73" s="561"/>
      <c r="F73" s="561"/>
      <c r="G73" s="561"/>
      <c r="H73" s="561"/>
      <c r="I73" s="561"/>
      <c r="J73" s="561"/>
      <c r="K73" s="561"/>
      <c r="L73" s="561"/>
      <c r="M73" s="561"/>
      <c r="N73" s="561"/>
      <c r="O73" s="561"/>
      <c r="P73" s="561"/>
      <c r="Q73" s="561"/>
      <c r="R73" s="561"/>
      <c r="S73" s="561"/>
      <c r="T73" s="561"/>
      <c r="U73" s="561"/>
      <c r="V73" s="561"/>
      <c r="W73" s="561"/>
      <c r="X73" s="561"/>
      <c r="Y73" s="561"/>
      <c r="Z73" s="561"/>
      <c r="AA73" s="561"/>
      <c r="AB73" s="561"/>
      <c r="AC73" s="561"/>
      <c r="AD73" s="561"/>
      <c r="AE73" s="561"/>
      <c r="AF73" s="561"/>
      <c r="AG73" s="561"/>
      <c r="AH73" s="561"/>
      <c r="AI73" s="561"/>
      <c r="AJ73" s="561"/>
      <c r="AK73" s="278"/>
      <c r="AL73" s="278"/>
      <c r="AM73" s="278"/>
      <c r="AN73" s="278"/>
      <c r="AO73" s="278"/>
      <c r="AP73" s="278"/>
      <c r="AQ73" s="278"/>
      <c r="AR73" s="278"/>
      <c r="AS73" s="278"/>
      <c r="AT73" s="278"/>
      <c r="AU73" s="278"/>
      <c r="AV73" s="278"/>
      <c r="AW73" s="278"/>
      <c r="AX73" s="278"/>
      <c r="AY73" s="278"/>
      <c r="AZ73" s="278"/>
      <c r="BA73" s="278"/>
    </row>
    <row r="74" spans="1:53" ht="16" x14ac:dyDescent="0.2">
      <c r="A74" s="561">
        <v>3</v>
      </c>
      <c r="B74" s="561" t="s">
        <v>1609</v>
      </c>
      <c r="C74" s="561"/>
      <c r="D74" s="561"/>
      <c r="E74" s="561"/>
      <c r="F74" s="561"/>
      <c r="G74" s="561"/>
      <c r="H74" s="561"/>
      <c r="I74" s="561"/>
      <c r="J74" s="561"/>
      <c r="K74" s="561"/>
      <c r="L74" s="561"/>
      <c r="M74" s="561"/>
      <c r="N74" s="561"/>
      <c r="O74" s="561"/>
      <c r="P74" s="561"/>
      <c r="Q74" s="561"/>
      <c r="R74" s="561"/>
      <c r="S74" s="561"/>
      <c r="T74" s="561"/>
      <c r="U74" s="561"/>
      <c r="V74" s="561"/>
      <c r="W74" s="561"/>
      <c r="X74" s="561"/>
      <c r="Y74" s="561"/>
      <c r="Z74" s="561"/>
      <c r="AA74" s="561"/>
      <c r="AB74" s="561"/>
      <c r="AC74" s="561"/>
      <c r="AD74" s="561"/>
      <c r="AE74" s="561"/>
      <c r="AF74" s="561"/>
      <c r="AG74" s="561"/>
      <c r="AH74" s="561"/>
      <c r="AI74" s="561"/>
      <c r="AJ74" s="561"/>
      <c r="AK74" s="278"/>
      <c r="AL74" s="278"/>
      <c r="AM74" s="278"/>
      <c r="AN74" s="278"/>
      <c r="AO74" s="278"/>
      <c r="AP74" s="278"/>
      <c r="AQ74" s="278"/>
      <c r="AR74" s="278"/>
      <c r="AS74" s="278"/>
      <c r="AT74" s="278"/>
      <c r="AU74" s="278"/>
      <c r="AV74" s="278"/>
      <c r="AW74" s="278"/>
      <c r="AX74" s="278"/>
      <c r="AY74" s="278"/>
      <c r="AZ74" s="278"/>
      <c r="BA74" s="278"/>
    </row>
    <row r="75" spans="1:53" ht="19" x14ac:dyDescent="0.25">
      <c r="A75" s="561">
        <v>4</v>
      </c>
      <c r="B75" s="561" t="s">
        <v>1614</v>
      </c>
      <c r="C75" s="561"/>
      <c r="D75" s="561"/>
      <c r="E75" s="561"/>
      <c r="F75" s="561"/>
      <c r="G75" s="561"/>
      <c r="H75" s="561"/>
      <c r="I75" s="561"/>
      <c r="J75" s="561"/>
      <c r="K75" s="561"/>
      <c r="L75" s="561"/>
      <c r="M75" s="561"/>
      <c r="N75" s="561"/>
      <c r="O75" s="561"/>
      <c r="P75" s="561"/>
      <c r="Q75" s="561"/>
      <c r="R75" s="561"/>
      <c r="S75" s="561"/>
      <c r="T75" s="561"/>
      <c r="U75" s="561"/>
      <c r="V75" s="561"/>
      <c r="W75" s="561"/>
      <c r="X75" s="561"/>
      <c r="Y75" s="561"/>
      <c r="Z75" s="561"/>
      <c r="AA75" s="561"/>
      <c r="AB75" s="561"/>
      <c r="AC75" s="561"/>
      <c r="AD75" s="561"/>
      <c r="AE75" s="561"/>
      <c r="AF75" s="561"/>
      <c r="AG75" s="561"/>
      <c r="AH75" s="561"/>
      <c r="AI75" s="561"/>
      <c r="AJ75" s="561"/>
      <c r="AK75" s="278"/>
      <c r="AL75" s="278"/>
      <c r="AM75" s="278"/>
      <c r="AN75" s="278"/>
      <c r="AO75" s="278"/>
      <c r="AP75" s="278"/>
      <c r="AQ75" s="278"/>
      <c r="AR75" s="278"/>
      <c r="AS75" s="278"/>
      <c r="AT75" s="278"/>
      <c r="AU75" s="278"/>
      <c r="AV75" s="278"/>
      <c r="AW75" s="278"/>
      <c r="AX75" s="278"/>
      <c r="AY75" s="278"/>
      <c r="AZ75" s="278"/>
      <c r="BA75" s="278"/>
    </row>
    <row r="76" spans="1:53" ht="19" x14ac:dyDescent="0.25">
      <c r="A76" s="561">
        <v>5</v>
      </c>
      <c r="B76" s="561" t="s">
        <v>1610</v>
      </c>
      <c r="C76" s="561"/>
      <c r="D76" s="561"/>
      <c r="E76" s="561"/>
      <c r="F76" s="561"/>
      <c r="G76" s="561"/>
      <c r="H76" s="561"/>
      <c r="I76" s="561"/>
      <c r="J76" s="561"/>
      <c r="K76" s="561"/>
      <c r="L76" s="561"/>
      <c r="M76" s="561"/>
      <c r="N76" s="561"/>
      <c r="O76" s="561"/>
      <c r="P76" s="561"/>
      <c r="Q76" s="561"/>
      <c r="R76" s="561"/>
      <c r="S76" s="561"/>
      <c r="T76" s="561"/>
      <c r="U76" s="561"/>
      <c r="V76" s="561"/>
      <c r="W76" s="561"/>
      <c r="X76" s="561"/>
      <c r="Y76" s="561"/>
      <c r="Z76" s="561"/>
      <c r="AA76" s="561"/>
      <c r="AB76" s="561"/>
      <c r="AC76" s="561"/>
      <c r="AD76" s="561"/>
      <c r="AE76" s="561"/>
      <c r="AF76" s="561"/>
      <c r="AG76" s="561"/>
      <c r="AH76" s="561"/>
      <c r="AI76" s="561"/>
      <c r="AJ76" s="561"/>
      <c r="AK76" s="278"/>
      <c r="AL76" s="278"/>
      <c r="AM76" s="278"/>
      <c r="AN76" s="278"/>
      <c r="AO76" s="278"/>
      <c r="AP76" s="278"/>
      <c r="AQ76" s="278"/>
      <c r="AR76" s="278"/>
      <c r="AS76" s="278"/>
      <c r="AT76" s="278"/>
      <c r="AU76" s="278"/>
      <c r="AV76" s="278"/>
      <c r="AW76" s="278"/>
      <c r="AX76" s="278"/>
      <c r="AY76" s="278"/>
      <c r="AZ76" s="278"/>
      <c r="BA76" s="278"/>
    </row>
    <row r="77" spans="1:53" ht="16" x14ac:dyDescent="0.2">
      <c r="A77" s="561">
        <v>6</v>
      </c>
      <c r="B77" s="561" t="s">
        <v>1612</v>
      </c>
      <c r="C77" s="561"/>
      <c r="D77" s="561"/>
      <c r="E77" s="561"/>
      <c r="F77" s="561"/>
      <c r="G77" s="561"/>
      <c r="H77" s="561"/>
      <c r="I77" s="561"/>
      <c r="J77" s="561"/>
      <c r="K77" s="561"/>
      <c r="L77" s="561"/>
      <c r="M77" s="561"/>
      <c r="N77" s="561"/>
      <c r="O77" s="561"/>
      <c r="P77" s="561"/>
      <c r="Q77" s="561"/>
      <c r="R77" s="561"/>
      <c r="S77" s="561"/>
      <c r="T77" s="561"/>
      <c r="U77" s="561"/>
      <c r="V77" s="561"/>
      <c r="W77" s="561"/>
      <c r="X77" s="561"/>
      <c r="Y77" s="561"/>
      <c r="Z77" s="561"/>
      <c r="AA77" s="561"/>
      <c r="AB77" s="561"/>
      <c r="AC77" s="561"/>
      <c r="AD77" s="561"/>
      <c r="AE77" s="561"/>
      <c r="AF77" s="561"/>
      <c r="AG77" s="561"/>
      <c r="AH77" s="561"/>
      <c r="AI77" s="561"/>
      <c r="AJ77" s="561"/>
      <c r="AK77" s="278"/>
      <c r="AL77" s="278"/>
      <c r="AM77" s="278"/>
      <c r="AN77" s="278"/>
      <c r="AO77" s="278"/>
      <c r="AP77" s="278"/>
      <c r="AQ77" s="278"/>
      <c r="AR77" s="278"/>
      <c r="AS77" s="278"/>
      <c r="AT77" s="278"/>
      <c r="AU77" s="278"/>
      <c r="AV77" s="278"/>
      <c r="AW77" s="278"/>
      <c r="AX77" s="278"/>
      <c r="AY77" s="278"/>
      <c r="AZ77" s="278"/>
      <c r="BA77" s="278"/>
    </row>
    <row r="78" spans="1:53" ht="16" x14ac:dyDescent="0.2">
      <c r="A78" s="561">
        <v>7</v>
      </c>
      <c r="B78" s="561" t="s">
        <v>1613</v>
      </c>
      <c r="C78" s="561"/>
      <c r="D78" s="561"/>
      <c r="E78" s="561"/>
      <c r="F78" s="561"/>
      <c r="G78" s="561"/>
      <c r="H78" s="561"/>
      <c r="I78" s="561"/>
      <c r="J78" s="561"/>
      <c r="K78" s="561"/>
      <c r="L78" s="561"/>
      <c r="M78" s="561"/>
      <c r="N78" s="561"/>
      <c r="O78" s="561"/>
      <c r="P78" s="561"/>
      <c r="Q78" s="561"/>
      <c r="R78" s="561"/>
      <c r="S78" s="561"/>
      <c r="T78" s="561"/>
      <c r="U78" s="561"/>
      <c r="V78" s="561"/>
      <c r="W78" s="561"/>
      <c r="X78" s="561"/>
      <c r="Y78" s="561"/>
      <c r="Z78" s="561"/>
      <c r="AA78" s="561"/>
      <c r="AB78" s="561"/>
      <c r="AC78" s="561"/>
      <c r="AD78" s="561"/>
      <c r="AE78" s="561"/>
      <c r="AF78" s="561"/>
      <c r="AG78" s="561"/>
      <c r="AH78" s="561"/>
      <c r="AI78" s="561"/>
      <c r="AJ78" s="561"/>
      <c r="AK78" s="278"/>
      <c r="AL78" s="278"/>
      <c r="AM78" s="278"/>
      <c r="AN78" s="278"/>
      <c r="AO78" s="278"/>
      <c r="AP78" s="278"/>
      <c r="AQ78" s="278"/>
      <c r="AR78" s="278"/>
      <c r="AS78" s="278"/>
      <c r="AT78" s="278"/>
      <c r="AU78" s="278"/>
      <c r="AV78" s="278"/>
      <c r="AW78" s="278"/>
      <c r="AX78" s="278"/>
      <c r="AY78" s="278"/>
      <c r="AZ78" s="278"/>
      <c r="BA78" s="278"/>
    </row>
    <row r="79" spans="1:53" ht="16" x14ac:dyDescent="0.2">
      <c r="A79" s="561">
        <v>8</v>
      </c>
      <c r="B79" s="561" t="s">
        <v>1615</v>
      </c>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278"/>
      <c r="AL79" s="278"/>
      <c r="AM79" s="278"/>
      <c r="AN79" s="278"/>
      <c r="AO79" s="278"/>
      <c r="AP79" s="278"/>
      <c r="AQ79" s="278"/>
      <c r="AR79" s="278"/>
      <c r="AS79" s="278"/>
      <c r="AT79" s="278"/>
      <c r="AU79" s="278"/>
      <c r="AV79" s="278"/>
      <c r="AW79" s="278"/>
      <c r="AX79" s="278"/>
      <c r="AY79" s="278"/>
      <c r="AZ79" s="278"/>
      <c r="BA79" s="278"/>
    </row>
    <row r="80" spans="1:53" ht="18" x14ac:dyDescent="0.2">
      <c r="A80" s="561">
        <v>9</v>
      </c>
      <c r="B80" s="561" t="s">
        <v>1619</v>
      </c>
      <c r="C80" s="561"/>
      <c r="D80" s="561"/>
      <c r="E80" s="561"/>
      <c r="F80" s="561"/>
      <c r="G80" s="561"/>
      <c r="H80" s="561"/>
      <c r="I80" s="561"/>
      <c r="J80" s="561"/>
      <c r="K80" s="561"/>
      <c r="L80" s="561"/>
      <c r="M80" s="561"/>
      <c r="N80" s="561"/>
      <c r="O80" s="561"/>
      <c r="P80" s="561"/>
      <c r="Q80" s="561"/>
      <c r="R80" s="561"/>
      <c r="S80" s="561"/>
      <c r="T80" s="561"/>
      <c r="U80" s="561"/>
      <c r="V80" s="561"/>
      <c r="W80" s="561"/>
      <c r="X80" s="561"/>
      <c r="Y80" s="561"/>
      <c r="Z80" s="561"/>
      <c r="AA80" s="561"/>
      <c r="AB80" s="561"/>
      <c r="AC80" s="561"/>
      <c r="AD80" s="561"/>
      <c r="AE80" s="561"/>
      <c r="AF80" s="561"/>
      <c r="AG80" s="561"/>
      <c r="AH80" s="561"/>
      <c r="AI80" s="561"/>
      <c r="AJ80" s="561"/>
      <c r="AK80" s="278"/>
      <c r="AL80" s="278"/>
      <c r="AM80" s="278"/>
      <c r="AN80" s="278"/>
      <c r="AO80" s="278"/>
      <c r="AP80" s="278"/>
      <c r="AQ80" s="278"/>
      <c r="AR80" s="278"/>
      <c r="AS80" s="278"/>
      <c r="AT80" s="278"/>
      <c r="AU80" s="278"/>
      <c r="AV80" s="278"/>
      <c r="AW80" s="278"/>
      <c r="AX80" s="278"/>
      <c r="AY80" s="278"/>
      <c r="AZ80" s="278"/>
      <c r="BA80" s="278"/>
    </row>
    <row r="81" spans="1:53" ht="16" x14ac:dyDescent="0.2">
      <c r="A81" s="561">
        <v>10</v>
      </c>
      <c r="B81" s="561" t="s">
        <v>1472</v>
      </c>
      <c r="C81" s="561"/>
      <c r="D81" s="561"/>
      <c r="E81" s="561"/>
      <c r="F81" s="561"/>
      <c r="G81" s="561"/>
      <c r="H81" s="561"/>
      <c r="I81" s="561"/>
      <c r="J81" s="561"/>
      <c r="K81" s="561"/>
      <c r="L81" s="561"/>
      <c r="M81" s="561"/>
      <c r="N81" s="561"/>
      <c r="O81" s="561"/>
      <c r="P81" s="561"/>
      <c r="Q81" s="561"/>
      <c r="R81" s="561"/>
      <c r="S81" s="561"/>
      <c r="T81" s="561"/>
      <c r="U81" s="561"/>
      <c r="V81" s="561"/>
      <c r="W81" s="561"/>
      <c r="X81" s="561"/>
      <c r="Y81" s="561"/>
      <c r="Z81" s="561"/>
      <c r="AA81" s="561"/>
      <c r="AB81" s="561"/>
      <c r="AC81" s="561"/>
      <c r="AD81" s="561"/>
      <c r="AE81" s="561"/>
      <c r="AF81" s="561"/>
      <c r="AG81" s="561"/>
      <c r="AH81" s="561"/>
      <c r="AI81" s="561"/>
      <c r="AJ81" s="561"/>
      <c r="AK81" s="278"/>
      <c r="AL81" s="278"/>
      <c r="AM81" s="278"/>
      <c r="AN81" s="278"/>
      <c r="AO81" s="278"/>
      <c r="AP81" s="278"/>
      <c r="AQ81" s="278"/>
      <c r="AR81" s="278"/>
      <c r="AS81" s="278"/>
      <c r="AT81" s="278"/>
      <c r="AU81" s="278"/>
      <c r="AV81" s="278"/>
      <c r="AW81" s="278"/>
      <c r="AX81" s="278"/>
      <c r="AY81" s="278"/>
      <c r="AZ81" s="278"/>
      <c r="BA81" s="278"/>
    </row>
    <row r="82" spans="1:53" ht="16" x14ac:dyDescent="0.2">
      <c r="A82" s="561">
        <v>11</v>
      </c>
      <c r="B82" s="561" t="s">
        <v>1617</v>
      </c>
      <c r="C82" s="561"/>
      <c r="D82" s="561"/>
      <c r="E82" s="561"/>
      <c r="F82" s="561"/>
      <c r="G82" s="561"/>
      <c r="H82" s="561"/>
      <c r="I82" s="561"/>
      <c r="J82" s="561"/>
      <c r="K82" s="561"/>
      <c r="L82" s="561"/>
      <c r="M82" s="561"/>
      <c r="N82" s="561"/>
      <c r="O82" s="561"/>
      <c r="P82" s="561"/>
      <c r="Q82" s="561"/>
      <c r="R82" s="561"/>
      <c r="S82" s="561"/>
      <c r="T82" s="561"/>
      <c r="U82" s="561"/>
      <c r="V82" s="561"/>
      <c r="W82" s="561"/>
      <c r="X82" s="561"/>
      <c r="Y82" s="561"/>
      <c r="Z82" s="561"/>
      <c r="AA82" s="561"/>
      <c r="AB82" s="561"/>
      <c r="AC82" s="561"/>
      <c r="AD82" s="561"/>
      <c r="AE82" s="561"/>
      <c r="AF82" s="561"/>
      <c r="AG82" s="561"/>
      <c r="AH82" s="561"/>
      <c r="AI82" s="561"/>
      <c r="AJ82" s="561"/>
      <c r="AK82" s="278"/>
      <c r="AL82" s="278"/>
      <c r="AM82" s="278"/>
      <c r="AN82" s="278"/>
      <c r="AO82" s="278"/>
      <c r="AP82" s="278"/>
      <c r="AQ82" s="278"/>
      <c r="AR82" s="278"/>
      <c r="AS82" s="278"/>
      <c r="AT82" s="278"/>
      <c r="AU82" s="278"/>
      <c r="AV82" s="278"/>
      <c r="AW82" s="278"/>
      <c r="AX82" s="278"/>
      <c r="AY82" s="278"/>
      <c r="AZ82" s="278"/>
      <c r="BA82" s="278"/>
    </row>
    <row r="83" spans="1:53" ht="16" x14ac:dyDescent="0.2">
      <c r="A83" s="561">
        <v>12</v>
      </c>
      <c r="B83" s="561" t="s">
        <v>1618</v>
      </c>
      <c r="C83" s="561"/>
      <c r="D83" s="561"/>
      <c r="E83" s="561"/>
      <c r="F83" s="561"/>
      <c r="G83" s="561"/>
      <c r="H83" s="561"/>
      <c r="I83" s="561"/>
      <c r="J83" s="561"/>
      <c r="K83" s="561"/>
      <c r="L83" s="561"/>
      <c r="M83" s="561"/>
      <c r="N83" s="561"/>
      <c r="O83" s="561"/>
      <c r="P83" s="561"/>
      <c r="Q83" s="561"/>
      <c r="R83" s="561"/>
      <c r="S83" s="561"/>
      <c r="T83" s="561"/>
      <c r="U83" s="561"/>
      <c r="V83" s="561"/>
      <c r="W83" s="561"/>
      <c r="X83" s="561"/>
      <c r="Y83" s="561"/>
      <c r="Z83" s="561"/>
      <c r="AA83" s="561"/>
      <c r="AB83" s="561"/>
      <c r="AC83" s="561"/>
      <c r="AD83" s="561"/>
      <c r="AE83" s="561"/>
      <c r="AF83" s="561"/>
      <c r="AG83" s="561"/>
      <c r="AH83" s="561"/>
      <c r="AI83" s="561"/>
      <c r="AJ83" s="561"/>
      <c r="AK83" s="278"/>
      <c r="AL83" s="278"/>
      <c r="AM83" s="278"/>
      <c r="AN83" s="278"/>
      <c r="AO83" s="278"/>
      <c r="AP83" s="278"/>
      <c r="AQ83" s="278"/>
      <c r="AR83" s="278"/>
      <c r="AS83" s="278"/>
      <c r="AT83" s="278"/>
      <c r="AU83" s="278"/>
      <c r="AV83" s="278"/>
      <c r="AW83" s="278"/>
      <c r="AX83" s="278"/>
      <c r="AY83" s="278"/>
      <c r="AZ83" s="278"/>
      <c r="BA83" s="278"/>
    </row>
    <row r="84" spans="1:53" ht="16" x14ac:dyDescent="0.2">
      <c r="A84" s="561">
        <v>13</v>
      </c>
      <c r="B84" s="561" t="s">
        <v>1616</v>
      </c>
      <c r="C84" s="561"/>
      <c r="D84" s="561"/>
      <c r="E84" s="561"/>
      <c r="F84" s="561"/>
      <c r="G84" s="561"/>
      <c r="H84" s="561"/>
      <c r="I84" s="561"/>
      <c r="J84" s="561"/>
      <c r="K84" s="561"/>
      <c r="L84" s="561"/>
      <c r="M84" s="561"/>
      <c r="N84" s="561"/>
      <c r="O84" s="561"/>
      <c r="P84" s="561"/>
      <c r="Q84" s="561"/>
      <c r="R84" s="561"/>
      <c r="S84" s="561"/>
      <c r="T84" s="561"/>
      <c r="U84" s="561"/>
      <c r="V84" s="561"/>
      <c r="W84" s="561"/>
      <c r="X84" s="561"/>
      <c r="Y84" s="561"/>
      <c r="Z84" s="561"/>
      <c r="AA84" s="561"/>
      <c r="AB84" s="561"/>
      <c r="AC84" s="561"/>
      <c r="AD84" s="561"/>
      <c r="AE84" s="561"/>
      <c r="AF84" s="561"/>
      <c r="AG84" s="561"/>
      <c r="AH84" s="561"/>
      <c r="AI84" s="561"/>
      <c r="AJ84" s="561"/>
      <c r="AK84" s="278"/>
      <c r="AL84" s="278"/>
      <c r="AM84" s="278"/>
      <c r="AN84" s="278"/>
      <c r="AO84" s="278"/>
      <c r="AP84" s="278"/>
      <c r="AQ84" s="278"/>
      <c r="AR84" s="278"/>
      <c r="AS84" s="278"/>
      <c r="AT84" s="278"/>
      <c r="AU84" s="278"/>
      <c r="AV84" s="278"/>
      <c r="AW84" s="278"/>
      <c r="AX84" s="278"/>
      <c r="AY84" s="278"/>
      <c r="AZ84" s="278"/>
      <c r="BA84" s="278"/>
    </row>
    <row r="85" spans="1:53" ht="18" x14ac:dyDescent="0.25">
      <c r="A85" s="561">
        <v>14</v>
      </c>
      <c r="B85" s="561" t="s">
        <v>1626</v>
      </c>
      <c r="C85" s="561"/>
      <c r="D85" s="561"/>
      <c r="E85" s="561"/>
      <c r="F85" s="561"/>
      <c r="G85" s="561"/>
      <c r="H85" s="561"/>
      <c r="I85" s="561"/>
      <c r="J85" s="561"/>
      <c r="K85" s="561"/>
      <c r="L85" s="561"/>
      <c r="M85" s="561"/>
      <c r="N85" s="561"/>
      <c r="O85" s="561"/>
      <c r="P85" s="561"/>
      <c r="Q85" s="561"/>
      <c r="R85" s="561"/>
      <c r="S85" s="561"/>
      <c r="T85" s="561"/>
      <c r="U85" s="561"/>
      <c r="V85" s="561"/>
      <c r="W85" s="561"/>
      <c r="X85" s="561"/>
      <c r="Y85" s="561"/>
      <c r="Z85" s="561"/>
      <c r="AA85" s="561"/>
      <c r="AB85" s="561"/>
      <c r="AC85" s="561"/>
      <c r="AD85" s="561"/>
      <c r="AE85" s="561"/>
      <c r="AF85" s="561"/>
      <c r="AG85" s="561"/>
      <c r="AH85" s="561"/>
      <c r="AI85" s="561"/>
      <c r="AJ85" s="561"/>
      <c r="AK85" s="278"/>
      <c r="AL85" s="278"/>
      <c r="AM85" s="278"/>
      <c r="AN85" s="278"/>
      <c r="AO85" s="278"/>
      <c r="AP85" s="278"/>
      <c r="AQ85" s="278"/>
      <c r="AR85" s="278"/>
      <c r="AS85" s="278"/>
      <c r="AT85" s="278"/>
      <c r="AU85" s="278"/>
      <c r="AV85" s="278"/>
      <c r="AW85" s="278"/>
      <c r="AX85" s="278"/>
      <c r="AY85" s="278"/>
      <c r="AZ85" s="278"/>
      <c r="BA85" s="278"/>
    </row>
    <row r="86" spans="1:53" ht="19" x14ac:dyDescent="0.25">
      <c r="A86" s="561">
        <v>15</v>
      </c>
      <c r="B86" s="561" t="s">
        <v>1633</v>
      </c>
      <c r="C86" s="561"/>
      <c r="D86" s="561"/>
      <c r="E86" s="561"/>
      <c r="F86" s="561"/>
      <c r="G86" s="561"/>
      <c r="H86" s="561"/>
      <c r="I86" s="561"/>
      <c r="J86" s="561"/>
      <c r="K86" s="561"/>
      <c r="L86" s="561"/>
      <c r="M86" s="561"/>
      <c r="N86" s="561"/>
      <c r="O86" s="561"/>
      <c r="P86" s="561"/>
      <c r="Q86" s="561"/>
      <c r="R86" s="561"/>
      <c r="S86" s="561"/>
      <c r="T86" s="561"/>
      <c r="U86" s="561"/>
      <c r="V86" s="561"/>
      <c r="W86" s="561"/>
      <c r="X86" s="561"/>
      <c r="Y86" s="561"/>
      <c r="Z86" s="561"/>
      <c r="AA86" s="561"/>
      <c r="AB86" s="561"/>
      <c r="AC86" s="561"/>
      <c r="AD86" s="561"/>
      <c r="AE86" s="561"/>
      <c r="AF86" s="561"/>
      <c r="AG86" s="561"/>
      <c r="AH86" s="561"/>
      <c r="AI86" s="561"/>
      <c r="AJ86" s="561"/>
      <c r="AK86" s="278"/>
      <c r="AL86" s="278"/>
      <c r="AM86" s="278"/>
      <c r="AN86" s="278"/>
      <c r="AO86" s="278"/>
      <c r="AP86" s="278"/>
      <c r="AQ86" s="278"/>
      <c r="AR86" s="278"/>
      <c r="AS86" s="278"/>
      <c r="AT86" s="278"/>
      <c r="AU86" s="278"/>
      <c r="AV86" s="278"/>
      <c r="AW86" s="278"/>
      <c r="AX86" s="278"/>
      <c r="AY86" s="278"/>
      <c r="AZ86" s="278"/>
      <c r="BA86" s="278"/>
    </row>
    <row r="87" spans="1:53" ht="18" x14ac:dyDescent="0.25">
      <c r="A87" s="561">
        <v>16</v>
      </c>
      <c r="B87" s="561" t="s">
        <v>1627</v>
      </c>
      <c r="C87" s="278"/>
      <c r="D87" s="278"/>
      <c r="E87" s="278"/>
      <c r="F87" s="278"/>
      <c r="G87" s="278"/>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8"/>
      <c r="AY87" s="278"/>
      <c r="AZ87" s="278"/>
      <c r="BA87" s="278"/>
    </row>
    <row r="88" spans="1:53" ht="19" x14ac:dyDescent="0.25">
      <c r="A88" s="561">
        <v>17</v>
      </c>
      <c r="B88" s="561" t="s">
        <v>1632</v>
      </c>
      <c r="C88" s="278"/>
      <c r="D88" s="278"/>
      <c r="E88" s="278"/>
      <c r="F88" s="278"/>
      <c r="G88" s="278"/>
      <c r="H88" s="278"/>
      <c r="I88" s="278"/>
      <c r="J88" s="278"/>
      <c r="K88" s="278"/>
      <c r="L88" s="278"/>
      <c r="M88" s="278"/>
      <c r="N88" s="278"/>
      <c r="O88" s="278"/>
      <c r="P88" s="278"/>
      <c r="Q88" s="278"/>
      <c r="R88" s="278"/>
      <c r="S88" s="278"/>
      <c r="T88" s="278"/>
      <c r="U88" s="278"/>
      <c r="V88" s="278"/>
      <c r="W88" s="278"/>
      <c r="X88" s="278"/>
      <c r="Y88" s="278"/>
      <c r="Z88" s="278"/>
      <c r="AA88" s="278"/>
      <c r="AB88" s="278"/>
      <c r="AC88" s="278"/>
      <c r="AD88" s="278"/>
      <c r="AE88" s="278"/>
      <c r="AF88" s="278"/>
      <c r="AG88" s="278"/>
      <c r="AH88" s="278"/>
      <c r="AI88" s="278"/>
      <c r="AJ88" s="278"/>
      <c r="AK88" s="278"/>
      <c r="AL88" s="278"/>
      <c r="AM88" s="278"/>
      <c r="AN88" s="278"/>
      <c r="AO88" s="278"/>
      <c r="AP88" s="278"/>
      <c r="AQ88" s="278"/>
      <c r="AR88" s="278"/>
      <c r="AS88" s="278"/>
      <c r="AT88" s="278"/>
      <c r="AU88" s="278"/>
      <c r="AV88" s="278"/>
      <c r="AW88" s="278"/>
      <c r="AX88" s="278"/>
      <c r="AY88" s="278"/>
      <c r="AZ88" s="278"/>
      <c r="BA88" s="278"/>
    </row>
    <row r="89" spans="1:53" ht="19" x14ac:dyDescent="0.25">
      <c r="A89" s="561">
        <v>18</v>
      </c>
      <c r="B89" s="561" t="s">
        <v>1631</v>
      </c>
      <c r="C89" s="278"/>
      <c r="D89" s="278"/>
      <c r="E89" s="278"/>
      <c r="F89" s="278"/>
      <c r="G89" s="278"/>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8"/>
      <c r="AY89" s="278"/>
      <c r="AZ89" s="278"/>
      <c r="BA89" s="278"/>
    </row>
    <row r="90" spans="1:53" ht="18" x14ac:dyDescent="0.25">
      <c r="A90" s="561">
        <v>19</v>
      </c>
      <c r="B90" s="561" t="s">
        <v>1628</v>
      </c>
      <c r="C90" s="278"/>
      <c r="D90" s="278"/>
      <c r="E90" s="278"/>
      <c r="F90" s="278"/>
      <c r="G90" s="278"/>
      <c r="H90" s="278"/>
      <c r="I90" s="278"/>
      <c r="J90" s="278"/>
      <c r="K90" s="278"/>
      <c r="L90" s="278"/>
      <c r="M90" s="278"/>
      <c r="N90" s="278"/>
      <c r="O90" s="278"/>
      <c r="P90" s="278"/>
      <c r="Q90" s="278"/>
      <c r="R90" s="278"/>
      <c r="S90" s="278"/>
      <c r="T90" s="278"/>
      <c r="U90" s="278"/>
      <c r="V90" s="278"/>
      <c r="W90" s="278"/>
      <c r="X90" s="278"/>
      <c r="Y90" s="278"/>
      <c r="Z90" s="278"/>
      <c r="AA90" s="278"/>
      <c r="AB90" s="278"/>
      <c r="AC90" s="278"/>
      <c r="AD90" s="278"/>
      <c r="AE90" s="278"/>
      <c r="AF90" s="278"/>
      <c r="AG90" s="278"/>
      <c r="AH90" s="278"/>
      <c r="AI90" s="278"/>
      <c r="AJ90" s="278"/>
      <c r="AK90" s="278"/>
      <c r="AL90" s="278"/>
      <c r="AM90" s="278"/>
      <c r="AN90" s="278"/>
      <c r="AO90" s="278"/>
      <c r="AP90" s="278"/>
      <c r="AQ90" s="278"/>
      <c r="AR90" s="278"/>
      <c r="AS90" s="278"/>
      <c r="AT90" s="278"/>
      <c r="AU90" s="278"/>
      <c r="AV90" s="278"/>
      <c r="AW90" s="278"/>
      <c r="AX90" s="278"/>
      <c r="AY90" s="278"/>
      <c r="AZ90" s="278"/>
      <c r="BA90" s="278"/>
    </row>
    <row r="91" spans="1:53" ht="16" x14ac:dyDescent="0.2">
      <c r="A91" s="561">
        <v>20</v>
      </c>
      <c r="B91" s="561" t="s">
        <v>1623</v>
      </c>
      <c r="C91" s="278"/>
      <c r="D91" s="278"/>
      <c r="E91" s="278"/>
      <c r="F91" s="278"/>
      <c r="G91" s="278"/>
      <c r="H91" s="278"/>
      <c r="I91" s="278"/>
      <c r="J91" s="278"/>
      <c r="K91" s="278"/>
      <c r="L91" s="278"/>
      <c r="M91" s="278"/>
      <c r="N91" s="278"/>
      <c r="O91" s="278"/>
      <c r="P91" s="278"/>
      <c r="Q91" s="278"/>
      <c r="R91" s="278"/>
      <c r="S91" s="278"/>
      <c r="T91" s="278"/>
      <c r="U91" s="278"/>
      <c r="V91" s="278"/>
      <c r="W91" s="278"/>
      <c r="X91" s="278"/>
      <c r="Y91" s="278"/>
      <c r="Z91" s="278"/>
      <c r="AA91" s="278"/>
      <c r="AB91" s="278"/>
      <c r="AC91" s="278"/>
      <c r="AD91" s="278"/>
      <c r="AE91" s="278"/>
      <c r="AF91" s="278"/>
      <c r="AG91" s="278"/>
      <c r="AH91" s="278"/>
      <c r="AI91" s="278"/>
      <c r="AJ91" s="278"/>
      <c r="AK91" s="278"/>
      <c r="AL91" s="278"/>
      <c r="AM91" s="278"/>
      <c r="AN91" s="278"/>
      <c r="AO91" s="278"/>
      <c r="AP91" s="278"/>
      <c r="AQ91" s="278"/>
      <c r="AR91" s="278"/>
      <c r="AS91" s="278"/>
      <c r="AT91" s="278"/>
      <c r="AU91" s="278"/>
      <c r="AV91" s="278"/>
      <c r="AW91" s="278"/>
      <c r="AX91" s="278"/>
      <c r="AY91" s="278"/>
      <c r="AZ91" s="278"/>
      <c r="BA91" s="278"/>
    </row>
    <row r="92" spans="1:53" ht="19" x14ac:dyDescent="0.25">
      <c r="A92" s="561">
        <v>21</v>
      </c>
      <c r="B92" s="561" t="s">
        <v>1625</v>
      </c>
      <c r="C92" s="278"/>
      <c r="D92" s="278"/>
      <c r="E92" s="278"/>
      <c r="F92" s="278"/>
      <c r="G92" s="278"/>
      <c r="H92" s="278"/>
      <c r="I92" s="278"/>
      <c r="J92" s="278"/>
      <c r="K92" s="278"/>
      <c r="L92" s="278"/>
      <c r="M92" s="278"/>
      <c r="N92" s="278"/>
      <c r="O92" s="278"/>
      <c r="P92" s="278"/>
      <c r="Q92" s="278"/>
      <c r="R92" s="278"/>
      <c r="S92" s="278"/>
      <c r="T92" s="278"/>
      <c r="U92" s="278"/>
      <c r="V92" s="278"/>
      <c r="W92" s="278"/>
      <c r="X92" s="278"/>
      <c r="Y92" s="278"/>
      <c r="Z92" s="278"/>
      <c r="AA92" s="278"/>
      <c r="AB92" s="278"/>
      <c r="AC92" s="278"/>
      <c r="AD92" s="278"/>
      <c r="AE92" s="278"/>
      <c r="AF92" s="278"/>
      <c r="AG92" s="278"/>
      <c r="AH92" s="278"/>
      <c r="AI92" s="278"/>
      <c r="AJ92" s="278"/>
      <c r="AK92" s="278"/>
      <c r="AL92" s="278"/>
      <c r="AM92" s="278"/>
      <c r="AN92" s="278"/>
      <c r="AO92" s="278"/>
      <c r="AP92" s="278"/>
      <c r="AQ92" s="278"/>
      <c r="AR92" s="278"/>
      <c r="AS92" s="278"/>
      <c r="AT92" s="278"/>
      <c r="AU92" s="278"/>
      <c r="AV92" s="278"/>
      <c r="AW92" s="278"/>
      <c r="AX92" s="278"/>
      <c r="AY92" s="278"/>
      <c r="AZ92" s="278"/>
      <c r="BA92" s="278"/>
    </row>
    <row r="93" spans="1:53" ht="19" x14ac:dyDescent="0.25">
      <c r="A93" s="561">
        <v>22</v>
      </c>
      <c r="B93" s="561" t="s">
        <v>1630</v>
      </c>
      <c r="C93" s="278"/>
      <c r="D93" s="278"/>
      <c r="E93" s="278"/>
      <c r="F93" s="278"/>
      <c r="G93" s="278"/>
      <c r="H93" s="278"/>
      <c r="I93" s="278"/>
      <c r="J93" s="278"/>
      <c r="K93" s="278"/>
      <c r="L93" s="278"/>
      <c r="M93" s="278"/>
      <c r="N93" s="278"/>
      <c r="O93" s="278"/>
      <c r="P93" s="278"/>
      <c r="Q93" s="278"/>
      <c r="R93" s="278"/>
      <c r="S93" s="278"/>
      <c r="T93" s="278"/>
      <c r="U93" s="278"/>
      <c r="V93" s="278"/>
      <c r="W93" s="278"/>
      <c r="X93" s="278"/>
      <c r="Y93" s="278"/>
      <c r="Z93" s="278"/>
      <c r="AA93" s="278"/>
      <c r="AB93" s="278"/>
      <c r="AC93" s="278"/>
      <c r="AD93" s="278"/>
      <c r="AE93" s="278"/>
      <c r="AF93" s="278"/>
      <c r="AG93" s="278"/>
      <c r="AH93" s="278"/>
      <c r="AI93" s="278"/>
      <c r="AJ93" s="278"/>
      <c r="AK93" s="278"/>
      <c r="AL93" s="278"/>
      <c r="AM93" s="278"/>
      <c r="AN93" s="278"/>
      <c r="AO93" s="278"/>
      <c r="AP93" s="278"/>
      <c r="AQ93" s="278"/>
      <c r="AR93" s="278"/>
      <c r="AS93" s="278"/>
      <c r="AT93" s="278"/>
      <c r="AU93" s="278"/>
      <c r="AV93" s="278"/>
      <c r="AW93" s="278"/>
      <c r="AX93" s="278"/>
      <c r="AY93" s="278"/>
      <c r="AZ93" s="278"/>
      <c r="BA93" s="278"/>
    </row>
    <row r="94" spans="1:53" ht="16" x14ac:dyDescent="0.2">
      <c r="A94" s="561">
        <v>23</v>
      </c>
      <c r="B94" s="561" t="s">
        <v>1624</v>
      </c>
      <c r="C94" s="278"/>
      <c r="D94" s="278"/>
      <c r="E94" s="278"/>
      <c r="F94" s="278"/>
      <c r="G94" s="278"/>
      <c r="H94" s="278"/>
      <c r="I94" s="278"/>
      <c r="J94" s="278"/>
      <c r="K94" s="278"/>
      <c r="L94" s="278"/>
      <c r="M94" s="278"/>
      <c r="N94" s="278"/>
      <c r="O94" s="278"/>
      <c r="P94" s="278"/>
      <c r="Q94" s="278"/>
      <c r="R94" s="278"/>
      <c r="S94" s="278"/>
      <c r="T94" s="278"/>
      <c r="U94" s="278"/>
      <c r="V94" s="278"/>
      <c r="W94" s="278"/>
      <c r="X94" s="278"/>
      <c r="Y94" s="278"/>
      <c r="Z94" s="278"/>
      <c r="AA94" s="278"/>
      <c r="AB94" s="278"/>
      <c r="AC94" s="278"/>
      <c r="AD94" s="278"/>
      <c r="AE94" s="278"/>
      <c r="AF94" s="278"/>
      <c r="AG94" s="278"/>
      <c r="AH94" s="278"/>
      <c r="AI94" s="278"/>
      <c r="AJ94" s="278"/>
      <c r="AK94" s="278"/>
      <c r="AL94" s="278"/>
      <c r="AM94" s="278"/>
      <c r="AN94" s="278"/>
      <c r="AO94" s="278"/>
      <c r="AP94" s="278"/>
      <c r="AQ94" s="278"/>
      <c r="AR94" s="278"/>
      <c r="AS94" s="278"/>
      <c r="AT94" s="278"/>
      <c r="AU94" s="278"/>
      <c r="AV94" s="278"/>
      <c r="AW94" s="278"/>
      <c r="AX94" s="278"/>
      <c r="AY94" s="278"/>
      <c r="AZ94" s="278"/>
      <c r="BA94" s="278"/>
    </row>
    <row r="95" spans="1:53" ht="19" x14ac:dyDescent="0.25">
      <c r="A95" s="424">
        <v>24</v>
      </c>
      <c r="B95" s="424" t="s">
        <v>1629</v>
      </c>
    </row>
    <row r="98" spans="2:2" ht="16" x14ac:dyDescent="0.2">
      <c r="B98" s="424"/>
    </row>
    <row r="99" spans="2:2" ht="16" x14ac:dyDescent="0.2">
      <c r="B99" s="424"/>
    </row>
  </sheetData>
  <mergeCells count="420">
    <mergeCell ref="D2:X2"/>
    <mergeCell ref="Z2:AK2"/>
    <mergeCell ref="E29:F29"/>
    <mergeCell ref="E28:F28"/>
    <mergeCell ref="E27:F27"/>
    <mergeCell ref="E26:F26"/>
    <mergeCell ref="E25:F25"/>
    <mergeCell ref="E24:F24"/>
    <mergeCell ref="E23:F23"/>
    <mergeCell ref="E20:F20"/>
    <mergeCell ref="E19:F19"/>
    <mergeCell ref="E18:F18"/>
    <mergeCell ref="E17:F17"/>
    <mergeCell ref="E16:F16"/>
    <mergeCell ref="E15:F15"/>
    <mergeCell ref="E14:F14"/>
    <mergeCell ref="E22:F22"/>
    <mergeCell ref="E4:F4"/>
    <mergeCell ref="E3:F3"/>
    <mergeCell ref="H3:I3"/>
    <mergeCell ref="K3:L3"/>
    <mergeCell ref="H6:I6"/>
    <mergeCell ref="E6:F6"/>
    <mergeCell ref="E5:F5"/>
    <mergeCell ref="E12:F12"/>
    <mergeCell ref="E13:F13"/>
    <mergeCell ref="E21:F21"/>
    <mergeCell ref="E11:F11"/>
    <mergeCell ref="E10:F10"/>
    <mergeCell ref="E9:F9"/>
    <mergeCell ref="H7:I7"/>
    <mergeCell ref="H8:I8"/>
    <mergeCell ref="H9:I9"/>
    <mergeCell ref="H10:I10"/>
    <mergeCell ref="H11:I11"/>
    <mergeCell ref="H12:I12"/>
    <mergeCell ref="H13:I13"/>
    <mergeCell ref="H14:I14"/>
    <mergeCell ref="H15:I15"/>
    <mergeCell ref="E8:F8"/>
    <mergeCell ref="E7:F7"/>
    <mergeCell ref="H17:I17"/>
    <mergeCell ref="H18:I18"/>
    <mergeCell ref="H19:I19"/>
    <mergeCell ref="H20:I20"/>
    <mergeCell ref="H21:I21"/>
    <mergeCell ref="AT3:AU3"/>
    <mergeCell ref="AZ3:BA3"/>
    <mergeCell ref="H4:I4"/>
    <mergeCell ref="H5:I5"/>
    <mergeCell ref="T5:U5"/>
    <mergeCell ref="AK5:AL5"/>
    <mergeCell ref="AZ5:BA5"/>
    <mergeCell ref="AD3:AE3"/>
    <mergeCell ref="AG3:AH3"/>
    <mergeCell ref="AK3:AL3"/>
    <mergeCell ref="AN3:AO3"/>
    <mergeCell ref="AQ3:AR3"/>
    <mergeCell ref="N3:O3"/>
    <mergeCell ref="Q3:R3"/>
    <mergeCell ref="T3:U3"/>
    <mergeCell ref="W3:X3"/>
    <mergeCell ref="Z3:AA3"/>
    <mergeCell ref="AW3:AX3"/>
    <mergeCell ref="K19:L19"/>
    <mergeCell ref="H16:I16"/>
    <mergeCell ref="K20:L20"/>
    <mergeCell ref="K21:L21"/>
    <mergeCell ref="K22:L22"/>
    <mergeCell ref="H27:I27"/>
    <mergeCell ref="H28:I28"/>
    <mergeCell ref="H29:I29"/>
    <mergeCell ref="K5:L5"/>
    <mergeCell ref="K6:L6"/>
    <mergeCell ref="K7:L7"/>
    <mergeCell ref="K8:L8"/>
    <mergeCell ref="K9:L9"/>
    <mergeCell ref="K10:L10"/>
    <mergeCell ref="K11:L11"/>
    <mergeCell ref="K12:L12"/>
    <mergeCell ref="K13:L13"/>
    <mergeCell ref="K14:L14"/>
    <mergeCell ref="K15:L15"/>
    <mergeCell ref="K16:L16"/>
    <mergeCell ref="K17:L17"/>
    <mergeCell ref="H22:I22"/>
    <mergeCell ref="H23:I23"/>
    <mergeCell ref="H24:I24"/>
    <mergeCell ref="H25:I25"/>
    <mergeCell ref="H26:I26"/>
    <mergeCell ref="N22:O22"/>
    <mergeCell ref="N23:O23"/>
    <mergeCell ref="K28:L28"/>
    <mergeCell ref="K29:L29"/>
    <mergeCell ref="N5:O5"/>
    <mergeCell ref="N6:O6"/>
    <mergeCell ref="N7:O7"/>
    <mergeCell ref="N8:O8"/>
    <mergeCell ref="N9:O9"/>
    <mergeCell ref="N10:O10"/>
    <mergeCell ref="N11:O11"/>
    <mergeCell ref="N12:O12"/>
    <mergeCell ref="N13:O13"/>
    <mergeCell ref="N14:O14"/>
    <mergeCell ref="N15:O15"/>
    <mergeCell ref="N16:O16"/>
    <mergeCell ref="N17:O17"/>
    <mergeCell ref="N18:O18"/>
    <mergeCell ref="K23:L23"/>
    <mergeCell ref="K24:L24"/>
    <mergeCell ref="K25:L25"/>
    <mergeCell ref="K26:L26"/>
    <mergeCell ref="K27:L27"/>
    <mergeCell ref="K18:L18"/>
    <mergeCell ref="N29:O29"/>
    <mergeCell ref="Q5:R5"/>
    <mergeCell ref="Q6:R6"/>
    <mergeCell ref="Q7:R7"/>
    <mergeCell ref="Q8:R8"/>
    <mergeCell ref="Q9:R9"/>
    <mergeCell ref="Q10:R10"/>
    <mergeCell ref="Q11:R11"/>
    <mergeCell ref="Q12:R12"/>
    <mergeCell ref="Q13:R13"/>
    <mergeCell ref="Q14:R14"/>
    <mergeCell ref="Q15:R15"/>
    <mergeCell ref="Q16:R16"/>
    <mergeCell ref="Q17:R17"/>
    <mergeCell ref="Q18:R18"/>
    <mergeCell ref="Q19:R19"/>
    <mergeCell ref="N24:O24"/>
    <mergeCell ref="N25:O25"/>
    <mergeCell ref="N26:O26"/>
    <mergeCell ref="N27:O27"/>
    <mergeCell ref="N28:O28"/>
    <mergeCell ref="N19:O19"/>
    <mergeCell ref="N20:O20"/>
    <mergeCell ref="N21:O21"/>
    <mergeCell ref="Q25:R25"/>
    <mergeCell ref="Q26:R26"/>
    <mergeCell ref="Q27:R27"/>
    <mergeCell ref="Q28:R28"/>
    <mergeCell ref="Q29:R29"/>
    <mergeCell ref="Q20:R20"/>
    <mergeCell ref="Q21:R21"/>
    <mergeCell ref="Q22:R22"/>
    <mergeCell ref="Q23:R23"/>
    <mergeCell ref="Q24:R24"/>
    <mergeCell ref="T12:U12"/>
    <mergeCell ref="T13:U13"/>
    <mergeCell ref="T14:U14"/>
    <mergeCell ref="T15:U15"/>
    <mergeCell ref="T6:U6"/>
    <mergeCell ref="T7:U7"/>
    <mergeCell ref="T8:U8"/>
    <mergeCell ref="T9:U9"/>
    <mergeCell ref="T10:U10"/>
    <mergeCell ref="T29:U29"/>
    <mergeCell ref="W5:X5"/>
    <mergeCell ref="W6:X6"/>
    <mergeCell ref="W7:X7"/>
    <mergeCell ref="W8:X8"/>
    <mergeCell ref="W9:X9"/>
    <mergeCell ref="W10:X10"/>
    <mergeCell ref="W11:X11"/>
    <mergeCell ref="W12:X12"/>
    <mergeCell ref="W13:X13"/>
    <mergeCell ref="W14:X14"/>
    <mergeCell ref="W15:X15"/>
    <mergeCell ref="W16:X16"/>
    <mergeCell ref="T21:U21"/>
    <mergeCell ref="T22:U22"/>
    <mergeCell ref="T23:U23"/>
    <mergeCell ref="T24:U24"/>
    <mergeCell ref="T25:U25"/>
    <mergeCell ref="T16:U16"/>
    <mergeCell ref="T17:U17"/>
    <mergeCell ref="T18:U18"/>
    <mergeCell ref="T19:U19"/>
    <mergeCell ref="T20:U20"/>
    <mergeCell ref="T11:U11"/>
    <mergeCell ref="W26:X26"/>
    <mergeCell ref="W17:X17"/>
    <mergeCell ref="W18:X18"/>
    <mergeCell ref="W19:X19"/>
    <mergeCell ref="W20:X20"/>
    <mergeCell ref="W21:X21"/>
    <mergeCell ref="T26:U26"/>
    <mergeCell ref="T27:U27"/>
    <mergeCell ref="T28:U28"/>
    <mergeCell ref="Z19:AA19"/>
    <mergeCell ref="Z20:AA20"/>
    <mergeCell ref="Z21:AA21"/>
    <mergeCell ref="Z22:AA22"/>
    <mergeCell ref="W27:X27"/>
    <mergeCell ref="W28:X28"/>
    <mergeCell ref="W29:X29"/>
    <mergeCell ref="Z5:AA5"/>
    <mergeCell ref="Z6:AA6"/>
    <mergeCell ref="Z7:AA7"/>
    <mergeCell ref="Z8:AA8"/>
    <mergeCell ref="Z9:AA9"/>
    <mergeCell ref="Z10:AA10"/>
    <mergeCell ref="Z11:AA11"/>
    <mergeCell ref="Z12:AA12"/>
    <mergeCell ref="Z13:AA13"/>
    <mergeCell ref="Z14:AA14"/>
    <mergeCell ref="Z15:AA15"/>
    <mergeCell ref="Z16:AA16"/>
    <mergeCell ref="Z17:AA17"/>
    <mergeCell ref="W22:X22"/>
    <mergeCell ref="W23:X23"/>
    <mergeCell ref="W24:X24"/>
    <mergeCell ref="W25:X25"/>
    <mergeCell ref="AD22:AE22"/>
    <mergeCell ref="AD23:AE23"/>
    <mergeCell ref="Z28:AA28"/>
    <mergeCell ref="Z29:AA29"/>
    <mergeCell ref="AD5:AE5"/>
    <mergeCell ref="AD6:AE6"/>
    <mergeCell ref="AD7:AE7"/>
    <mergeCell ref="AD8:AE8"/>
    <mergeCell ref="AD9:AE9"/>
    <mergeCell ref="AD10:AE10"/>
    <mergeCell ref="AD11:AE11"/>
    <mergeCell ref="AD12:AE12"/>
    <mergeCell ref="AD13:AE13"/>
    <mergeCell ref="AD14:AE14"/>
    <mergeCell ref="AD15:AE15"/>
    <mergeCell ref="AD16:AE16"/>
    <mergeCell ref="AD17:AE17"/>
    <mergeCell ref="AD18:AE18"/>
    <mergeCell ref="Z23:AA23"/>
    <mergeCell ref="Z24:AA24"/>
    <mergeCell ref="Z25:AA25"/>
    <mergeCell ref="Z26:AA26"/>
    <mergeCell ref="Z27:AA27"/>
    <mergeCell ref="Z18:AA18"/>
    <mergeCell ref="AD29:AE29"/>
    <mergeCell ref="AG5:AH5"/>
    <mergeCell ref="AG6:AH6"/>
    <mergeCell ref="AG7:AH7"/>
    <mergeCell ref="AG8:AH8"/>
    <mergeCell ref="AG9:AH9"/>
    <mergeCell ref="AG10:AH10"/>
    <mergeCell ref="AG11:AH11"/>
    <mergeCell ref="AG12:AH12"/>
    <mergeCell ref="AG13:AH13"/>
    <mergeCell ref="AG14:AH14"/>
    <mergeCell ref="AG15:AH15"/>
    <mergeCell ref="AG16:AH16"/>
    <mergeCell ref="AG17:AH17"/>
    <mergeCell ref="AG18:AH18"/>
    <mergeCell ref="AG19:AH19"/>
    <mergeCell ref="AD24:AE24"/>
    <mergeCell ref="AD25:AE25"/>
    <mergeCell ref="AD26:AE26"/>
    <mergeCell ref="AD27:AE27"/>
    <mergeCell ref="AD28:AE28"/>
    <mergeCell ref="AD19:AE19"/>
    <mergeCell ref="AD20:AE20"/>
    <mergeCell ref="AD21:AE21"/>
    <mergeCell ref="AG25:AH25"/>
    <mergeCell ref="AG26:AH26"/>
    <mergeCell ref="AG27:AH27"/>
    <mergeCell ref="AG28:AH28"/>
    <mergeCell ref="AG29:AH29"/>
    <mergeCell ref="AG20:AH20"/>
    <mergeCell ref="AG21:AH21"/>
    <mergeCell ref="AG22:AH22"/>
    <mergeCell ref="AG23:AH23"/>
    <mergeCell ref="AG24:AH24"/>
    <mergeCell ref="AK19:AL19"/>
    <mergeCell ref="AK20:AL20"/>
    <mergeCell ref="AK11:AL11"/>
    <mergeCell ref="AK12:AL12"/>
    <mergeCell ref="AK13:AL13"/>
    <mergeCell ref="AK14:AL14"/>
    <mergeCell ref="AK15:AL15"/>
    <mergeCell ref="AK6:AL6"/>
    <mergeCell ref="AK7:AL7"/>
    <mergeCell ref="AK8:AL8"/>
    <mergeCell ref="AK9:AL9"/>
    <mergeCell ref="AK10:AL10"/>
    <mergeCell ref="AK26:AL26"/>
    <mergeCell ref="AK27:AL27"/>
    <mergeCell ref="AK28:AL28"/>
    <mergeCell ref="AK29:AL29"/>
    <mergeCell ref="AN5:AO5"/>
    <mergeCell ref="AN6:AO6"/>
    <mergeCell ref="AN7:AO7"/>
    <mergeCell ref="AN8:AO8"/>
    <mergeCell ref="AN9:AO9"/>
    <mergeCell ref="AN10:AO10"/>
    <mergeCell ref="AN11:AO11"/>
    <mergeCell ref="AN12:AO12"/>
    <mergeCell ref="AN13:AO13"/>
    <mergeCell ref="AN14:AO14"/>
    <mergeCell ref="AN15:AO15"/>
    <mergeCell ref="AN16:AO16"/>
    <mergeCell ref="AK21:AL21"/>
    <mergeCell ref="AK22:AL22"/>
    <mergeCell ref="AK23:AL23"/>
    <mergeCell ref="AK24:AL24"/>
    <mergeCell ref="AK25:AL25"/>
    <mergeCell ref="AK16:AL16"/>
    <mergeCell ref="AK17:AL17"/>
    <mergeCell ref="AK18:AL18"/>
    <mergeCell ref="AN28:AO28"/>
    <mergeCell ref="AN29:AO29"/>
    <mergeCell ref="AQ5:AR5"/>
    <mergeCell ref="AQ6:AR6"/>
    <mergeCell ref="AQ7:AR7"/>
    <mergeCell ref="AQ8:AR8"/>
    <mergeCell ref="AQ9:AR9"/>
    <mergeCell ref="AQ10:AR10"/>
    <mergeCell ref="AQ11:AR11"/>
    <mergeCell ref="AQ12:AR12"/>
    <mergeCell ref="AQ13:AR13"/>
    <mergeCell ref="AQ14:AR14"/>
    <mergeCell ref="AQ15:AR15"/>
    <mergeCell ref="AQ16:AR16"/>
    <mergeCell ref="AQ17:AR17"/>
    <mergeCell ref="AN22:AO22"/>
    <mergeCell ref="AN23:AO23"/>
    <mergeCell ref="AN24:AO24"/>
    <mergeCell ref="AN25:AO25"/>
    <mergeCell ref="AN26:AO26"/>
    <mergeCell ref="AN17:AO17"/>
    <mergeCell ref="AN18:AO18"/>
    <mergeCell ref="AN19:AO19"/>
    <mergeCell ref="AN20:AO20"/>
    <mergeCell ref="AQ25:AR25"/>
    <mergeCell ref="AQ26:AR26"/>
    <mergeCell ref="AQ27:AR27"/>
    <mergeCell ref="AQ18:AR18"/>
    <mergeCell ref="AQ19:AR19"/>
    <mergeCell ref="AQ20:AR20"/>
    <mergeCell ref="AQ21:AR21"/>
    <mergeCell ref="AQ22:AR22"/>
    <mergeCell ref="AN27:AO27"/>
    <mergeCell ref="AN21:AO21"/>
    <mergeCell ref="AT28:AU28"/>
    <mergeCell ref="AT19:AU19"/>
    <mergeCell ref="AT20:AU20"/>
    <mergeCell ref="AT21:AU21"/>
    <mergeCell ref="AT22:AU22"/>
    <mergeCell ref="AT23:AU23"/>
    <mergeCell ref="AQ28:AR28"/>
    <mergeCell ref="AQ29:AR29"/>
    <mergeCell ref="AT5:AU5"/>
    <mergeCell ref="AT6:AU6"/>
    <mergeCell ref="AT7:AU7"/>
    <mergeCell ref="AT8:AU8"/>
    <mergeCell ref="AT9:AU9"/>
    <mergeCell ref="AT10:AU10"/>
    <mergeCell ref="AT11:AU11"/>
    <mergeCell ref="AT12:AU12"/>
    <mergeCell ref="AT13:AU13"/>
    <mergeCell ref="AT14:AU14"/>
    <mergeCell ref="AT15:AU15"/>
    <mergeCell ref="AT16:AU16"/>
    <mergeCell ref="AT17:AU17"/>
    <mergeCell ref="AT18:AU18"/>
    <mergeCell ref="AQ23:AR23"/>
    <mergeCell ref="AQ24:AR24"/>
    <mergeCell ref="AZ26:BA26"/>
    <mergeCell ref="AZ27:BA27"/>
    <mergeCell ref="AZ28:BA28"/>
    <mergeCell ref="AZ29:BA29"/>
    <mergeCell ref="AT29:AU29"/>
    <mergeCell ref="AW5:AX5"/>
    <mergeCell ref="AW6:AX6"/>
    <mergeCell ref="AW7:AX7"/>
    <mergeCell ref="AW8:AX8"/>
    <mergeCell ref="AW9:AX9"/>
    <mergeCell ref="AW10:AX10"/>
    <mergeCell ref="AW11:AX11"/>
    <mergeCell ref="AW12:AX12"/>
    <mergeCell ref="AW13:AX13"/>
    <mergeCell ref="AW14:AX14"/>
    <mergeCell ref="AW15:AX15"/>
    <mergeCell ref="AW16:AX16"/>
    <mergeCell ref="AW17:AX17"/>
    <mergeCell ref="AW18:AX18"/>
    <mergeCell ref="AW19:AX19"/>
    <mergeCell ref="AT24:AU24"/>
    <mergeCell ref="AT25:AU25"/>
    <mergeCell ref="AT26:AU26"/>
    <mergeCell ref="AT27:AU27"/>
    <mergeCell ref="AW26:AX26"/>
    <mergeCell ref="AW27:AX27"/>
    <mergeCell ref="AW28:AX28"/>
    <mergeCell ref="AW29:AX29"/>
    <mergeCell ref="AW20:AX20"/>
    <mergeCell ref="AW21:AX21"/>
    <mergeCell ref="AW22:AX22"/>
    <mergeCell ref="AW23:AX23"/>
    <mergeCell ref="AW24:AX24"/>
    <mergeCell ref="AW25:AX25"/>
    <mergeCell ref="AZ21:BA21"/>
    <mergeCell ref="AZ22:BA22"/>
    <mergeCell ref="AZ23:BA23"/>
    <mergeCell ref="AZ24:BA24"/>
    <mergeCell ref="AZ25:BA25"/>
    <mergeCell ref="AZ16:BA16"/>
    <mergeCell ref="AZ17:BA17"/>
    <mergeCell ref="AZ18:BA18"/>
    <mergeCell ref="AZ19:BA19"/>
    <mergeCell ref="AZ20:BA20"/>
    <mergeCell ref="AZ11:BA11"/>
    <mergeCell ref="AZ12:BA12"/>
    <mergeCell ref="AZ13:BA13"/>
    <mergeCell ref="AZ14:BA14"/>
    <mergeCell ref="AZ15:BA15"/>
    <mergeCell ref="AZ6:BA6"/>
    <mergeCell ref="AZ7:BA7"/>
    <mergeCell ref="AZ8:BA8"/>
    <mergeCell ref="AZ9:BA9"/>
    <mergeCell ref="AZ10:BA10"/>
  </mergeCells>
  <pageMargins left="0.75" right="0.75"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U76"/>
  <sheetViews>
    <sheetView topLeftCell="A28" zoomScale="120" zoomScaleNormal="120" zoomScalePageLayoutView="120" workbookViewId="0">
      <selection activeCell="S98" sqref="S98"/>
    </sheetView>
  </sheetViews>
  <sheetFormatPr baseColWidth="10" defaultColWidth="11.5" defaultRowHeight="14" x14ac:dyDescent="0.15"/>
  <cols>
    <col min="1" max="6" width="11.5" style="319"/>
    <col min="7" max="8" width="8.33203125" style="319" customWidth="1"/>
    <col min="9" max="9" width="9.5" style="319" customWidth="1"/>
    <col min="10" max="10" width="8.33203125" style="319" customWidth="1"/>
    <col min="11" max="11" width="10.1640625" style="319" customWidth="1"/>
    <col min="12" max="12" width="9.5" style="319" customWidth="1"/>
    <col min="13" max="15" width="8.33203125" style="319" customWidth="1"/>
    <col min="16" max="16" width="8.1640625" style="319" customWidth="1"/>
    <col min="17" max="17" width="7.1640625" style="319" customWidth="1"/>
    <col min="18" max="18" width="8" style="319" customWidth="1"/>
    <col min="19" max="19" width="11.5" style="319"/>
    <col min="20" max="20" width="2.6640625" style="319" customWidth="1"/>
    <col min="21" max="16384" width="11.5" style="319"/>
  </cols>
  <sheetData>
    <row r="1" spans="1:21" ht="18" x14ac:dyDescent="0.2">
      <c r="A1" s="382" t="s">
        <v>1473</v>
      </c>
      <c r="B1" s="329"/>
      <c r="C1" s="329"/>
      <c r="D1" s="329"/>
      <c r="E1" s="329"/>
      <c r="F1" s="329"/>
      <c r="H1" s="383"/>
      <c r="I1" s="383"/>
      <c r="J1" s="383"/>
      <c r="K1" s="383"/>
      <c r="L1" s="383"/>
      <c r="M1" s="383"/>
      <c r="N1" s="383"/>
      <c r="O1" s="383"/>
    </row>
    <row r="2" spans="1:21" s="329" customFormat="1" ht="18" x14ac:dyDescent="0.2">
      <c r="A2" s="382"/>
      <c r="G2" s="383"/>
      <c r="H2" s="383"/>
      <c r="I2" s="383"/>
      <c r="J2" s="383"/>
      <c r="K2" s="383"/>
      <c r="L2" s="383"/>
      <c r="M2" s="383"/>
      <c r="N2" s="383"/>
      <c r="O2" s="383"/>
    </row>
    <row r="3" spans="1:21" s="329" customFormat="1" ht="18" x14ac:dyDescent="0.2">
      <c r="A3" s="382"/>
      <c r="G3" s="329" t="s">
        <v>1474</v>
      </c>
      <c r="H3" s="296"/>
      <c r="I3" s="296"/>
      <c r="J3" s="397" t="s">
        <v>1475</v>
      </c>
      <c r="K3" s="297"/>
      <c r="L3" s="296"/>
      <c r="M3" s="306"/>
      <c r="O3" s="296"/>
      <c r="P3" s="363"/>
      <c r="Q3" s="363"/>
      <c r="R3" s="363"/>
      <c r="S3" s="363"/>
      <c r="T3" s="363"/>
      <c r="U3" s="363"/>
    </row>
    <row r="4" spans="1:21" s="301" customFormat="1" ht="15" x14ac:dyDescent="0.2">
      <c r="A4" s="379" t="s">
        <v>1476</v>
      </c>
      <c r="B4" s="298"/>
      <c r="C4" s="299"/>
      <c r="D4" s="299"/>
      <c r="E4" s="299"/>
      <c r="F4" s="299"/>
      <c r="G4" s="404" t="s">
        <v>51</v>
      </c>
      <c r="H4" s="400" t="s">
        <v>1477</v>
      </c>
      <c r="I4" s="398" t="s">
        <v>1478</v>
      </c>
      <c r="J4" s="36" t="s">
        <v>51</v>
      </c>
      <c r="K4" s="398" t="s">
        <v>1479</v>
      </c>
      <c r="L4" s="398" t="s">
        <v>1478</v>
      </c>
      <c r="M4" s="400" t="s">
        <v>1480</v>
      </c>
      <c r="N4" s="399"/>
    </row>
    <row r="5" spans="1:21" s="301" customFormat="1" x14ac:dyDescent="0.2">
      <c r="A5" s="299" t="s">
        <v>1481</v>
      </c>
      <c r="B5" s="298"/>
      <c r="C5" s="299"/>
      <c r="D5" s="299"/>
      <c r="E5" s="299"/>
      <c r="F5" s="299"/>
      <c r="G5" s="405">
        <v>0.71395299999999995</v>
      </c>
      <c r="H5" s="405">
        <v>2.4000000000000001E-5</v>
      </c>
      <c r="I5" s="309">
        <v>33</v>
      </c>
      <c r="J5" s="396">
        <v>0.71397999999999995</v>
      </c>
      <c r="K5" s="396">
        <v>4.0000000000000003E-5</v>
      </c>
      <c r="L5" s="309">
        <v>10</v>
      </c>
      <c r="M5" s="301" t="s">
        <v>1482</v>
      </c>
    </row>
    <row r="6" spans="1:21" s="301" customFormat="1" x14ac:dyDescent="0.2">
      <c r="A6" s="299" t="s">
        <v>1483</v>
      </c>
      <c r="B6" s="298"/>
      <c r="C6" s="299"/>
      <c r="D6" s="299"/>
      <c r="E6" s="299"/>
      <c r="F6" s="299"/>
      <c r="G6" s="405">
        <v>0.71104599999999996</v>
      </c>
      <c r="H6" s="405">
        <v>2.0000000000000002E-5</v>
      </c>
      <c r="I6" s="309">
        <v>38</v>
      </c>
      <c r="J6" s="396">
        <v>0.71101099999999995</v>
      </c>
      <c r="K6" s="396">
        <v>5.8999999999999998E-5</v>
      </c>
      <c r="L6" s="309">
        <v>3</v>
      </c>
      <c r="M6" s="301" t="s">
        <v>1484</v>
      </c>
    </row>
    <row r="7" spans="1:21" s="301" customFormat="1" x14ac:dyDescent="0.2">
      <c r="A7" s="299" t="s">
        <v>1485</v>
      </c>
      <c r="B7" s="298"/>
      <c r="C7" s="299"/>
      <c r="D7" s="299"/>
      <c r="E7" s="299"/>
      <c r="F7" s="299"/>
      <c r="G7" s="405">
        <v>0.70788700000000004</v>
      </c>
      <c r="H7" s="405">
        <v>3.4E-5</v>
      </c>
      <c r="I7" s="309">
        <v>6</v>
      </c>
      <c r="J7" s="396">
        <v>0.70784999999999998</v>
      </c>
      <c r="K7" s="396">
        <v>3.0000000000000001E-5</v>
      </c>
      <c r="L7" s="309">
        <v>3</v>
      </c>
      <c r="M7" s="301" t="s">
        <v>1486</v>
      </c>
    </row>
    <row r="8" spans="1:21" s="301" customFormat="1" x14ac:dyDescent="0.2">
      <c r="A8" s="299" t="s">
        <v>1487</v>
      </c>
      <c r="B8" s="298"/>
      <c r="C8" s="299"/>
      <c r="D8" s="299"/>
      <c r="E8" s="299"/>
      <c r="F8" s="299"/>
      <c r="G8" s="405">
        <v>0.70421500000000004</v>
      </c>
      <c r="H8" s="405">
        <v>3.1999999999999999E-5</v>
      </c>
      <c r="I8" s="309">
        <v>7</v>
      </c>
      <c r="J8" s="396">
        <v>0.70421900000000004</v>
      </c>
      <c r="K8" s="396">
        <v>1.5E-5</v>
      </c>
      <c r="L8" s="309">
        <v>10</v>
      </c>
      <c r="M8" s="301" t="s">
        <v>1488</v>
      </c>
    </row>
    <row r="9" spans="1:21" s="301" customFormat="1" x14ac:dyDescent="0.2">
      <c r="A9" s="299" t="s">
        <v>1489</v>
      </c>
      <c r="B9" s="298"/>
      <c r="C9" s="299"/>
      <c r="D9" s="299"/>
      <c r="E9" s="299"/>
      <c r="F9" s="299"/>
      <c r="G9" s="405">
        <v>0.70347899999999997</v>
      </c>
      <c r="H9" s="405">
        <v>1.8E-5</v>
      </c>
      <c r="I9" s="309">
        <v>6</v>
      </c>
      <c r="J9" s="396">
        <v>0.703484</v>
      </c>
      <c r="K9" s="396">
        <v>2.0999999999999999E-5</v>
      </c>
      <c r="L9" s="309">
        <v>8</v>
      </c>
      <c r="M9" s="301" t="s">
        <v>1488</v>
      </c>
    </row>
    <row r="10" spans="1:21" s="301" customFormat="1" x14ac:dyDescent="0.2">
      <c r="A10" s="299" t="s">
        <v>1490</v>
      </c>
      <c r="B10" s="298"/>
      <c r="C10" s="299"/>
      <c r="D10" s="299"/>
      <c r="E10" s="299"/>
      <c r="F10" s="299"/>
      <c r="G10" s="405">
        <v>0.7092334819184174</v>
      </c>
      <c r="H10" s="405">
        <v>5.4874971590076768E-5</v>
      </c>
      <c r="I10" s="309">
        <v>4</v>
      </c>
      <c r="J10" s="396">
        <v>0.70917300000000005</v>
      </c>
      <c r="K10" s="396">
        <v>4.5508241011923464E-5</v>
      </c>
      <c r="L10" s="309">
        <v>9</v>
      </c>
      <c r="M10" s="301" t="s">
        <v>1491</v>
      </c>
    </row>
    <row r="11" spans="1:21" s="301" customFormat="1" x14ac:dyDescent="0.2">
      <c r="A11" s="299" t="s">
        <v>1492</v>
      </c>
      <c r="B11" s="298"/>
      <c r="C11" s="299"/>
      <c r="D11" s="299"/>
      <c r="E11" s="299"/>
      <c r="F11" s="299"/>
      <c r="G11" s="405">
        <v>0.71028764865232097</v>
      </c>
      <c r="H11" s="405">
        <v>4.5171556093240736E-5</v>
      </c>
      <c r="I11" s="309">
        <v>8</v>
      </c>
      <c r="J11" s="396">
        <v>0.71024799999999999</v>
      </c>
      <c r="K11" s="396">
        <v>2.5000000000000001E-5</v>
      </c>
      <c r="L11" s="309" t="s">
        <v>390</v>
      </c>
      <c r="M11" s="301" t="s">
        <v>1493</v>
      </c>
    </row>
    <row r="12" spans="1:21" s="301" customFormat="1" x14ac:dyDescent="0.2">
      <c r="A12" s="384"/>
      <c r="B12" s="298"/>
      <c r="C12" s="299"/>
      <c r="D12" s="299"/>
      <c r="E12" s="299"/>
      <c r="F12" s="299"/>
      <c r="G12" s="405"/>
      <c r="H12" s="405"/>
      <c r="I12" s="309"/>
      <c r="J12" s="396"/>
      <c r="K12" s="396"/>
      <c r="L12" s="309"/>
    </row>
    <row r="13" spans="1:21" s="301" customFormat="1" x14ac:dyDescent="0.2">
      <c r="A13" s="384"/>
      <c r="B13" s="298"/>
      <c r="C13" s="299"/>
      <c r="D13" s="299"/>
      <c r="E13" s="299"/>
      <c r="F13" s="299"/>
      <c r="G13" s="405"/>
      <c r="H13" s="405"/>
      <c r="I13" s="309"/>
      <c r="J13" s="396"/>
      <c r="K13" s="396"/>
      <c r="L13" s="309"/>
    </row>
    <row r="14" spans="1:21" s="301" customFormat="1" x14ac:dyDescent="0.2">
      <c r="A14" s="384"/>
      <c r="B14" s="298"/>
      <c r="C14" s="299"/>
      <c r="D14" s="299"/>
      <c r="E14" s="299"/>
      <c r="F14" s="299"/>
      <c r="G14" s="396"/>
      <c r="H14" s="396"/>
      <c r="I14" s="396"/>
      <c r="M14" s="299"/>
      <c r="N14" s="299"/>
      <c r="O14" s="299"/>
    </row>
    <row r="15" spans="1:21" s="301" customFormat="1" x14ac:dyDescent="0.15">
      <c r="A15" s="384"/>
      <c r="B15" s="298"/>
      <c r="C15" s="299"/>
      <c r="D15" s="299"/>
      <c r="E15" s="299"/>
      <c r="F15" s="299"/>
      <c r="G15" s="383" t="s">
        <v>340</v>
      </c>
      <c r="H15" s="299"/>
      <c r="I15" s="299"/>
      <c r="J15" s="299"/>
      <c r="K15" s="299"/>
      <c r="L15" s="299"/>
      <c r="M15" s="299"/>
      <c r="N15" s="299"/>
      <c r="O15" s="299"/>
    </row>
    <row r="16" spans="1:21" s="301" customFormat="1" x14ac:dyDescent="0.2">
      <c r="A16" s="379" t="s">
        <v>1494</v>
      </c>
      <c r="B16" s="298"/>
      <c r="C16" s="299"/>
      <c r="D16" s="299"/>
      <c r="E16" s="299"/>
      <c r="F16" s="299"/>
      <c r="G16" s="300" t="s">
        <v>236</v>
      </c>
      <c r="H16" s="300" t="s">
        <v>235</v>
      </c>
      <c r="I16" s="300" t="s">
        <v>225</v>
      </c>
      <c r="J16" s="300" t="s">
        <v>343</v>
      </c>
      <c r="K16" s="300" t="s">
        <v>341</v>
      </c>
      <c r="L16" s="300" t="s">
        <v>222</v>
      </c>
      <c r="M16" s="300" t="s">
        <v>224</v>
      </c>
      <c r="N16" s="300" t="s">
        <v>342</v>
      </c>
      <c r="O16" s="300" t="s">
        <v>233</v>
      </c>
    </row>
    <row r="17" spans="1:17" s="301" customFormat="1" x14ac:dyDescent="0.2">
      <c r="A17" s="298" t="s">
        <v>1495</v>
      </c>
      <c r="B17" s="298"/>
      <c r="C17" s="303"/>
      <c r="D17" s="303"/>
      <c r="E17" s="303"/>
      <c r="F17" s="303"/>
      <c r="G17" s="302">
        <v>258</v>
      </c>
      <c r="H17" s="302">
        <v>49</v>
      </c>
      <c r="I17" s="302">
        <v>14665</v>
      </c>
      <c r="J17" s="304">
        <v>5.01</v>
      </c>
      <c r="K17" s="302">
        <v>67</v>
      </c>
      <c r="L17" s="302">
        <v>14841</v>
      </c>
      <c r="M17" s="302">
        <v>2449</v>
      </c>
      <c r="N17" s="302">
        <v>49</v>
      </c>
      <c r="O17" s="302">
        <v>24</v>
      </c>
    </row>
    <row r="18" spans="1:17" s="301" customFormat="1" x14ac:dyDescent="0.2">
      <c r="A18" s="305"/>
      <c r="B18" s="305"/>
      <c r="C18" s="306"/>
      <c r="D18" s="306"/>
      <c r="E18" s="306"/>
      <c r="F18" s="306"/>
      <c r="G18" s="306"/>
      <c r="H18" s="306"/>
      <c r="I18" s="306"/>
      <c r="J18" s="307"/>
      <c r="K18" s="306"/>
      <c r="L18" s="306"/>
      <c r="M18" s="307"/>
      <c r="N18" s="307"/>
      <c r="O18" s="307"/>
    </row>
    <row r="19" spans="1:17" s="301" customFormat="1" x14ac:dyDescent="0.2">
      <c r="A19" s="305" t="s">
        <v>1496</v>
      </c>
      <c r="B19" s="298"/>
      <c r="C19" s="303"/>
      <c r="D19" s="303"/>
      <c r="E19" s="303"/>
      <c r="F19" s="303"/>
      <c r="G19" s="302">
        <v>286</v>
      </c>
      <c r="H19" s="302">
        <v>49</v>
      </c>
      <c r="I19" s="302">
        <v>15260</v>
      </c>
      <c r="J19" s="304">
        <v>5.64</v>
      </c>
      <c r="K19" s="302">
        <v>83</v>
      </c>
      <c r="L19" s="302">
        <v>16100</v>
      </c>
      <c r="M19" s="302">
        <v>2710</v>
      </c>
      <c r="N19" s="302">
        <v>54</v>
      </c>
      <c r="O19" s="302">
        <v>25</v>
      </c>
    </row>
    <row r="20" spans="1:17" s="301" customFormat="1" x14ac:dyDescent="0.2">
      <c r="A20" s="305" t="s">
        <v>1497</v>
      </c>
      <c r="B20" s="308"/>
      <c r="C20" s="309"/>
      <c r="D20" s="309"/>
      <c r="E20" s="309"/>
      <c r="F20" s="309"/>
      <c r="G20" s="380">
        <v>9</v>
      </c>
      <c r="H20" s="380">
        <v>2</v>
      </c>
      <c r="I20" s="309">
        <v>150</v>
      </c>
      <c r="J20" s="309">
        <v>0.24</v>
      </c>
      <c r="K20" s="380">
        <v>5</v>
      </c>
      <c r="L20" s="309">
        <v>200</v>
      </c>
      <c r="M20" s="309">
        <v>80</v>
      </c>
      <c r="N20" s="380">
        <v>3</v>
      </c>
      <c r="O20" s="380">
        <v>2</v>
      </c>
    </row>
    <row r="21" spans="1:17" s="301" customFormat="1" x14ac:dyDescent="0.2">
      <c r="A21" s="305" t="s">
        <v>1498</v>
      </c>
      <c r="B21" s="308"/>
      <c r="C21" s="309"/>
      <c r="D21" s="309"/>
      <c r="E21" s="309"/>
      <c r="F21" s="309"/>
      <c r="G21" s="381">
        <v>0.03</v>
      </c>
      <c r="H21" s="381">
        <v>0.04</v>
      </c>
      <c r="I21" s="381">
        <v>0.01</v>
      </c>
      <c r="J21" s="381">
        <v>0.04</v>
      </c>
      <c r="K21" s="381">
        <v>0.06</v>
      </c>
      <c r="L21" s="381">
        <v>0.01</v>
      </c>
      <c r="M21" s="381">
        <v>0.03</v>
      </c>
      <c r="N21" s="381">
        <v>0.06</v>
      </c>
      <c r="O21" s="381">
        <v>0.08</v>
      </c>
    </row>
    <row r="22" spans="1:17" s="301" customFormat="1" x14ac:dyDescent="0.2">
      <c r="A22" s="305"/>
      <c r="B22" s="305"/>
      <c r="C22" s="306"/>
      <c r="D22" s="306"/>
      <c r="E22" s="306"/>
      <c r="F22" s="306"/>
      <c r="G22" s="306"/>
      <c r="H22" s="306"/>
      <c r="I22" s="306"/>
      <c r="J22" s="306"/>
      <c r="K22" s="306"/>
      <c r="L22" s="306"/>
      <c r="M22" s="307"/>
      <c r="N22" s="307"/>
      <c r="O22" s="307"/>
    </row>
    <row r="23" spans="1:17" s="301" customFormat="1" x14ac:dyDescent="0.2">
      <c r="A23" s="298" t="s">
        <v>1499</v>
      </c>
      <c r="B23" s="308"/>
      <c r="C23" s="309"/>
      <c r="D23" s="309"/>
      <c r="E23" s="309"/>
      <c r="F23" s="309"/>
      <c r="G23" s="381">
        <v>-0.1</v>
      </c>
      <c r="H23" s="381">
        <v>-0.01</v>
      </c>
      <c r="I23" s="381">
        <v>-0.04</v>
      </c>
      <c r="J23" s="381">
        <v>-0.11</v>
      </c>
      <c r="K23" s="381">
        <v>-0.2</v>
      </c>
      <c r="L23" s="381">
        <v>-0.08</v>
      </c>
      <c r="M23" s="381">
        <v>-0.1</v>
      </c>
      <c r="N23" s="381">
        <v>-0.09</v>
      </c>
      <c r="O23" s="381">
        <v>-0.05</v>
      </c>
    </row>
    <row r="27" spans="1:17" x14ac:dyDescent="0.15">
      <c r="A27" s="436" t="s">
        <v>1500</v>
      </c>
      <c r="B27" s="430"/>
      <c r="C27" s="430"/>
      <c r="D27" s="430"/>
      <c r="E27" s="430"/>
      <c r="F27" s="430"/>
      <c r="G27" s="437"/>
      <c r="H27" s="438"/>
      <c r="I27" s="438"/>
      <c r="J27" s="430"/>
      <c r="K27" s="430"/>
      <c r="L27" s="430"/>
      <c r="M27" s="430"/>
      <c r="N27" s="430"/>
      <c r="O27" s="430"/>
      <c r="P27" s="430"/>
      <c r="Q27" s="430"/>
    </row>
    <row r="28" spans="1:17" x14ac:dyDescent="0.15">
      <c r="A28" s="430"/>
      <c r="B28" s="430"/>
      <c r="C28" s="430"/>
      <c r="D28" s="430"/>
      <c r="E28" s="430"/>
      <c r="F28" s="430"/>
      <c r="G28" s="439" t="s">
        <v>53</v>
      </c>
      <c r="H28" s="439" t="s">
        <v>232</v>
      </c>
      <c r="I28" s="439" t="s">
        <v>233</v>
      </c>
      <c r="J28" s="439" t="s">
        <v>234</v>
      </c>
      <c r="K28" s="439" t="s">
        <v>235</v>
      </c>
      <c r="L28" s="439" t="s">
        <v>236</v>
      </c>
      <c r="M28" s="439" t="s">
        <v>237</v>
      </c>
      <c r="N28" s="439" t="s">
        <v>238</v>
      </c>
      <c r="O28" s="439" t="s">
        <v>239</v>
      </c>
      <c r="P28" s="439" t="s">
        <v>240</v>
      </c>
      <c r="Q28" s="439" t="s">
        <v>241</v>
      </c>
    </row>
    <row r="29" spans="1:17" x14ac:dyDescent="0.15">
      <c r="A29" s="430" t="s">
        <v>1501</v>
      </c>
      <c r="B29" s="430"/>
      <c r="C29" s="430"/>
      <c r="D29" s="430"/>
      <c r="E29" s="430"/>
      <c r="F29" s="430"/>
      <c r="G29" s="440" t="s">
        <v>1502</v>
      </c>
      <c r="H29" s="440" t="s">
        <v>1502</v>
      </c>
      <c r="I29" s="440" t="s">
        <v>1502</v>
      </c>
      <c r="J29" s="440" t="s">
        <v>1502</v>
      </c>
      <c r="K29" s="440" t="s">
        <v>1502</v>
      </c>
      <c r="L29" s="440" t="s">
        <v>1503</v>
      </c>
      <c r="M29" s="440" t="s">
        <v>1503</v>
      </c>
      <c r="N29" s="440" t="s">
        <v>1503</v>
      </c>
      <c r="O29" s="440" t="s">
        <v>1503</v>
      </c>
      <c r="P29" s="440" t="s">
        <v>1503</v>
      </c>
      <c r="Q29" s="440" t="s">
        <v>1503</v>
      </c>
    </row>
    <row r="30" spans="1:17" x14ac:dyDescent="0.15">
      <c r="A30" s="430"/>
      <c r="B30" s="430"/>
      <c r="C30" s="430"/>
      <c r="D30" s="430"/>
      <c r="E30" s="430"/>
      <c r="F30" s="430"/>
      <c r="G30" s="440"/>
      <c r="H30" s="440"/>
      <c r="I30" s="440"/>
      <c r="J30" s="440"/>
      <c r="K30" s="440"/>
      <c r="L30" s="440"/>
      <c r="M30" s="440"/>
      <c r="N30" s="440"/>
      <c r="O30" s="440"/>
      <c r="P30" s="440"/>
      <c r="Q30" s="440"/>
    </row>
    <row r="31" spans="1:17" x14ac:dyDescent="0.15">
      <c r="A31" s="436" t="s">
        <v>1504</v>
      </c>
      <c r="B31" s="430" t="s">
        <v>1505</v>
      </c>
      <c r="C31" s="430"/>
      <c r="D31" s="430"/>
      <c r="E31" s="430"/>
      <c r="F31" s="430"/>
      <c r="G31" s="430"/>
      <c r="H31" s="430"/>
      <c r="I31" s="430"/>
      <c r="J31" s="430"/>
      <c r="K31" s="430"/>
      <c r="L31" s="430"/>
      <c r="M31" s="430"/>
      <c r="N31" s="430"/>
      <c r="O31" s="430"/>
      <c r="P31" s="430"/>
      <c r="Q31" s="430"/>
    </row>
    <row r="32" spans="1:17" x14ac:dyDescent="0.15">
      <c r="A32" s="430" t="s">
        <v>1506</v>
      </c>
      <c r="B32" s="430"/>
      <c r="C32" s="430"/>
      <c r="D32" s="430"/>
      <c r="E32" s="430"/>
      <c r="F32" s="430"/>
      <c r="G32" s="430"/>
      <c r="H32" s="441">
        <v>1.4339999999999997</v>
      </c>
      <c r="I32" s="441">
        <v>41.4</v>
      </c>
      <c r="J32" s="441">
        <v>0.13320000000000001</v>
      </c>
      <c r="K32" s="441">
        <v>14.319999999999999</v>
      </c>
      <c r="L32" s="441">
        <v>34.760000000000005</v>
      </c>
      <c r="M32" s="441">
        <v>5.4799999999999995</v>
      </c>
      <c r="N32" s="441">
        <v>0.35</v>
      </c>
      <c r="O32" s="441">
        <v>0.28600000000000003</v>
      </c>
      <c r="P32" s="441">
        <v>0.63</v>
      </c>
      <c r="Q32" s="441">
        <v>1.8340000000000001</v>
      </c>
    </row>
    <row r="33" spans="1:17" x14ac:dyDescent="0.15">
      <c r="A33" s="430" t="s">
        <v>1507</v>
      </c>
      <c r="B33" s="430"/>
      <c r="C33" s="430"/>
      <c r="D33" s="430"/>
      <c r="E33" s="430"/>
      <c r="F33" s="430"/>
      <c r="G33" s="430"/>
      <c r="H33" s="441">
        <v>0.19616319736382953</v>
      </c>
      <c r="I33" s="441">
        <v>1.1401754250991381</v>
      </c>
      <c r="J33" s="441">
        <v>1.1819475453673907E-2</v>
      </c>
      <c r="K33" s="441">
        <v>0.41472882706655451</v>
      </c>
      <c r="L33" s="441">
        <v>1.1013627921806701</v>
      </c>
      <c r="M33" s="441">
        <v>8.3666002653407262E-2</v>
      </c>
      <c r="N33" s="441">
        <v>7.0710678118654623E-3</v>
      </c>
      <c r="O33" s="441">
        <v>2.9664793948382652E-2</v>
      </c>
      <c r="P33" s="441">
        <v>1.2247448713915901E-2</v>
      </c>
      <c r="Q33" s="441">
        <v>0.31730111881302997</v>
      </c>
    </row>
    <row r="34" spans="1:17" x14ac:dyDescent="0.15">
      <c r="A34" s="430" t="s">
        <v>1508</v>
      </c>
      <c r="B34" s="430"/>
      <c r="C34" s="430"/>
      <c r="D34" s="430"/>
      <c r="E34" s="430"/>
      <c r="F34" s="430"/>
      <c r="G34" s="430"/>
      <c r="H34" s="430"/>
      <c r="I34" s="442">
        <v>40.72</v>
      </c>
      <c r="J34" s="442"/>
      <c r="K34" s="442">
        <v>14.3</v>
      </c>
      <c r="L34" s="443">
        <v>33.9</v>
      </c>
      <c r="M34" s="444" t="s">
        <v>1509</v>
      </c>
      <c r="N34" s="441">
        <v>0.35199999999999998</v>
      </c>
      <c r="O34" s="441">
        <v>0.252</v>
      </c>
      <c r="P34" s="441">
        <v>0.61699999999999999</v>
      </c>
      <c r="Q34" s="441">
        <v>1.76</v>
      </c>
    </row>
    <row r="35" spans="1:17" x14ac:dyDescent="0.15">
      <c r="A35" s="430" t="s">
        <v>1510</v>
      </c>
      <c r="B35" s="445"/>
      <c r="C35" s="430"/>
      <c r="D35" s="430"/>
      <c r="E35" s="430"/>
      <c r="F35" s="430"/>
      <c r="G35" s="445"/>
      <c r="H35" s="445"/>
      <c r="I35" s="446">
        <v>0.32</v>
      </c>
      <c r="J35" s="446"/>
      <c r="K35" s="446">
        <v>0.48</v>
      </c>
      <c r="L35" s="447">
        <v>2.2000000000000002</v>
      </c>
      <c r="M35" s="448" t="s">
        <v>1511</v>
      </c>
      <c r="N35" s="449">
        <v>6.0000000000000001E-3</v>
      </c>
      <c r="O35" s="449">
        <v>1.2E-2</v>
      </c>
      <c r="P35" s="449">
        <v>2.1999999999999999E-2</v>
      </c>
      <c r="Q35" s="449">
        <v>0.12</v>
      </c>
    </row>
    <row r="36" spans="1:17" ht="14" customHeight="1" x14ac:dyDescent="0.2">
      <c r="A36" s="430" t="s">
        <v>1512</v>
      </c>
      <c r="B36" s="445"/>
      <c r="C36" s="430"/>
      <c r="D36" s="430"/>
      <c r="E36" s="430"/>
      <c r="F36" s="430"/>
      <c r="G36" s="700" t="s">
        <v>1513</v>
      </c>
      <c r="H36" s="700"/>
      <c r="I36" s="700"/>
      <c r="J36" s="700"/>
      <c r="K36" s="700"/>
      <c r="L36" s="700"/>
      <c r="M36" s="466" t="s">
        <v>1514</v>
      </c>
      <c r="N36" s="701" t="s">
        <v>1513</v>
      </c>
      <c r="O36" s="701"/>
      <c r="P36" s="701"/>
      <c r="Q36" s="701"/>
    </row>
    <row r="37" spans="1:17" x14ac:dyDescent="0.15">
      <c r="A37" s="450" t="s">
        <v>1515</v>
      </c>
      <c r="B37" s="441"/>
      <c r="C37" s="441"/>
      <c r="D37" s="441"/>
      <c r="E37" s="441"/>
      <c r="F37" s="441"/>
      <c r="G37" s="441"/>
      <c r="H37" s="441"/>
      <c r="I37" s="451">
        <f>(I32-I34)/I34</f>
        <v>1.6699410609037322E-2</v>
      </c>
      <c r="J37" s="452"/>
      <c r="K37" s="453">
        <f>(K32-K34)/K34</f>
        <v>1.3986013986012444E-3</v>
      </c>
      <c r="L37" s="451">
        <f>(L32-L34)/L34</f>
        <v>2.5368731563422023E-2</v>
      </c>
      <c r="M37" s="451">
        <v>5.7915057915057883E-2</v>
      </c>
      <c r="N37" s="454">
        <f>(N32-N34)/N34</f>
        <v>-5.6818181818181872E-3</v>
      </c>
      <c r="O37" s="451">
        <f>(O32-O34)/O34</f>
        <v>0.13492063492063505</v>
      </c>
      <c r="P37" s="451">
        <f>(P32-P34)/P34</f>
        <v>2.106969205834686E-2</v>
      </c>
      <c r="Q37" s="451">
        <f>(Q32-Q34)/Q34</f>
        <v>4.204545454545458E-2</v>
      </c>
    </row>
    <row r="38" spans="1:17" x14ac:dyDescent="0.15">
      <c r="A38" s="450" t="s">
        <v>1516</v>
      </c>
      <c r="B38" s="441"/>
      <c r="C38" s="441"/>
      <c r="D38" s="441"/>
      <c r="E38" s="441"/>
      <c r="F38" s="441"/>
      <c r="G38" s="441"/>
      <c r="H38" s="441"/>
      <c r="I38" s="455"/>
      <c r="J38" s="443"/>
      <c r="K38" s="455"/>
      <c r="L38" s="455"/>
      <c r="M38" s="443"/>
      <c r="N38" s="455"/>
      <c r="O38" s="455"/>
      <c r="P38" s="455"/>
      <c r="Q38" s="455"/>
    </row>
    <row r="39" spans="1:17" x14ac:dyDescent="0.15">
      <c r="A39" s="441"/>
      <c r="B39" s="441"/>
      <c r="C39" s="441"/>
      <c r="D39" s="441"/>
      <c r="E39" s="441"/>
      <c r="F39" s="441"/>
      <c r="G39" s="441"/>
      <c r="H39" s="441"/>
      <c r="I39" s="441"/>
      <c r="J39" s="441"/>
      <c r="K39" s="441"/>
      <c r="L39" s="441"/>
      <c r="M39" s="441"/>
      <c r="N39" s="441"/>
      <c r="O39" s="441"/>
      <c r="P39" s="441"/>
      <c r="Q39" s="441"/>
    </row>
    <row r="40" spans="1:17" ht="15" x14ac:dyDescent="0.2">
      <c r="A40" s="456" t="s">
        <v>1517</v>
      </c>
      <c r="B40" s="430" t="s">
        <v>1518</v>
      </c>
      <c r="C40" s="441"/>
      <c r="D40" s="441"/>
      <c r="E40" s="441"/>
      <c r="F40" s="441"/>
      <c r="G40" s="441"/>
      <c r="H40" s="441"/>
      <c r="I40" s="441"/>
      <c r="J40" s="441"/>
      <c r="K40" s="441"/>
      <c r="L40" s="441"/>
      <c r="M40" s="441"/>
      <c r="N40" s="441"/>
      <c r="O40" s="441"/>
      <c r="P40" s="441"/>
      <c r="Q40" s="441"/>
    </row>
    <row r="41" spans="1:17" ht="15" x14ac:dyDescent="0.2">
      <c r="A41" s="430" t="s">
        <v>1519</v>
      </c>
      <c r="B41" s="430"/>
      <c r="C41" s="430"/>
      <c r="D41" s="430"/>
      <c r="E41" s="441"/>
      <c r="F41" s="441"/>
      <c r="G41" s="457"/>
      <c r="H41" s="430"/>
      <c r="I41" s="442">
        <v>18.166666666666668</v>
      </c>
      <c r="J41" s="430"/>
      <c r="K41" s="430">
        <v>13.299999999999999</v>
      </c>
      <c r="L41" s="442">
        <v>5.55</v>
      </c>
      <c r="M41" s="442">
        <v>40.966666666666669</v>
      </c>
      <c r="N41" s="441">
        <v>1.0449999999999999</v>
      </c>
      <c r="O41" s="430"/>
      <c r="P41" s="430">
        <v>0.06</v>
      </c>
      <c r="Q41" s="442">
        <v>3.1500000000000004</v>
      </c>
    </row>
    <row r="42" spans="1:17" ht="15" x14ac:dyDescent="0.2">
      <c r="A42" s="430" t="s">
        <v>1520</v>
      </c>
      <c r="B42" s="430"/>
      <c r="C42" s="430"/>
      <c r="D42" s="430"/>
      <c r="E42" s="441"/>
      <c r="F42" s="441"/>
      <c r="G42" s="457"/>
      <c r="H42" s="430"/>
      <c r="I42" s="442">
        <v>0.40824829046386296</v>
      </c>
      <c r="J42" s="430"/>
      <c r="K42" s="430">
        <v>0.4</v>
      </c>
      <c r="L42" s="442">
        <v>0.85029406677925701</v>
      </c>
      <c r="M42" s="442">
        <v>1.6366632722300163</v>
      </c>
      <c r="N42" s="441">
        <v>2.7386127875258331E-2</v>
      </c>
      <c r="O42" s="430"/>
      <c r="P42" s="430">
        <v>0.01</v>
      </c>
      <c r="Q42" s="442">
        <v>0.60249481325567877</v>
      </c>
    </row>
    <row r="43" spans="1:17" ht="15" x14ac:dyDescent="0.2">
      <c r="A43" s="430" t="s">
        <v>1521</v>
      </c>
      <c r="B43" s="430"/>
      <c r="C43" s="430"/>
      <c r="D43" s="430"/>
      <c r="E43" s="441"/>
      <c r="F43" s="441"/>
      <c r="G43" s="458"/>
      <c r="H43" s="445"/>
      <c r="I43" s="445">
        <v>17.5</v>
      </c>
      <c r="J43" s="445"/>
      <c r="K43" s="445"/>
      <c r="L43" s="445"/>
      <c r="M43" s="445">
        <f>30</f>
        <v>30</v>
      </c>
      <c r="N43" s="446">
        <v>1.1100000000000001</v>
      </c>
      <c r="O43" s="445"/>
      <c r="P43" s="445"/>
      <c r="Q43" s="445"/>
    </row>
    <row r="44" spans="1:17" ht="15" x14ac:dyDescent="0.2">
      <c r="A44" s="430" t="s">
        <v>1522</v>
      </c>
      <c r="B44" s="445"/>
      <c r="C44" s="430"/>
      <c r="D44" s="430"/>
      <c r="E44" s="441"/>
      <c r="F44" s="441"/>
      <c r="G44" s="458"/>
      <c r="H44" s="445"/>
      <c r="I44" s="446">
        <v>0.96399999999999997</v>
      </c>
      <c r="J44" s="445"/>
      <c r="K44" s="445"/>
      <c r="L44" s="445"/>
      <c r="M44" s="459">
        <v>4</v>
      </c>
      <c r="N44" s="446">
        <v>0.123</v>
      </c>
      <c r="O44" s="445"/>
      <c r="P44" s="445"/>
      <c r="Q44" s="445"/>
    </row>
    <row r="45" spans="1:17" ht="15" x14ac:dyDescent="0.2">
      <c r="A45" s="430" t="s">
        <v>1523</v>
      </c>
      <c r="B45" s="445"/>
      <c r="C45" s="430"/>
      <c r="D45" s="430"/>
      <c r="E45" s="441"/>
      <c r="F45" s="441"/>
      <c r="G45" s="458"/>
      <c r="H45" s="445"/>
      <c r="I45" s="459">
        <v>22</v>
      </c>
      <c r="J45" s="445"/>
      <c r="K45" s="445"/>
      <c r="L45" s="445"/>
      <c r="M45" s="459">
        <v>30</v>
      </c>
      <c r="N45" s="459">
        <v>20</v>
      </c>
      <c r="O45" s="445"/>
      <c r="P45" s="445"/>
      <c r="Q45" s="445"/>
    </row>
    <row r="46" spans="1:17" ht="15" x14ac:dyDescent="0.2">
      <c r="A46" s="450" t="s">
        <v>1499</v>
      </c>
      <c r="B46" s="449"/>
      <c r="C46" s="441"/>
      <c r="D46" s="441"/>
      <c r="E46" s="441"/>
      <c r="F46" s="441"/>
      <c r="G46" s="458"/>
      <c r="H46" s="445"/>
      <c r="I46" s="451">
        <f>(I41-I43)/I43</f>
        <v>3.8095238095238161E-2</v>
      </c>
      <c r="J46" s="445"/>
      <c r="K46" s="445"/>
      <c r="L46" s="445"/>
      <c r="M46" s="460">
        <f>(M41-M43)/M43</f>
        <v>0.36555555555555563</v>
      </c>
      <c r="N46" s="451">
        <f>(N41-N43)/N43</f>
        <v>-5.8558558558558703E-2</v>
      </c>
      <c r="O46" s="445"/>
      <c r="P46" s="445"/>
      <c r="Q46" s="445"/>
    </row>
    <row r="47" spans="1:17" x14ac:dyDescent="0.15">
      <c r="A47" s="441"/>
      <c r="B47" s="449"/>
      <c r="C47" s="441"/>
      <c r="D47" s="441"/>
      <c r="E47" s="441"/>
      <c r="F47" s="441"/>
      <c r="G47" s="449"/>
      <c r="H47" s="449"/>
      <c r="I47" s="461"/>
      <c r="J47" s="449"/>
      <c r="K47" s="449"/>
      <c r="L47" s="449"/>
      <c r="M47" s="461"/>
      <c r="N47" s="461"/>
      <c r="O47" s="449"/>
      <c r="P47" s="449"/>
      <c r="Q47" s="449"/>
    </row>
    <row r="48" spans="1:17" x14ac:dyDescent="0.15">
      <c r="A48" s="441"/>
      <c r="B48" s="441"/>
      <c r="C48" s="441"/>
      <c r="D48" s="441"/>
      <c r="E48" s="441"/>
      <c r="F48" s="441"/>
      <c r="G48" s="441"/>
      <c r="H48" s="441"/>
      <c r="I48" s="441"/>
      <c r="J48" s="441"/>
      <c r="K48" s="441"/>
      <c r="L48" s="441"/>
      <c r="M48" s="441"/>
      <c r="N48" s="441"/>
      <c r="O48" s="441"/>
      <c r="P48" s="441"/>
      <c r="Q48" s="441"/>
    </row>
    <row r="49" spans="1:17" ht="15" x14ac:dyDescent="0.2">
      <c r="A49" s="462" t="s">
        <v>1524</v>
      </c>
      <c r="B49" s="441" t="s">
        <v>1525</v>
      </c>
      <c r="C49" s="441"/>
      <c r="D49" s="441"/>
      <c r="E49" s="441"/>
      <c r="F49" s="441"/>
      <c r="G49" s="441"/>
      <c r="H49" s="441"/>
      <c r="I49" s="441"/>
      <c r="J49" s="441"/>
      <c r="K49" s="441"/>
      <c r="L49" s="441"/>
      <c r="M49" s="441"/>
      <c r="N49" s="441"/>
      <c r="O49" s="441"/>
      <c r="P49" s="441"/>
      <c r="Q49" s="441"/>
    </row>
    <row r="50" spans="1:17" x14ac:dyDescent="0.15">
      <c r="A50" s="430" t="s">
        <v>1526</v>
      </c>
      <c r="B50" s="430"/>
      <c r="C50" s="441"/>
      <c r="D50" s="441"/>
      <c r="E50" s="441"/>
      <c r="F50" s="441"/>
      <c r="G50" s="446">
        <v>85.857142857142861</v>
      </c>
      <c r="H50" s="446">
        <v>43.142857142857146</v>
      </c>
      <c r="I50" s="446">
        <v>299.42857142857144</v>
      </c>
      <c r="J50" s="446">
        <v>0.58671428571428563</v>
      </c>
      <c r="K50" s="446">
        <v>21.928571428571427</v>
      </c>
      <c r="L50" s="446">
        <v>321.42857142857144</v>
      </c>
      <c r="M50" s="446">
        <v>49.628571428571426</v>
      </c>
      <c r="N50" s="446">
        <v>0.9385714285714285</v>
      </c>
      <c r="O50" s="449">
        <v>6.677142857142857</v>
      </c>
      <c r="P50" s="446">
        <v>0.89</v>
      </c>
      <c r="Q50" s="446">
        <v>214.28571428571428</v>
      </c>
    </row>
    <row r="51" spans="1:17" x14ac:dyDescent="0.15">
      <c r="A51" s="430" t="s">
        <v>1527</v>
      </c>
      <c r="B51" s="430"/>
      <c r="C51" s="441"/>
      <c r="D51" s="441"/>
      <c r="E51" s="441"/>
      <c r="F51" s="441"/>
      <c r="G51" s="446">
        <v>5.5506327395643646</v>
      </c>
      <c r="H51" s="446">
        <v>0.89973541084243724</v>
      </c>
      <c r="I51" s="446">
        <v>10.643576198144785</v>
      </c>
      <c r="J51" s="449">
        <v>1.670044196734809E-2</v>
      </c>
      <c r="K51" s="446">
        <v>0.34982989063393721</v>
      </c>
      <c r="L51" s="446">
        <v>8.1824434585508108</v>
      </c>
      <c r="M51" s="446">
        <v>1.1412190641506792</v>
      </c>
      <c r="N51" s="449">
        <v>2.0354009783964264E-2</v>
      </c>
      <c r="O51" s="449">
        <v>0.12365466505747465</v>
      </c>
      <c r="P51" s="449">
        <v>1.6329931618554536E-2</v>
      </c>
      <c r="Q51" s="446">
        <v>3.093772546815388</v>
      </c>
    </row>
    <row r="52" spans="1:17" x14ac:dyDescent="0.15">
      <c r="A52" s="430" t="s">
        <v>1528</v>
      </c>
      <c r="B52" s="430"/>
      <c r="C52" s="430"/>
      <c r="D52" s="441"/>
      <c r="E52" s="441"/>
      <c r="F52" s="441"/>
      <c r="G52" s="445">
        <v>73.2</v>
      </c>
      <c r="H52" s="445"/>
      <c r="I52" s="445">
        <v>276</v>
      </c>
      <c r="J52" s="445"/>
      <c r="K52" s="445">
        <v>21</v>
      </c>
      <c r="L52" s="445">
        <v>288</v>
      </c>
      <c r="M52" s="445"/>
      <c r="N52" s="449">
        <v>0.875</v>
      </c>
      <c r="O52" s="445">
        <v>6.1</v>
      </c>
      <c r="P52" s="446">
        <v>1.36</v>
      </c>
      <c r="Q52" s="445">
        <v>184</v>
      </c>
    </row>
    <row r="53" spans="1:17" x14ac:dyDescent="0.15">
      <c r="A53" s="430" t="s">
        <v>1529</v>
      </c>
      <c r="B53" s="445"/>
      <c r="C53" s="430"/>
      <c r="D53" s="441"/>
      <c r="E53" s="441"/>
      <c r="F53" s="441"/>
      <c r="G53" s="449"/>
      <c r="H53" s="449"/>
      <c r="I53" s="447">
        <v>9.41</v>
      </c>
      <c r="J53" s="449"/>
      <c r="K53" s="449">
        <v>0.66700000000000004</v>
      </c>
      <c r="L53" s="459">
        <v>21</v>
      </c>
      <c r="M53" s="449"/>
      <c r="N53" s="449">
        <v>6.3E-2</v>
      </c>
      <c r="O53" s="446">
        <v>0.31900000000000001</v>
      </c>
      <c r="P53" s="463">
        <v>1.1299999999999999</v>
      </c>
      <c r="Q53" s="459">
        <v>10</v>
      </c>
    </row>
    <row r="54" spans="1:17" x14ac:dyDescent="0.15">
      <c r="A54" s="430" t="s">
        <v>1530</v>
      </c>
      <c r="B54" s="445"/>
      <c r="C54" s="430"/>
      <c r="D54" s="441"/>
      <c r="E54" s="441"/>
      <c r="F54" s="441"/>
      <c r="G54" s="447">
        <v>24</v>
      </c>
      <c r="H54" s="447"/>
      <c r="I54" s="447">
        <v>30</v>
      </c>
      <c r="J54" s="447"/>
      <c r="K54" s="447">
        <v>38</v>
      </c>
      <c r="L54" s="447">
        <v>33</v>
      </c>
      <c r="M54" s="447"/>
      <c r="N54" s="447">
        <v>21</v>
      </c>
      <c r="O54" s="447">
        <v>41</v>
      </c>
      <c r="P54" s="464">
        <v>28</v>
      </c>
      <c r="Q54" s="447">
        <v>44</v>
      </c>
    </row>
    <row r="55" spans="1:17" x14ac:dyDescent="0.15">
      <c r="A55" s="450" t="s">
        <v>1499</v>
      </c>
      <c r="B55" s="441"/>
      <c r="C55" s="441"/>
      <c r="D55" s="441"/>
      <c r="E55" s="441"/>
      <c r="F55" s="441"/>
      <c r="G55" s="460">
        <f>(G50-G52)/G52</f>
        <v>0.17291178766588602</v>
      </c>
      <c r="H55" s="445"/>
      <c r="I55" s="451">
        <f>(I50-I52)/I52</f>
        <v>8.4886128364389288E-2</v>
      </c>
      <c r="J55" s="465"/>
      <c r="K55" s="451">
        <f>(K50-K52)/K52</f>
        <v>4.4217687074829856E-2</v>
      </c>
      <c r="L55" s="460">
        <f>(L50-L52)/L52</f>
        <v>0.11607142857142863</v>
      </c>
      <c r="M55" s="465"/>
      <c r="N55" s="451">
        <f>(N50-N52)/N52</f>
        <v>7.2653061224489709E-2</v>
      </c>
      <c r="O55" s="451">
        <f>(O50-O52)/O52</f>
        <v>9.4613583138173349E-2</v>
      </c>
      <c r="P55" s="460">
        <f>(P50-P52)/P52</f>
        <v>-0.3455882352941177</v>
      </c>
      <c r="Q55" s="460">
        <f>(Q50-Q52)/Q52</f>
        <v>0.16459627329192542</v>
      </c>
    </row>
    <row r="56" spans="1:17" x14ac:dyDescent="0.15">
      <c r="A56" s="441"/>
      <c r="B56" s="441"/>
      <c r="C56" s="441"/>
      <c r="D56" s="441"/>
      <c r="E56" s="441"/>
      <c r="F56" s="441"/>
      <c r="G56" s="441"/>
      <c r="H56" s="441"/>
      <c r="I56" s="461"/>
      <c r="J56" s="441"/>
      <c r="K56" s="461"/>
      <c r="L56" s="461"/>
      <c r="M56" s="441"/>
      <c r="N56" s="461"/>
      <c r="O56" s="461"/>
      <c r="P56" s="461"/>
      <c r="Q56" s="461"/>
    </row>
    <row r="57" spans="1:17" x14ac:dyDescent="0.15">
      <c r="A57" s="441"/>
      <c r="B57" s="441"/>
      <c r="C57" s="441"/>
      <c r="D57" s="441"/>
      <c r="E57" s="441"/>
      <c r="F57" s="441"/>
      <c r="G57" s="441"/>
      <c r="H57" s="441"/>
      <c r="I57" s="461"/>
      <c r="J57" s="441"/>
      <c r="K57" s="461"/>
      <c r="L57" s="461"/>
      <c r="M57" s="441"/>
      <c r="N57" s="461"/>
      <c r="O57" s="461"/>
      <c r="P57" s="461"/>
      <c r="Q57" s="461"/>
    </row>
    <row r="58" spans="1:17" ht="15" x14ac:dyDescent="0.2">
      <c r="A58" s="462" t="s">
        <v>1531</v>
      </c>
      <c r="B58" s="441" t="s">
        <v>1532</v>
      </c>
      <c r="C58" s="441"/>
      <c r="D58" s="441"/>
      <c r="E58" s="441"/>
      <c r="F58" s="441"/>
      <c r="G58" s="441"/>
      <c r="H58" s="441"/>
      <c r="I58" s="441"/>
      <c r="J58" s="441"/>
      <c r="K58" s="441"/>
      <c r="L58" s="441"/>
      <c r="M58" s="441"/>
      <c r="N58" s="441"/>
      <c r="O58" s="441"/>
      <c r="P58" s="441"/>
      <c r="Q58" s="441"/>
    </row>
    <row r="59" spans="1:17" x14ac:dyDescent="0.15">
      <c r="A59" s="430" t="s">
        <v>1533</v>
      </c>
      <c r="B59" s="441"/>
      <c r="C59" s="441"/>
      <c r="D59" s="441"/>
      <c r="E59" s="441"/>
      <c r="F59" s="441"/>
      <c r="G59" s="466" t="s">
        <v>256</v>
      </c>
      <c r="H59" s="466"/>
      <c r="I59" s="467">
        <v>36.450000000000003</v>
      </c>
      <c r="J59" s="467">
        <v>0.45750000000000002</v>
      </c>
      <c r="K59" s="467">
        <v>27.662500000000001</v>
      </c>
      <c r="L59" s="467">
        <v>636.5</v>
      </c>
      <c r="M59" s="467">
        <v>33.174999999999997</v>
      </c>
      <c r="N59" s="467">
        <v>3.0375000000000001</v>
      </c>
      <c r="O59" s="467">
        <v>0.47249999999999998</v>
      </c>
      <c r="P59" s="467">
        <v>0.66499999999999992</v>
      </c>
      <c r="Q59" s="467">
        <v>230.375</v>
      </c>
    </row>
    <row r="60" spans="1:17" x14ac:dyDescent="0.15">
      <c r="A60" s="430" t="s">
        <v>1534</v>
      </c>
      <c r="B60" s="441"/>
      <c r="C60" s="441"/>
      <c r="D60" s="441"/>
      <c r="E60" s="441"/>
      <c r="F60" s="441"/>
      <c r="G60" s="466"/>
      <c r="H60" s="466"/>
      <c r="I60" s="467">
        <v>1.0515294982615968</v>
      </c>
      <c r="J60" s="467">
        <v>1.6690459207925591E-2</v>
      </c>
      <c r="K60" s="467">
        <v>0.9085899593797605</v>
      </c>
      <c r="L60" s="467">
        <v>16.151072498665307</v>
      </c>
      <c r="M60" s="467">
        <v>0.84642103673560209</v>
      </c>
      <c r="N60" s="467">
        <v>6.9846771067612182E-2</v>
      </c>
      <c r="O60" s="467">
        <v>1.2817398889233103E-2</v>
      </c>
      <c r="P60" s="467">
        <v>2.2038926600773577E-2</v>
      </c>
      <c r="Q60" s="467">
        <v>3.7392703642746747</v>
      </c>
    </row>
    <row r="61" spans="1:17" x14ac:dyDescent="0.15">
      <c r="A61" s="430" t="s">
        <v>1535</v>
      </c>
      <c r="B61" s="441"/>
      <c r="C61" s="441"/>
      <c r="D61" s="441"/>
      <c r="E61" s="441"/>
      <c r="F61" s="441"/>
      <c r="G61" s="468">
        <v>0.69</v>
      </c>
      <c r="H61" s="469"/>
      <c r="I61" s="468">
        <v>33.5</v>
      </c>
      <c r="J61" s="469">
        <v>0.46300000000000002</v>
      </c>
      <c r="K61" s="468">
        <v>27.4</v>
      </c>
      <c r="L61" s="468">
        <v>613</v>
      </c>
      <c r="M61" s="469"/>
      <c r="N61" s="470">
        <v>3.13</v>
      </c>
      <c r="O61" s="469">
        <v>0.44500000000000001</v>
      </c>
      <c r="P61" s="468">
        <v>0.68</v>
      </c>
      <c r="Q61" s="468">
        <v>205</v>
      </c>
    </row>
    <row r="62" spans="1:17" x14ac:dyDescent="0.15">
      <c r="A62" s="430" t="s">
        <v>1536</v>
      </c>
      <c r="B62" s="441"/>
      <c r="C62" s="441"/>
      <c r="D62" s="441"/>
      <c r="E62" s="441"/>
      <c r="F62" s="441"/>
      <c r="G62" s="468">
        <v>0.04</v>
      </c>
      <c r="H62" s="469"/>
      <c r="I62" s="470">
        <v>0.96399999999999997</v>
      </c>
      <c r="J62" s="469">
        <v>1.7999999999999999E-2</v>
      </c>
      <c r="K62" s="470">
        <v>0.83399999999999996</v>
      </c>
      <c r="L62" s="471">
        <v>29.3</v>
      </c>
      <c r="M62" s="469"/>
      <c r="N62" s="470">
        <v>0.17799999999999999</v>
      </c>
      <c r="O62" s="469">
        <v>4.2000000000000003E-2</v>
      </c>
      <c r="P62" s="469">
        <v>0.13500000000000001</v>
      </c>
      <c r="Q62" s="471">
        <v>11.9</v>
      </c>
    </row>
    <row r="63" spans="1:17" x14ac:dyDescent="0.15">
      <c r="A63" s="430" t="s">
        <v>1537</v>
      </c>
      <c r="B63" s="441"/>
      <c r="C63" s="441"/>
      <c r="D63" s="441"/>
      <c r="E63" s="441"/>
      <c r="F63" s="441"/>
      <c r="G63" s="468">
        <v>15</v>
      </c>
      <c r="H63" s="469"/>
      <c r="I63" s="468">
        <v>33</v>
      </c>
      <c r="J63" s="468">
        <v>9</v>
      </c>
      <c r="K63" s="468">
        <v>40</v>
      </c>
      <c r="L63" s="468">
        <v>40</v>
      </c>
      <c r="M63" s="469"/>
      <c r="N63" s="468">
        <v>33</v>
      </c>
      <c r="O63" s="468">
        <v>28</v>
      </c>
      <c r="P63" s="468">
        <v>28</v>
      </c>
      <c r="Q63" s="468">
        <v>45</v>
      </c>
    </row>
    <row r="64" spans="1:17" x14ac:dyDescent="0.15">
      <c r="A64" s="450" t="s">
        <v>1499</v>
      </c>
      <c r="B64" s="441"/>
      <c r="C64" s="441"/>
      <c r="D64" s="441"/>
      <c r="E64" s="441"/>
      <c r="F64" s="441"/>
      <c r="G64" s="445"/>
      <c r="H64" s="445"/>
      <c r="I64" s="451">
        <f>(I59-I61)/I61</f>
        <v>8.8059701492537404E-2</v>
      </c>
      <c r="J64" s="451">
        <f>(J59-J61)/J61</f>
        <v>-1.1879049676025927E-2</v>
      </c>
      <c r="K64" s="451">
        <f>(K59-K61)/K61</f>
        <v>9.5802919708030242E-3</v>
      </c>
      <c r="L64" s="451">
        <f>(L59-L61)/L61</f>
        <v>3.8336052202283852E-2</v>
      </c>
      <c r="M64" s="465"/>
      <c r="N64" s="451">
        <f>(N59-N61)/N61</f>
        <v>-2.9552715654952016E-2</v>
      </c>
      <c r="O64" s="451">
        <f>(O59-O61)/O61</f>
        <v>6.1797752808988693E-2</v>
      </c>
      <c r="P64" s="451">
        <f>(P59-P61)/P61</f>
        <v>-2.2058823529411947E-2</v>
      </c>
      <c r="Q64" s="460">
        <f>(Q59-Q61)/Q61</f>
        <v>0.12378048780487805</v>
      </c>
    </row>
    <row r="65" spans="1:17" x14ac:dyDescent="0.15">
      <c r="A65" s="441"/>
      <c r="B65" s="441"/>
      <c r="C65" s="441"/>
      <c r="D65" s="441"/>
      <c r="E65" s="441"/>
      <c r="F65" s="441"/>
      <c r="G65" s="441"/>
      <c r="H65" s="441"/>
      <c r="I65" s="461"/>
      <c r="J65" s="461"/>
      <c r="K65" s="461"/>
      <c r="L65" s="461"/>
      <c r="M65" s="441"/>
      <c r="N65" s="461"/>
      <c r="O65" s="461"/>
      <c r="P65" s="461"/>
      <c r="Q65" s="461"/>
    </row>
    <row r="66" spans="1:17" x14ac:dyDescent="0.15">
      <c r="A66" s="441"/>
      <c r="B66" s="441"/>
      <c r="C66" s="441"/>
      <c r="D66" s="441"/>
      <c r="E66" s="441"/>
      <c r="F66" s="441"/>
      <c r="G66" s="441"/>
      <c r="H66" s="441"/>
      <c r="I66" s="441"/>
      <c r="J66" s="441"/>
      <c r="K66" s="441"/>
      <c r="L66" s="441"/>
      <c r="M66" s="441"/>
      <c r="N66" s="441"/>
      <c r="O66" s="441"/>
      <c r="P66" s="441"/>
      <c r="Q66" s="441"/>
    </row>
    <row r="67" spans="1:17" ht="15" x14ac:dyDescent="0.2">
      <c r="A67" s="462" t="s">
        <v>1538</v>
      </c>
      <c r="B67" s="430" t="s">
        <v>1539</v>
      </c>
      <c r="C67" s="441"/>
      <c r="D67" s="441"/>
      <c r="E67" s="441"/>
      <c r="F67" s="441"/>
      <c r="G67" s="441"/>
      <c r="H67" s="441"/>
      <c r="I67" s="441"/>
      <c r="J67" s="441"/>
      <c r="K67" s="441"/>
      <c r="L67" s="441"/>
      <c r="M67" s="441"/>
      <c r="N67" s="441"/>
      <c r="O67" s="441"/>
      <c r="P67" s="441"/>
      <c r="Q67" s="441"/>
    </row>
    <row r="68" spans="1:17" x14ac:dyDescent="0.15">
      <c r="A68" s="430" t="s">
        <v>1540</v>
      </c>
      <c r="B68" s="441"/>
      <c r="C68" s="441"/>
      <c r="D68" s="441"/>
      <c r="E68" s="441"/>
      <c r="F68" s="441"/>
      <c r="G68" s="447">
        <v>117.49999999999999</v>
      </c>
      <c r="H68" s="447">
        <v>93.125</v>
      </c>
      <c r="I68" s="447">
        <v>77.727272727272734</v>
      </c>
      <c r="J68" s="445"/>
      <c r="K68" s="445"/>
      <c r="L68" s="446">
        <v>144.28571428571399</v>
      </c>
      <c r="M68" s="447">
        <v>5694.0909090909099</v>
      </c>
      <c r="N68" s="445"/>
      <c r="O68" s="446">
        <v>98.227272727272734</v>
      </c>
      <c r="P68" s="446">
        <v>98.090909090909079</v>
      </c>
      <c r="Q68" s="447">
        <v>94.050000000000011</v>
      </c>
    </row>
    <row r="69" spans="1:17" x14ac:dyDescent="0.15">
      <c r="A69" s="430" t="s">
        <v>1541</v>
      </c>
      <c r="B69" s="441"/>
      <c r="C69" s="441"/>
      <c r="D69" s="441"/>
      <c r="E69" s="441"/>
      <c r="F69" s="441"/>
      <c r="G69" s="443">
        <v>3.5355339059327409</v>
      </c>
      <c r="H69" s="443">
        <v>12.229209763045654</v>
      </c>
      <c r="I69" s="443">
        <v>16.18079669911781</v>
      </c>
      <c r="J69" s="430"/>
      <c r="K69" s="430"/>
      <c r="L69" s="446">
        <v>93.827349043716595</v>
      </c>
      <c r="M69" s="443">
        <v>118.04275034533424</v>
      </c>
      <c r="N69" s="430"/>
      <c r="O69" s="442">
        <v>2.4429862501008524</v>
      </c>
      <c r="P69" s="442">
        <v>1.9211738835693895</v>
      </c>
      <c r="Q69" s="443">
        <v>16.257391481347053</v>
      </c>
    </row>
    <row r="70" spans="1:17" x14ac:dyDescent="0.15">
      <c r="A70" s="430" t="s">
        <v>1542</v>
      </c>
      <c r="B70" s="449"/>
      <c r="C70" s="441"/>
      <c r="D70" s="441"/>
      <c r="E70" s="441"/>
      <c r="F70" s="441"/>
      <c r="G70" s="443">
        <v>92.013174260086643</v>
      </c>
      <c r="H70" s="443">
        <v>91.379903198407717</v>
      </c>
      <c r="I70" s="443">
        <v>91.586672989501707</v>
      </c>
      <c r="J70" s="443"/>
      <c r="K70" s="443"/>
      <c r="L70" s="447">
        <v>92.836241473292176</v>
      </c>
      <c r="M70" s="443">
        <v>5625.3727642707727</v>
      </c>
      <c r="N70" s="430"/>
      <c r="O70" s="443">
        <v>90.939972001092968</v>
      </c>
      <c r="P70" s="443">
        <v>90.830883111308879</v>
      </c>
      <c r="Q70" s="443">
        <v>90.557021152179303</v>
      </c>
    </row>
    <row r="71" spans="1:17" x14ac:dyDescent="0.15">
      <c r="A71" s="430" t="s">
        <v>1543</v>
      </c>
      <c r="B71" s="441"/>
      <c r="C71" s="441"/>
      <c r="D71" s="441"/>
      <c r="E71" s="441"/>
      <c r="F71" s="441"/>
      <c r="G71" s="442">
        <v>1.2941838736027618</v>
      </c>
      <c r="H71" s="442">
        <v>1.2929539463886912</v>
      </c>
      <c r="I71" s="442">
        <v>1.289433034424242</v>
      </c>
      <c r="J71" s="446"/>
      <c r="K71" s="446"/>
      <c r="L71" s="446">
        <v>0.95338612259109623</v>
      </c>
      <c r="M71" s="443">
        <v>56.205156000061393</v>
      </c>
      <c r="N71" s="446"/>
      <c r="O71" s="442">
        <v>1.2880566857191658</v>
      </c>
      <c r="P71" s="442">
        <v>1.2911561045676661</v>
      </c>
      <c r="Q71" s="442">
        <v>1.2858440348567204</v>
      </c>
    </row>
    <row r="72" spans="1:17" x14ac:dyDescent="0.15">
      <c r="A72" s="450" t="s">
        <v>1499</v>
      </c>
      <c r="B72" s="441"/>
      <c r="C72" s="441"/>
      <c r="D72" s="441"/>
      <c r="E72" s="441"/>
      <c r="F72" s="441"/>
      <c r="G72" s="460">
        <f>(G68-G70)/G70</f>
        <v>0.27699104986718176</v>
      </c>
      <c r="H72" s="451">
        <f>(H68-H70)/H70</f>
        <v>1.9097161854103283E-2</v>
      </c>
      <c r="I72" s="460">
        <f>(I68-I70)/I70</f>
        <v>-0.15132551287038926</v>
      </c>
      <c r="J72" s="452"/>
      <c r="K72" s="452"/>
      <c r="L72" s="472">
        <v>0.5541959906597842</v>
      </c>
      <c r="M72" s="451">
        <f>(M68-M70)/M70</f>
        <v>1.2215749551140243E-2</v>
      </c>
      <c r="N72" s="452"/>
      <c r="O72" s="451">
        <f>(O68-O70)/O70</f>
        <v>8.013308741828272E-2</v>
      </c>
      <c r="P72" s="451">
        <f>(P68-P70)/P70</f>
        <v>7.9929047598308475E-2</v>
      </c>
      <c r="Q72" s="451">
        <f>(Q68-Q70)/Q70</f>
        <v>3.8572148281587421E-2</v>
      </c>
    </row>
    <row r="75" spans="1:17" x14ac:dyDescent="0.15">
      <c r="A75" s="202" t="s">
        <v>1552</v>
      </c>
    </row>
    <row r="76" spans="1:17" x14ac:dyDescent="0.15">
      <c r="A76" s="202" t="s">
        <v>1553</v>
      </c>
    </row>
  </sheetData>
  <mergeCells count="2">
    <mergeCell ref="G36:L36"/>
    <mergeCell ref="N36:Q36"/>
  </mergeCells>
  <pageMargins left="0.75" right="0.75" top="1" bottom="1" header="0.5" footer="0.5"/>
  <pageSetup paperSize="9" orientation="landscape" horizontalDpi="4294967292" verticalDpi="4294967292"/>
  <legacy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CE109"/>
  <sheetViews>
    <sheetView zoomScale="120" zoomScaleNormal="120" zoomScalePageLayoutView="120" workbookViewId="0">
      <pane xSplit="3" ySplit="4" topLeftCell="AB75" activePane="bottomRight" state="frozen"/>
      <selection activeCell="O14" sqref="O14"/>
      <selection pane="topRight" activeCell="O14" sqref="O14"/>
      <selection pane="bottomLeft" activeCell="O14" sqref="O14"/>
      <selection pane="bottomRight" activeCell="AK83" sqref="AK83:AL83"/>
    </sheetView>
  </sheetViews>
  <sheetFormatPr baseColWidth="10" defaultColWidth="12.5" defaultRowHeight="14" x14ac:dyDescent="0.2"/>
  <cols>
    <col min="1" max="1" width="7.5" style="201" customWidth="1"/>
    <col min="2" max="2" width="3.5" style="201" customWidth="1"/>
    <col min="3" max="3" width="31.6640625" style="201" customWidth="1"/>
    <col min="4" max="4" width="15.83203125" style="201" customWidth="1"/>
    <col min="5" max="5" width="19" style="201" customWidth="1"/>
    <col min="6" max="6" width="15.6640625" style="209" customWidth="1"/>
    <col min="7" max="7" width="13" style="209" customWidth="1"/>
    <col min="8" max="10" width="7.6640625" style="201" customWidth="1"/>
    <col min="11" max="11" width="3.5" style="201" customWidth="1"/>
    <col min="12" max="23" width="7.1640625" style="201" customWidth="1"/>
    <col min="24" max="24" width="4.5" style="201" customWidth="1"/>
    <col min="25" max="25" width="6.83203125" style="201" customWidth="1"/>
    <col min="26" max="35" width="6.5" style="201" customWidth="1"/>
    <col min="36" max="36" width="4.1640625" style="201" customWidth="1"/>
    <col min="37" max="37" width="10" style="201" customWidth="1"/>
    <col min="38" max="38" width="10" style="274" customWidth="1"/>
    <col min="39" max="39" width="4.1640625" style="201" customWidth="1"/>
    <col min="40" max="49" width="6.83203125" style="201" customWidth="1"/>
    <col min="50" max="50" width="4.1640625" style="201" customWidth="1"/>
    <col min="51" max="61" width="7.5" style="201" customWidth="1"/>
    <col min="62" max="62" width="7.83203125" style="209" customWidth="1"/>
    <col min="63" max="63" width="4.83203125" style="201" customWidth="1"/>
    <col min="64" max="77" width="7.83203125" style="201" customWidth="1"/>
    <col min="78" max="16384" width="12.5" style="201"/>
  </cols>
  <sheetData>
    <row r="1" spans="1:83" ht="22.5" customHeight="1" x14ac:dyDescent="0.2">
      <c r="A1" s="294" t="s">
        <v>1</v>
      </c>
      <c r="B1" s="204"/>
      <c r="C1" s="204"/>
      <c r="D1" s="204"/>
      <c r="E1" s="204"/>
      <c r="F1" s="205"/>
      <c r="G1" s="205"/>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67"/>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5"/>
      <c r="BK1" s="204"/>
      <c r="BL1" s="204"/>
      <c r="BM1" s="204"/>
      <c r="BN1" s="204"/>
      <c r="BO1" s="204"/>
      <c r="BP1" s="204"/>
      <c r="BQ1" s="204"/>
      <c r="BR1" s="204"/>
      <c r="BS1" s="204"/>
      <c r="BT1" s="204"/>
      <c r="BU1" s="204"/>
      <c r="BV1" s="204"/>
      <c r="BW1" s="204"/>
      <c r="BX1" s="204"/>
      <c r="BY1" s="204"/>
    </row>
    <row r="2" spans="1:83" ht="18" customHeight="1" x14ac:dyDescent="0.15">
      <c r="A2" s="61"/>
      <c r="B2" s="61"/>
      <c r="C2" s="15"/>
      <c r="D2" s="15"/>
      <c r="E2" s="61"/>
      <c r="F2" s="7"/>
      <c r="G2" s="7"/>
      <c r="H2" s="205"/>
      <c r="I2" s="205" t="s">
        <v>13</v>
      </c>
      <c r="J2" s="205"/>
      <c r="K2" s="245"/>
      <c r="L2" s="243" t="s">
        <v>14</v>
      </c>
      <c r="M2" s="190"/>
      <c r="N2" s="190"/>
      <c r="O2" s="190"/>
      <c r="P2" s="190"/>
      <c r="Q2" s="190"/>
      <c r="R2" s="190"/>
      <c r="S2" s="190"/>
      <c r="T2" s="190"/>
      <c r="U2" s="190"/>
      <c r="V2" s="190"/>
      <c r="W2" s="190"/>
      <c r="X2" s="244"/>
      <c r="Y2" s="242" t="s">
        <v>15</v>
      </c>
      <c r="Z2" s="241"/>
      <c r="AA2" s="241"/>
      <c r="AB2" s="241"/>
      <c r="AC2" s="241"/>
      <c r="AD2" s="241"/>
      <c r="AE2" s="241"/>
      <c r="AF2" s="241"/>
      <c r="AG2" s="241"/>
      <c r="AH2" s="241"/>
      <c r="AI2" s="241"/>
      <c r="AK2" s="260" t="s">
        <v>16</v>
      </c>
      <c r="AL2" s="268"/>
      <c r="AN2" s="243" t="s">
        <v>17</v>
      </c>
      <c r="AO2" s="205"/>
      <c r="AP2" s="205"/>
      <c r="AQ2" s="205"/>
      <c r="AR2" s="205"/>
      <c r="AS2" s="205"/>
      <c r="AT2" s="205"/>
      <c r="AU2" s="205"/>
      <c r="AV2" s="205"/>
      <c r="AW2" s="205"/>
      <c r="AY2" s="242" t="s">
        <v>18</v>
      </c>
      <c r="AZ2" s="241"/>
      <c r="BA2" s="241"/>
      <c r="BB2" s="241"/>
      <c r="BC2" s="241"/>
      <c r="BD2" s="241"/>
      <c r="BE2" s="241"/>
      <c r="BF2" s="241"/>
      <c r="BG2" s="241"/>
      <c r="BH2" s="241"/>
      <c r="BI2" s="241"/>
      <c r="BJ2" s="257"/>
      <c r="BL2" s="241" t="s">
        <v>19</v>
      </c>
      <c r="BM2" s="241"/>
      <c r="BN2" s="241"/>
      <c r="BO2" s="241"/>
      <c r="BP2" s="241"/>
      <c r="BQ2" s="241"/>
      <c r="BR2" s="241"/>
      <c r="BS2" s="241"/>
      <c r="BT2" s="241"/>
      <c r="BU2" s="241"/>
      <c r="BV2" s="241"/>
      <c r="BZ2" s="17"/>
      <c r="CA2" s="17"/>
    </row>
    <row r="3" spans="1:83" ht="30" x14ac:dyDescent="0.2">
      <c r="A3" s="30" t="s">
        <v>20</v>
      </c>
      <c r="B3" s="30"/>
      <c r="C3" s="66"/>
      <c r="D3" s="66" t="s">
        <v>21</v>
      </c>
      <c r="E3" s="66" t="s">
        <v>22</v>
      </c>
      <c r="F3" s="20" t="s">
        <v>23</v>
      </c>
      <c r="G3" s="20" t="s">
        <v>24</v>
      </c>
      <c r="H3" s="240" t="s">
        <v>25</v>
      </c>
      <c r="I3" s="240" t="s">
        <v>26</v>
      </c>
      <c r="J3" s="240" t="s">
        <v>27</v>
      </c>
      <c r="K3" s="236"/>
      <c r="L3" s="239" t="s">
        <v>28</v>
      </c>
      <c r="M3" s="237" t="s">
        <v>29</v>
      </c>
      <c r="N3" s="239" t="s">
        <v>30</v>
      </c>
      <c r="O3" s="238" t="s">
        <v>31</v>
      </c>
      <c r="P3" s="237" t="s">
        <v>32</v>
      </c>
      <c r="Q3" s="238" t="s">
        <v>33</v>
      </c>
      <c r="R3" s="238" t="s">
        <v>34</v>
      </c>
      <c r="S3" s="238" t="s">
        <v>35</v>
      </c>
      <c r="T3" s="238" t="s">
        <v>36</v>
      </c>
      <c r="U3" s="237" t="s">
        <v>37</v>
      </c>
      <c r="V3" s="238" t="s">
        <v>38</v>
      </c>
      <c r="W3" s="238" t="s">
        <v>39</v>
      </c>
      <c r="X3" s="236"/>
      <c r="Y3" s="236" t="s">
        <v>40</v>
      </c>
      <c r="Z3" s="236" t="s">
        <v>41</v>
      </c>
      <c r="AA3" s="236" t="s">
        <v>42</v>
      </c>
      <c r="AB3" s="236" t="s">
        <v>43</v>
      </c>
      <c r="AC3" s="236" t="s">
        <v>44</v>
      </c>
      <c r="AD3" s="236" t="s">
        <v>45</v>
      </c>
      <c r="AE3" s="236" t="s">
        <v>46</v>
      </c>
      <c r="AF3" s="236" t="s">
        <v>47</v>
      </c>
      <c r="AG3" s="236" t="s">
        <v>48</v>
      </c>
      <c r="AH3" s="236" t="s">
        <v>49</v>
      </c>
      <c r="AI3" s="236" t="s">
        <v>50</v>
      </c>
      <c r="AJ3" s="236"/>
      <c r="AK3" s="36" t="s">
        <v>51</v>
      </c>
      <c r="AL3" s="269" t="s">
        <v>52</v>
      </c>
      <c r="AM3" s="236"/>
      <c r="AN3" s="239" t="s">
        <v>28</v>
      </c>
      <c r="AO3" s="237" t="s">
        <v>29</v>
      </c>
      <c r="AP3" s="239" t="s">
        <v>30</v>
      </c>
      <c r="AQ3" s="238" t="s">
        <v>31</v>
      </c>
      <c r="AR3" s="237" t="s">
        <v>32</v>
      </c>
      <c r="AS3" s="238" t="s">
        <v>33</v>
      </c>
      <c r="AT3" s="238" t="s">
        <v>34</v>
      </c>
      <c r="AU3" s="238" t="s">
        <v>35</v>
      </c>
      <c r="AV3" s="238" t="s">
        <v>36</v>
      </c>
      <c r="AW3" s="237" t="s">
        <v>37</v>
      </c>
      <c r="AX3" s="236"/>
      <c r="AY3" s="236" t="s">
        <v>40</v>
      </c>
      <c r="AZ3" s="236" t="s">
        <v>41</v>
      </c>
      <c r="BA3" s="236" t="s">
        <v>42</v>
      </c>
      <c r="BB3" s="236" t="s">
        <v>43</v>
      </c>
      <c r="BC3" s="236" t="s">
        <v>44</v>
      </c>
      <c r="BD3" s="236" t="s">
        <v>45</v>
      </c>
      <c r="BE3" s="236" t="s">
        <v>46</v>
      </c>
      <c r="BF3" s="236" t="s">
        <v>47</v>
      </c>
      <c r="BG3" s="236" t="s">
        <v>48</v>
      </c>
      <c r="BH3" s="236" t="s">
        <v>49</v>
      </c>
      <c r="BI3" s="236" t="s">
        <v>50</v>
      </c>
      <c r="BJ3" s="236" t="s">
        <v>53</v>
      </c>
      <c r="BK3" s="204"/>
      <c r="BL3" s="235" t="s">
        <v>54</v>
      </c>
      <c r="BM3" s="234" t="s">
        <v>55</v>
      </c>
      <c r="BN3" s="234" t="s">
        <v>56</v>
      </c>
      <c r="BO3" s="234" t="s">
        <v>57</v>
      </c>
      <c r="BP3" s="234" t="s">
        <v>58</v>
      </c>
      <c r="BQ3" s="234" t="s">
        <v>59</v>
      </c>
      <c r="BR3" s="234" t="s">
        <v>60</v>
      </c>
      <c r="BS3" s="234" t="s">
        <v>61</v>
      </c>
      <c r="BT3" s="234" t="s">
        <v>62</v>
      </c>
      <c r="BU3" s="234" t="s">
        <v>63</v>
      </c>
      <c r="BV3" s="234" t="s">
        <v>64</v>
      </c>
      <c r="BW3" s="234" t="s">
        <v>65</v>
      </c>
      <c r="BX3" s="234" t="s">
        <v>66</v>
      </c>
      <c r="BY3" s="234" t="s">
        <v>67</v>
      </c>
      <c r="BZ3" s="44" t="s">
        <v>68</v>
      </c>
      <c r="CA3" s="44" t="s">
        <v>69</v>
      </c>
      <c r="CB3" s="44" t="s">
        <v>70</v>
      </c>
      <c r="CC3" s="44" t="s">
        <v>71</v>
      </c>
      <c r="CD3" s="418" t="s">
        <v>72</v>
      </c>
      <c r="CE3" s="418" t="s">
        <v>73</v>
      </c>
    </row>
    <row r="4" spans="1:83" x14ac:dyDescent="0.2">
      <c r="A4" s="229" t="s">
        <v>74</v>
      </c>
      <c r="B4" s="233"/>
      <c r="D4" s="230"/>
      <c r="E4" s="233"/>
      <c r="F4" s="233"/>
      <c r="G4" s="233"/>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63"/>
      <c r="AL4" s="270"/>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58"/>
      <c r="BK4" s="202"/>
      <c r="BL4" s="232"/>
      <c r="BM4" s="231"/>
      <c r="BN4" s="231"/>
      <c r="BO4" s="231"/>
      <c r="BP4" s="231"/>
      <c r="BQ4" s="231"/>
      <c r="BR4" s="231"/>
      <c r="BS4" s="231"/>
      <c r="BT4" s="231"/>
      <c r="BU4" s="231"/>
      <c r="BV4" s="231"/>
      <c r="BW4" s="231"/>
      <c r="BX4" s="231"/>
      <c r="BY4" s="231"/>
    </row>
    <row r="5" spans="1:83" x14ac:dyDescent="0.15">
      <c r="A5" s="201" t="s">
        <v>75</v>
      </c>
      <c r="C5" s="201" t="s">
        <v>76</v>
      </c>
      <c r="D5" s="104" t="s">
        <v>77</v>
      </c>
      <c r="E5" s="201" t="s">
        <v>78</v>
      </c>
      <c r="F5" s="252">
        <v>40374</v>
      </c>
      <c r="G5" s="78" t="s">
        <v>79</v>
      </c>
      <c r="H5" s="254">
        <v>2.5</v>
      </c>
      <c r="I5" s="254">
        <v>8.75</v>
      </c>
      <c r="J5" s="254">
        <f>(I5-H5)/2+H5</f>
        <v>5.625</v>
      </c>
      <c r="K5" s="208"/>
      <c r="L5" s="211">
        <v>40.79</v>
      </c>
      <c r="M5" s="211">
        <v>0.33800000000000002</v>
      </c>
      <c r="N5" s="211">
        <v>10.02</v>
      </c>
      <c r="O5" s="211">
        <v>1.77</v>
      </c>
      <c r="P5" s="211">
        <v>0.02</v>
      </c>
      <c r="Q5" s="211">
        <v>0.6</v>
      </c>
      <c r="R5" s="211">
        <v>1.17</v>
      </c>
      <c r="S5" s="211">
        <v>2.0299999999999998</v>
      </c>
      <c r="T5" s="211">
        <v>1.49</v>
      </c>
      <c r="U5" s="211">
        <v>0.16400000000000001</v>
      </c>
      <c r="V5" s="210">
        <v>41.251894500000006</v>
      </c>
      <c r="W5" s="211">
        <v>99.643894500000016</v>
      </c>
      <c r="X5" s="208"/>
      <c r="Y5" s="209">
        <v>587</v>
      </c>
      <c r="Z5" s="209">
        <v>28</v>
      </c>
      <c r="AA5" s="209">
        <v>18</v>
      </c>
      <c r="AB5" s="209">
        <v>11</v>
      </c>
      <c r="AC5" s="209">
        <v>10</v>
      </c>
      <c r="AD5" s="209">
        <v>77</v>
      </c>
      <c r="AE5" s="209">
        <v>376</v>
      </c>
      <c r="AF5" s="209">
        <v>41</v>
      </c>
      <c r="AG5" s="209">
        <v>14</v>
      </c>
      <c r="AH5" s="209">
        <v>16</v>
      </c>
      <c r="AI5" s="209">
        <v>100</v>
      </c>
      <c r="AJ5" s="208"/>
      <c r="AK5" s="211"/>
      <c r="AL5" s="271"/>
      <c r="AM5" s="208"/>
      <c r="AN5" s="208">
        <f t="shared" ref="AN5:AW8" si="0">IFERROR((L5*100)/(100-$V5),"NA")</f>
        <v>69.432026195295791</v>
      </c>
      <c r="AO5" s="208">
        <f t="shared" si="0"/>
        <v>0.57533770174086729</v>
      </c>
      <c r="AP5" s="208">
        <f t="shared" si="0"/>
        <v>17.055869146282514</v>
      </c>
      <c r="AQ5" s="208">
        <f t="shared" si="0"/>
        <v>3.0128631126666718</v>
      </c>
      <c r="AR5" s="208">
        <f t="shared" si="0"/>
        <v>3.404365099058386E-2</v>
      </c>
      <c r="AS5" s="208">
        <f t="shared" si="0"/>
        <v>1.0213095297175159</v>
      </c>
      <c r="AT5" s="208">
        <f t="shared" si="0"/>
        <v>1.991553582949156</v>
      </c>
      <c r="AU5" s="208">
        <f t="shared" si="0"/>
        <v>3.4554305755442614</v>
      </c>
      <c r="AV5" s="208">
        <f t="shared" si="0"/>
        <v>2.5362519987984977</v>
      </c>
      <c r="AW5" s="208">
        <f t="shared" si="0"/>
        <v>0.27915793812278772</v>
      </c>
      <c r="AX5" s="208"/>
      <c r="AY5" s="217">
        <f t="shared" ref="AY5:BI8" si="1">IFERROR((Y5*100)/(100-$V5),"&lt;10")</f>
        <v>999.18115657363637</v>
      </c>
      <c r="AZ5" s="217">
        <f t="shared" si="1"/>
        <v>47.661111386817403</v>
      </c>
      <c r="BA5" s="217">
        <f t="shared" si="1"/>
        <v>30.639285891525475</v>
      </c>
      <c r="BB5" s="217">
        <f t="shared" si="1"/>
        <v>18.724008044821122</v>
      </c>
      <c r="BC5" s="217">
        <f t="shared" si="1"/>
        <v>17.021825495291932</v>
      </c>
      <c r="BD5" s="217">
        <f t="shared" si="1"/>
        <v>131.06805631374786</v>
      </c>
      <c r="BE5" s="217">
        <f t="shared" si="1"/>
        <v>640.02063862297655</v>
      </c>
      <c r="BF5" s="217">
        <f t="shared" si="1"/>
        <v>69.78948453069691</v>
      </c>
      <c r="BG5" s="217">
        <f t="shared" si="1"/>
        <v>23.830555693408702</v>
      </c>
      <c r="BH5" s="217">
        <f t="shared" si="1"/>
        <v>27.23492079246709</v>
      </c>
      <c r="BI5" s="217">
        <f t="shared" si="1"/>
        <v>170.2182549529193</v>
      </c>
      <c r="BL5" s="208">
        <f>IFERROR(1-($BI$68/BI5),"n.a.")</f>
        <v>0.33770928569254399</v>
      </c>
      <c r="BM5" s="208">
        <f>IFERROR((AN5/$AN$68*$BI$68/$BI5)-1,"n.a.")</f>
        <v>-0.33993351129218863</v>
      </c>
      <c r="BN5" s="208">
        <f>IFERROR((AO5/$AO$68*$BI$68/$BI5)-1,"n.a.")</f>
        <v>0.30822984964702771</v>
      </c>
      <c r="BO5" s="208">
        <f>IFERROR((AP5/$AP$68*$BI$68/$BI5)-1,"n.a.")</f>
        <v>-0.30980833241846628</v>
      </c>
      <c r="BP5" s="208">
        <f>IFERROR((AQ5/$AQ$68*$BI$68/$BI5)-1,"n.a.")</f>
        <v>6.9524957395023623E-2</v>
      </c>
      <c r="BQ5" s="208">
        <f>IFERROR((AR5/$AR$68*$BI$68/$BI5)-1,"n.a.")</f>
        <v>-0.35403885299297544</v>
      </c>
      <c r="BR5" s="208">
        <f>IFERROR((AS5/$AS$68*$BI$68/$BI5)-1,"n.a.")</f>
        <v>-0.31042534072998174</v>
      </c>
      <c r="BS5" s="208">
        <f>IFERROR((AT5/$AT$68*$BI$68/$BI5)-1,"n.a.")</f>
        <v>-0.40097114529010602</v>
      </c>
      <c r="BT5" s="208">
        <f>IFERROR((AU5/$AU$68*$BI$68/$BI5)-1,"n.a.")</f>
        <v>-0.54212817612223652</v>
      </c>
      <c r="BU5" s="208">
        <f>IFERROR((AV5/$AV$68*$BI$68/$BI5)-1,"n.a.")</f>
        <v>-0.41534154947982915</v>
      </c>
      <c r="BV5" s="208">
        <f>IFERROR((AW5/$AW$68*$BI$68/$BI5)-1,"n.a.")</f>
        <v>0.36208174916667013</v>
      </c>
      <c r="BW5" s="208">
        <f>IFERROR((BE5/$BE$68*$BI$68/$BI5)-1,"n.a.")</f>
        <v>-0.46171093244190575</v>
      </c>
      <c r="BX5" s="208">
        <f>IFERROR((BH5/$BH$68*$BI$68/$BI5)-1,"n.a.")</f>
        <v>-0.58626439605639757</v>
      </c>
      <c r="BY5" s="208"/>
      <c r="BZ5" s="208">
        <f>IFERROR((BD5/$BD$68*$BI$68/$BI5)-1,"n.a.")</f>
        <v>-0.16459673885992965</v>
      </c>
      <c r="CA5" s="208">
        <f>IFERROR((AZ5/$AZ$68*$BI$68/$BI5)-1,"n.a.")</f>
        <v>3.6066700402660947</v>
      </c>
      <c r="CB5" s="208">
        <f>IFERROR((AY5/$AY$68*$BI$68/$BI5)-1,"n.a.")</f>
        <v>-0.50014312388132542</v>
      </c>
      <c r="CC5" s="208">
        <f>IFERROR((BC5/$BC$68*$BI$68/$BI5)-1,"n.a.")</f>
        <v>2.2861253044247563</v>
      </c>
      <c r="CD5" s="208">
        <f>IFERROR((BF5/$BF$68*$BI$68/$BI5)-1,"n.a.")</f>
        <v>0.90989531139808255</v>
      </c>
      <c r="CE5" s="208">
        <f>IFERROR((BG5/$BG$68*$BI$68/$BI5)-1,"n.a.")</f>
        <v>1.7940297642315022</v>
      </c>
    </row>
    <row r="6" spans="1:83" x14ac:dyDescent="0.15">
      <c r="A6" s="201" t="s">
        <v>80</v>
      </c>
      <c r="C6" s="201" t="s">
        <v>81</v>
      </c>
      <c r="D6" s="104" t="s">
        <v>82</v>
      </c>
      <c r="E6" s="201" t="s">
        <v>78</v>
      </c>
      <c r="F6" s="252">
        <v>40374</v>
      </c>
      <c r="G6" s="78" t="s">
        <v>79</v>
      </c>
      <c r="H6" s="254">
        <v>8.75</v>
      </c>
      <c r="I6" s="254">
        <v>14.5</v>
      </c>
      <c r="J6" s="254">
        <f>(I6-H6)/2+H6</f>
        <v>11.625</v>
      </c>
      <c r="K6" s="208"/>
      <c r="L6" s="211">
        <v>58.45</v>
      </c>
      <c r="M6" s="211">
        <v>0.33200000000000002</v>
      </c>
      <c r="N6" s="211">
        <v>14.26</v>
      </c>
      <c r="O6" s="211">
        <v>2.87</v>
      </c>
      <c r="P6" s="211">
        <v>3.7999999999999999E-2</v>
      </c>
      <c r="Q6" s="211">
        <v>0.87</v>
      </c>
      <c r="R6" s="211">
        <v>1.71</v>
      </c>
      <c r="S6" s="211">
        <v>3.66</v>
      </c>
      <c r="T6" s="211">
        <v>1.84</v>
      </c>
      <c r="U6" s="211">
        <v>0.13300000000000001</v>
      </c>
      <c r="V6" s="210">
        <v>15.571778999999999</v>
      </c>
      <c r="W6" s="211">
        <v>99.734778999999989</v>
      </c>
      <c r="X6" s="208"/>
      <c r="Y6" s="209">
        <v>891</v>
      </c>
      <c r="Z6" s="209">
        <v>21</v>
      </c>
      <c r="AA6" s="209">
        <v>17</v>
      </c>
      <c r="AB6" s="209" t="s">
        <v>83</v>
      </c>
      <c r="AC6" s="209" t="s">
        <v>83</v>
      </c>
      <c r="AD6" s="209">
        <v>73</v>
      </c>
      <c r="AE6" s="209">
        <v>588</v>
      </c>
      <c r="AF6" s="209">
        <v>43</v>
      </c>
      <c r="AG6" s="209">
        <v>14</v>
      </c>
      <c r="AH6" s="209">
        <v>32</v>
      </c>
      <c r="AI6" s="209">
        <v>106</v>
      </c>
      <c r="AJ6" s="208"/>
      <c r="AK6" s="208"/>
      <c r="AL6" s="264"/>
      <c r="AM6" s="208"/>
      <c r="AN6" s="208">
        <f t="shared" si="0"/>
        <v>69.23040579049983</v>
      </c>
      <c r="AO6" s="208">
        <f t="shared" si="0"/>
        <v>0.39323344264236004</v>
      </c>
      <c r="AP6" s="208">
        <f t="shared" si="0"/>
        <v>16.890087024337511</v>
      </c>
      <c r="AQ6" s="208">
        <f t="shared" si="0"/>
        <v>3.3993372903119679</v>
      </c>
      <c r="AR6" s="208">
        <f t="shared" si="0"/>
        <v>4.5008647049426746E-2</v>
      </c>
      <c r="AS6" s="208">
        <f t="shared" si="0"/>
        <v>1.0304611298158231</v>
      </c>
      <c r="AT6" s="208">
        <f t="shared" si="0"/>
        <v>2.0253891172242038</v>
      </c>
      <c r="AU6" s="208">
        <f t="shared" si="0"/>
        <v>4.3350433737079452</v>
      </c>
      <c r="AV6" s="208">
        <f t="shared" si="0"/>
        <v>2.1793660676564532</v>
      </c>
      <c r="AW6" s="208">
        <f t="shared" si="0"/>
        <v>0.15753026467299364</v>
      </c>
      <c r="AX6" s="208"/>
      <c r="AY6" s="217">
        <f t="shared" si="1"/>
        <v>1055.3343295010325</v>
      </c>
      <c r="AZ6" s="217">
        <f t="shared" si="1"/>
        <v>24.873199685209521</v>
      </c>
      <c r="BA6" s="217">
        <f t="shared" si="1"/>
        <v>20.135447364217232</v>
      </c>
      <c r="BB6" s="217" t="str">
        <f t="shared" si="1"/>
        <v>&lt;10</v>
      </c>
      <c r="BC6" s="217" t="str">
        <f t="shared" si="1"/>
        <v>&lt;10</v>
      </c>
      <c r="BD6" s="217">
        <f t="shared" si="1"/>
        <v>86.463979858109283</v>
      </c>
      <c r="BE6" s="217">
        <f t="shared" si="1"/>
        <v>696.44959118586655</v>
      </c>
      <c r="BF6" s="217">
        <f t="shared" si="1"/>
        <v>50.930837450667113</v>
      </c>
      <c r="BG6" s="217">
        <f t="shared" si="1"/>
        <v>16.582133123473014</v>
      </c>
      <c r="BH6" s="217">
        <f t="shared" si="1"/>
        <v>37.902018567938313</v>
      </c>
      <c r="BI6" s="217">
        <f t="shared" si="1"/>
        <v>125.55043650629567</v>
      </c>
      <c r="BL6" s="208">
        <f>IFERROR(1-($BI$68/BI6),"n.a.")</f>
        <v>0.10208221653387417</v>
      </c>
      <c r="BM6" s="208">
        <f>IFERROR((AN6/$AN$68*$BI$68/$BI6)-1,"n.a.")</f>
        <v>-0.107696432602988</v>
      </c>
      <c r="BN6" s="208">
        <f>IFERROR((AO6/$AO$68*$BI$68/$BI6)-1,"n.a.")</f>
        <v>0.2122705986457889</v>
      </c>
      <c r="BO6" s="208">
        <f>IFERROR((AP6/$AP$68*$BI$68/$BI6)-1,"n.a.")</f>
        <v>-7.335016949942863E-2</v>
      </c>
      <c r="BP6" s="208">
        <f>IFERROR((AQ6/$AQ$68*$BI$68/$BI6)-1,"n.a.")</f>
        <v>0.63603913640534993</v>
      </c>
      <c r="BQ6" s="208">
        <f>IFERROR((AR6/$AR$68*$BI$68/$BI6)-1,"n.a.")</f>
        <v>0.1578548861446667</v>
      </c>
      <c r="BR6" s="208">
        <f>IFERROR((AS6/$AS$68*$BI$68/$BI6)-1,"n.a.")</f>
        <v>-5.6713909489125913E-2</v>
      </c>
      <c r="BS6" s="208">
        <f>IFERROR((AT6/$AT$68*$BI$68/$BI6)-1,"n.a.")</f>
        <v>-0.17405310308505195</v>
      </c>
      <c r="BT6" s="208">
        <f>IFERROR((AU6/$AU$68*$BI$68/$BI6)-1,"n.a.")</f>
        <v>-0.22120509555134549</v>
      </c>
      <c r="BU6" s="208">
        <f>IFERROR((AV6/$AV$68*$BI$68/$BI6)-1,"n.a.")</f>
        <v>-0.31887327532156873</v>
      </c>
      <c r="BV6" s="208">
        <f>IFERROR((AW6/$AW$68*$BI$68/$BI6)-1,"n.a.")</f>
        <v>4.2089695347256706E-2</v>
      </c>
      <c r="BW6" s="208">
        <f>IFERROR((BE6/$BE$68*$BI$68/$BI6)-1,"n.a.")</f>
        <v>-0.20585615283982472</v>
      </c>
      <c r="BX6" s="208">
        <f>IFERROR((BH6/$BH$68*$BI$68/$BI6)-1,"n.a.")</f>
        <v>-0.21936678501207085</v>
      </c>
      <c r="BY6" s="208"/>
      <c r="BZ6" s="208">
        <f t="shared" ref="BZ6:BZ8" si="2">IFERROR((BD6/$BD$68*$BI$68/$BI6)-1,"n.a.")</f>
        <v>-0.25282482157283603</v>
      </c>
      <c r="CA6" s="208">
        <f t="shared" ref="CA6:CA8" si="3">IFERROR((AZ6/$AZ$68*$BI$68/$BI6)-1,"n.a.")</f>
        <v>2.2594363492448788</v>
      </c>
      <c r="CB6" s="208">
        <f t="shared" ref="CB6:CB8" si="4">IFERROR((AY6/$AY$68*$BI$68/$BI6)-1,"n.a.")</f>
        <v>-0.28422024907309462</v>
      </c>
      <c r="CC6" s="208" t="str">
        <f t="shared" ref="CC6:CC40" si="5">IFERROR((BC6/$BC$68*$BI$68/$BI6)-1,"n.a.")</f>
        <v>n.a.</v>
      </c>
      <c r="CD6" s="208">
        <f t="shared" ref="CD6:CD40" si="6">IFERROR((BF6/$BF$68*$BI$68/$BI6)-1,"n.a.")</f>
        <v>0.88968012862672641</v>
      </c>
      <c r="CE6" s="208">
        <f t="shared" ref="CE6:CE40" si="7">IFERROR((BG6/$BG$68*$BI$68/$BI6)-1,"n.a.")</f>
        <v>1.6358771360674549</v>
      </c>
    </row>
    <row r="7" spans="1:83" x14ac:dyDescent="0.15">
      <c r="A7" s="201" t="s">
        <v>84</v>
      </c>
      <c r="C7" s="201" t="s">
        <v>85</v>
      </c>
      <c r="D7" s="104" t="s">
        <v>86</v>
      </c>
      <c r="E7" s="201" t="s">
        <v>78</v>
      </c>
      <c r="F7" s="252">
        <v>40374</v>
      </c>
      <c r="G7" s="78" t="s">
        <v>79</v>
      </c>
      <c r="H7" s="254">
        <v>14.5</v>
      </c>
      <c r="I7" s="254">
        <v>21</v>
      </c>
      <c r="J7" s="254">
        <f>(I7-H7)/2+H7</f>
        <v>17.75</v>
      </c>
      <c r="K7" s="208"/>
      <c r="L7" s="211">
        <v>63.4</v>
      </c>
      <c r="M7" s="211">
        <v>0.34</v>
      </c>
      <c r="N7" s="211">
        <v>14.56</v>
      </c>
      <c r="O7" s="211">
        <v>3.83</v>
      </c>
      <c r="P7" s="211">
        <v>9.1999999999999998E-2</v>
      </c>
      <c r="Q7" s="211">
        <v>2.85</v>
      </c>
      <c r="R7" s="211">
        <v>3.27</v>
      </c>
      <c r="S7" s="211">
        <v>3.4</v>
      </c>
      <c r="T7" s="211">
        <v>2.46</v>
      </c>
      <c r="U7" s="211">
        <v>0.112</v>
      </c>
      <c r="V7" s="210">
        <v>5.1764025</v>
      </c>
      <c r="W7" s="211">
        <v>99.490402499999988</v>
      </c>
      <c r="X7" s="208"/>
      <c r="Y7" s="209">
        <v>1218</v>
      </c>
      <c r="Z7" s="209">
        <v>13</v>
      </c>
      <c r="AA7" s="209">
        <v>20</v>
      </c>
      <c r="AB7" s="209">
        <v>10</v>
      </c>
      <c r="AC7" s="209" t="s">
        <v>83</v>
      </c>
      <c r="AD7" s="209">
        <v>98</v>
      </c>
      <c r="AE7" s="209">
        <v>609</v>
      </c>
      <c r="AF7" s="209">
        <v>65</v>
      </c>
      <c r="AG7" s="209">
        <v>21</v>
      </c>
      <c r="AH7" s="209">
        <v>73</v>
      </c>
      <c r="AI7" s="209">
        <v>97</v>
      </c>
      <c r="AJ7" s="208"/>
      <c r="AK7" s="208"/>
      <c r="AL7" s="264"/>
      <c r="AM7" s="208"/>
      <c r="AN7" s="208">
        <f t="shared" si="0"/>
        <v>66.860994173944931</v>
      </c>
      <c r="AO7" s="208">
        <f t="shared" si="0"/>
        <v>0.35856053657951542</v>
      </c>
      <c r="AP7" s="208">
        <f t="shared" si="0"/>
        <v>15.354827684111013</v>
      </c>
      <c r="AQ7" s="208">
        <f t="shared" si="0"/>
        <v>4.0390789855868947</v>
      </c>
      <c r="AR7" s="208">
        <f t="shared" si="0"/>
        <v>9.7022262839162987E-2</v>
      </c>
      <c r="AS7" s="208">
        <f t="shared" si="0"/>
        <v>3.0055809683871146</v>
      </c>
      <c r="AT7" s="208">
        <f t="shared" si="0"/>
        <v>3.448508690044163</v>
      </c>
      <c r="AU7" s="208">
        <f t="shared" si="0"/>
        <v>3.5856053657951543</v>
      </c>
      <c r="AV7" s="208">
        <f t="shared" si="0"/>
        <v>2.5942909411341413</v>
      </c>
      <c r="AW7" s="208">
        <f t="shared" si="0"/>
        <v>0.11811405910854628</v>
      </c>
      <c r="AX7" s="208"/>
      <c r="AY7" s="217">
        <f t="shared" si="1"/>
        <v>1284.4903928054405</v>
      </c>
      <c r="AZ7" s="217">
        <f t="shared" si="1"/>
        <v>13.70966757509912</v>
      </c>
      <c r="BA7" s="217">
        <f t="shared" si="1"/>
        <v>21.091796269383259</v>
      </c>
      <c r="BB7" s="217">
        <f t="shared" si="1"/>
        <v>10.54589813469163</v>
      </c>
      <c r="BC7" s="217" t="str">
        <f t="shared" si="1"/>
        <v>&lt;10</v>
      </c>
      <c r="BD7" s="217">
        <f t="shared" si="1"/>
        <v>103.34980171997798</v>
      </c>
      <c r="BE7" s="217">
        <f t="shared" si="1"/>
        <v>642.24519640272024</v>
      </c>
      <c r="BF7" s="217">
        <f t="shared" si="1"/>
        <v>68.548337875495591</v>
      </c>
      <c r="BG7" s="217">
        <f t="shared" si="1"/>
        <v>22.146386082852423</v>
      </c>
      <c r="BH7" s="217">
        <f t="shared" si="1"/>
        <v>76.985056383248903</v>
      </c>
      <c r="BI7" s="217">
        <f t="shared" si="1"/>
        <v>102.29521190650881</v>
      </c>
      <c r="BL7" s="208" t="str">
        <f>IF(IFERROR(1-($BI$68/BI7),"n.a.")&lt;0,"(0.00)",(1-($BI$68/BI7)))</f>
        <v>(0.00)</v>
      </c>
      <c r="BM7" s="208">
        <f>IFERROR((AN7/$AN$68*$BI$68/$BI7)-1,"n.a.")</f>
        <v>5.767320634163986E-2</v>
      </c>
      <c r="BN7" s="208">
        <f>IFERROR((AO7/$AO$68*$BI$68/$BI7)-1,"n.a.")</f>
        <v>0.35667098420054111</v>
      </c>
      <c r="BO7" s="208">
        <f>IFERROR((AP7/$AP$68*$BI$68/$BI7)-1,"n.a.")</f>
        <v>3.3931176820290343E-2</v>
      </c>
      <c r="BP7" s="208">
        <f>IFERROR((AQ7/$AQ$68*$BI$68/$BI7)-1,"n.a.")</f>
        <v>1.3858585746537018</v>
      </c>
      <c r="BQ7" s="208">
        <f>IFERROR((AR7/$AR$68*$BI$68/$BI7)-1,"n.a.")</f>
        <v>2.063320903332281</v>
      </c>
      <c r="BR7" s="208">
        <f>IFERROR((AS7/$AS$68*$BI$68/$BI7)-1,"n.a.")</f>
        <v>2.3767831252913263</v>
      </c>
      <c r="BS7" s="208">
        <f>IFERROR((AT7/$AT$68*$BI$68/$BI7)-1,"n.a.")</f>
        <v>0.72598850550828553</v>
      </c>
      <c r="BT7" s="208">
        <f>IFERROR((AU7/$AU$68*$BI$68/$BI7)-1,"n.a.")</f>
        <v>-0.20940317851587231</v>
      </c>
      <c r="BU7" s="208">
        <f>IFERROR((AV7/$AV$68*$BI$68/$BI7)-1,"n.a.")</f>
        <v>-4.8711075350306166E-3</v>
      </c>
      <c r="BV7" s="208">
        <f>IFERROR((AW7/$AW$68*$BI$68/$BI7)-1,"n.a.")</f>
        <v>-4.1028690554016589E-2</v>
      </c>
      <c r="BW7" s="208">
        <f>IFERROR((BE7/$BE$68*$BI$68/$BI7)-1,"n.a.")</f>
        <v>-0.10117887107128898</v>
      </c>
      <c r="BX7" s="208">
        <f>IFERROR((BH7/$BH$68*$BI$68/$BI7)-1,"n.a.")</f>
        <v>0.94605019896153197</v>
      </c>
      <c r="BY7" s="208"/>
      <c r="BZ7" s="208">
        <f t="shared" si="2"/>
        <v>9.6124241420898038E-2</v>
      </c>
      <c r="CA7" s="208">
        <f t="shared" si="3"/>
        <v>1.2049598867253035</v>
      </c>
      <c r="CB7" s="208">
        <f t="shared" si="4"/>
        <v>6.9259514765882102E-2</v>
      </c>
      <c r="CC7" s="208" t="str">
        <f t="shared" si="5"/>
        <v>n.a.</v>
      </c>
      <c r="CD7" s="208">
        <f t="shared" si="6"/>
        <v>2.1215286708794405</v>
      </c>
      <c r="CE7" s="208">
        <f t="shared" si="7"/>
        <v>3.3206645838631479</v>
      </c>
    </row>
    <row r="8" spans="1:83" x14ac:dyDescent="0.15">
      <c r="A8" s="201" t="s">
        <v>87</v>
      </c>
      <c r="C8" s="201" t="s">
        <v>88</v>
      </c>
      <c r="D8" s="104" t="s">
        <v>89</v>
      </c>
      <c r="E8" s="201" t="s">
        <v>90</v>
      </c>
      <c r="F8" s="252">
        <v>40374</v>
      </c>
      <c r="G8" s="78" t="s">
        <v>79</v>
      </c>
      <c r="H8" s="254">
        <v>21</v>
      </c>
      <c r="I8" s="254">
        <v>26</v>
      </c>
      <c r="J8" s="254">
        <f>(I8-H8)/2+H8</f>
        <v>23.5</v>
      </c>
      <c r="K8" s="208"/>
      <c r="L8" s="211">
        <v>64.930000000000007</v>
      </c>
      <c r="M8" s="211">
        <v>0.312</v>
      </c>
      <c r="N8" s="211">
        <v>16.29</v>
      </c>
      <c r="O8" s="211">
        <v>2.69</v>
      </c>
      <c r="P8" s="211">
        <v>0.04</v>
      </c>
      <c r="Q8" s="211">
        <v>1.05</v>
      </c>
      <c r="R8" s="211">
        <v>2.2599999999999998</v>
      </c>
      <c r="S8" s="211">
        <v>4.29</v>
      </c>
      <c r="T8" s="211">
        <v>2.62</v>
      </c>
      <c r="U8" s="211">
        <v>0.13200000000000001</v>
      </c>
      <c r="V8" s="210">
        <v>5.0530065000000004</v>
      </c>
      <c r="W8" s="211">
        <v>99.667006500000028</v>
      </c>
      <c r="X8" s="208"/>
      <c r="Y8" s="209">
        <v>1210</v>
      </c>
      <c r="Z8" s="209">
        <v>25</v>
      </c>
      <c r="AA8" s="209">
        <v>19</v>
      </c>
      <c r="AB8" s="209">
        <v>10</v>
      </c>
      <c r="AC8" s="209">
        <v>10</v>
      </c>
      <c r="AD8" s="209">
        <v>101</v>
      </c>
      <c r="AE8" s="209">
        <v>807</v>
      </c>
      <c r="AF8" s="209">
        <v>26</v>
      </c>
      <c r="AG8" s="209">
        <v>17</v>
      </c>
      <c r="AH8" s="209">
        <v>38</v>
      </c>
      <c r="AI8" s="209">
        <v>111</v>
      </c>
      <c r="AJ8" s="208"/>
      <c r="AK8" s="208"/>
      <c r="AL8" s="264"/>
      <c r="AM8" s="208"/>
      <c r="AN8" s="208">
        <f t="shared" si="0"/>
        <v>68.385525024549622</v>
      </c>
      <c r="AO8" s="208">
        <f t="shared" si="0"/>
        <v>0.32860440178129491</v>
      </c>
      <c r="AP8" s="208">
        <f t="shared" si="0"/>
        <v>17.156941362234917</v>
      </c>
      <c r="AQ8" s="208">
        <f t="shared" si="0"/>
        <v>2.8331597461271905</v>
      </c>
      <c r="AR8" s="208">
        <f t="shared" si="0"/>
        <v>4.2128769459140375E-2</v>
      </c>
      <c r="AS8" s="208">
        <f t="shared" si="0"/>
        <v>1.1058801983024349</v>
      </c>
      <c r="AT8" s="208">
        <f t="shared" si="0"/>
        <v>2.3802754744414307</v>
      </c>
      <c r="AU8" s="208">
        <f t="shared" si="0"/>
        <v>4.5183105244928052</v>
      </c>
      <c r="AV8" s="208">
        <f t="shared" si="0"/>
        <v>2.7594343995736947</v>
      </c>
      <c r="AW8" s="208">
        <f t="shared" si="0"/>
        <v>0.13902493921516326</v>
      </c>
      <c r="AX8" s="208"/>
      <c r="AY8" s="217">
        <f t="shared" si="1"/>
        <v>1274.3952761389965</v>
      </c>
      <c r="AZ8" s="217">
        <f t="shared" si="1"/>
        <v>26.330480911962734</v>
      </c>
      <c r="BA8" s="217">
        <f t="shared" si="1"/>
        <v>20.011165493091678</v>
      </c>
      <c r="BB8" s="217">
        <f t="shared" si="1"/>
        <v>10.532192364785095</v>
      </c>
      <c r="BC8" s="217">
        <f t="shared" si="1"/>
        <v>10.532192364785095</v>
      </c>
      <c r="BD8" s="217">
        <f t="shared" si="1"/>
        <v>106.37514288432945</v>
      </c>
      <c r="BE8" s="217">
        <f t="shared" si="1"/>
        <v>849.94792383815707</v>
      </c>
      <c r="BF8" s="217">
        <f t="shared" si="1"/>
        <v>27.383700148441246</v>
      </c>
      <c r="BG8" s="217">
        <f t="shared" si="1"/>
        <v>17.904727020134661</v>
      </c>
      <c r="BH8" s="217">
        <f t="shared" si="1"/>
        <v>40.022330986183356</v>
      </c>
      <c r="BI8" s="217">
        <f t="shared" si="1"/>
        <v>116.90733524911454</v>
      </c>
      <c r="BL8" s="208">
        <f>IF(IFERROR(1-($BI$68/BI8),"n.a.")&lt;0,"(0.00)",(1-($BI$68/BI8)))</f>
        <v>3.5698064448086653E-2</v>
      </c>
      <c r="BM8" s="208">
        <f>IFERROR((AN8/$AN$68*$BI$68/$BI8)-1,"n.a.")</f>
        <v>-5.342200742987735E-2</v>
      </c>
      <c r="BN8" s="208">
        <f>IFERROR((AO8/$AO$68*$BI$68/$BI8)-1,"n.a.")</f>
        <v>8.7925030891498945E-2</v>
      </c>
      <c r="BO8" s="208">
        <f>IFERROR((AP8/$AP$68*$BI$68/$BI8)-1,"n.a.")</f>
        <v>1.0881144459116365E-2</v>
      </c>
      <c r="BP8" s="208">
        <f>IFERROR((AQ8/$AQ$68*$BI$68/$BI8)-1,"n.a.")</f>
        <v>0.4643569681847679</v>
      </c>
      <c r="BQ8" s="208">
        <f>IFERROR((AR8/$AR$68*$BI$68/$BI8)-1,"n.a.")</f>
        <v>0.16389395857121536</v>
      </c>
      <c r="BR8" s="208">
        <f>IFERROR((AS8/$AS$68*$BI$68/$BI8)-1,"n.a.")</f>
        <v>8.7167255605884675E-2</v>
      </c>
      <c r="BS8" s="208">
        <f>IFERROR((AT8/$AT$68*$BI$68/$BI8)-1,"n.a.")</f>
        <v>4.2431055397212702E-2</v>
      </c>
      <c r="BT8" s="208">
        <f>IFERROR((AU8/$AU$68*$BI$68/$BI8)-1,"n.a.")</f>
        <v>-0.12826959373558533</v>
      </c>
      <c r="BU8" s="208">
        <f>IFERROR((AV8/$AV$68*$BI$68/$BI8)-1,"n.a.")</f>
        <v>-7.3822395330523261E-2</v>
      </c>
      <c r="BV8" s="208">
        <f>IFERROR((AW8/$AW$68*$BI$68/$BI8)-1,"n.a.")</f>
        <v>-1.2333603109204283E-2</v>
      </c>
      <c r="BW8" s="208">
        <f>IFERROR((BE8/$BE$68*$BI$68/$BI8)-1,"n.a.")</f>
        <v>4.0826331031680319E-2</v>
      </c>
      <c r="BX8" s="208">
        <f>IFERROR((BH8/$BH$68*$BI$68/$BI8)-1,"n.a.")</f>
        <v>-0.11475490147202194</v>
      </c>
      <c r="BY8" s="208"/>
      <c r="BZ8" s="208">
        <f t="shared" si="2"/>
        <v>-1.2802979113758051E-2</v>
      </c>
      <c r="CA8" s="208">
        <f t="shared" si="3"/>
        <v>2.7054939191329588</v>
      </c>
      <c r="CB8" s="208">
        <f t="shared" si="4"/>
        <v>-7.1739306438914796E-2</v>
      </c>
      <c r="CC8" s="208">
        <f t="shared" si="5"/>
        <v>1.9604732472295106</v>
      </c>
      <c r="CD8" s="208">
        <f t="shared" si="6"/>
        <v>9.1128940811912695E-2</v>
      </c>
      <c r="CE8" s="208">
        <f t="shared" si="7"/>
        <v>2.0565319171129692</v>
      </c>
    </row>
    <row r="9" spans="1:83" x14ac:dyDescent="0.2">
      <c r="F9" s="253"/>
      <c r="G9" s="253"/>
      <c r="H9" s="254"/>
      <c r="I9" s="254"/>
      <c r="J9" s="254"/>
      <c r="K9" s="208"/>
      <c r="L9" s="211"/>
      <c r="M9" s="211"/>
      <c r="N9" s="211"/>
      <c r="O9" s="211"/>
      <c r="P9" s="211"/>
      <c r="Q9" s="211"/>
      <c r="R9" s="211"/>
      <c r="S9" s="211"/>
      <c r="T9" s="211"/>
      <c r="U9" s="211"/>
      <c r="V9" s="210"/>
      <c r="W9" s="211"/>
      <c r="X9" s="208"/>
      <c r="Y9" s="209"/>
      <c r="Z9" s="209"/>
      <c r="AA9" s="209"/>
      <c r="AB9" s="209"/>
      <c r="AC9" s="209"/>
      <c r="AD9" s="209"/>
      <c r="AE9" s="209"/>
      <c r="AF9" s="209"/>
      <c r="AG9" s="209"/>
      <c r="AH9" s="209"/>
      <c r="AI9" s="209"/>
      <c r="AJ9" s="208"/>
      <c r="AK9" s="208"/>
      <c r="AL9" s="264"/>
      <c r="AM9" s="208"/>
      <c r="AN9" s="208"/>
      <c r="AO9" s="208"/>
      <c r="AP9" s="208"/>
      <c r="AQ9" s="208"/>
      <c r="AR9" s="208"/>
      <c r="AS9" s="208"/>
      <c r="AT9" s="208"/>
      <c r="AU9" s="208"/>
      <c r="AV9" s="208"/>
      <c r="AW9" s="208"/>
      <c r="AX9" s="208"/>
      <c r="AY9" s="217"/>
      <c r="AZ9" s="217"/>
      <c r="BA9" s="217"/>
      <c r="BB9" s="217"/>
      <c r="BC9" s="217"/>
      <c r="BD9" s="217"/>
      <c r="BE9" s="217"/>
      <c r="BF9" s="217"/>
      <c r="BG9" s="217"/>
      <c r="BH9" s="217"/>
      <c r="BI9" s="217"/>
      <c r="BL9" s="208"/>
      <c r="BM9" s="208"/>
      <c r="BN9" s="208"/>
      <c r="BO9" s="208"/>
      <c r="BP9" s="208"/>
      <c r="BQ9" s="208"/>
      <c r="BR9" s="208"/>
      <c r="BS9" s="208"/>
      <c r="BT9" s="208"/>
      <c r="BU9" s="208"/>
      <c r="BV9" s="208"/>
      <c r="BW9" s="208"/>
      <c r="BX9" s="208"/>
      <c r="CC9" s="208"/>
      <c r="CD9" s="208"/>
      <c r="CE9" s="208"/>
    </row>
    <row r="10" spans="1:83" x14ac:dyDescent="0.2">
      <c r="A10" s="229" t="s">
        <v>91</v>
      </c>
      <c r="C10" s="230"/>
      <c r="D10" s="230"/>
      <c r="F10" s="253"/>
      <c r="G10" s="253"/>
      <c r="H10" s="254"/>
      <c r="I10" s="254"/>
      <c r="J10" s="254"/>
      <c r="K10" s="208"/>
      <c r="L10" s="211"/>
      <c r="M10" s="211"/>
      <c r="N10" s="211"/>
      <c r="O10" s="211"/>
      <c r="P10" s="211"/>
      <c r="Q10" s="211"/>
      <c r="R10" s="211"/>
      <c r="S10" s="211"/>
      <c r="T10" s="211"/>
      <c r="U10" s="211"/>
      <c r="V10" s="210"/>
      <c r="W10" s="211"/>
      <c r="X10" s="208"/>
      <c r="Y10" s="209"/>
      <c r="Z10" s="209"/>
      <c r="AA10" s="209"/>
      <c r="AB10" s="209"/>
      <c r="AC10" s="209"/>
      <c r="AD10" s="209"/>
      <c r="AE10" s="209"/>
      <c r="AF10" s="209"/>
      <c r="AG10" s="209"/>
      <c r="AH10" s="209"/>
      <c r="AI10" s="209"/>
      <c r="AJ10" s="208"/>
      <c r="AK10" s="208"/>
      <c r="AL10" s="264"/>
      <c r="AM10" s="208"/>
      <c r="AN10" s="208"/>
      <c r="AO10" s="208"/>
      <c r="AP10" s="208"/>
      <c r="AQ10" s="208"/>
      <c r="AR10" s="208"/>
      <c r="AS10" s="208"/>
      <c r="AT10" s="208"/>
      <c r="AU10" s="208"/>
      <c r="AV10" s="208"/>
      <c r="AW10" s="208"/>
      <c r="AX10" s="208"/>
      <c r="AY10" s="217"/>
      <c r="AZ10" s="217"/>
      <c r="BA10" s="217"/>
      <c r="BB10" s="217"/>
      <c r="BC10" s="217"/>
      <c r="BD10" s="217"/>
      <c r="BE10" s="217"/>
      <c r="BF10" s="217"/>
      <c r="BG10" s="217"/>
      <c r="BH10" s="217"/>
      <c r="BI10" s="217"/>
      <c r="BL10" s="208"/>
      <c r="BM10" s="208"/>
      <c r="BN10" s="208"/>
      <c r="BO10" s="208"/>
      <c r="BP10" s="208"/>
      <c r="BQ10" s="208"/>
      <c r="BR10" s="208"/>
      <c r="BS10" s="208"/>
      <c r="BT10" s="208"/>
      <c r="BU10" s="208"/>
      <c r="BV10" s="208"/>
      <c r="BW10" s="208"/>
      <c r="BX10" s="208"/>
      <c r="CC10" s="208"/>
      <c r="CD10" s="208"/>
      <c r="CE10" s="208"/>
    </row>
    <row r="11" spans="1:83" x14ac:dyDescent="0.15">
      <c r="A11" s="201" t="s">
        <v>92</v>
      </c>
      <c r="C11" s="201" t="s">
        <v>93</v>
      </c>
      <c r="D11" s="104" t="s">
        <v>94</v>
      </c>
      <c r="E11" s="201" t="s">
        <v>78</v>
      </c>
      <c r="F11" s="252">
        <v>40374</v>
      </c>
      <c r="G11" s="78" t="s">
        <v>79</v>
      </c>
      <c r="H11" s="254">
        <v>0</v>
      </c>
      <c r="I11" s="254">
        <v>1.5</v>
      </c>
      <c r="J11" s="254">
        <f>(I11-H11)/2+H11</f>
        <v>0.75</v>
      </c>
      <c r="K11" s="209"/>
      <c r="L11" s="211">
        <v>50.08</v>
      </c>
      <c r="M11" s="211">
        <v>0.57299999999999995</v>
      </c>
      <c r="N11" s="211">
        <v>12.1</v>
      </c>
      <c r="O11" s="211">
        <v>2.38</v>
      </c>
      <c r="P11" s="211">
        <v>0.151</v>
      </c>
      <c r="Q11" s="211">
        <v>1.2</v>
      </c>
      <c r="R11" s="211">
        <v>2.21</v>
      </c>
      <c r="S11" s="211">
        <v>1.45</v>
      </c>
      <c r="T11" s="211">
        <v>2.84</v>
      </c>
      <c r="U11" s="211">
        <v>0.82699999999999996</v>
      </c>
      <c r="V11" s="210">
        <v>25.770000000000781</v>
      </c>
      <c r="W11" s="211">
        <v>99.58100000000077</v>
      </c>
      <c r="X11" s="208"/>
      <c r="Y11" s="209">
        <v>883</v>
      </c>
      <c r="Z11" s="209">
        <v>78</v>
      </c>
      <c r="AA11" s="209">
        <v>13</v>
      </c>
      <c r="AB11" s="209">
        <v>36</v>
      </c>
      <c r="AC11" s="209">
        <v>18</v>
      </c>
      <c r="AD11" s="209">
        <v>241</v>
      </c>
      <c r="AE11" s="209">
        <v>423</v>
      </c>
      <c r="AF11" s="209">
        <v>76</v>
      </c>
      <c r="AG11" s="209">
        <v>31</v>
      </c>
      <c r="AH11" s="209">
        <v>87</v>
      </c>
      <c r="AI11" s="209">
        <v>173</v>
      </c>
      <c r="AJ11" s="208"/>
      <c r="AK11" s="406">
        <v>0.70921514166119071</v>
      </c>
      <c r="AL11" s="406">
        <v>1.2E-5</v>
      </c>
      <c r="AM11" s="208"/>
      <c r="AN11" s="208">
        <f t="shared" ref="AN11:AW15" si="8">IFERROR((L11*100)/(100-$V11),"NA")</f>
        <v>67.465984103462915</v>
      </c>
      <c r="AO11" s="208">
        <f t="shared" si="8"/>
        <v>0.77192509766941397</v>
      </c>
      <c r="AP11" s="208">
        <f t="shared" si="8"/>
        <v>16.300687053752021</v>
      </c>
      <c r="AQ11" s="208">
        <f t="shared" si="8"/>
        <v>3.2062508419776705</v>
      </c>
      <c r="AR11" s="208">
        <f t="shared" si="8"/>
        <v>0.2034217971170707</v>
      </c>
      <c r="AS11" s="208">
        <f t="shared" si="8"/>
        <v>1.6165970631820188</v>
      </c>
      <c r="AT11" s="208">
        <f t="shared" si="8"/>
        <v>2.9772329246935514</v>
      </c>
      <c r="AU11" s="208">
        <f t="shared" si="8"/>
        <v>1.9533881180116062</v>
      </c>
      <c r="AV11" s="208">
        <f t="shared" si="8"/>
        <v>3.8259463828641112</v>
      </c>
      <c r="AW11" s="208">
        <f t="shared" si="8"/>
        <v>1.1141048093762744</v>
      </c>
      <c r="AX11" s="208"/>
      <c r="AY11" s="217">
        <f t="shared" ref="AY11:BI15" si="9">IFERROR((Y11*100)/(100-$V11),"&lt;10")</f>
        <v>1189.5460056581021</v>
      </c>
      <c r="AZ11" s="217">
        <f t="shared" si="9"/>
        <v>105.07880910683123</v>
      </c>
      <c r="BA11" s="217">
        <f t="shared" si="9"/>
        <v>17.513134851138538</v>
      </c>
      <c r="BB11" s="217">
        <f t="shared" si="9"/>
        <v>48.497911895460568</v>
      </c>
      <c r="BC11" s="217">
        <f t="shared" si="9"/>
        <v>24.248955947730284</v>
      </c>
      <c r="BD11" s="217">
        <f t="shared" si="9"/>
        <v>324.6665768557221</v>
      </c>
      <c r="BE11" s="217">
        <f t="shared" si="9"/>
        <v>569.85046477166168</v>
      </c>
      <c r="BF11" s="217">
        <f t="shared" si="9"/>
        <v>102.38448066819453</v>
      </c>
      <c r="BG11" s="217">
        <f t="shared" si="9"/>
        <v>41.762090798868819</v>
      </c>
      <c r="BH11" s="217">
        <f t="shared" si="9"/>
        <v>117.20328708069637</v>
      </c>
      <c r="BI11" s="217">
        <f t="shared" si="9"/>
        <v>233.05940994207438</v>
      </c>
      <c r="BJ11" s="217">
        <v>27.650940791814328</v>
      </c>
      <c r="BL11" s="208">
        <f>IF(IFERROR(1-($BI$68/BI11),"n.a.")&lt;0,"(0.00)",(1-($BI$68/BI11)))</f>
        <v>0.51628655676697632</v>
      </c>
      <c r="BM11" s="208">
        <f>IFERROR((AN11/$AN$68*$BI$68/$BI11)-1,"n.a.")</f>
        <v>-0.53156191582591816</v>
      </c>
      <c r="BN11" s="208">
        <f>IFERROR((AO11/$AO$68*$BI$68/$BI11)-1,"n.a.")</f>
        <v>0.28196412738609777</v>
      </c>
      <c r="BO11" s="208">
        <f>IFERROR((AP11/$AP$68*$BI$68/$BI11)-1,"n.a.")</f>
        <v>-0.5182283307525668</v>
      </c>
      <c r="BP11" s="208">
        <f>IFERROR((AQ11/$AQ$68*$BI$68/$BI11)-1,"n.a.")</f>
        <v>-0.16871774318273225</v>
      </c>
      <c r="BQ11" s="208">
        <f>IFERROR((AR11/$AR$68*$BI$68/$BI11)-1,"n.a.")</f>
        <v>1.8190789941636041</v>
      </c>
      <c r="BR11" s="208">
        <f>IFERROR((AS11/$AS$68*$BI$68/$BI11)-1,"n.a.")</f>
        <v>-0.20280386211558588</v>
      </c>
      <c r="BS11" s="208">
        <f>IFERROR((AT11/$AT$68*$BI$68/$BI11)-1,"n.a.")</f>
        <v>-0.34595436544199121</v>
      </c>
      <c r="BT11" s="208">
        <f>IFERROR((AU11/$AU$68*$BI$68/$BI11)-1,"n.a.")</f>
        <v>-0.81095300417928839</v>
      </c>
      <c r="BU11" s="208">
        <f>IFERROR((AV11/$AV$68*$BI$68/$BI11)-1,"n.a.")</f>
        <v>-0.35584823700303181</v>
      </c>
      <c r="BV11" s="208">
        <f>IFERROR((AW11/$AW$68*$BI$68/$BI11)-1,"n.a.")</f>
        <v>2.9702580239702376</v>
      </c>
      <c r="BW11" s="208">
        <f>IFERROR((BE11/$BE$68*$BI$68/$BI11)-1,"n.a.")</f>
        <v>-0.64995653121222186</v>
      </c>
      <c r="BX11" s="208">
        <f>IFERROR((BH11/$BH$68*$BI$68/$BI11)-1,"n.a.")</f>
        <v>0.30039731008285453</v>
      </c>
      <c r="BY11" s="208">
        <f>IFERROR((BJ11/$BJ$32*$BI$68/$BI11)-1,"n.a.")</f>
        <v>-0.57929069997495308</v>
      </c>
      <c r="BZ11" s="208">
        <f>IFERROR((BD11/$BD$68*$BI$68/$BI11)-1,"n.a.")</f>
        <v>0.5113894297331798</v>
      </c>
      <c r="CA11" s="208">
        <f>IFERROR((AZ11/$AZ$68*$BI$68/$BI11)-1,"n.a.")</f>
        <v>6.4178419310643147</v>
      </c>
      <c r="CB11" s="208">
        <f t="shared" ref="CB11" si="10">IFERROR((AY11/$AY$68*$BI$68/$BI11)-1,"n.a.")</f>
        <v>-0.5653675280275039</v>
      </c>
      <c r="CC11" s="208">
        <f t="shared" si="5"/>
        <v>2.4190899121182441</v>
      </c>
      <c r="CD11" s="208">
        <f t="shared" si="6"/>
        <v>1.0464125710736538</v>
      </c>
      <c r="CE11" s="208">
        <f t="shared" si="7"/>
        <v>2.5761735215184376</v>
      </c>
    </row>
    <row r="12" spans="1:83" x14ac:dyDescent="0.15">
      <c r="A12" s="201" t="s">
        <v>95</v>
      </c>
      <c r="C12" s="201" t="s">
        <v>96</v>
      </c>
      <c r="D12" s="104" t="s">
        <v>97</v>
      </c>
      <c r="E12" s="201" t="s">
        <v>78</v>
      </c>
      <c r="F12" s="252">
        <v>40374</v>
      </c>
      <c r="G12" s="78" t="s">
        <v>79</v>
      </c>
      <c r="H12" s="254">
        <v>1.5</v>
      </c>
      <c r="I12" s="254">
        <v>9</v>
      </c>
      <c r="J12" s="254">
        <f>(I12-H12)/2+H12</f>
        <v>5.25</v>
      </c>
      <c r="K12" s="209"/>
      <c r="L12" s="211">
        <v>59.45</v>
      </c>
      <c r="M12" s="211">
        <v>0.36899999999999999</v>
      </c>
      <c r="N12" s="211">
        <v>14.58</v>
      </c>
      <c r="O12" s="211">
        <v>2.37</v>
      </c>
      <c r="P12" s="211">
        <v>3.3000000000000002E-2</v>
      </c>
      <c r="Q12" s="211">
        <v>0.77</v>
      </c>
      <c r="R12" s="211">
        <v>1.7</v>
      </c>
      <c r="S12" s="211">
        <v>3.37</v>
      </c>
      <c r="T12" s="211">
        <v>2.1</v>
      </c>
      <c r="U12" s="211">
        <v>0.187</v>
      </c>
      <c r="V12" s="210">
        <v>14.699999999999758</v>
      </c>
      <c r="W12" s="211">
        <v>99.628999999999763</v>
      </c>
      <c r="X12" s="208"/>
      <c r="Y12" s="209">
        <v>885</v>
      </c>
      <c r="Z12" s="209">
        <v>31</v>
      </c>
      <c r="AA12" s="209">
        <v>21</v>
      </c>
      <c r="AB12" s="209">
        <v>14</v>
      </c>
      <c r="AC12" s="209">
        <v>15</v>
      </c>
      <c r="AD12" s="209">
        <v>80</v>
      </c>
      <c r="AE12" s="209">
        <v>581</v>
      </c>
      <c r="AF12" s="209">
        <v>56</v>
      </c>
      <c r="AG12" s="209">
        <v>14</v>
      </c>
      <c r="AH12" s="209">
        <v>30</v>
      </c>
      <c r="AI12" s="209">
        <v>140</v>
      </c>
      <c r="AJ12" s="208"/>
      <c r="AK12" s="406">
        <v>0.7077030879375894</v>
      </c>
      <c r="AL12" s="406">
        <v>8.0000000000000007E-5</v>
      </c>
      <c r="AM12" s="208"/>
      <c r="AN12" s="208">
        <f t="shared" si="8"/>
        <v>69.695193434935334</v>
      </c>
      <c r="AO12" s="208">
        <f t="shared" si="8"/>
        <v>0.43259085580304685</v>
      </c>
      <c r="AP12" s="208">
        <f t="shared" si="8"/>
        <v>17.09261430246185</v>
      </c>
      <c r="AQ12" s="208">
        <f t="shared" si="8"/>
        <v>2.7784290738569677</v>
      </c>
      <c r="AR12" s="208">
        <f t="shared" si="8"/>
        <v>3.8686987104337524E-2</v>
      </c>
      <c r="AS12" s="208">
        <f t="shared" si="8"/>
        <v>0.9026963657678756</v>
      </c>
      <c r="AT12" s="208">
        <f t="shared" si="8"/>
        <v>1.9929660023446603</v>
      </c>
      <c r="AU12" s="208">
        <f t="shared" si="8"/>
        <v>3.95076201641265</v>
      </c>
      <c r="AV12" s="208">
        <f t="shared" si="8"/>
        <v>2.4618991793669331</v>
      </c>
      <c r="AW12" s="208">
        <f t="shared" si="8"/>
        <v>0.21922626025791261</v>
      </c>
      <c r="AX12" s="208"/>
      <c r="AY12" s="217">
        <f t="shared" si="9"/>
        <v>1037.5146541617789</v>
      </c>
      <c r="AZ12" s="217">
        <f t="shared" si="9"/>
        <v>36.342321219226157</v>
      </c>
      <c r="BA12" s="217">
        <f t="shared" si="9"/>
        <v>24.618991793669334</v>
      </c>
      <c r="BB12" s="217">
        <f t="shared" si="9"/>
        <v>16.412661195779556</v>
      </c>
      <c r="BC12" s="217">
        <f t="shared" si="9"/>
        <v>17.584994138335237</v>
      </c>
      <c r="BD12" s="217">
        <f t="shared" si="9"/>
        <v>93.7866354044546</v>
      </c>
      <c r="BE12" s="217">
        <f t="shared" si="9"/>
        <v>681.12543962485154</v>
      </c>
      <c r="BF12" s="217">
        <f t="shared" si="9"/>
        <v>65.650644783118224</v>
      </c>
      <c r="BG12" s="217">
        <f t="shared" si="9"/>
        <v>16.412661195779556</v>
      </c>
      <c r="BH12" s="217">
        <f t="shared" si="9"/>
        <v>35.169988276670473</v>
      </c>
      <c r="BI12" s="217">
        <f t="shared" si="9"/>
        <v>164.12661195779555</v>
      </c>
      <c r="BJ12" s="217">
        <v>22.314423117596295</v>
      </c>
      <c r="BL12" s="208">
        <f>IF(IFERROR(1-($BI$68/BI12),"n.a.")&lt;0,"(0.00)",(1-($BI$68/BI12)))</f>
        <v>0.31312802770871406</v>
      </c>
      <c r="BM12" s="208">
        <f>IFERROR((AN12/$AN$68*$BI$68/$BI12)-1,"n.a.")</f>
        <v>-0.31284010868070988</v>
      </c>
      <c r="BN12" s="208">
        <f>IFERROR((AO12/$AO$68*$BI$68/$BI12)-1,"n.a.")</f>
        <v>2.0153876838024498E-2</v>
      </c>
      <c r="BO12" s="208">
        <f>IFERROR((AP12/$AP$68*$BI$68/$BI12)-1,"n.a.")</f>
        <v>-0.28264937886093811</v>
      </c>
      <c r="BP12" s="208">
        <f>IFERROR((AQ12/$AQ$68*$BI$68/$BI12)-1,"n.a.")</f>
        <v>2.2911278864489848E-2</v>
      </c>
      <c r="BQ12" s="208">
        <f>IFERROR((AR12/$AR$68*$BI$68/$BI12)-1,"n.a.")</f>
        <v>-0.23868864817029245</v>
      </c>
      <c r="BR12" s="208">
        <f>IFERROR((AS12/$AS$68*$BI$68/$BI12)-1,"n.a.")</f>
        <v>-0.36788989566914987</v>
      </c>
      <c r="BS12" s="208">
        <f>IFERROR((AT12/$AT$68*$BI$68/$BI12)-1,"n.a.")</f>
        <v>-0.378297281436618</v>
      </c>
      <c r="BT12" s="208">
        <f>IFERROR((AU12/$AU$68*$BI$68/$BI12)-1,"n.a.")</f>
        <v>-0.45706261559885186</v>
      </c>
      <c r="BU12" s="208">
        <f>IFERROR((AV12/$AV$68*$BI$68/$BI12)-1,"n.a.")</f>
        <v>-0.41141766726157314</v>
      </c>
      <c r="BV12" s="208">
        <f>IFERROR((AW12/$AW$68*$BI$68/$BI12)-1,"n.a.")</f>
        <v>0.10936100650769709</v>
      </c>
      <c r="BW12" s="208">
        <f>IFERROR((BE12/$BE$68*$BI$68/$BI12)-1,"n.a.")</f>
        <v>-0.4058777578813586</v>
      </c>
      <c r="BX12" s="208">
        <f>IFERROR((BH12/$BH$68*$BI$68/$BI12)-1,"n.a.")</f>
        <v>-0.4458898161469611</v>
      </c>
      <c r="BY12" s="208">
        <f>IFERROR((BJ12/$BJ$32*$BI$68/$BI12)-1,"n.a.")</f>
        <v>-0.51789070799666947</v>
      </c>
      <c r="BZ12" s="208">
        <f t="shared" ref="BZ12:BZ15" si="11">IFERROR((BD12/$BD$68*$BI$68/$BI12)-1,"n.a.")</f>
        <v>-0.38003468561033749</v>
      </c>
      <c r="CA12" s="208">
        <f t="shared" ref="CA12:CA15" si="12">IFERROR((AZ12/$AZ$68*$BI$68/$BI12)-1,"n.a.")</f>
        <v>2.6430298787818605</v>
      </c>
      <c r="CB12" s="208">
        <f t="shared" ref="CB12:CB15" si="13">IFERROR((AY12/$AY$68*$BI$68/$BI12)-1,"n.a.")</f>
        <v>-0.46170195258575453</v>
      </c>
      <c r="CC12" s="208">
        <f t="shared" si="5"/>
        <v>2.5208485404550958</v>
      </c>
      <c r="CD12" s="208">
        <f t="shared" si="6"/>
        <v>0.86331249892495854</v>
      </c>
      <c r="CE12" s="208">
        <f t="shared" si="7"/>
        <v>0.99573554587964441</v>
      </c>
    </row>
    <row r="13" spans="1:83" x14ac:dyDescent="0.15">
      <c r="A13" s="201" t="s">
        <v>98</v>
      </c>
      <c r="C13" s="201" t="s">
        <v>99</v>
      </c>
      <c r="D13" s="104" t="s">
        <v>100</v>
      </c>
      <c r="E13" s="201" t="s">
        <v>78</v>
      </c>
      <c r="F13" s="252">
        <v>40374</v>
      </c>
      <c r="G13" s="78" t="s">
        <v>79</v>
      </c>
      <c r="H13" s="254">
        <v>9</v>
      </c>
      <c r="I13" s="254">
        <v>15</v>
      </c>
      <c r="J13" s="254">
        <f>(I13-H13)/2+H13</f>
        <v>12</v>
      </c>
      <c r="K13" s="209"/>
      <c r="L13" s="211">
        <v>57.92</v>
      </c>
      <c r="M13" s="211">
        <v>0.33700000000000002</v>
      </c>
      <c r="N13" s="211">
        <v>14.9</v>
      </c>
      <c r="O13" s="211">
        <v>2.79</v>
      </c>
      <c r="P13" s="211">
        <v>3.9E-2</v>
      </c>
      <c r="Q13" s="211">
        <v>1</v>
      </c>
      <c r="R13" s="211">
        <v>1.82</v>
      </c>
      <c r="S13" s="211">
        <v>3.72</v>
      </c>
      <c r="T13" s="211">
        <v>2.16</v>
      </c>
      <c r="U13" s="211">
        <v>0.107</v>
      </c>
      <c r="V13" s="210">
        <v>14.910000000000867</v>
      </c>
      <c r="W13" s="211">
        <v>99.70300000000087</v>
      </c>
      <c r="X13" s="208"/>
      <c r="Y13" s="209">
        <v>1036</v>
      </c>
      <c r="Z13" s="209">
        <v>28</v>
      </c>
      <c r="AA13" s="209">
        <v>17</v>
      </c>
      <c r="AB13" s="209">
        <v>11</v>
      </c>
      <c r="AC13" s="209">
        <v>19</v>
      </c>
      <c r="AD13" s="209">
        <v>74</v>
      </c>
      <c r="AE13" s="209">
        <v>648</v>
      </c>
      <c r="AF13" s="209">
        <v>47</v>
      </c>
      <c r="AG13" s="209">
        <v>12</v>
      </c>
      <c r="AH13" s="209">
        <v>31</v>
      </c>
      <c r="AI13" s="209">
        <v>119</v>
      </c>
      <c r="AJ13" s="208"/>
      <c r="AK13" s="406">
        <v>0.7076422047544898</v>
      </c>
      <c r="AL13" s="406">
        <v>8.0000000000000007E-5</v>
      </c>
      <c r="AM13" s="208"/>
      <c r="AN13" s="208">
        <f t="shared" si="8"/>
        <v>68.069103302386395</v>
      </c>
      <c r="AO13" s="208">
        <f t="shared" si="8"/>
        <v>0.3960512398636778</v>
      </c>
      <c r="AP13" s="208">
        <f t="shared" si="8"/>
        <v>17.510870842637384</v>
      </c>
      <c r="AQ13" s="208">
        <f t="shared" si="8"/>
        <v>3.2788811846280743</v>
      </c>
      <c r="AR13" s="208">
        <f t="shared" si="8"/>
        <v>4.5833823010930065E-2</v>
      </c>
      <c r="AS13" s="208">
        <f t="shared" si="8"/>
        <v>1.175226231049489</v>
      </c>
      <c r="AT13" s="208">
        <f t="shared" si="8"/>
        <v>2.1389117405100699</v>
      </c>
      <c r="AU13" s="208">
        <f t="shared" si="8"/>
        <v>4.3718415795040988</v>
      </c>
      <c r="AV13" s="208">
        <f t="shared" si="8"/>
        <v>2.5384886590668962</v>
      </c>
      <c r="AW13" s="208">
        <f t="shared" si="8"/>
        <v>0.12574920672229531</v>
      </c>
      <c r="AX13" s="208"/>
      <c r="AY13" s="217">
        <f t="shared" si="9"/>
        <v>1217.5343753672705</v>
      </c>
      <c r="AZ13" s="217">
        <f t="shared" si="9"/>
        <v>32.906334469385691</v>
      </c>
      <c r="BA13" s="217">
        <f t="shared" si="9"/>
        <v>19.978845927841313</v>
      </c>
      <c r="BB13" s="217">
        <f t="shared" si="9"/>
        <v>12.927488541544378</v>
      </c>
      <c r="BC13" s="217">
        <f t="shared" si="9"/>
        <v>22.329298389940291</v>
      </c>
      <c r="BD13" s="217">
        <f t="shared" si="9"/>
        <v>86.96674109766218</v>
      </c>
      <c r="BE13" s="217">
        <f t="shared" si="9"/>
        <v>761.5465977200688</v>
      </c>
      <c r="BF13" s="217">
        <f t="shared" si="9"/>
        <v>55.235632859325982</v>
      </c>
      <c r="BG13" s="217">
        <f t="shared" si="9"/>
        <v>14.102714772593867</v>
      </c>
      <c r="BH13" s="217">
        <f t="shared" si="9"/>
        <v>36.432013162534155</v>
      </c>
      <c r="BI13" s="217">
        <f t="shared" si="9"/>
        <v>139.85192149488918</v>
      </c>
      <c r="BJ13" s="217">
        <v>24.84536663958237</v>
      </c>
      <c r="BL13" s="208">
        <f>IF(IFERROR(1-($BI$68/BI13),"n.a.")&lt;0,"(0.00)",(1-($BI$68/BI13)))</f>
        <v>0.19390474971016125</v>
      </c>
      <c r="BM13" s="208">
        <f>IFERROR((AN13/$AN$68*$BI$68/$BI13)-1,"n.a.")</f>
        <v>-0.21238211239868843</v>
      </c>
      <c r="BN13" s="208">
        <f>IFERROR((AO13/$AO$68*$BI$68/$BI13)-1,"n.a.")</f>
        <v>9.6100291708637764E-2</v>
      </c>
      <c r="BO13" s="208">
        <f>IFERROR((AP13/$AP$68*$BI$68/$BI13)-1,"n.a.")</f>
        <v>-0.13753536230355667</v>
      </c>
      <c r="BP13" s="208">
        <f>IFERROR((AQ13/$AQ$68*$BI$68/$BI13)-1,"n.a.")</f>
        <v>0.41669022984955384</v>
      </c>
      <c r="BQ13" s="208">
        <f>IFERROR((AR13/$AR$68*$BI$68/$BI13)-1,"n.a.")</f>
        <v>5.8507761902266919E-2</v>
      </c>
      <c r="BR13" s="208">
        <f>IFERROR((AS13/$AS$68*$BI$68/$BI13)-1,"n.a.")</f>
        <v>-3.4209160686248907E-2</v>
      </c>
      <c r="BS13" s="208">
        <f>IFERROR((AT13/$AT$68*$BI$68/$BI13)-1,"n.a.")</f>
        <v>-0.21695574547726282</v>
      </c>
      <c r="BT13" s="208">
        <f>IFERROR((AU13/$AU$68*$BI$68/$BI13)-1,"n.a.")</f>
        <v>-0.29491112935162467</v>
      </c>
      <c r="BU13" s="208">
        <f>IFERROR((AV13/$AV$68*$BI$68/$BI13)-1,"n.a.")</f>
        <v>-0.28776591668627327</v>
      </c>
      <c r="BV13" s="208">
        <f>IFERROR((AW13/$AW$68*$BI$68/$BI13)-1,"n.a.")</f>
        <v>-0.25321404406213543</v>
      </c>
      <c r="BW13" s="208">
        <f>IFERROR((BE13/$BE$68*$BI$68/$BI13)-1,"n.a.")</f>
        <v>-0.22042884905764981</v>
      </c>
      <c r="BX13" s="208">
        <f>IFERROR((BH13/$BH$68*$BI$68/$BI13)-1,"n.a.")</f>
        <v>-0.32637585492375665</v>
      </c>
      <c r="BY13" s="208">
        <f>IFERROR((BJ13/$BJ$32*$BI$68/$BI13)-1,"n.a.")</f>
        <v>-0.37003587951265837</v>
      </c>
      <c r="BZ13" s="208">
        <f t="shared" si="11"/>
        <v>-0.32533186375242618</v>
      </c>
      <c r="CA13" s="208">
        <f t="shared" si="12"/>
        <v>2.8711512943412556</v>
      </c>
      <c r="CB13" s="208">
        <f t="shared" si="13"/>
        <v>-0.25865499884192966</v>
      </c>
      <c r="CC13" s="208">
        <f t="shared" si="5"/>
        <v>4.2467546877370053</v>
      </c>
      <c r="CD13" s="208">
        <f t="shared" si="6"/>
        <v>0.83982536658556795</v>
      </c>
      <c r="CE13" s="208">
        <f t="shared" si="7"/>
        <v>1.0125064328198095</v>
      </c>
    </row>
    <row r="14" spans="1:83" x14ac:dyDescent="0.15">
      <c r="A14" s="201" t="s">
        <v>101</v>
      </c>
      <c r="C14" s="201" t="s">
        <v>102</v>
      </c>
      <c r="D14" s="104" t="s">
        <v>103</v>
      </c>
      <c r="E14" s="201" t="s">
        <v>78</v>
      </c>
      <c r="F14" s="252">
        <v>40374</v>
      </c>
      <c r="G14" s="78" t="s">
        <v>79</v>
      </c>
      <c r="H14" s="254">
        <v>15</v>
      </c>
      <c r="I14" s="254">
        <v>28</v>
      </c>
      <c r="J14" s="254">
        <f>(I14-H14)/2+H14</f>
        <v>21.5</v>
      </c>
      <c r="K14" s="209"/>
      <c r="L14" s="211">
        <v>63.76</v>
      </c>
      <c r="M14" s="211">
        <v>0.41099999999999998</v>
      </c>
      <c r="N14" s="211">
        <v>15.96</v>
      </c>
      <c r="O14" s="211">
        <v>3.09</v>
      </c>
      <c r="P14" s="211">
        <v>5.7000000000000002E-2</v>
      </c>
      <c r="Q14" s="211">
        <v>1.47</v>
      </c>
      <c r="R14" s="211">
        <v>2.2400000000000002</v>
      </c>
      <c r="S14" s="211">
        <v>3.62</v>
      </c>
      <c r="T14" s="211">
        <v>2.5499999999999998</v>
      </c>
      <c r="U14" s="211">
        <v>0.16</v>
      </c>
      <c r="V14" s="210">
        <v>6.2999999999997947</v>
      </c>
      <c r="W14" s="211">
        <v>99.617999999999796</v>
      </c>
      <c r="X14" s="208"/>
      <c r="Y14" s="209">
        <v>971</v>
      </c>
      <c r="Z14" s="209">
        <v>30</v>
      </c>
      <c r="AA14" s="209">
        <v>19</v>
      </c>
      <c r="AB14" s="209">
        <v>11</v>
      </c>
      <c r="AC14" s="209">
        <v>20</v>
      </c>
      <c r="AD14" s="209">
        <v>113</v>
      </c>
      <c r="AE14" s="209">
        <v>800</v>
      </c>
      <c r="AF14" s="209">
        <v>52</v>
      </c>
      <c r="AG14" s="209">
        <v>14</v>
      </c>
      <c r="AH14" s="209">
        <v>62</v>
      </c>
      <c r="AI14" s="209">
        <v>146</v>
      </c>
      <c r="AJ14" s="208"/>
      <c r="AK14" s="406">
        <v>0.70785389130957377</v>
      </c>
      <c r="AL14" s="406">
        <v>3.9999999999999998E-6</v>
      </c>
      <c r="AM14" s="208"/>
      <c r="AN14" s="208">
        <f t="shared" si="8"/>
        <v>68.046958377801346</v>
      </c>
      <c r="AO14" s="208">
        <f t="shared" si="8"/>
        <v>0.43863393810031914</v>
      </c>
      <c r="AP14" s="208">
        <f t="shared" si="8"/>
        <v>17.033084311632834</v>
      </c>
      <c r="AQ14" s="208">
        <f t="shared" si="8"/>
        <v>3.2977588046958308</v>
      </c>
      <c r="AR14" s="208">
        <f t="shared" si="8"/>
        <v>6.0832443970117264E-2</v>
      </c>
      <c r="AS14" s="208">
        <f t="shared" si="8"/>
        <v>1.5688367129135505</v>
      </c>
      <c r="AT14" s="208">
        <f t="shared" si="8"/>
        <v>2.3906083244396963</v>
      </c>
      <c r="AU14" s="208">
        <f t="shared" si="8"/>
        <v>3.8633938100320089</v>
      </c>
      <c r="AV14" s="208">
        <f t="shared" si="8"/>
        <v>2.7214514407684036</v>
      </c>
      <c r="AW14" s="208">
        <f t="shared" si="8"/>
        <v>0.1707577374599783</v>
      </c>
      <c r="AX14" s="208"/>
      <c r="AY14" s="217">
        <f t="shared" si="9"/>
        <v>1036.2860192102432</v>
      </c>
      <c r="AZ14" s="217">
        <f t="shared" si="9"/>
        <v>32.01707577374593</v>
      </c>
      <c r="BA14" s="217">
        <f t="shared" si="9"/>
        <v>20.27748132337242</v>
      </c>
      <c r="BB14" s="217">
        <f t="shared" si="9"/>
        <v>11.739594450373508</v>
      </c>
      <c r="BC14" s="217">
        <f t="shared" si="9"/>
        <v>21.344717182497288</v>
      </c>
      <c r="BD14" s="217">
        <f t="shared" si="9"/>
        <v>120.59765208110967</v>
      </c>
      <c r="BE14" s="217">
        <f t="shared" si="9"/>
        <v>853.78868729989142</v>
      </c>
      <c r="BF14" s="217">
        <f t="shared" si="9"/>
        <v>55.496264674492942</v>
      </c>
      <c r="BG14" s="217">
        <f t="shared" si="9"/>
        <v>14.941302027748101</v>
      </c>
      <c r="BH14" s="217">
        <f t="shared" si="9"/>
        <v>66.168623265741587</v>
      </c>
      <c r="BI14" s="217">
        <f t="shared" si="9"/>
        <v>155.81643543223018</v>
      </c>
      <c r="BJ14" s="217">
        <v>34.422225184127782</v>
      </c>
      <c r="BL14" s="208">
        <f>IF(IFERROR(1-($BI$68/BI14),"n.a.")&lt;0,"(0.00)",(1-($BI$68/BI14)))</f>
        <v>0.27649500292946072</v>
      </c>
      <c r="BM14" s="208">
        <f>IFERROR((AN14/$AN$68*$BI$68/$BI14)-1,"n.a.")</f>
        <v>-0.29330920954957995</v>
      </c>
      <c r="BN14" s="208">
        <f>IFERROR((AO14/$AO$68*$BI$68/$BI14)-1,"n.a.")</f>
        <v>8.9572967911421664E-2</v>
      </c>
      <c r="BO14" s="208">
        <f>IFERROR((AP14/$AP$68*$BI$68/$BI14)-1,"n.a.")</f>
        <v>-0.2470224609273729</v>
      </c>
      <c r="BP14" s="208">
        <f>IFERROR((AQ14/$AQ$68*$BI$68/$BI14)-1,"n.a.")</f>
        <v>0.27886081508808247</v>
      </c>
      <c r="BQ14" s="208">
        <f>IFERROR((AR14/$AR$68*$BI$68/$BI14)-1,"n.a.")</f>
        <v>0.26095155408905479</v>
      </c>
      <c r="BR14" s="208">
        <f>IFERROR((AS14/$AS$68*$BI$68/$BI14)-1,"n.a.")</f>
        <v>0.15716295562434568</v>
      </c>
      <c r="BS14" s="208">
        <f>IFERROR((AT14/$AT$68*$BI$68/$BI14)-1,"n.a.")</f>
        <v>-0.21448036848720142</v>
      </c>
      <c r="BT14" s="208">
        <f>IFERROR((AU14/$AU$68*$BI$68/$BI14)-1,"n.a.")</f>
        <v>-0.44075308643042577</v>
      </c>
      <c r="BU14" s="208">
        <f>IFERROR((AV14/$AV$68*$BI$68/$BI14)-1,"n.a.")</f>
        <v>-0.31466440708539323</v>
      </c>
      <c r="BV14" s="208">
        <f>IFERROR((AW14/$AW$68*$BI$68/$BI14)-1,"n.a.")</f>
        <v>-8.9821751308606812E-2</v>
      </c>
      <c r="BW14" s="208">
        <f>IFERROR((BE14/$BE$68*$BI$68/$BI14)-1,"n.a.")</f>
        <v>-0.21555076135515239</v>
      </c>
      <c r="BX14" s="208">
        <f>IFERROR((BH14/$BH$68*$BI$68/$BI14)-1,"n.a.")</f>
        <v>9.8099633754424209E-2</v>
      </c>
      <c r="BY14" s="208">
        <f>IFERROR((BJ14/$BJ$32*$BI$68/$BI14)-1,"n.a.")</f>
        <v>-0.21663435887199045</v>
      </c>
      <c r="BZ14" s="208">
        <f t="shared" si="11"/>
        <v>-0.16028670602359063</v>
      </c>
      <c r="CA14" s="208">
        <f t="shared" si="12"/>
        <v>2.3806286988254119</v>
      </c>
      <c r="CB14" s="208">
        <f t="shared" si="13"/>
        <v>-0.43366429405237572</v>
      </c>
      <c r="CC14" s="208">
        <f t="shared" si="5"/>
        <v>3.5015415129106255</v>
      </c>
      <c r="CD14" s="208">
        <f t="shared" si="6"/>
        <v>0.65911386890578494</v>
      </c>
      <c r="CE14" s="208">
        <f t="shared" si="7"/>
        <v>0.91371901659691912</v>
      </c>
    </row>
    <row r="15" spans="1:83" x14ac:dyDescent="0.15">
      <c r="A15" s="201" t="s">
        <v>104</v>
      </c>
      <c r="C15" s="201" t="s">
        <v>105</v>
      </c>
      <c r="D15" s="104" t="s">
        <v>106</v>
      </c>
      <c r="E15" s="201" t="s">
        <v>90</v>
      </c>
      <c r="F15" s="252">
        <v>40374</v>
      </c>
      <c r="G15" s="78" t="s">
        <v>79</v>
      </c>
      <c r="H15" s="254">
        <v>28</v>
      </c>
      <c r="I15" s="254">
        <v>30</v>
      </c>
      <c r="J15" s="254">
        <f>(I15-H15)/2+H15</f>
        <v>29</v>
      </c>
      <c r="K15" s="209"/>
      <c r="L15" s="211">
        <v>64.599999999999994</v>
      </c>
      <c r="M15" s="211">
        <v>0.41</v>
      </c>
      <c r="N15" s="211">
        <v>16.760000000000002</v>
      </c>
      <c r="O15" s="211">
        <v>2.52</v>
      </c>
      <c r="P15" s="211">
        <v>5.0999999999999997E-2</v>
      </c>
      <c r="Q15" s="211">
        <v>1.46</v>
      </c>
      <c r="R15" s="211">
        <v>2.2999999999999998</v>
      </c>
      <c r="S15" s="211">
        <v>4.07</v>
      </c>
      <c r="T15" s="211">
        <v>2.79</v>
      </c>
      <c r="U15" s="211">
        <v>0.16400000000000001</v>
      </c>
      <c r="V15" s="210">
        <v>4.5399999999998109</v>
      </c>
      <c r="W15" s="211">
        <v>99.664999999999807</v>
      </c>
      <c r="X15" s="208"/>
      <c r="Y15" s="209">
        <v>1046</v>
      </c>
      <c r="Z15" s="209">
        <v>26</v>
      </c>
      <c r="AA15" s="209">
        <v>22</v>
      </c>
      <c r="AB15" s="209" t="s">
        <v>83</v>
      </c>
      <c r="AC15" s="209">
        <v>19</v>
      </c>
      <c r="AD15" s="209">
        <v>123</v>
      </c>
      <c r="AE15" s="209">
        <v>797</v>
      </c>
      <c r="AF15" s="209">
        <v>47</v>
      </c>
      <c r="AG15" s="209">
        <v>11</v>
      </c>
      <c r="AH15" s="209">
        <v>56</v>
      </c>
      <c r="AI15" s="209">
        <v>148</v>
      </c>
      <c r="AJ15" s="208"/>
      <c r="AK15" s="406">
        <v>0.70776750510115582</v>
      </c>
      <c r="AL15" s="406">
        <v>1.8E-5</v>
      </c>
      <c r="AM15" s="208"/>
      <c r="AN15" s="208">
        <f t="shared" si="8"/>
        <v>67.672323486276824</v>
      </c>
      <c r="AO15" s="208">
        <f t="shared" si="8"/>
        <v>0.42949926670856819</v>
      </c>
      <c r="AP15" s="208">
        <f t="shared" si="8"/>
        <v>17.557091975696594</v>
      </c>
      <c r="AQ15" s="208">
        <f t="shared" si="8"/>
        <v>2.639849151477053</v>
      </c>
      <c r="AR15" s="208">
        <f t="shared" si="8"/>
        <v>5.3425518541797501E-2</v>
      </c>
      <c r="AS15" s="208">
        <f t="shared" si="8"/>
        <v>1.5294364131573404</v>
      </c>
      <c r="AT15" s="208">
        <f t="shared" si="8"/>
        <v>2.4093861303163577</v>
      </c>
      <c r="AU15" s="208">
        <f t="shared" si="8"/>
        <v>4.2635658914728598</v>
      </c>
      <c r="AV15" s="208">
        <f t="shared" si="8"/>
        <v>2.9226901319924519</v>
      </c>
      <c r="AW15" s="208">
        <f t="shared" si="8"/>
        <v>0.17179970668342728</v>
      </c>
      <c r="AX15" s="208"/>
      <c r="AY15" s="217">
        <f t="shared" si="9"/>
        <v>1095.7469097003959</v>
      </c>
      <c r="AZ15" s="217">
        <f t="shared" si="9"/>
        <v>27.236538864445787</v>
      </c>
      <c r="BA15" s="217">
        <f t="shared" si="9"/>
        <v>23.046302116069512</v>
      </c>
      <c r="BB15" s="217" t="str">
        <f t="shared" si="9"/>
        <v>&lt;10</v>
      </c>
      <c r="BC15" s="217">
        <f t="shared" si="9"/>
        <v>19.903624554787307</v>
      </c>
      <c r="BD15" s="217">
        <f t="shared" si="9"/>
        <v>128.84978001257045</v>
      </c>
      <c r="BE15" s="217">
        <f t="shared" si="9"/>
        <v>834.90467211397277</v>
      </c>
      <c r="BF15" s="217">
        <f t="shared" si="9"/>
        <v>49.23528179342123</v>
      </c>
      <c r="BG15" s="217">
        <f t="shared" si="9"/>
        <v>11.523151058034756</v>
      </c>
      <c r="BH15" s="217">
        <f t="shared" si="9"/>
        <v>58.663314477267846</v>
      </c>
      <c r="BI15" s="217">
        <f t="shared" si="9"/>
        <v>155.03875968992216</v>
      </c>
      <c r="BJ15" s="217">
        <v>34.877468402415651</v>
      </c>
      <c r="BL15" s="208">
        <f>IF(IFERROR(1-($BI$68/BI15),"n.a.")&lt;0,"(0.00)",(1-($BI$68/BI15)))</f>
        <v>0.27286589568695119</v>
      </c>
      <c r="BM15" s="208">
        <f>IFERROR((AN15/$AN$68*$BI$68/$BI15)-1,"n.a.")</f>
        <v>-0.29367466902783879</v>
      </c>
      <c r="BN15" s="208">
        <f>IFERROR((AO15/$AO$68*$BI$68/$BI15)-1,"n.a.")</f>
        <v>7.2233804484410191E-2</v>
      </c>
      <c r="BO15" s="208">
        <f>IFERROR((AP15/$AP$68*$BI$68/$BI15)-1,"n.a.")</f>
        <v>-0.21996464175254171</v>
      </c>
      <c r="BP15" s="208">
        <f>IFERROR((AQ15/$AQ$68*$BI$68/$BI15)-1,"n.a.")</f>
        <v>2.8860472070338705E-2</v>
      </c>
      <c r="BQ15" s="208">
        <f>IFERROR((AR15/$AR$68*$BI$68/$BI15)-1,"n.a.")</f>
        <v>0.11297359788372474</v>
      </c>
      <c r="BR15" s="208">
        <f>IFERROR((AS15/$AS$68*$BI$68/$BI15)-1,"n.a.")</f>
        <v>0.13376013798899411</v>
      </c>
      <c r="BS15" s="208">
        <f>IFERROR((AT15/$AT$68*$BI$68/$BI15)-1,"n.a.")</f>
        <v>-0.20433912807071142</v>
      </c>
      <c r="BT15" s="208">
        <f>IFERROR((AU15/$AU$68*$BI$68/$BI15)-1,"n.a.")</f>
        <v>-0.37973028785032026</v>
      </c>
      <c r="BU15" s="208">
        <f>IFERROR((AV15/$AV$68*$BI$68/$BI15)-1,"n.a.")</f>
        <v>-0.26029517642332811</v>
      </c>
      <c r="BV15" s="208">
        <f>IFERROR((AW15/$AW$68*$BI$68/$BI15)-1,"n.a.")</f>
        <v>-7.9674493806304092E-2</v>
      </c>
      <c r="BW15" s="208">
        <f>IFERROR((BE15/$BE$68*$BI$68/$BI15)-1,"n.a.")</f>
        <v>-0.22905335889196166</v>
      </c>
      <c r="BX15" s="208">
        <f>IFERROR((BH15/$BH$68*$BI$68/$BI15)-1,"n.a.")</f>
        <v>-2.1571206890129369E-2</v>
      </c>
      <c r="BY15" s="208">
        <f>IFERROR((BJ15/$BJ$32*$BI$68/$BI15)-1,"n.a.")</f>
        <v>-0.20229280113888826</v>
      </c>
      <c r="BZ15" s="208">
        <f t="shared" si="11"/>
        <v>-9.8327473497467177E-2</v>
      </c>
      <c r="CA15" s="208">
        <f t="shared" si="12"/>
        <v>1.8902852569237081</v>
      </c>
      <c r="CB15" s="208">
        <f t="shared" si="13"/>
        <v>-0.39816486438126331</v>
      </c>
      <c r="CC15" s="208">
        <f t="shared" si="5"/>
        <v>3.2186743773020519</v>
      </c>
      <c r="CD15" s="208">
        <f t="shared" si="6"/>
        <v>0.47931904475461229</v>
      </c>
      <c r="CE15" s="208">
        <f t="shared" si="7"/>
        <v>0.48331695977541145</v>
      </c>
    </row>
    <row r="16" spans="1:83" x14ac:dyDescent="0.2">
      <c r="F16" s="253"/>
      <c r="G16" s="253"/>
      <c r="H16" s="254"/>
      <c r="I16" s="254"/>
      <c r="J16" s="254"/>
      <c r="K16" s="209"/>
      <c r="L16" s="211"/>
      <c r="M16" s="211"/>
      <c r="N16" s="211"/>
      <c r="O16" s="211"/>
      <c r="P16" s="211"/>
      <c r="Q16" s="211"/>
      <c r="R16" s="211"/>
      <c r="S16" s="211"/>
      <c r="T16" s="211"/>
      <c r="U16" s="211"/>
      <c r="V16" s="210"/>
      <c r="W16" s="211"/>
      <c r="X16" s="208"/>
      <c r="Y16" s="209"/>
      <c r="Z16" s="209"/>
      <c r="AA16" s="209"/>
      <c r="AB16" s="209"/>
      <c r="AC16" s="209"/>
      <c r="AD16" s="209"/>
      <c r="AE16" s="209"/>
      <c r="AF16" s="209"/>
      <c r="AG16" s="209"/>
      <c r="AH16" s="209"/>
      <c r="AI16" s="209"/>
      <c r="AJ16" s="208"/>
      <c r="AK16" s="208"/>
      <c r="AL16" s="264"/>
      <c r="AM16" s="208"/>
      <c r="AN16" s="208"/>
      <c r="AO16" s="208"/>
      <c r="AP16" s="208"/>
      <c r="AQ16" s="208"/>
      <c r="AR16" s="208"/>
      <c r="AS16" s="208"/>
      <c r="AT16" s="208"/>
      <c r="AU16" s="208"/>
      <c r="AV16" s="208"/>
      <c r="AW16" s="208"/>
      <c r="AX16" s="208"/>
      <c r="AY16" s="217"/>
      <c r="AZ16" s="217"/>
      <c r="BA16" s="217"/>
      <c r="BB16" s="217"/>
      <c r="BC16" s="217"/>
      <c r="BD16" s="217"/>
      <c r="BE16" s="217"/>
      <c r="BF16" s="217"/>
      <c r="BG16" s="217"/>
      <c r="BH16" s="217"/>
      <c r="BI16" s="217"/>
      <c r="BL16" s="208"/>
      <c r="BM16" s="208"/>
      <c r="BN16" s="208"/>
      <c r="BO16" s="208"/>
      <c r="BP16" s="208"/>
      <c r="BQ16" s="208"/>
      <c r="BR16" s="208"/>
      <c r="BS16" s="208"/>
      <c r="BT16" s="208"/>
      <c r="BU16" s="208"/>
      <c r="BV16" s="208"/>
      <c r="BW16" s="208"/>
      <c r="BX16" s="208"/>
      <c r="BZ16" s="208"/>
      <c r="CA16" s="208"/>
      <c r="CB16" s="208"/>
      <c r="CC16" s="208"/>
      <c r="CD16" s="208"/>
      <c r="CE16" s="208"/>
    </row>
    <row r="17" spans="1:83" x14ac:dyDescent="0.2">
      <c r="A17" s="229" t="s">
        <v>107</v>
      </c>
      <c r="C17" s="230"/>
      <c r="D17" s="230"/>
      <c r="F17" s="253"/>
      <c r="G17" s="253"/>
      <c r="H17" s="254"/>
      <c r="I17" s="254"/>
      <c r="J17" s="254"/>
      <c r="K17" s="209"/>
      <c r="L17" s="211"/>
      <c r="M17" s="211"/>
      <c r="N17" s="211"/>
      <c r="O17" s="211"/>
      <c r="P17" s="211"/>
      <c r="Q17" s="211"/>
      <c r="R17" s="211"/>
      <c r="S17" s="211"/>
      <c r="T17" s="211"/>
      <c r="U17" s="211"/>
      <c r="V17" s="210"/>
      <c r="W17" s="211"/>
      <c r="X17" s="208"/>
      <c r="Y17" s="209"/>
      <c r="Z17" s="209"/>
      <c r="AA17" s="209"/>
      <c r="AB17" s="209"/>
      <c r="AC17" s="209"/>
      <c r="AD17" s="209"/>
      <c r="AE17" s="209"/>
      <c r="AF17" s="209"/>
      <c r="AG17" s="209"/>
      <c r="AH17" s="209"/>
      <c r="AI17" s="209"/>
      <c r="AJ17" s="208"/>
      <c r="AK17" s="208"/>
      <c r="AL17" s="264"/>
      <c r="AM17" s="208"/>
      <c r="AN17" s="208"/>
      <c r="AO17" s="208"/>
      <c r="AP17" s="208"/>
      <c r="AQ17" s="208"/>
      <c r="AR17" s="208"/>
      <c r="AS17" s="208"/>
      <c r="AT17" s="208"/>
      <c r="AU17" s="208"/>
      <c r="AV17" s="208"/>
      <c r="AW17" s="208"/>
      <c r="AX17" s="208"/>
      <c r="AY17" s="217"/>
      <c r="AZ17" s="217"/>
      <c r="BA17" s="217"/>
      <c r="BB17" s="217"/>
      <c r="BC17" s="217"/>
      <c r="BD17" s="217"/>
      <c r="BE17" s="217"/>
      <c r="BF17" s="217"/>
      <c r="BG17" s="217"/>
      <c r="BH17" s="217"/>
      <c r="BI17" s="217"/>
      <c r="BL17" s="208"/>
      <c r="BM17" s="208"/>
      <c r="BN17" s="208"/>
      <c r="BO17" s="208"/>
      <c r="BP17" s="208"/>
      <c r="BQ17" s="208"/>
      <c r="BR17" s="208"/>
      <c r="BS17" s="208"/>
      <c r="BT17" s="208"/>
      <c r="BU17" s="208"/>
      <c r="BV17" s="208"/>
      <c r="BW17" s="208"/>
      <c r="BX17" s="208"/>
      <c r="BZ17" s="208"/>
      <c r="CA17" s="208"/>
      <c r="CB17" s="208"/>
      <c r="CC17" s="208"/>
      <c r="CD17" s="208"/>
      <c r="CE17" s="208"/>
    </row>
    <row r="18" spans="1:83" x14ac:dyDescent="0.15">
      <c r="A18" s="201" t="s">
        <v>108</v>
      </c>
      <c r="C18" s="201" t="s">
        <v>109</v>
      </c>
      <c r="D18" s="104" t="s">
        <v>110</v>
      </c>
      <c r="E18" s="201" t="s">
        <v>78</v>
      </c>
      <c r="F18" s="252">
        <v>40374</v>
      </c>
      <c r="G18" s="78" t="s">
        <v>79</v>
      </c>
      <c r="H18" s="254">
        <f>AVERAGE(1,2.5)</f>
        <v>1.75</v>
      </c>
      <c r="I18" s="254">
        <v>7</v>
      </c>
      <c r="J18" s="254">
        <f>(I18-H18)/2+H18</f>
        <v>4.375</v>
      </c>
      <c r="K18" s="209"/>
      <c r="L18" s="211">
        <v>45.67</v>
      </c>
      <c r="M18" s="211">
        <v>0.33800000000000002</v>
      </c>
      <c r="N18" s="211">
        <v>10.64</v>
      </c>
      <c r="O18" s="211">
        <v>2.1</v>
      </c>
      <c r="P18" s="211">
        <v>3.4000000000000002E-2</v>
      </c>
      <c r="Q18" s="211">
        <v>0.82</v>
      </c>
      <c r="R18" s="211">
        <v>1.35</v>
      </c>
      <c r="S18" s="211">
        <v>1.93</v>
      </c>
      <c r="T18" s="211">
        <v>1.69</v>
      </c>
      <c r="U18" s="211">
        <v>0.14899999999999999</v>
      </c>
      <c r="V18" s="210">
        <v>34.922590499999998</v>
      </c>
      <c r="W18" s="211">
        <v>99.643590500000016</v>
      </c>
      <c r="X18" s="208"/>
      <c r="Y18" s="209">
        <v>629</v>
      </c>
      <c r="Z18" s="209">
        <v>28</v>
      </c>
      <c r="AA18" s="209">
        <v>14</v>
      </c>
      <c r="AB18" s="209">
        <v>10</v>
      </c>
      <c r="AC18" s="209" t="s">
        <v>83</v>
      </c>
      <c r="AD18" s="209">
        <v>78</v>
      </c>
      <c r="AE18" s="209">
        <v>362</v>
      </c>
      <c r="AF18" s="209">
        <v>47</v>
      </c>
      <c r="AG18" s="209">
        <v>19</v>
      </c>
      <c r="AH18" s="209">
        <v>30</v>
      </c>
      <c r="AI18" s="209">
        <v>88</v>
      </c>
      <c r="AJ18" s="208"/>
      <c r="AK18" s="208"/>
      <c r="AL18" s="264"/>
      <c r="AM18" s="208"/>
      <c r="AN18" s="208">
        <f t="shared" ref="AN18:AW20" si="14">IFERROR((L18*100)/(100-$V18),"NA")</f>
        <v>70.177962446400088</v>
      </c>
      <c r="AO18" s="208">
        <f t="shared" si="14"/>
        <v>0.51938146062805413</v>
      </c>
      <c r="AP18" s="208">
        <f t="shared" si="14"/>
        <v>16.349759589001465</v>
      </c>
      <c r="AQ18" s="208">
        <f t="shared" si="14"/>
        <v>3.2269262346713417</v>
      </c>
      <c r="AR18" s="208">
        <f t="shared" si="14"/>
        <v>5.2245472370869343E-2</v>
      </c>
      <c r="AS18" s="208">
        <f t="shared" si="14"/>
        <v>1.2600378630621429</v>
      </c>
      <c r="AT18" s="208">
        <f t="shared" si="14"/>
        <v>2.0744525794315769</v>
      </c>
      <c r="AU18" s="208">
        <f t="shared" si="14"/>
        <v>2.9656988728169948</v>
      </c>
      <c r="AV18" s="208">
        <f t="shared" si="14"/>
        <v>2.5969073031402701</v>
      </c>
      <c r="AW18" s="208">
        <f t="shared" si="14"/>
        <v>0.22895809950763327</v>
      </c>
      <c r="AX18" s="208"/>
      <c r="AY18" s="217">
        <f t="shared" ref="AY18:BI20" si="15">IFERROR((Y18*100)/(100-$V18),"&lt;10")</f>
        <v>966.54123886108277</v>
      </c>
      <c r="AZ18" s="217">
        <f t="shared" si="15"/>
        <v>43.025683128951222</v>
      </c>
      <c r="BA18" s="217">
        <f t="shared" si="15"/>
        <v>21.512841564475611</v>
      </c>
      <c r="BB18" s="217">
        <f t="shared" si="15"/>
        <v>15.366315403196865</v>
      </c>
      <c r="BC18" s="217" t="str">
        <f t="shared" si="15"/>
        <v>&lt;10</v>
      </c>
      <c r="BD18" s="217">
        <f t="shared" si="15"/>
        <v>119.85726014493555</v>
      </c>
      <c r="BE18" s="217">
        <f t="shared" si="15"/>
        <v>556.26061759572656</v>
      </c>
      <c r="BF18" s="217">
        <f t="shared" si="15"/>
        <v>72.221682395025269</v>
      </c>
      <c r="BG18" s="217">
        <f t="shared" si="15"/>
        <v>29.195999266074043</v>
      </c>
      <c r="BH18" s="217">
        <f t="shared" si="15"/>
        <v>46.098946209590594</v>
      </c>
      <c r="BI18" s="217">
        <f t="shared" si="15"/>
        <v>135.2235755481324</v>
      </c>
      <c r="BL18" s="208">
        <f>IF(IFERROR(1-($BI$68/BI18),"n.a.")&lt;0,"(0.00)",(1-($BI$68/BI18)))</f>
        <v>0.16631423770620324</v>
      </c>
      <c r="BM18" s="208">
        <f>IFERROR((AN18/$AN$68*$BI$68/$BI18)-1,"n.a.")</f>
        <v>-0.160187530943253</v>
      </c>
      <c r="BN18" s="208">
        <f>IFERROR((AO18/$AO$68*$BI$68/$BI18)-1,"n.a.")</f>
        <v>0.48662482914435001</v>
      </c>
      <c r="BO18" s="208">
        <f>IFERROR((AP18/$AP$68*$BI$68/$BI18)-1,"n.a.")</f>
        <v>-0.16716120678330637</v>
      </c>
      <c r="BP18" s="208">
        <f>IFERROR((AQ18/$AQ$68*$BI$68/$BI18)-1,"n.a.")</f>
        <v>0.44196354040161112</v>
      </c>
      <c r="BQ18" s="208">
        <f>IFERROR((AR18/$AR$68*$BI$68/$BI18)-1,"n.a.")</f>
        <v>0.2478794885362976</v>
      </c>
      <c r="BR18" s="208">
        <f>IFERROR((AS18/$AS$68*$BI$68/$BI18)-1,"n.a.")</f>
        <v>7.093034204813442E-2</v>
      </c>
      <c r="BS18" s="208">
        <f>IFERROR((AT18/$AT$68*$BI$68/$BI18)-1,"n.a.")</f>
        <v>-0.21456006812513906</v>
      </c>
      <c r="BT18" s="208">
        <f>IFERROR((AU18/$AU$68*$BI$68/$BI18)-1,"n.a.")</f>
        <v>-0.50532208907070997</v>
      </c>
      <c r="BU18" s="208">
        <f>IFERROR((AV18/$AV$68*$BI$68/$BI18)-1,"n.a.")</f>
        <v>-0.24643625581216555</v>
      </c>
      <c r="BV18" s="208">
        <f>IFERROR((AW18/$AW$68*$BI$68/$BI18)-1,"n.a.")</f>
        <v>0.4062512515648129</v>
      </c>
      <c r="BW18" s="208">
        <f>IFERROR((BE18/$BE$68*$BI$68/$BI18)-1,"n.a.")</f>
        <v>-0.41108364828327426</v>
      </c>
      <c r="BX18" s="208">
        <f>IFERROR((BH18/$BH$68*$BI$68/$BI18)-1,"n.a.")</f>
        <v>-0.11846107114289262</v>
      </c>
      <c r="BY18" s="208"/>
      <c r="BZ18" s="208">
        <f t="shared" ref="BZ18:BZ40" si="16">IFERROR((BD18/$BD$68*$BI$68/$BI18)-1,"n.a.")</f>
        <v>-3.8349256656943886E-2</v>
      </c>
      <c r="CA18" s="208">
        <f t="shared" ref="CA18:CA40" si="17">IFERROR((AZ18/$AZ$68*$BI$68/$BI18)-1,"n.a.")</f>
        <v>4.2348523184841991</v>
      </c>
      <c r="CB18" s="208">
        <f t="shared" ref="CB18:CB40" si="18">IFERROR((AY18/$AY$68*$BI$68/$BI18)-1,"n.a.")</f>
        <v>-0.3913389052991979</v>
      </c>
      <c r="CC18" s="208" t="str">
        <f t="shared" si="5"/>
        <v>n.a.</v>
      </c>
      <c r="CD18" s="208">
        <f t="shared" si="6"/>
        <v>1.4879456661782116</v>
      </c>
      <c r="CE18" s="208">
        <f t="shared" si="7"/>
        <v>3.3089744740583233</v>
      </c>
    </row>
    <row r="19" spans="1:83" x14ac:dyDescent="0.15">
      <c r="A19" s="201" t="s">
        <v>111</v>
      </c>
      <c r="C19" s="201" t="s">
        <v>112</v>
      </c>
      <c r="D19" s="104" t="s">
        <v>113</v>
      </c>
      <c r="E19" s="201" t="s">
        <v>78</v>
      </c>
      <c r="F19" s="252">
        <v>40374</v>
      </c>
      <c r="G19" s="78" t="s">
        <v>79</v>
      </c>
      <c r="H19" s="254">
        <v>7</v>
      </c>
      <c r="I19" s="254">
        <v>15</v>
      </c>
      <c r="J19" s="254">
        <f>(I19-H19)/2+H19</f>
        <v>11</v>
      </c>
      <c r="K19" s="209"/>
      <c r="L19" s="211">
        <v>59.8</v>
      </c>
      <c r="M19" s="211">
        <v>0.372</v>
      </c>
      <c r="N19" s="211">
        <v>15.37</v>
      </c>
      <c r="O19" s="211">
        <v>3.3</v>
      </c>
      <c r="P19" s="211">
        <v>5.1999999999999998E-2</v>
      </c>
      <c r="Q19" s="211">
        <v>1.63</v>
      </c>
      <c r="R19" s="211">
        <v>2.29</v>
      </c>
      <c r="S19" s="211">
        <v>2.97</v>
      </c>
      <c r="T19" s="211">
        <v>3.14</v>
      </c>
      <c r="U19" s="211">
        <v>0.109</v>
      </c>
      <c r="V19" s="210">
        <v>10.6303755</v>
      </c>
      <c r="W19" s="211">
        <v>99.663375500000001</v>
      </c>
      <c r="X19" s="208"/>
      <c r="Y19" s="209">
        <v>1541</v>
      </c>
      <c r="Z19" s="209">
        <v>42</v>
      </c>
      <c r="AA19" s="209">
        <v>18</v>
      </c>
      <c r="AB19" s="209" t="s">
        <v>83</v>
      </c>
      <c r="AC19" s="209">
        <v>12</v>
      </c>
      <c r="AD19" s="209">
        <v>101</v>
      </c>
      <c r="AE19" s="209">
        <v>639</v>
      </c>
      <c r="AF19" s="209">
        <v>63</v>
      </c>
      <c r="AG19" s="209">
        <v>22</v>
      </c>
      <c r="AH19" s="209">
        <v>48</v>
      </c>
      <c r="AI19" s="209">
        <v>79</v>
      </c>
      <c r="AJ19" s="208"/>
      <c r="AK19" s="208"/>
      <c r="AL19" s="264"/>
      <c r="AM19" s="208"/>
      <c r="AN19" s="208">
        <f t="shared" si="14"/>
        <v>66.913115428833422</v>
      </c>
      <c r="AO19" s="208">
        <f t="shared" si="14"/>
        <v>0.41624881169775985</v>
      </c>
      <c r="AP19" s="208">
        <f t="shared" si="14"/>
        <v>17.19823719299615</v>
      </c>
      <c r="AQ19" s="208">
        <f t="shared" si="14"/>
        <v>3.6925297811898048</v>
      </c>
      <c r="AR19" s="208">
        <f t="shared" si="14"/>
        <v>5.8185317764202986E-2</v>
      </c>
      <c r="AS19" s="208">
        <f t="shared" si="14"/>
        <v>1.8238859222240549</v>
      </c>
      <c r="AT19" s="208">
        <f t="shared" si="14"/>
        <v>2.5623918784620159</v>
      </c>
      <c r="AU19" s="208">
        <f t="shared" si="14"/>
        <v>3.323276803070824</v>
      </c>
      <c r="AV19" s="208">
        <f t="shared" si="14"/>
        <v>3.513498034223026</v>
      </c>
      <c r="AW19" s="208">
        <f t="shared" si="14"/>
        <v>0.1219653776211178</v>
      </c>
      <c r="AX19" s="208"/>
      <c r="AY19" s="217">
        <f t="shared" si="15"/>
        <v>1724.2995129737844</v>
      </c>
      <c r="AZ19" s="217">
        <f t="shared" si="15"/>
        <v>46.995833578779333</v>
      </c>
      <c r="BA19" s="217">
        <f t="shared" si="15"/>
        <v>20.14107153376257</v>
      </c>
      <c r="BB19" s="217" t="str">
        <f t="shared" si="15"/>
        <v>&lt;10</v>
      </c>
      <c r="BC19" s="217">
        <f t="shared" si="15"/>
        <v>13.42738102250838</v>
      </c>
      <c r="BD19" s="217">
        <f t="shared" si="15"/>
        <v>113.01379027277886</v>
      </c>
      <c r="BE19" s="217">
        <f t="shared" si="15"/>
        <v>715.00803944857125</v>
      </c>
      <c r="BF19" s="217">
        <f t="shared" si="15"/>
        <v>70.493750368169003</v>
      </c>
      <c r="BG19" s="217">
        <f t="shared" si="15"/>
        <v>24.61686520793203</v>
      </c>
      <c r="BH19" s="217">
        <f t="shared" si="15"/>
        <v>53.709524090033518</v>
      </c>
      <c r="BI19" s="217">
        <f t="shared" si="15"/>
        <v>88.39692506484684</v>
      </c>
      <c r="BL19" s="208" t="str">
        <f>IF(IFERROR(1-($BI$68/BI19),"n.a.")&lt;0,"(0.00)",(1-($BI$68/BI19)))</f>
        <v>(0.00)</v>
      </c>
      <c r="BM19" s="208">
        <f>IFERROR((AN19/$AN$68*$BI$68/$BI19)-1,"n.a.")</f>
        <v>0.22492097606223616</v>
      </c>
      <c r="BN19" s="208">
        <f>IFERROR((AO19/$AO$68*$BI$68/$BI19)-1,"n.a.")</f>
        <v>0.82256574065124077</v>
      </c>
      <c r="BO19" s="208">
        <f>IFERROR((AP19/$AP$68*$BI$68/$BI19)-1,"n.a.")</f>
        <v>0.34013566925998262</v>
      </c>
      <c r="BP19" s="208">
        <f>IFERROR((AQ19/$AQ$68*$BI$68/$BI19)-1,"n.a.")</f>
        <v>1.5240880779543571</v>
      </c>
      <c r="BQ19" s="208">
        <f>IFERROR((AR19/$AR$68*$BI$68/$BI19)-1,"n.a.")</f>
        <v>1.125948078757296</v>
      </c>
      <c r="BR19" s="208">
        <f>IFERROR((AS19/$AS$68*$BI$68/$BI19)-1,"n.a.")</f>
        <v>1.3713221405276999</v>
      </c>
      <c r="BS19" s="208">
        <f>IFERROR((AT19/$AT$68*$BI$68/$BI19)-1,"n.a.")</f>
        <v>0.48412428571422383</v>
      </c>
      <c r="BT19" s="208">
        <f>IFERROR((AU19/$AU$68*$BI$68/$BI19)-1,"n.a.")</f>
        <v>-0.15203634288398227</v>
      </c>
      <c r="BU19" s="208">
        <f>IFERROR((AV19/$AV$68*$BI$68/$BI19)-1,"n.a.")</f>
        <v>0.55961900826891187</v>
      </c>
      <c r="BV19" s="208">
        <f>IFERROR((AW19/$AW$68*$BI$68/$BI19)-1,"n.a.")</f>
        <v>0.14593169696794561</v>
      </c>
      <c r="BW19" s="208">
        <f>IFERROR((BE19/$BE$68*$BI$68/$BI19)-1,"n.a.")</f>
        <v>0.15798112769196826</v>
      </c>
      <c r="BX19" s="208">
        <f>IFERROR((BH19/$BH$68*$BI$68/$BI19)-1,"n.a.")</f>
        <v>0.57114786307697085</v>
      </c>
      <c r="BY19" s="208"/>
      <c r="BZ19" s="208">
        <f t="shared" si="16"/>
        <v>0.38707429516927627</v>
      </c>
      <c r="CA19" s="208">
        <f t="shared" si="17"/>
        <v>7.7468418486065076</v>
      </c>
      <c r="CB19" s="208">
        <f t="shared" si="18"/>
        <v>0.66105157332688735</v>
      </c>
      <c r="CC19" s="208">
        <f t="shared" si="5"/>
        <v>3.9915827408983633</v>
      </c>
      <c r="CD19" s="208">
        <f t="shared" si="6"/>
        <v>2.7148318807681138</v>
      </c>
      <c r="CE19" s="208">
        <f t="shared" si="7"/>
        <v>4.5577445581458447</v>
      </c>
    </row>
    <row r="20" spans="1:83" x14ac:dyDescent="0.15">
      <c r="A20" s="201" t="s">
        <v>114</v>
      </c>
      <c r="C20" s="201" t="s">
        <v>115</v>
      </c>
      <c r="D20" s="104" t="s">
        <v>116</v>
      </c>
      <c r="E20" s="201" t="s">
        <v>78</v>
      </c>
      <c r="F20" s="252">
        <v>40374</v>
      </c>
      <c r="G20" s="78" t="s">
        <v>79</v>
      </c>
      <c r="H20" s="254">
        <v>15</v>
      </c>
      <c r="I20" s="254">
        <v>17</v>
      </c>
      <c r="J20" s="254">
        <f>(I20-H20)/2+H20</f>
        <v>16</v>
      </c>
      <c r="K20" s="209"/>
      <c r="L20" s="211">
        <v>62.7</v>
      </c>
      <c r="M20" s="211">
        <v>0.36</v>
      </c>
      <c r="N20" s="211">
        <v>14.79</v>
      </c>
      <c r="O20" s="211">
        <v>2.96</v>
      </c>
      <c r="P20" s="211">
        <v>0.05</v>
      </c>
      <c r="Q20" s="211">
        <v>1.4</v>
      </c>
      <c r="R20" s="211">
        <v>2.2799999999999998</v>
      </c>
      <c r="S20" s="211">
        <v>3.2</v>
      </c>
      <c r="T20" s="211">
        <v>2.2400000000000002</v>
      </c>
      <c r="U20" s="211">
        <v>0.106</v>
      </c>
      <c r="V20" s="210">
        <v>9.6041804999999982</v>
      </c>
      <c r="W20" s="211">
        <v>99.690180499999983</v>
      </c>
      <c r="X20" s="208"/>
      <c r="Y20" s="209">
        <v>1000</v>
      </c>
      <c r="Z20" s="209">
        <v>28</v>
      </c>
      <c r="AA20" s="209">
        <v>18</v>
      </c>
      <c r="AB20" s="209" t="s">
        <v>83</v>
      </c>
      <c r="AC20" s="209" t="s">
        <v>83</v>
      </c>
      <c r="AD20" s="209">
        <v>91</v>
      </c>
      <c r="AE20" s="209">
        <v>641</v>
      </c>
      <c r="AF20" s="209">
        <v>66</v>
      </c>
      <c r="AG20" s="209">
        <v>19</v>
      </c>
      <c r="AH20" s="209">
        <v>38</v>
      </c>
      <c r="AI20" s="209">
        <v>102</v>
      </c>
      <c r="AJ20" s="208"/>
      <c r="AK20" s="208"/>
      <c r="AL20" s="264"/>
      <c r="AM20" s="208"/>
      <c r="AN20" s="208">
        <f t="shared" si="14"/>
        <v>69.361614670687288</v>
      </c>
      <c r="AO20" s="208">
        <f t="shared" si="14"/>
        <v>0.39824850528624278</v>
      </c>
      <c r="AP20" s="208">
        <f t="shared" si="14"/>
        <v>16.361376092176474</v>
      </c>
      <c r="AQ20" s="208">
        <f t="shared" si="14"/>
        <v>3.2744877101313294</v>
      </c>
      <c r="AR20" s="208">
        <f t="shared" si="14"/>
        <v>5.5312292400867054E-2</v>
      </c>
      <c r="AS20" s="208">
        <f t="shared" si="14"/>
        <v>1.5487441872242775</v>
      </c>
      <c r="AT20" s="208">
        <f t="shared" si="14"/>
        <v>2.5222405334795375</v>
      </c>
      <c r="AU20" s="208">
        <f t="shared" si="14"/>
        <v>3.5399867136554914</v>
      </c>
      <c r="AV20" s="208">
        <f t="shared" si="14"/>
        <v>2.4779906995588443</v>
      </c>
      <c r="AW20" s="208">
        <f t="shared" si="14"/>
        <v>0.11726205988983815</v>
      </c>
      <c r="AX20" s="208"/>
      <c r="AY20" s="217">
        <f t="shared" si="15"/>
        <v>1106.2458480173411</v>
      </c>
      <c r="AZ20" s="217">
        <f t="shared" si="15"/>
        <v>30.974883744485549</v>
      </c>
      <c r="BA20" s="217">
        <f t="shared" si="15"/>
        <v>19.912425264312141</v>
      </c>
      <c r="BB20" s="217" t="str">
        <f t="shared" si="15"/>
        <v>&lt;10</v>
      </c>
      <c r="BC20" s="217" t="str">
        <f t="shared" si="15"/>
        <v>&lt;10</v>
      </c>
      <c r="BD20" s="217">
        <f t="shared" si="15"/>
        <v>100.66837216957803</v>
      </c>
      <c r="BE20" s="217">
        <f t="shared" si="15"/>
        <v>709.10358857911569</v>
      </c>
      <c r="BF20" s="217">
        <f t="shared" si="15"/>
        <v>73.012225969144509</v>
      </c>
      <c r="BG20" s="217">
        <f t="shared" si="15"/>
        <v>21.018671112329482</v>
      </c>
      <c r="BH20" s="217">
        <f t="shared" si="15"/>
        <v>42.037342224658964</v>
      </c>
      <c r="BI20" s="217">
        <f t="shared" si="15"/>
        <v>112.83707649776879</v>
      </c>
      <c r="BL20" s="208">
        <f>IF(IFERROR(1-($BI$68/BI20),"n.a.")&lt;0,"(0.00)",(1-($BI$68/BI20)))</f>
        <v>9.1376735405990228E-4</v>
      </c>
      <c r="BM20" s="208">
        <f>IFERROR((AN20/$AN$68*$BI$68/$BI20)-1,"n.a.")</f>
        <v>-5.2788591499319804E-3</v>
      </c>
      <c r="BN20" s="208">
        <f>IFERROR((AO20/$AO$68*$BI$68/$BI20)-1,"n.a.")</f>
        <v>0.36605971073480092</v>
      </c>
      <c r="BO20" s="208">
        <f>IFERROR((AP20/$AP$68*$BI$68/$BI20)-1,"n.a.")</f>
        <v>-1.2196427213335692E-3</v>
      </c>
      <c r="BP20" s="208">
        <f>IFERROR((AQ20/$AQ$68*$BI$68/$BI20)-1,"n.a.")</f>
        <v>0.75351383288427454</v>
      </c>
      <c r="BQ20" s="208">
        <f>IFERROR((AR20/$AR$68*$BI$68/$BI20)-1,"n.a.")</f>
        <v>0.58323810540937382</v>
      </c>
      <c r="BR20" s="208">
        <f>IFERROR((AS20/$AS$68*$BI$68/$BI20)-1,"n.a.")</f>
        <v>0.57745837087912655</v>
      </c>
      <c r="BS20" s="208">
        <f>IFERROR((AT20/$AT$68*$BI$68/$BI20)-1,"n.a.")</f>
        <v>0.14444929507169268</v>
      </c>
      <c r="BT20" s="208">
        <f>IFERROR((AU20/$AU$68*$BI$68/$BI20)-1,"n.a.")</f>
        <v>-0.29238392909840472</v>
      </c>
      <c r="BU20" s="208">
        <f>IFERROR((AV20/$AV$68*$BI$68/$BI20)-1,"n.a.")</f>
        <v>-0.13828468932413296</v>
      </c>
      <c r="BV20" s="208">
        <f>IFERROR((AW20/$AW$68*$BI$68/$BI20)-1,"n.a.")</f>
        <v>-0.13689224407181377</v>
      </c>
      <c r="BW20" s="208">
        <f>IFERROR((BE20/$BE$68*$BI$68/$BI20)-1,"n.a.")</f>
        <v>-0.10032516608067754</v>
      </c>
      <c r="BX20" s="208">
        <f>IFERROR((BH20/$BH$68*$BI$68/$BI20)-1,"n.a.")</f>
        <v>-3.6645039837200244E-2</v>
      </c>
      <c r="BY20" s="208"/>
      <c r="BZ20" s="208">
        <f t="shared" si="16"/>
        <v>-3.2063957680845689E-2</v>
      </c>
      <c r="CA20" s="208">
        <f t="shared" si="17"/>
        <v>3.516343176731465</v>
      </c>
      <c r="CB20" s="208">
        <f t="shared" si="18"/>
        <v>-0.16515202572289378</v>
      </c>
      <c r="CC20" s="208" t="str">
        <f t="shared" si="5"/>
        <v>n.a.</v>
      </c>
      <c r="CD20" s="208">
        <f t="shared" si="6"/>
        <v>2.0141819835550798</v>
      </c>
      <c r="CE20" s="208">
        <f t="shared" si="7"/>
        <v>2.7175466050699262</v>
      </c>
    </row>
    <row r="21" spans="1:83" x14ac:dyDescent="0.2">
      <c r="F21" s="253"/>
      <c r="G21" s="253"/>
      <c r="H21" s="254"/>
      <c r="I21" s="254"/>
      <c r="J21" s="254"/>
      <c r="K21" s="209"/>
      <c r="L21" s="211"/>
      <c r="M21" s="211"/>
      <c r="N21" s="211"/>
      <c r="O21" s="211"/>
      <c r="P21" s="211"/>
      <c r="Q21" s="211"/>
      <c r="R21" s="211"/>
      <c r="S21" s="211"/>
      <c r="T21" s="211"/>
      <c r="U21" s="211"/>
      <c r="V21" s="210"/>
      <c r="W21" s="211"/>
      <c r="X21" s="208"/>
      <c r="Y21" s="209"/>
      <c r="Z21" s="209"/>
      <c r="AA21" s="209"/>
      <c r="AB21" s="209"/>
      <c r="AC21" s="209"/>
      <c r="AD21" s="209"/>
      <c r="AE21" s="209"/>
      <c r="AF21" s="209"/>
      <c r="AG21" s="209"/>
      <c r="AH21" s="209"/>
      <c r="AI21" s="209"/>
      <c r="AJ21" s="208"/>
      <c r="AK21" s="208"/>
      <c r="AL21" s="264"/>
      <c r="AM21" s="208"/>
      <c r="AN21" s="208"/>
      <c r="AO21" s="208"/>
      <c r="AP21" s="208"/>
      <c r="AQ21" s="208"/>
      <c r="AR21" s="208"/>
      <c r="AS21" s="208"/>
      <c r="AT21" s="208"/>
      <c r="AU21" s="208"/>
      <c r="AV21" s="208"/>
      <c r="AW21" s="208"/>
      <c r="AX21" s="208"/>
      <c r="AY21" s="217"/>
      <c r="AZ21" s="217"/>
      <c r="BA21" s="217"/>
      <c r="BB21" s="217"/>
      <c r="BC21" s="217"/>
      <c r="BD21" s="217"/>
      <c r="BE21" s="217"/>
      <c r="BF21" s="217"/>
      <c r="BG21" s="217"/>
      <c r="BH21" s="217"/>
      <c r="BI21" s="217"/>
      <c r="BL21" s="208"/>
      <c r="BM21" s="208"/>
      <c r="BN21" s="208"/>
      <c r="BO21" s="208"/>
      <c r="BP21" s="208"/>
      <c r="BQ21" s="208"/>
      <c r="BR21" s="208"/>
      <c r="BS21" s="208"/>
      <c r="BT21" s="208"/>
      <c r="BU21" s="208"/>
      <c r="BV21" s="208"/>
      <c r="BW21" s="208"/>
      <c r="BX21" s="208"/>
      <c r="BZ21" s="208"/>
      <c r="CA21" s="208"/>
      <c r="CB21" s="208"/>
      <c r="CC21" s="208"/>
      <c r="CD21" s="208"/>
      <c r="CE21" s="208"/>
    </row>
    <row r="22" spans="1:83" x14ac:dyDescent="0.2">
      <c r="A22" s="229" t="s">
        <v>117</v>
      </c>
      <c r="D22" s="230"/>
      <c r="F22" s="253"/>
      <c r="G22" s="253"/>
      <c r="H22" s="254"/>
      <c r="I22" s="254"/>
      <c r="J22" s="254"/>
      <c r="K22" s="209"/>
      <c r="L22" s="211"/>
      <c r="M22" s="211"/>
      <c r="N22" s="211"/>
      <c r="O22" s="211"/>
      <c r="P22" s="211"/>
      <c r="Q22" s="211"/>
      <c r="R22" s="211"/>
      <c r="S22" s="211"/>
      <c r="T22" s="211"/>
      <c r="U22" s="211"/>
      <c r="V22" s="210"/>
      <c r="W22" s="211"/>
      <c r="X22" s="208"/>
      <c r="Y22" s="209"/>
      <c r="Z22" s="209"/>
      <c r="AA22" s="209"/>
      <c r="AB22" s="209"/>
      <c r="AC22" s="209"/>
      <c r="AD22" s="209"/>
      <c r="AE22" s="209"/>
      <c r="AF22" s="209"/>
      <c r="AG22" s="209"/>
      <c r="AH22" s="209"/>
      <c r="AI22" s="209"/>
      <c r="AJ22" s="208"/>
      <c r="AK22" s="208"/>
      <c r="AL22" s="264"/>
      <c r="AM22" s="208"/>
      <c r="AN22" s="208"/>
      <c r="AO22" s="208"/>
      <c r="AP22" s="208"/>
      <c r="AQ22" s="208"/>
      <c r="AR22" s="208"/>
      <c r="AS22" s="208"/>
      <c r="AT22" s="208"/>
      <c r="AU22" s="208"/>
      <c r="AV22" s="208"/>
      <c r="AW22" s="208"/>
      <c r="AX22" s="208"/>
      <c r="AY22" s="217"/>
      <c r="AZ22" s="217"/>
      <c r="BA22" s="217"/>
      <c r="BB22" s="217"/>
      <c r="BC22" s="217"/>
      <c r="BD22" s="217"/>
      <c r="BE22" s="217"/>
      <c r="BF22" s="217"/>
      <c r="BG22" s="217"/>
      <c r="BH22" s="217"/>
      <c r="BI22" s="217"/>
      <c r="BL22" s="208"/>
      <c r="BM22" s="208"/>
      <c r="BN22" s="208"/>
      <c r="BO22" s="208"/>
      <c r="BP22" s="208"/>
      <c r="BQ22" s="208"/>
      <c r="BR22" s="208"/>
      <c r="BS22" s="208"/>
      <c r="BT22" s="208"/>
      <c r="BU22" s="208"/>
      <c r="BV22" s="208"/>
      <c r="BW22" s="208"/>
      <c r="BX22" s="208"/>
      <c r="BZ22" s="208"/>
      <c r="CA22" s="208"/>
      <c r="CB22" s="208"/>
      <c r="CC22" s="208"/>
      <c r="CD22" s="208"/>
      <c r="CE22" s="208"/>
    </row>
    <row r="23" spans="1:83" x14ac:dyDescent="0.15">
      <c r="A23" s="201" t="s">
        <v>118</v>
      </c>
      <c r="C23" s="201" t="s">
        <v>119</v>
      </c>
      <c r="D23" s="104" t="s">
        <v>120</v>
      </c>
      <c r="E23" s="201" t="s">
        <v>78</v>
      </c>
      <c r="F23" s="252">
        <v>40374</v>
      </c>
      <c r="G23" s="78" t="s">
        <v>79</v>
      </c>
      <c r="H23" s="254">
        <v>2.5</v>
      </c>
      <c r="I23" s="254">
        <v>9</v>
      </c>
      <c r="J23" s="254">
        <f>(I23-H23)/2+H23</f>
        <v>5.75</v>
      </c>
      <c r="K23" s="209"/>
      <c r="L23" s="211">
        <v>41.32</v>
      </c>
      <c r="M23" s="211">
        <v>0.36099999999999999</v>
      </c>
      <c r="N23" s="211">
        <v>9.7100000000000009</v>
      </c>
      <c r="O23" s="211">
        <v>1.57</v>
      </c>
      <c r="P23" s="211">
        <v>2.3E-2</v>
      </c>
      <c r="Q23" s="211">
        <v>0.63</v>
      </c>
      <c r="R23" s="211">
        <v>0.9</v>
      </c>
      <c r="S23" s="211">
        <v>1.55</v>
      </c>
      <c r="T23" s="211">
        <v>1.75</v>
      </c>
      <c r="U23" s="211">
        <v>0.14299999999999999</v>
      </c>
      <c r="V23" s="210">
        <v>41.832464999999999</v>
      </c>
      <c r="W23" s="211">
        <v>99.789465000000007</v>
      </c>
      <c r="X23" s="208"/>
      <c r="Y23" s="209">
        <v>623</v>
      </c>
      <c r="Z23" s="209">
        <v>25</v>
      </c>
      <c r="AA23" s="209">
        <v>16</v>
      </c>
      <c r="AB23" s="209">
        <v>13</v>
      </c>
      <c r="AC23" s="209">
        <v>10</v>
      </c>
      <c r="AD23" s="209">
        <v>83</v>
      </c>
      <c r="AE23" s="209">
        <v>260</v>
      </c>
      <c r="AF23" s="209">
        <v>53</v>
      </c>
      <c r="AG23" s="209">
        <v>15</v>
      </c>
      <c r="AH23" s="209">
        <v>22</v>
      </c>
      <c r="AI23" s="209">
        <v>93</v>
      </c>
      <c r="AJ23" s="208"/>
      <c r="AK23" s="208"/>
      <c r="AL23" s="264"/>
      <c r="AM23" s="208"/>
      <c r="AN23" s="208">
        <f t="shared" ref="AN23:AW26" si="19">IFERROR((L23*100)/(100-$V23),"NA")</f>
        <v>71.036188829387385</v>
      </c>
      <c r="AO23" s="208">
        <f t="shared" si="19"/>
        <v>0.62062110763332157</v>
      </c>
      <c r="AP23" s="208">
        <f t="shared" si="19"/>
        <v>16.693160540497377</v>
      </c>
      <c r="AQ23" s="208">
        <f t="shared" si="19"/>
        <v>2.6991001079897918</v>
      </c>
      <c r="AR23" s="208">
        <f t="shared" si="19"/>
        <v>3.9540956996028796E-2</v>
      </c>
      <c r="AS23" s="208">
        <f t="shared" si="19"/>
        <v>1.083078387282528</v>
      </c>
      <c r="AT23" s="208">
        <f t="shared" si="19"/>
        <v>1.54725483897504</v>
      </c>
      <c r="AU23" s="208">
        <f t="shared" si="19"/>
        <v>2.6647166671236797</v>
      </c>
      <c r="AV23" s="208">
        <f t="shared" si="19"/>
        <v>3.0085510757848</v>
      </c>
      <c r="AW23" s="208">
        <f t="shared" si="19"/>
        <v>0.24584160219270076</v>
      </c>
      <c r="AX23" s="208"/>
      <c r="AY23" s="217">
        <f t="shared" ref="AY23:BI26" si="20">IFERROR((Y23*100)/(100-$V23),"&lt;10")</f>
        <v>1071.0441829793888</v>
      </c>
      <c r="AZ23" s="217">
        <f t="shared" si="20"/>
        <v>42.979301082639999</v>
      </c>
      <c r="BA23" s="217">
        <f t="shared" si="20"/>
        <v>27.506752692889599</v>
      </c>
      <c r="BB23" s="217">
        <f t="shared" si="20"/>
        <v>22.349236562972798</v>
      </c>
      <c r="BC23" s="217">
        <f t="shared" si="20"/>
        <v>17.191720433055998</v>
      </c>
      <c r="BD23" s="217">
        <f t="shared" si="20"/>
        <v>142.6912795943648</v>
      </c>
      <c r="BE23" s="217">
        <f t="shared" si="20"/>
        <v>446.984731259456</v>
      </c>
      <c r="BF23" s="217">
        <f t="shared" si="20"/>
        <v>91.116118295196799</v>
      </c>
      <c r="BG23" s="217">
        <f t="shared" si="20"/>
        <v>25.787580649583997</v>
      </c>
      <c r="BH23" s="217">
        <f t="shared" si="20"/>
        <v>37.821784952723199</v>
      </c>
      <c r="BI23" s="217">
        <f t="shared" si="20"/>
        <v>159.88300002742079</v>
      </c>
      <c r="BL23" s="208">
        <f>IF(IFERROR(1-($BI$68/BI23),"n.a.")&lt;0,"(0.00)",(1-($BI$68/BI23)))</f>
        <v>0.29489708323209418</v>
      </c>
      <c r="BM23" s="208">
        <f>IFERROR((AN23/$AN$68*$BI$68/$BI23)-1,"n.a.")</f>
        <v>-0.28102904956657726</v>
      </c>
      <c r="BN23" s="208">
        <f>IFERROR((AO23/$AO$68*$BI$68/$BI23)-1,"n.a.")</f>
        <v>0.50242086824004906</v>
      </c>
      <c r="BO23" s="208">
        <f>IFERROR((AP23/$AP$68*$BI$68/$BI23)-1,"n.a.")</f>
        <v>-0.28081888993875781</v>
      </c>
      <c r="BP23" s="208">
        <f>IFERROR((AQ23/$AQ$68*$BI$68/$BI23)-1,"n.a.")</f>
        <v>2.0080300777708837E-2</v>
      </c>
      <c r="BQ23" s="208">
        <f>IFERROR((AR23/$AR$68*$BI$68/$BI23)-1,"n.a.")</f>
        <v>-0.20123083972249667</v>
      </c>
      <c r="BR23" s="208">
        <f>IFERROR((AS23/$AS$68*$BI$68/$BI23)-1,"n.a.")</f>
        <v>-0.22144796534030198</v>
      </c>
      <c r="BS23" s="208">
        <f>IFERROR((AT23/$AT$68*$BI$68/$BI23)-1,"n.a.")</f>
        <v>-0.5045253476344963</v>
      </c>
      <c r="BT23" s="208">
        <f>IFERROR((AU23/$AU$68*$BI$68/$BI23)-1,"n.a.")</f>
        <v>-0.62407896233352744</v>
      </c>
      <c r="BU23" s="208">
        <f>IFERROR((AV23/$AV$68*$BI$68/$BI23)-1,"n.a.")</f>
        <v>-0.26163506645717038</v>
      </c>
      <c r="BV23" s="208">
        <f>IFERROR((AW23/$AW$68*$BI$68/$BI23)-1,"n.a.")</f>
        <v>0.2770632712485821</v>
      </c>
      <c r="BW23" s="208">
        <f>IFERROR((BE23/$BE$68*$BI$68/$BI23)-1,"n.a.")</f>
        <v>-0.59976218953012883</v>
      </c>
      <c r="BX23" s="208">
        <f>IFERROR((BH23/$BH$68*$BI$68/$BI23)-1,"n.a.")</f>
        <v>-0.38829413395435119</v>
      </c>
      <c r="BY23" s="208"/>
      <c r="BZ23" s="208">
        <f t="shared" si="16"/>
        <v>-3.1720839622596975E-2</v>
      </c>
      <c r="CA23" s="208">
        <f t="shared" si="17"/>
        <v>3.4226862905780475</v>
      </c>
      <c r="CB23" s="208">
        <f t="shared" si="18"/>
        <v>-0.42955645835039791</v>
      </c>
      <c r="CC23" s="208">
        <f t="shared" si="5"/>
        <v>2.5334680692739306</v>
      </c>
      <c r="CD23" s="208">
        <f t="shared" si="6"/>
        <v>1.6547194205113653</v>
      </c>
      <c r="CE23" s="208">
        <f t="shared" si="7"/>
        <v>2.2189282998058784</v>
      </c>
    </row>
    <row r="24" spans="1:83" x14ac:dyDescent="0.15">
      <c r="A24" s="201" t="s">
        <v>121</v>
      </c>
      <c r="C24" s="201" t="s">
        <v>122</v>
      </c>
      <c r="D24" s="104" t="s">
        <v>123</v>
      </c>
      <c r="E24" s="201" t="s">
        <v>78</v>
      </c>
      <c r="F24" s="252">
        <v>40374</v>
      </c>
      <c r="G24" s="78" t="s">
        <v>79</v>
      </c>
      <c r="H24" s="254">
        <v>9</v>
      </c>
      <c r="I24" s="254">
        <v>15</v>
      </c>
      <c r="J24" s="254">
        <f>(I24-H24)/2+H24</f>
        <v>12</v>
      </c>
      <c r="K24" s="209"/>
      <c r="L24" s="211">
        <v>57.65</v>
      </c>
      <c r="M24" s="211">
        <v>0.42799999999999999</v>
      </c>
      <c r="N24" s="211">
        <v>15.35</v>
      </c>
      <c r="O24" s="211">
        <v>3.81</v>
      </c>
      <c r="P24" s="211">
        <v>5.1999999999999998E-2</v>
      </c>
      <c r="Q24" s="211">
        <v>1.45</v>
      </c>
      <c r="R24" s="211">
        <v>1.71</v>
      </c>
      <c r="S24" s="211">
        <v>3.08</v>
      </c>
      <c r="T24" s="211">
        <v>3.45</v>
      </c>
      <c r="U24" s="211">
        <v>0.12</v>
      </c>
      <c r="V24" s="210">
        <v>12.5121105</v>
      </c>
      <c r="W24" s="211">
        <v>99.612110500000014</v>
      </c>
      <c r="X24" s="208"/>
      <c r="Y24" s="209">
        <v>1874</v>
      </c>
      <c r="Z24" s="209">
        <v>41</v>
      </c>
      <c r="AA24" s="209">
        <v>21</v>
      </c>
      <c r="AB24" s="209">
        <v>13</v>
      </c>
      <c r="AC24" s="209" t="s">
        <v>83</v>
      </c>
      <c r="AD24" s="209">
        <v>115</v>
      </c>
      <c r="AE24" s="209">
        <v>541</v>
      </c>
      <c r="AF24" s="209">
        <v>59</v>
      </c>
      <c r="AG24" s="209">
        <v>14</v>
      </c>
      <c r="AH24" s="209">
        <v>62</v>
      </c>
      <c r="AI24" s="209">
        <v>84</v>
      </c>
      <c r="AJ24" s="208"/>
      <c r="AK24" s="208"/>
      <c r="AL24" s="264"/>
      <c r="AM24" s="208"/>
      <c r="AN24" s="208">
        <f t="shared" si="19"/>
        <v>65.894834507352016</v>
      </c>
      <c r="AO24" s="208">
        <f t="shared" si="19"/>
        <v>0.48921056668077473</v>
      </c>
      <c r="AP24" s="208">
        <f t="shared" si="19"/>
        <v>17.545285510630588</v>
      </c>
      <c r="AQ24" s="208">
        <f t="shared" si="19"/>
        <v>4.3548884557330645</v>
      </c>
      <c r="AR24" s="208">
        <f t="shared" si="19"/>
        <v>5.943679782102871E-2</v>
      </c>
      <c r="AS24" s="208">
        <f t="shared" si="19"/>
        <v>1.6573722469325312</v>
      </c>
      <c r="AT24" s="208">
        <f t="shared" si="19"/>
        <v>1.9545562360376747</v>
      </c>
      <c r="AU24" s="208">
        <f t="shared" si="19"/>
        <v>3.5204872555532387</v>
      </c>
      <c r="AV24" s="208">
        <f t="shared" si="19"/>
        <v>3.9434029323567121</v>
      </c>
      <c r="AW24" s="208">
        <f t="shared" si="19"/>
        <v>0.13716184112545085</v>
      </c>
      <c r="AX24" s="208"/>
      <c r="AY24" s="217">
        <f t="shared" si="20"/>
        <v>2142.0107522424578</v>
      </c>
      <c r="AZ24" s="217">
        <f t="shared" si="20"/>
        <v>46.863629051195709</v>
      </c>
      <c r="BA24" s="217">
        <f t="shared" si="20"/>
        <v>24.003322196953903</v>
      </c>
      <c r="BB24" s="217">
        <f t="shared" si="20"/>
        <v>14.859199455257176</v>
      </c>
      <c r="BC24" s="217" t="str">
        <f t="shared" si="20"/>
        <v>&lt;10</v>
      </c>
      <c r="BD24" s="217">
        <f t="shared" si="20"/>
        <v>131.4467644118904</v>
      </c>
      <c r="BE24" s="217">
        <f t="shared" si="20"/>
        <v>618.37130040724094</v>
      </c>
      <c r="BF24" s="217">
        <f t="shared" si="20"/>
        <v>67.437905220013334</v>
      </c>
      <c r="BG24" s="217">
        <f t="shared" si="20"/>
        <v>16.002214797969266</v>
      </c>
      <c r="BH24" s="217">
        <f t="shared" si="20"/>
        <v>70.866951248149618</v>
      </c>
      <c r="BI24" s="217">
        <f t="shared" si="20"/>
        <v>96.013288787815611</v>
      </c>
      <c r="BL24" s="208" t="str">
        <f>IF(IFERROR(1-($BI$68/BI24),"n.a.")&lt;0,"(0.00)",(1-($BI$68/BI24)))</f>
        <v>(0.00)</v>
      </c>
      <c r="BM24" s="208">
        <f>IFERROR((AN24/$AN$68*$BI$68/$BI24)-1,"n.a.")</f>
        <v>0.1105906289474925</v>
      </c>
      <c r="BN24" s="208">
        <f>IFERROR((AO24/$AO$68*$BI$68/$BI24)-1,"n.a.")</f>
        <v>0.9721131855766687</v>
      </c>
      <c r="BO24" s="208">
        <f>IFERROR((AP24/$AP$68*$BI$68/$BI24)-1,"n.a.")</f>
        <v>0.25872565551950144</v>
      </c>
      <c r="BP24" s="208">
        <f>IFERROR((AQ24/$AQ$68*$BI$68/$BI24)-1,"n.a.")</f>
        <v>1.7407116543415646</v>
      </c>
      <c r="BQ24" s="208">
        <f>IFERROR((AR24/$AR$68*$BI$68/$BI24)-1,"n.a.")</f>
        <v>0.99940355025983796</v>
      </c>
      <c r="BR24" s="208">
        <f>IFERROR((AS24/$AS$68*$BI$68/$BI24)-1,"n.a.")</f>
        <v>0.98389534909032994</v>
      </c>
      <c r="BS24" s="208">
        <f>IFERROR((AT24/$AT$68*$BI$68/$BI24)-1,"n.a.")</f>
        <v>4.2266322297434211E-2</v>
      </c>
      <c r="BT24" s="208">
        <f>IFERROR((AU24/$AU$68*$BI$68/$BI24)-1,"n.a.")</f>
        <v>-0.17297371713376053</v>
      </c>
      <c r="BU24" s="208">
        <f>IFERROR((AV24/$AV$68*$BI$68/$BI24)-1,"n.a.")</f>
        <v>0.61159448249807347</v>
      </c>
      <c r="BV24" s="208">
        <f>IFERROR((AW24/$AW$68*$BI$68/$BI24)-1,"n.a.")</f>
        <v>0.18648235990128037</v>
      </c>
      <c r="BW24" s="208">
        <f>IFERROR((BE24/$BE$68*$BI$68/$BI24)-1,"n.a.")</f>
        <v>-7.7968637446400146E-2</v>
      </c>
      <c r="BX24" s="208">
        <f>IFERROR((BH24/$BH$68*$BI$68/$BI24)-1,"n.a.")</f>
        <v>0.9086017443826897</v>
      </c>
      <c r="BY24" s="208"/>
      <c r="BZ24" s="208">
        <f t="shared" si="16"/>
        <v>0.4853335657252329</v>
      </c>
      <c r="CA24" s="208">
        <f t="shared" si="17"/>
        <v>7.030334679035283</v>
      </c>
      <c r="CB24" s="208">
        <f t="shared" si="18"/>
        <v>0.89975619746571778</v>
      </c>
      <c r="CC24" s="208" t="str">
        <f>IFERROR((BC24/$BC$68*$BI$68/$BI24)-1,"n.a.")</f>
        <v>n.a.</v>
      </c>
      <c r="CD24" s="208">
        <f t="shared" si="6"/>
        <v>2.2718880189456105</v>
      </c>
      <c r="CE24" s="208">
        <f t="shared" si="7"/>
        <v>2.3262259097994069</v>
      </c>
    </row>
    <row r="25" spans="1:83" x14ac:dyDescent="0.15">
      <c r="A25" s="201" t="s">
        <v>124</v>
      </c>
      <c r="C25" s="201" t="s">
        <v>125</v>
      </c>
      <c r="D25" s="104" t="s">
        <v>126</v>
      </c>
      <c r="E25" s="201" t="s">
        <v>78</v>
      </c>
      <c r="F25" s="252">
        <v>40374</v>
      </c>
      <c r="G25" s="78" t="s">
        <v>79</v>
      </c>
      <c r="H25" s="254">
        <v>15</v>
      </c>
      <c r="I25" s="254">
        <v>32</v>
      </c>
      <c r="J25" s="254">
        <f>(I25-H25)/2+H25</f>
        <v>23.5</v>
      </c>
      <c r="K25" s="209"/>
      <c r="L25" s="211">
        <v>57.48</v>
      </c>
      <c r="M25" s="211">
        <v>0.55200000000000005</v>
      </c>
      <c r="N25" s="211">
        <v>15.31</v>
      </c>
      <c r="O25" s="211">
        <v>4.2</v>
      </c>
      <c r="P25" s="211">
        <v>7.1999999999999995E-2</v>
      </c>
      <c r="Q25" s="211">
        <v>1.98</v>
      </c>
      <c r="R25" s="211">
        <v>2.25</v>
      </c>
      <c r="S25" s="211">
        <v>2.69</v>
      </c>
      <c r="T25" s="211">
        <v>2.78</v>
      </c>
      <c r="U25" s="211">
        <v>0.121</v>
      </c>
      <c r="V25" s="210">
        <v>12.101721000000001</v>
      </c>
      <c r="W25" s="211">
        <v>99.536721</v>
      </c>
      <c r="X25" s="208"/>
      <c r="Y25" s="209">
        <v>1182</v>
      </c>
      <c r="Z25" s="209">
        <v>51</v>
      </c>
      <c r="AA25" s="209">
        <v>22</v>
      </c>
      <c r="AB25" s="209">
        <v>14</v>
      </c>
      <c r="AC25" s="209">
        <v>21</v>
      </c>
      <c r="AD25" s="209">
        <v>123</v>
      </c>
      <c r="AE25" s="209">
        <v>518</v>
      </c>
      <c r="AF25" s="209">
        <v>84</v>
      </c>
      <c r="AG25" s="209">
        <v>23</v>
      </c>
      <c r="AH25" s="209">
        <v>76</v>
      </c>
      <c r="AI25" s="209">
        <v>99</v>
      </c>
      <c r="AJ25" s="208"/>
      <c r="AK25" s="208"/>
      <c r="AL25" s="264"/>
      <c r="AM25" s="208"/>
      <c r="AN25" s="208">
        <f t="shared" si="19"/>
        <v>65.393771816624536</v>
      </c>
      <c r="AO25" s="208">
        <f t="shared" si="19"/>
        <v>0.62799864375046521</v>
      </c>
      <c r="AP25" s="208">
        <f t="shared" si="19"/>
        <v>17.417860934455838</v>
      </c>
      <c r="AQ25" s="208">
        <f t="shared" si="19"/>
        <v>4.7782505502752786</v>
      </c>
      <c r="AR25" s="208">
        <f t="shared" si="19"/>
        <v>8.191286657614763E-2</v>
      </c>
      <c r="AS25" s="208">
        <f t="shared" si="19"/>
        <v>2.2526038308440599</v>
      </c>
      <c r="AT25" s="208">
        <f t="shared" si="19"/>
        <v>2.5597770805046136</v>
      </c>
      <c r="AU25" s="208">
        <f t="shared" si="19"/>
        <v>3.0603557095810716</v>
      </c>
      <c r="AV25" s="208">
        <f t="shared" si="19"/>
        <v>3.162746792801256</v>
      </c>
      <c r="AW25" s="208">
        <f t="shared" si="19"/>
        <v>0.1376591229960259</v>
      </c>
      <c r="AX25" s="208"/>
      <c r="AY25" s="217">
        <f t="shared" si="20"/>
        <v>1344.736226291757</v>
      </c>
      <c r="AZ25" s="217">
        <f t="shared" si="20"/>
        <v>58.021613824771244</v>
      </c>
      <c r="BA25" s="217">
        <f t="shared" si="20"/>
        <v>25.028931453822889</v>
      </c>
      <c r="BB25" s="217">
        <f t="shared" si="20"/>
        <v>15.927501834250929</v>
      </c>
      <c r="BC25" s="217">
        <f t="shared" si="20"/>
        <v>23.891252751376395</v>
      </c>
      <c r="BD25" s="217">
        <f t="shared" si="20"/>
        <v>139.93448040091889</v>
      </c>
      <c r="BE25" s="217">
        <f t="shared" si="20"/>
        <v>589.31756786728442</v>
      </c>
      <c r="BF25" s="217">
        <f t="shared" si="20"/>
        <v>95.565011005505582</v>
      </c>
      <c r="BG25" s="217">
        <f t="shared" si="20"/>
        <v>26.166610156269385</v>
      </c>
      <c r="BH25" s="217">
        <f t="shared" si="20"/>
        <v>86.463581385933622</v>
      </c>
      <c r="BI25" s="217">
        <f t="shared" si="20"/>
        <v>112.63019154220301</v>
      </c>
      <c r="BL25" s="208" t="str">
        <f>IF(IFERROR(1-($BI$68/BI25),"n.a.")&lt;0,"(0.00)",(1-($BI$68/BI25)))</f>
        <v>(0.00)</v>
      </c>
      <c r="BM25" s="208">
        <f>IFERROR((AN25/$AN$68*$BI$68/$BI25)-1,"n.a.")</f>
        <v>-6.0459417144601457E-2</v>
      </c>
      <c r="BN25" s="208">
        <f>IFERROR((AO25/$AO$68*$BI$68/$BI25)-1,"n.a.")</f>
        <v>1.1580983713022506</v>
      </c>
      <c r="BO25" s="208">
        <f>IFERROR((AP25/$AP$68*$BI$68/$BI25)-1,"n.a.")</f>
        <v>6.522656007916261E-2</v>
      </c>
      <c r="BP25" s="208">
        <f>IFERROR((AQ25/$AQ$68*$BI$68/$BI25)-1,"n.a.")</f>
        <v>1.563490738491752</v>
      </c>
      <c r="BQ25" s="208">
        <f>IFERROR((AR25/$AR$68*$BI$68/$BI25)-1,"n.a.")</f>
        <v>1.3489496254800888</v>
      </c>
      <c r="BR25" s="208">
        <f>IFERROR((AS25/$AS$68*$BI$68/$BI25)-1,"n.a.")</f>
        <v>1.2985821975667271</v>
      </c>
      <c r="BS25" s="208">
        <f>IFERROR((AT25/$AT$68*$BI$68/$BI25)-1,"n.a.")</f>
        <v>0.16361471388868276</v>
      </c>
      <c r="BT25" s="208">
        <f>IFERROR((AU25/$AU$68*$BI$68/$BI25)-1,"n.a.")</f>
        <v>-0.38713479313769017</v>
      </c>
      <c r="BU25" s="208">
        <f>IFERROR((AV25/$AV$68*$BI$68/$BI25)-1,"n.a.")</f>
        <v>0.10185783502547241</v>
      </c>
      <c r="BV25" s="208">
        <f>IFERROR((AW25/$AW$68*$BI$68/$BI25)-1,"n.a.")</f>
        <v>1.5101574582206512E-2</v>
      </c>
      <c r="BW25" s="208">
        <f>IFERROR((BE25/$BE$68*$BI$68/$BI25)-1,"n.a.")</f>
        <v>-0.25093021439100349</v>
      </c>
      <c r="BX25" s="208">
        <f>IFERROR((BH25/$BH$68*$BI$68/$BI25)-1,"n.a.")</f>
        <v>0.98509506942637537</v>
      </c>
      <c r="BY25" s="208"/>
      <c r="BZ25" s="208">
        <f t="shared" si="16"/>
        <v>0.34795488810479647</v>
      </c>
      <c r="CA25" s="208">
        <f t="shared" si="17"/>
        <v>7.4754751823077505</v>
      </c>
      <c r="CB25" s="208">
        <f t="shared" si="18"/>
        <v>1.6693042128737456E-2</v>
      </c>
      <c r="CC25" s="208">
        <f t="shared" si="5"/>
        <v>5.9705688275676643</v>
      </c>
      <c r="CD25" s="208">
        <f t="shared" si="6"/>
        <v>2.9524810583256689</v>
      </c>
      <c r="CE25" s="208">
        <f t="shared" si="7"/>
        <v>3.6365573288112945</v>
      </c>
    </row>
    <row r="26" spans="1:83" x14ac:dyDescent="0.15">
      <c r="A26" s="201" t="s">
        <v>127</v>
      </c>
      <c r="C26" s="201" t="s">
        <v>128</v>
      </c>
      <c r="D26" s="104" t="s">
        <v>129</v>
      </c>
      <c r="E26" s="201" t="s">
        <v>90</v>
      </c>
      <c r="F26" s="252">
        <v>40374</v>
      </c>
      <c r="G26" s="78" t="s">
        <v>79</v>
      </c>
      <c r="H26" s="254">
        <v>32</v>
      </c>
      <c r="I26" s="254">
        <v>34</v>
      </c>
      <c r="J26" s="254">
        <f>(I26-H26)/2+H26</f>
        <v>33</v>
      </c>
      <c r="K26" s="209"/>
      <c r="L26" s="211">
        <v>63.78</v>
      </c>
      <c r="M26" s="211">
        <v>0.46</v>
      </c>
      <c r="N26" s="211">
        <v>15.15</v>
      </c>
      <c r="O26" s="211">
        <v>3.39</v>
      </c>
      <c r="P26" s="211">
        <v>6.4000000000000001E-2</v>
      </c>
      <c r="Q26" s="211">
        <v>1.69</v>
      </c>
      <c r="R26" s="211">
        <v>2.52</v>
      </c>
      <c r="S26" s="211">
        <v>3.06</v>
      </c>
      <c r="T26" s="211">
        <v>2.59</v>
      </c>
      <c r="U26" s="211">
        <v>0.156</v>
      </c>
      <c r="V26" s="210">
        <v>6.9166889999999999</v>
      </c>
      <c r="W26" s="211">
        <v>99.776689000000005</v>
      </c>
      <c r="X26" s="208"/>
      <c r="Y26" s="209">
        <v>1131</v>
      </c>
      <c r="Z26" s="209">
        <v>33</v>
      </c>
      <c r="AA26" s="209">
        <v>19</v>
      </c>
      <c r="AB26" s="209" t="s">
        <v>83</v>
      </c>
      <c r="AC26" s="209">
        <v>11</v>
      </c>
      <c r="AD26" s="209">
        <v>113</v>
      </c>
      <c r="AE26" s="209">
        <v>592</v>
      </c>
      <c r="AF26" s="209">
        <v>78</v>
      </c>
      <c r="AG26" s="209">
        <v>25</v>
      </c>
      <c r="AH26" s="209">
        <v>54</v>
      </c>
      <c r="AI26" s="209">
        <v>138</v>
      </c>
      <c r="AJ26" s="208"/>
      <c r="AK26" s="208"/>
      <c r="AL26" s="264"/>
      <c r="AM26" s="208"/>
      <c r="AN26" s="208">
        <f t="shared" si="19"/>
        <v>68.519264425392009</v>
      </c>
      <c r="AO26" s="208">
        <f t="shared" si="19"/>
        <v>0.49418096010787588</v>
      </c>
      <c r="AP26" s="208">
        <f t="shared" si="19"/>
        <v>16.275742490509391</v>
      </c>
      <c r="AQ26" s="208">
        <f t="shared" si="19"/>
        <v>3.6418988147080418</v>
      </c>
      <c r="AR26" s="208">
        <f t="shared" si="19"/>
        <v>6.8755611841095771E-2</v>
      </c>
      <c r="AS26" s="208">
        <f t="shared" si="19"/>
        <v>1.8155778751789353</v>
      </c>
      <c r="AT26" s="208">
        <f t="shared" si="19"/>
        <v>2.707252216243146</v>
      </c>
      <c r="AU26" s="208">
        <f t="shared" si="19"/>
        <v>3.2873776911523915</v>
      </c>
      <c r="AV26" s="208">
        <f t="shared" si="19"/>
        <v>2.7824536666943445</v>
      </c>
      <c r="AW26" s="208">
        <f t="shared" si="19"/>
        <v>0.16759180386267095</v>
      </c>
      <c r="AX26" s="208"/>
      <c r="AY26" s="217">
        <f t="shared" si="20"/>
        <v>1215.0405780043643</v>
      </c>
      <c r="AZ26" s="217">
        <f t="shared" si="20"/>
        <v>35.452112355565006</v>
      </c>
      <c r="BA26" s="217">
        <f t="shared" si="20"/>
        <v>20.411822265325306</v>
      </c>
      <c r="BB26" s="217" t="str">
        <f t="shared" si="20"/>
        <v>&lt;10</v>
      </c>
      <c r="BC26" s="217">
        <f t="shared" si="20"/>
        <v>11.817370785188336</v>
      </c>
      <c r="BD26" s="217">
        <f t="shared" si="20"/>
        <v>121.39662715693473</v>
      </c>
      <c r="BE26" s="217">
        <f t="shared" si="20"/>
        <v>635.98940953013584</v>
      </c>
      <c r="BF26" s="217">
        <f t="shared" si="20"/>
        <v>83.795901931335479</v>
      </c>
      <c r="BG26" s="217">
        <f t="shared" si="20"/>
        <v>26.857660875428035</v>
      </c>
      <c r="BH26" s="217">
        <f t="shared" si="20"/>
        <v>58.012547490924561</v>
      </c>
      <c r="BI26" s="217">
        <f t="shared" si="20"/>
        <v>148.25428803236275</v>
      </c>
      <c r="BL26" s="208">
        <f>IF(IFERROR(1-($BI$68/BI26),"n.a.")&lt;0,"(0.00)",(1-($BI$68/BI26)))</f>
        <v>0.23959049578162195</v>
      </c>
      <c r="BM26" s="208">
        <f>IFERROR((AN26/$AN$68*$BI$68/$BI26)-1,"n.a.")</f>
        <v>-0.2521071047929444</v>
      </c>
      <c r="BN26" s="208">
        <f>IFERROR((AO26/$AO$68*$BI$68/$BI26)-1,"n.a.")</f>
        <v>0.29016750458286755</v>
      </c>
      <c r="BO26" s="208">
        <f>IFERROR((AP26/$AP$68*$BI$68/$BI26)-1,"n.a.")</f>
        <v>-0.24380197837222406</v>
      </c>
      <c r="BP26" s="208">
        <f>IFERROR((AQ26/$AQ$68*$BI$68/$BI26)-1,"n.a.")</f>
        <v>0.48435667140306626</v>
      </c>
      <c r="BQ26" s="208">
        <f>IFERROR((AR26/$AR$68*$BI$68/$BI26)-1,"n.a.")</f>
        <v>0.49788092059599909</v>
      </c>
      <c r="BR26" s="208">
        <f>IFERROR((AS26/$AS$68*$BI$68/$BI26)-1,"n.a.")</f>
        <v>0.40746518619122085</v>
      </c>
      <c r="BS26" s="208">
        <f>IFERROR((AT26/$AT$68*$BI$68/$BI26)-1,"n.a.")</f>
        <v>-6.506087336248445E-2</v>
      </c>
      <c r="BT26" s="208">
        <f>IFERROR((AU26/$AU$68*$BI$68/$BI26)-1,"n.a.")</f>
        <v>-0.49986157597417125</v>
      </c>
      <c r="BU26" s="208">
        <f>IFERROR((AV26/$AV$68*$BI$68/$BI26)-1,"n.a.")</f>
        <v>-0.26356123584902136</v>
      </c>
      <c r="BV26" s="208">
        <f>IFERROR((AW26/$AW$68*$BI$68/$BI26)-1,"n.a.")</f>
        <v>-6.1131349991160655E-2</v>
      </c>
      <c r="BW26" s="208">
        <f>IFERROR((BE26/$BE$68*$BI$68/$BI26)-1,"n.a.")</f>
        <v>-0.38585582794790341</v>
      </c>
      <c r="BX26" s="208">
        <f>IFERROR((BH26/$BH$68*$BI$68/$BI26)-1,"n.a.")</f>
        <v>1.1853379209897374E-2</v>
      </c>
      <c r="BY26" s="208"/>
      <c r="BZ26" s="208">
        <f t="shared" si="16"/>
        <v>-0.11160767448872644</v>
      </c>
      <c r="CA26" s="208">
        <f t="shared" si="17"/>
        <v>2.9342678915316029</v>
      </c>
      <c r="CB26" s="208">
        <f t="shared" si="18"/>
        <v>-0.30210339124235119</v>
      </c>
      <c r="CC26" s="208">
        <f t="shared" si="5"/>
        <v>1.6193752426574144</v>
      </c>
      <c r="CD26" s="208">
        <f t="shared" si="6"/>
        <v>1.6329415745678761</v>
      </c>
      <c r="CE26" s="208">
        <f t="shared" si="7"/>
        <v>2.6154629454341385</v>
      </c>
    </row>
    <row r="27" spans="1:83" x14ac:dyDescent="0.2">
      <c r="F27" s="253"/>
      <c r="G27" s="253"/>
      <c r="H27" s="254"/>
      <c r="I27" s="254"/>
      <c r="J27" s="254"/>
      <c r="K27" s="209"/>
      <c r="L27" s="211"/>
      <c r="M27" s="211"/>
      <c r="N27" s="211"/>
      <c r="O27" s="211"/>
      <c r="P27" s="211"/>
      <c r="Q27" s="211"/>
      <c r="R27" s="211"/>
      <c r="S27" s="211"/>
      <c r="T27" s="211"/>
      <c r="U27" s="211"/>
      <c r="V27" s="210"/>
      <c r="W27" s="211"/>
      <c r="X27" s="208"/>
      <c r="Y27" s="209"/>
      <c r="Z27" s="209"/>
      <c r="AA27" s="209"/>
      <c r="AB27" s="209"/>
      <c r="AC27" s="209"/>
      <c r="AD27" s="209"/>
      <c r="AE27" s="209"/>
      <c r="AF27" s="209"/>
      <c r="AG27" s="209"/>
      <c r="AH27" s="209"/>
      <c r="AI27" s="209"/>
      <c r="AJ27" s="208"/>
      <c r="AK27" s="208"/>
      <c r="AL27" s="264"/>
      <c r="AM27" s="208"/>
      <c r="AN27" s="208"/>
      <c r="AO27" s="208"/>
      <c r="AP27" s="208"/>
      <c r="AQ27" s="208"/>
      <c r="AR27" s="208"/>
      <c r="AS27" s="208"/>
      <c r="AT27" s="208"/>
      <c r="AU27" s="208"/>
      <c r="AV27" s="208"/>
      <c r="AW27" s="208"/>
      <c r="AX27" s="208"/>
      <c r="AY27" s="217"/>
      <c r="AZ27" s="217"/>
      <c r="BA27" s="217"/>
      <c r="BB27" s="217"/>
      <c r="BC27" s="217"/>
      <c r="BD27" s="217"/>
      <c r="BE27" s="217"/>
      <c r="BF27" s="217"/>
      <c r="BG27" s="217"/>
      <c r="BH27" s="217"/>
      <c r="BI27" s="217"/>
      <c r="BL27" s="208"/>
      <c r="BM27" s="208"/>
      <c r="BN27" s="208"/>
      <c r="BO27" s="208"/>
      <c r="BP27" s="208"/>
      <c r="BQ27" s="208"/>
      <c r="BR27" s="208"/>
      <c r="BS27" s="208"/>
      <c r="BT27" s="208"/>
      <c r="BU27" s="208"/>
      <c r="BV27" s="208"/>
      <c r="BW27" s="208"/>
      <c r="BX27" s="208"/>
      <c r="BZ27" s="208"/>
      <c r="CA27" s="208"/>
      <c r="CB27" s="208"/>
      <c r="CC27" s="208"/>
      <c r="CD27" s="208"/>
      <c r="CE27" s="208"/>
    </row>
    <row r="28" spans="1:83" x14ac:dyDescent="0.2">
      <c r="A28" s="229" t="s">
        <v>130</v>
      </c>
      <c r="D28" s="230"/>
      <c r="F28" s="253"/>
      <c r="G28" s="253"/>
      <c r="H28" s="254"/>
      <c r="I28" s="254"/>
      <c r="J28" s="254"/>
      <c r="K28" s="209"/>
      <c r="L28" s="211"/>
      <c r="M28" s="211"/>
      <c r="N28" s="211"/>
      <c r="O28" s="211"/>
      <c r="P28" s="211"/>
      <c r="Q28" s="211"/>
      <c r="R28" s="211"/>
      <c r="S28" s="211"/>
      <c r="T28" s="211"/>
      <c r="U28" s="211"/>
      <c r="V28" s="210"/>
      <c r="W28" s="211"/>
      <c r="X28" s="208"/>
      <c r="Y28" s="209"/>
      <c r="Z28" s="209"/>
      <c r="AA28" s="209"/>
      <c r="AB28" s="209"/>
      <c r="AC28" s="209"/>
      <c r="AD28" s="209"/>
      <c r="AE28" s="209"/>
      <c r="AF28" s="209"/>
      <c r="AG28" s="209"/>
      <c r="AH28" s="209"/>
      <c r="AI28" s="209"/>
      <c r="AJ28" s="208"/>
      <c r="AK28" s="208"/>
      <c r="AL28" s="264"/>
      <c r="AM28" s="208"/>
      <c r="AN28" s="208"/>
      <c r="AO28" s="208"/>
      <c r="AP28" s="208"/>
      <c r="AQ28" s="208"/>
      <c r="AR28" s="208"/>
      <c r="AS28" s="208"/>
      <c r="AT28" s="208"/>
      <c r="AU28" s="208"/>
      <c r="AV28" s="208"/>
      <c r="AW28" s="208"/>
      <c r="AX28" s="208"/>
      <c r="AY28" s="217"/>
      <c r="AZ28" s="217"/>
      <c r="BA28" s="217"/>
      <c r="BB28" s="217"/>
      <c r="BC28" s="217"/>
      <c r="BD28" s="217"/>
      <c r="BE28" s="217"/>
      <c r="BF28" s="217"/>
      <c r="BG28" s="217"/>
      <c r="BH28" s="217"/>
      <c r="BI28" s="217"/>
      <c r="BL28" s="208"/>
      <c r="BM28" s="208"/>
      <c r="BN28" s="208"/>
      <c r="BO28" s="208"/>
      <c r="BP28" s="208"/>
      <c r="BQ28" s="208"/>
      <c r="BR28" s="208"/>
      <c r="BS28" s="208"/>
      <c r="BT28" s="208"/>
      <c r="BU28" s="208"/>
      <c r="BV28" s="208"/>
      <c r="BW28" s="208"/>
      <c r="BX28" s="208"/>
      <c r="BZ28" s="208"/>
      <c r="CA28" s="208"/>
      <c r="CB28" s="208"/>
      <c r="CC28" s="208"/>
      <c r="CD28" s="208"/>
      <c r="CE28" s="208"/>
    </row>
    <row r="29" spans="1:83" x14ac:dyDescent="0.15">
      <c r="A29" s="201" t="s">
        <v>131</v>
      </c>
      <c r="C29" s="201" t="s">
        <v>132</v>
      </c>
      <c r="D29" s="104" t="s">
        <v>133</v>
      </c>
      <c r="E29" s="201" t="s">
        <v>78</v>
      </c>
      <c r="F29" s="252">
        <v>40374</v>
      </c>
      <c r="G29" s="78" t="s">
        <v>79</v>
      </c>
      <c r="H29" s="254">
        <v>2</v>
      </c>
      <c r="I29" s="254">
        <v>6</v>
      </c>
      <c r="J29" s="254">
        <f>(I29-H29)/2+H29</f>
        <v>4</v>
      </c>
      <c r="K29" s="209"/>
      <c r="L29" s="211">
        <v>41.42</v>
      </c>
      <c r="M29" s="211">
        <v>0.34300000000000003</v>
      </c>
      <c r="N29" s="211">
        <v>10.130000000000001</v>
      </c>
      <c r="O29" s="211">
        <v>2.4</v>
      </c>
      <c r="P29" s="211">
        <v>3.5999999999999997E-2</v>
      </c>
      <c r="Q29" s="211">
        <v>0.76</v>
      </c>
      <c r="R29" s="211">
        <v>1.44</v>
      </c>
      <c r="S29" s="211">
        <v>1.66</v>
      </c>
      <c r="T29" s="211">
        <v>1.78</v>
      </c>
      <c r="U29" s="211">
        <v>0.152</v>
      </c>
      <c r="V29" s="210">
        <v>39.627241499999997</v>
      </c>
      <c r="W29" s="211">
        <v>99.748241500000006</v>
      </c>
      <c r="X29" s="208"/>
      <c r="Y29" s="209">
        <v>841</v>
      </c>
      <c r="Z29" s="209">
        <v>34</v>
      </c>
      <c r="AA29" s="209">
        <v>19</v>
      </c>
      <c r="AB29" s="209" t="s">
        <v>83</v>
      </c>
      <c r="AC29" s="209" t="s">
        <v>83</v>
      </c>
      <c r="AD29" s="209">
        <v>69</v>
      </c>
      <c r="AE29" s="209">
        <v>379</v>
      </c>
      <c r="AF29" s="209">
        <v>61</v>
      </c>
      <c r="AG29" s="209">
        <v>14</v>
      </c>
      <c r="AH29" s="209">
        <v>26</v>
      </c>
      <c r="AI29" s="209">
        <v>80</v>
      </c>
      <c r="AJ29" s="208"/>
      <c r="AK29" s="208"/>
      <c r="AL29" s="264"/>
      <c r="AM29" s="208"/>
      <c r="AN29" s="208">
        <f t="shared" ref="AN29:AW30" si="21">IFERROR((L29*100)/(100-$V29),"NA")</f>
        <v>68.607101992863221</v>
      </c>
      <c r="AO29" s="208">
        <f t="shared" si="21"/>
        <v>0.56813703485157141</v>
      </c>
      <c r="AP29" s="208">
        <f t="shared" si="21"/>
        <v>16.779090854362735</v>
      </c>
      <c r="AQ29" s="208">
        <f t="shared" si="21"/>
        <v>3.9753028677660964</v>
      </c>
      <c r="AR29" s="208">
        <f t="shared" si="21"/>
        <v>5.962954301649144E-2</v>
      </c>
      <c r="AS29" s="208">
        <f t="shared" si="21"/>
        <v>1.2588459081259307</v>
      </c>
      <c r="AT29" s="208">
        <f t="shared" si="21"/>
        <v>2.3851817206596579</v>
      </c>
      <c r="AU29" s="208">
        <f t="shared" si="21"/>
        <v>2.7495844835382171</v>
      </c>
      <c r="AV29" s="208">
        <f t="shared" si="21"/>
        <v>2.9483496269265217</v>
      </c>
      <c r="AW29" s="208">
        <f t="shared" si="21"/>
        <v>0.25176918162518613</v>
      </c>
      <c r="AX29" s="208"/>
      <c r="AY29" s="217">
        <f t="shared" ref="AY29:BI30" si="22">IFERROR((Y29*100)/(100-$V29),"&lt;10")</f>
        <v>1393.0123799130363</v>
      </c>
      <c r="AZ29" s="217">
        <f t="shared" si="22"/>
        <v>56.31679062668637</v>
      </c>
      <c r="BA29" s="217">
        <f t="shared" si="22"/>
        <v>31.471147703148265</v>
      </c>
      <c r="BB29" s="217" t="str">
        <f t="shared" si="22"/>
        <v>&lt;10</v>
      </c>
      <c r="BC29" s="217" t="str">
        <f t="shared" si="22"/>
        <v>&lt;10</v>
      </c>
      <c r="BD29" s="217">
        <f t="shared" si="22"/>
        <v>114.28995744827527</v>
      </c>
      <c r="BE29" s="217">
        <f t="shared" si="22"/>
        <v>627.76657786806277</v>
      </c>
      <c r="BF29" s="217">
        <f t="shared" si="22"/>
        <v>101.03894788905495</v>
      </c>
      <c r="BG29" s="217">
        <f t="shared" si="22"/>
        <v>23.189266728635562</v>
      </c>
      <c r="BH29" s="217">
        <f t="shared" si="22"/>
        <v>43.065781067466048</v>
      </c>
      <c r="BI29" s="217">
        <f t="shared" si="22"/>
        <v>132.51009559220321</v>
      </c>
      <c r="BL29" s="208">
        <f>IF(IFERROR(1-($BI$68/BI29),"n.a.")&lt;0,"(0.00)",(1-($BI$68/BI29)))</f>
        <v>0.14924240936423605</v>
      </c>
      <c r="BM29" s="208">
        <f>IFERROR((AN29/$AN$68*$BI$68/$BI29)-1,"n.a.")</f>
        <v>-0.16217351182037432</v>
      </c>
      <c r="BN29" s="208">
        <f>IFERROR((AO29/$AO$68*$BI$68/$BI29)-1,"n.a.")</f>
        <v>0.65947795276971366</v>
      </c>
      <c r="BO29" s="208">
        <f>IFERROR((AP29/$AP$68*$BI$68/$BI29)-1,"n.a.")</f>
        <v>-0.12778922247992297</v>
      </c>
      <c r="BP29" s="208">
        <f>IFERROR((AQ29/$AQ$68*$BI$68/$BI29)-1,"n.a.")</f>
        <v>0.81275416507631104</v>
      </c>
      <c r="BQ29" s="208">
        <f>IFERROR((AR29/$AR$68*$BI$68/$BI29)-1,"n.a.")</f>
        <v>0.45341258076580515</v>
      </c>
      <c r="BR29" s="208">
        <f>IFERROR((AS29/$AS$68*$BI$68/$BI29)-1,"n.a.")</f>
        <v>9.1826543844195641E-2</v>
      </c>
      <c r="BS29" s="208">
        <f>IFERROR((AT29/$AT$68*$BI$68/$BI29)-1,"n.a.")</f>
        <v>-7.841714660016319E-2</v>
      </c>
      <c r="BT29" s="208">
        <f>IFERROR((AU29/$AU$68*$BI$68/$BI29)-1,"n.a.")</f>
        <v>-0.5319783081052416</v>
      </c>
      <c r="BU29" s="208">
        <f>IFERROR((AV29/$AV$68*$BI$68/$BI29)-1,"n.a.")</f>
        <v>-0.12693620643799997</v>
      </c>
      <c r="BV29" s="208">
        <f>IFERROR((AW29/$AW$68*$BI$68/$BI29)-1,"n.a.")</f>
        <v>0.57802153866870309</v>
      </c>
      <c r="BW29" s="208">
        <f>IFERROR((BE29/$BE$68*$BI$68/$BI29)-1,"n.a.")</f>
        <v>-0.32177009107540633</v>
      </c>
      <c r="BX29" s="208">
        <f>IFERROR((BH29/$BH$68*$BI$68/$BI29)-1,"n.a.")</f>
        <v>-0.15959955448955754</v>
      </c>
      <c r="BY29" s="208"/>
      <c r="BZ29" s="208">
        <f t="shared" si="16"/>
        <v>-6.4239853593103247E-2</v>
      </c>
      <c r="CA29" s="208">
        <f t="shared" si="17"/>
        <v>5.992267025403895</v>
      </c>
      <c r="CB29" s="208">
        <f t="shared" si="18"/>
        <v>-0.10481338838201593</v>
      </c>
      <c r="CC29" s="208" t="str">
        <f t="shared" si="5"/>
        <v>n.a.</v>
      </c>
      <c r="CD29" s="208">
        <f t="shared" si="6"/>
        <v>2.5519394510757016</v>
      </c>
      <c r="CE29" s="208">
        <f t="shared" si="7"/>
        <v>2.4925372052893775</v>
      </c>
    </row>
    <row r="30" spans="1:83" x14ac:dyDescent="0.15">
      <c r="A30" s="201" t="s">
        <v>134</v>
      </c>
      <c r="C30" s="201" t="s">
        <v>135</v>
      </c>
      <c r="D30" s="104" t="s">
        <v>136</v>
      </c>
      <c r="E30" s="201" t="s">
        <v>78</v>
      </c>
      <c r="F30" s="252">
        <v>40374</v>
      </c>
      <c r="G30" s="78" t="s">
        <v>79</v>
      </c>
      <c r="H30" s="254">
        <v>6</v>
      </c>
      <c r="I30" s="254">
        <v>15</v>
      </c>
      <c r="J30" s="254">
        <f>(I30-H30)/2+H30</f>
        <v>10.5</v>
      </c>
      <c r="K30" s="209"/>
      <c r="L30" s="211">
        <v>57.83</v>
      </c>
      <c r="M30" s="211">
        <v>0.44700000000000001</v>
      </c>
      <c r="N30" s="211">
        <v>14.99</v>
      </c>
      <c r="O30" s="211">
        <v>4.34</v>
      </c>
      <c r="P30" s="211">
        <v>6.8000000000000005E-2</v>
      </c>
      <c r="Q30" s="211">
        <v>2.1800000000000002</v>
      </c>
      <c r="R30" s="211">
        <v>2.82</v>
      </c>
      <c r="S30" s="211">
        <v>2.44</v>
      </c>
      <c r="T30" s="211">
        <v>2.2799999999999998</v>
      </c>
      <c r="U30" s="211">
        <v>0.12</v>
      </c>
      <c r="V30" s="210">
        <v>12.256966500000001</v>
      </c>
      <c r="W30" s="211">
        <v>99.771966500000005</v>
      </c>
      <c r="X30" s="208"/>
      <c r="Y30" s="209">
        <v>958</v>
      </c>
      <c r="Z30" s="209">
        <v>52</v>
      </c>
      <c r="AA30" s="209">
        <v>16</v>
      </c>
      <c r="AB30" s="209">
        <v>13</v>
      </c>
      <c r="AC30" s="209">
        <v>15</v>
      </c>
      <c r="AD30" s="209">
        <v>96</v>
      </c>
      <c r="AE30" s="209">
        <v>631</v>
      </c>
      <c r="AF30" s="209">
        <v>90</v>
      </c>
      <c r="AG30" s="209">
        <v>20</v>
      </c>
      <c r="AH30" s="209">
        <v>56</v>
      </c>
      <c r="AI30" s="209">
        <v>86</v>
      </c>
      <c r="AJ30" s="208"/>
      <c r="AK30" s="208"/>
      <c r="AL30" s="264"/>
      <c r="AM30" s="208"/>
      <c r="AN30" s="208">
        <f t="shared" si="21"/>
        <v>65.908366388996569</v>
      </c>
      <c r="AO30" s="208">
        <f t="shared" si="21"/>
        <v>0.50944215417398353</v>
      </c>
      <c r="AP30" s="208">
        <f t="shared" si="21"/>
        <v>17.083977384939626</v>
      </c>
      <c r="AQ30" s="208">
        <f t="shared" si="21"/>
        <v>4.9462616311299517</v>
      </c>
      <c r="AR30" s="208">
        <f t="shared" si="21"/>
        <v>7.7499030165169763E-2</v>
      </c>
      <c r="AS30" s="208">
        <f t="shared" si="21"/>
        <v>2.4845277317657364</v>
      </c>
      <c r="AT30" s="208">
        <f t="shared" si="21"/>
        <v>3.2139303686143927</v>
      </c>
      <c r="AU30" s="208">
        <f t="shared" si="21"/>
        <v>2.7808475529855028</v>
      </c>
      <c r="AV30" s="208">
        <f t="shared" si="21"/>
        <v>2.5984968937733384</v>
      </c>
      <c r="AW30" s="208">
        <f t="shared" si="21"/>
        <v>0.1367629944091231</v>
      </c>
      <c r="AX30" s="208"/>
      <c r="AY30" s="217">
        <f t="shared" si="22"/>
        <v>1091.8245720328327</v>
      </c>
      <c r="AZ30" s="217">
        <f t="shared" si="22"/>
        <v>59.263964243953339</v>
      </c>
      <c r="BA30" s="217">
        <f t="shared" si="22"/>
        <v>18.235065921216414</v>
      </c>
      <c r="BB30" s="217">
        <f t="shared" si="22"/>
        <v>14.815991060988335</v>
      </c>
      <c r="BC30" s="217">
        <f t="shared" si="22"/>
        <v>17.095374301140389</v>
      </c>
      <c r="BD30" s="217">
        <f t="shared" si="22"/>
        <v>109.41039552729848</v>
      </c>
      <c r="BE30" s="217">
        <f t="shared" si="22"/>
        <v>719.14541226797223</v>
      </c>
      <c r="BF30" s="217">
        <f t="shared" si="22"/>
        <v>102.57224580684232</v>
      </c>
      <c r="BG30" s="217">
        <f t="shared" si="22"/>
        <v>22.793832401520515</v>
      </c>
      <c r="BH30" s="217">
        <f t="shared" si="22"/>
        <v>63.822730724257447</v>
      </c>
      <c r="BI30" s="217">
        <f t="shared" si="22"/>
        <v>98.013479326538217</v>
      </c>
      <c r="BL30" s="208" t="str">
        <f>IF(IFERROR(1-($BI$68/BI30),"n.a.")&lt;0,"(0.00)",(1-($BI$68/BI30)))</f>
        <v>(0.00)</v>
      </c>
      <c r="BM30" s="208">
        <f>IFERROR((AN30/$AN$68*$BI$68/$BI30)-1,"n.a.")</f>
        <v>8.8149884033726922E-2</v>
      </c>
      <c r="BN30" s="208">
        <f>IFERROR((AO30/$AO$68*$BI$68/$BI30)-1,"n.a.")</f>
        <v>1.0117611902856107</v>
      </c>
      <c r="BO30" s="208">
        <f>IFERROR((AP30/$AP$68*$BI$68/$BI30)-1,"n.a.")</f>
        <v>0.20061888978405862</v>
      </c>
      <c r="BP30" s="208">
        <f>IFERROR((AQ30/$AQ$68*$BI$68/$BI30)-1,"n.a.")</f>
        <v>2.049361657531469</v>
      </c>
      <c r="BQ30" s="208">
        <f>IFERROR((AR30/$AR$68*$BI$68/$BI30)-1,"n.a.")</f>
        <v>1.553799883516144</v>
      </c>
      <c r="BR30" s="208">
        <f>IFERROR((AS30/$AS$68*$BI$68/$BI30)-1,"n.a.")</f>
        <v>1.9133192969159687</v>
      </c>
      <c r="BS30" s="208">
        <f>IFERROR((AT30/$AT$68*$BI$68/$BI30)-1,"n.a.")</f>
        <v>0.67885248487567162</v>
      </c>
      <c r="BT30" s="208">
        <f>IFERROR((AU30/$AU$68*$BI$68/$BI30)-1,"n.a.")</f>
        <v>-0.36006000099567936</v>
      </c>
      <c r="BU30" s="208">
        <f>IFERROR((AV30/$AV$68*$BI$68/$BI30)-1,"n.a.")</f>
        <v>4.0285053212103294E-2</v>
      </c>
      <c r="BV30" s="208">
        <f>IFERROR((AW30/$AW$68*$BI$68/$BI30)-1,"n.a.")</f>
        <v>0.15888974688032032</v>
      </c>
      <c r="BW30" s="208">
        <f>IFERROR((BE30/$BE$68*$BI$68/$BI30)-1,"n.a.")</f>
        <v>5.0409455805163095E-2</v>
      </c>
      <c r="BX30" s="208">
        <f>IFERROR((BH30/$BH$68*$BI$68/$BI30)-1,"n.a.")</f>
        <v>0.6838076904681496</v>
      </c>
      <c r="BY30" s="208"/>
      <c r="BZ30" s="208">
        <f t="shared" si="16"/>
        <v>0.21109503276120134</v>
      </c>
      <c r="CA30" s="208">
        <f t="shared" si="17"/>
        <v>8.9479585587141575</v>
      </c>
      <c r="CB30" s="208">
        <f t="shared" si="18"/>
        <v>-5.141855052951505E-2</v>
      </c>
      <c r="CC30" s="208">
        <f t="shared" si="5"/>
        <v>4.7316139030664361</v>
      </c>
      <c r="CD30" s="208">
        <f t="shared" si="6"/>
        <v>3.8749454913734365</v>
      </c>
      <c r="CE30" s="208">
        <f t="shared" si="7"/>
        <v>3.6412454555340563</v>
      </c>
    </row>
    <row r="31" spans="1:83" x14ac:dyDescent="0.15">
      <c r="F31" s="252"/>
      <c r="G31" s="252"/>
      <c r="H31" s="254"/>
      <c r="I31" s="254"/>
      <c r="J31" s="254"/>
      <c r="K31" s="209"/>
      <c r="L31" s="211"/>
      <c r="M31" s="211"/>
      <c r="N31" s="211"/>
      <c r="O31" s="211"/>
      <c r="P31" s="211"/>
      <c r="Q31" s="211"/>
      <c r="R31" s="211"/>
      <c r="S31" s="211"/>
      <c r="T31" s="211"/>
      <c r="U31" s="211"/>
      <c r="V31" s="210"/>
      <c r="W31" s="211"/>
      <c r="X31" s="208"/>
      <c r="Y31" s="209"/>
      <c r="Z31" s="209"/>
      <c r="AA31" s="209"/>
      <c r="AB31" s="209"/>
      <c r="AC31" s="209"/>
      <c r="AD31" s="209"/>
      <c r="AE31" s="209"/>
      <c r="AF31" s="209"/>
      <c r="AG31" s="209"/>
      <c r="AH31" s="209"/>
      <c r="AI31" s="209"/>
      <c r="AJ31" s="208"/>
      <c r="AK31" s="208"/>
      <c r="AL31" s="264"/>
      <c r="AM31" s="208"/>
      <c r="AN31" s="208"/>
      <c r="AO31" s="208"/>
      <c r="AP31" s="208"/>
      <c r="AQ31" s="208"/>
      <c r="AR31" s="208"/>
      <c r="AS31" s="208"/>
      <c r="AT31" s="208"/>
      <c r="AU31" s="208"/>
      <c r="AV31" s="208"/>
      <c r="AW31" s="208"/>
      <c r="AX31" s="208"/>
      <c r="AY31" s="217"/>
      <c r="AZ31" s="217"/>
      <c r="BA31" s="217"/>
      <c r="BB31" s="217"/>
      <c r="BC31" s="217"/>
      <c r="BD31" s="217"/>
      <c r="BE31" s="217"/>
      <c r="BF31" s="217"/>
      <c r="BG31" s="217"/>
      <c r="BH31" s="217"/>
      <c r="BI31" s="217"/>
      <c r="BL31" s="208"/>
      <c r="BM31" s="208"/>
      <c r="BN31" s="208"/>
      <c r="BO31" s="208"/>
      <c r="BP31" s="208"/>
      <c r="BQ31" s="208"/>
      <c r="BR31" s="208"/>
      <c r="BS31" s="208"/>
      <c r="BT31" s="208"/>
      <c r="BU31" s="208"/>
      <c r="BV31" s="208"/>
      <c r="BW31" s="208"/>
      <c r="BX31" s="208"/>
      <c r="BY31" s="208"/>
      <c r="BZ31" s="208"/>
      <c r="CA31" s="208"/>
      <c r="CB31" s="208"/>
      <c r="CC31" s="208"/>
      <c r="CD31" s="208"/>
      <c r="CE31" s="208"/>
    </row>
    <row r="32" spans="1:83" x14ac:dyDescent="0.15">
      <c r="A32" s="201" t="s">
        <v>137</v>
      </c>
      <c r="C32" s="201" t="s">
        <v>138</v>
      </c>
      <c r="D32" s="104" t="s">
        <v>139</v>
      </c>
      <c r="E32" s="201" t="s">
        <v>140</v>
      </c>
      <c r="F32" s="252">
        <v>40374</v>
      </c>
      <c r="G32" s="78" t="s">
        <v>79</v>
      </c>
      <c r="H32" s="254"/>
      <c r="I32" s="254"/>
      <c r="J32" s="254"/>
      <c r="K32" s="209"/>
      <c r="L32" s="211">
        <v>67.400000000000006</v>
      </c>
      <c r="M32" s="211">
        <v>0.36499999999999999</v>
      </c>
      <c r="N32" s="211">
        <v>16.399999999999999</v>
      </c>
      <c r="O32" s="211">
        <v>2.4</v>
      </c>
      <c r="P32" s="211">
        <v>4.1000000000000002E-2</v>
      </c>
      <c r="Q32" s="211">
        <v>1.03</v>
      </c>
      <c r="R32" s="211">
        <v>2.81</v>
      </c>
      <c r="S32" s="211">
        <v>4.74</v>
      </c>
      <c r="T32" s="211">
        <v>2.27</v>
      </c>
      <c r="U32" s="211">
        <v>0.14499999999999999</v>
      </c>
      <c r="V32" s="210">
        <v>2.04</v>
      </c>
      <c r="W32" s="211">
        <v>99.64</v>
      </c>
      <c r="X32" s="208"/>
      <c r="Y32" s="209">
        <v>1227</v>
      </c>
      <c r="Z32" s="209" t="s">
        <v>83</v>
      </c>
      <c r="AA32" s="209">
        <v>23</v>
      </c>
      <c r="AB32" s="209" t="s">
        <v>83</v>
      </c>
      <c r="AC32" s="209">
        <v>10</v>
      </c>
      <c r="AD32" s="209">
        <v>85</v>
      </c>
      <c r="AE32" s="209">
        <v>990</v>
      </c>
      <c r="AF32" s="209">
        <v>35</v>
      </c>
      <c r="AG32" s="209">
        <v>73</v>
      </c>
      <c r="AH32" s="209">
        <v>47</v>
      </c>
      <c r="AI32" s="209">
        <v>158</v>
      </c>
      <c r="AJ32" s="208"/>
      <c r="AK32" s="208"/>
      <c r="AL32" s="264"/>
      <c r="AM32" s="208"/>
      <c r="AN32" s="208">
        <f t="shared" ref="AN32:AW32" si="23">IFERROR((L32*100)/(100-$V32),"NA")</f>
        <v>68.80359330338915</v>
      </c>
      <c r="AO32" s="208">
        <f t="shared" si="23"/>
        <v>0.37260106165781953</v>
      </c>
      <c r="AP32" s="208">
        <f t="shared" si="23"/>
        <v>16.741527153940382</v>
      </c>
      <c r="AQ32" s="208">
        <f t="shared" si="23"/>
        <v>2.4499795835034708</v>
      </c>
      <c r="AR32" s="208">
        <f t="shared" si="23"/>
        <v>4.1853817884850965E-2</v>
      </c>
      <c r="AS32" s="208">
        <f t="shared" si="23"/>
        <v>1.051449571253573</v>
      </c>
      <c r="AT32" s="208">
        <f t="shared" si="23"/>
        <v>2.8685177623519804</v>
      </c>
      <c r="AU32" s="208">
        <f t="shared" si="23"/>
        <v>4.838709677419355</v>
      </c>
      <c r="AV32" s="208">
        <f t="shared" si="23"/>
        <v>2.3172723560636994</v>
      </c>
      <c r="AW32" s="208">
        <f t="shared" si="23"/>
        <v>0.14801959983666801</v>
      </c>
      <c r="AX32" s="208"/>
      <c r="AY32" s="217">
        <f t="shared" ref="AY32:BI32" si="24">IFERROR((Y32*100)/(100-$V32),"&lt;10")</f>
        <v>1252.5520620661496</v>
      </c>
      <c r="AZ32" s="217" t="str">
        <f t="shared" si="24"/>
        <v>&lt;10</v>
      </c>
      <c r="BA32" s="217">
        <f t="shared" si="24"/>
        <v>23.478971008574931</v>
      </c>
      <c r="BB32" s="217" t="str">
        <f t="shared" si="24"/>
        <v>&lt;10</v>
      </c>
      <c r="BC32" s="217">
        <f t="shared" si="24"/>
        <v>10.208248264597795</v>
      </c>
      <c r="BD32" s="217">
        <f t="shared" si="24"/>
        <v>86.77011024908127</v>
      </c>
      <c r="BE32" s="217">
        <f t="shared" si="24"/>
        <v>1010.6165781951818</v>
      </c>
      <c r="BF32" s="217">
        <f t="shared" si="24"/>
        <v>35.728868926092282</v>
      </c>
      <c r="BG32" s="217">
        <f t="shared" si="24"/>
        <v>74.520212331563911</v>
      </c>
      <c r="BH32" s="217">
        <f t="shared" si="24"/>
        <v>47.978766843609641</v>
      </c>
      <c r="BI32" s="217">
        <f t="shared" si="24"/>
        <v>161.29032258064518</v>
      </c>
      <c r="BJ32" s="217">
        <v>31.791861454559449</v>
      </c>
      <c r="BL32" s="208">
        <f>IF(IFERROR(1-($BI$68/BI32),"n.a.")&lt;0,"(0.00)",(1-($BI$68/BI32)))</f>
        <v>0.30104938810218718</v>
      </c>
      <c r="BM32" s="208">
        <f>IFERROR((AN32/$AN$68*$BI$68/$BI32)-1,"n.a.")</f>
        <v>-0.30970172419235187</v>
      </c>
      <c r="BN32" s="208">
        <f>IFERROR((AO32/$AO$68*$BI$68/$BI32)-1,"n.a.")</f>
        <v>-0.1058649256213674</v>
      </c>
      <c r="BO32" s="208">
        <f>IFERROR((AP32/$AP$68*$BI$68/$BI32)-1,"n.a.")</f>
        <v>-0.28502846532648951</v>
      </c>
      <c r="BP32" s="208">
        <f>IFERROR((AQ32/$AQ$68*$BI$68/$BI32)-1,"n.a.")</f>
        <v>-8.2149789834779385E-2</v>
      </c>
      <c r="BQ32" s="208">
        <f>IFERROR((AR32/$AR$68*$BI$68/$BI32)-1,"n.a.")</f>
        <v>-0.16188585356683527</v>
      </c>
      <c r="BR32" s="208">
        <f>IFERROR((AS32/$AS$68*$BI$68/$BI32)-1,"n.a.")</f>
        <v>-0.25077858750198456</v>
      </c>
      <c r="BS32" s="208">
        <f>IFERROR((AT32/$AT$68*$BI$68/$BI32)-1,"n.a.")</f>
        <v>-8.943466313166637E-2</v>
      </c>
      <c r="BT32" s="208">
        <f>IFERROR((AU32/$AU$68*$BI$68/$BI32)-1,"n.a.")</f>
        <v>-0.32334213220034957</v>
      </c>
      <c r="BU32" s="208">
        <f>IFERROR((AV32/$AV$68*$BI$68/$BI32)-1,"n.a.")</f>
        <v>-0.43625236484547303</v>
      </c>
      <c r="BV32" s="208">
        <f>IFERROR((AW32/$AW$68*$BI$68/$BI32)-1,"n.a.")</f>
        <v>-0.23779772449379788</v>
      </c>
      <c r="BW32" s="208">
        <f>IFERROR((BE32/$BE$68*$BI$68/$BI32)-1,"n.a.")</f>
        <v>-0.10297236587241898</v>
      </c>
      <c r="BX32" s="208">
        <f>IFERROR((BH32/$BH$68*$BI$68/$BI32)-1,"n.a.")</f>
        <v>-0.23079219203523282</v>
      </c>
      <c r="BY32" s="208"/>
      <c r="BZ32" s="208">
        <f t="shared" si="16"/>
        <v>-0.41633012331985886</v>
      </c>
      <c r="CA32" s="208" t="str">
        <f t="shared" si="17"/>
        <v>n.a.</v>
      </c>
      <c r="CB32" s="208">
        <f t="shared" si="18"/>
        <v>-0.33870529510963954</v>
      </c>
      <c r="CC32" s="208">
        <f t="shared" si="5"/>
        <v>1.0798261420409849</v>
      </c>
      <c r="CD32" s="208">
        <f t="shared" si="6"/>
        <v>3.1897744657809035E-2</v>
      </c>
      <c r="CE32" s="208">
        <f t="shared" si="7"/>
        <v>8.2208034714692424</v>
      </c>
    </row>
    <row r="33" spans="1:83" x14ac:dyDescent="0.15">
      <c r="F33" s="252"/>
      <c r="G33" s="252"/>
      <c r="H33" s="254"/>
      <c r="I33" s="254"/>
      <c r="J33" s="254"/>
      <c r="K33" s="209"/>
      <c r="L33" s="211"/>
      <c r="M33" s="211"/>
      <c r="N33" s="211"/>
      <c r="O33" s="211"/>
      <c r="P33" s="211"/>
      <c r="Q33" s="211"/>
      <c r="R33" s="211"/>
      <c r="S33" s="211"/>
      <c r="T33" s="211"/>
      <c r="U33" s="211"/>
      <c r="V33" s="210"/>
      <c r="W33" s="211"/>
      <c r="X33" s="208"/>
      <c r="Y33" s="209"/>
      <c r="Z33" s="209"/>
      <c r="AA33" s="209"/>
      <c r="AB33" s="209"/>
      <c r="AC33" s="209"/>
      <c r="AD33" s="209"/>
      <c r="AE33" s="209"/>
      <c r="AF33" s="209"/>
      <c r="AG33" s="209"/>
      <c r="AH33" s="209"/>
      <c r="AI33" s="209"/>
      <c r="AJ33" s="208"/>
      <c r="AK33" s="208"/>
      <c r="AL33" s="264"/>
      <c r="AM33" s="208"/>
      <c r="AN33" s="208"/>
      <c r="AO33" s="208"/>
      <c r="AP33" s="208"/>
      <c r="AQ33" s="208"/>
      <c r="AR33" s="208"/>
      <c r="AS33" s="208"/>
      <c r="AT33" s="208"/>
      <c r="AU33" s="208"/>
      <c r="AV33" s="208"/>
      <c r="AW33" s="208"/>
      <c r="AX33" s="208"/>
      <c r="AY33" s="217"/>
      <c r="AZ33" s="217"/>
      <c r="BA33" s="217"/>
      <c r="BB33" s="217"/>
      <c r="BC33" s="217"/>
      <c r="BD33" s="217"/>
      <c r="BE33" s="217"/>
      <c r="BF33" s="217"/>
      <c r="BG33" s="217"/>
      <c r="BH33" s="217"/>
      <c r="BI33" s="217"/>
      <c r="BL33" s="208"/>
      <c r="BM33" s="208"/>
      <c r="BN33" s="208"/>
      <c r="BO33" s="208"/>
      <c r="BP33" s="208"/>
      <c r="BQ33" s="208"/>
      <c r="BR33" s="208"/>
      <c r="BS33" s="208"/>
      <c r="BT33" s="208"/>
      <c r="BU33" s="208"/>
      <c r="BV33" s="208"/>
      <c r="BW33" s="208"/>
      <c r="BX33" s="208"/>
      <c r="BY33" s="208"/>
      <c r="BZ33" s="208"/>
      <c r="CA33" s="208"/>
      <c r="CB33" s="208"/>
      <c r="CC33" s="208"/>
      <c r="CD33" s="208"/>
      <c r="CE33" s="208"/>
    </row>
    <row r="34" spans="1:83" x14ac:dyDescent="0.2">
      <c r="A34" s="229" t="s">
        <v>141</v>
      </c>
      <c r="F34" s="253"/>
      <c r="G34" s="253"/>
      <c r="H34" s="209"/>
      <c r="I34" s="209"/>
      <c r="J34" s="209"/>
      <c r="K34" s="209"/>
      <c r="L34" s="211"/>
      <c r="M34" s="211"/>
      <c r="N34" s="211"/>
      <c r="O34" s="211"/>
      <c r="P34" s="211"/>
      <c r="Q34" s="211"/>
      <c r="R34" s="211"/>
      <c r="S34" s="211"/>
      <c r="T34" s="211"/>
      <c r="U34" s="211"/>
      <c r="V34" s="210"/>
      <c r="W34" s="211"/>
      <c r="X34" s="208"/>
      <c r="Y34" s="209"/>
      <c r="Z34" s="209"/>
      <c r="AA34" s="209"/>
      <c r="AB34" s="209"/>
      <c r="AC34" s="209"/>
      <c r="AD34" s="209"/>
      <c r="AE34" s="209"/>
      <c r="AF34" s="209"/>
      <c r="AG34" s="209"/>
      <c r="AH34" s="209"/>
      <c r="AI34" s="209"/>
      <c r="AJ34" s="208"/>
      <c r="AK34" s="208"/>
      <c r="AL34" s="264"/>
      <c r="AM34" s="208"/>
      <c r="AN34" s="208"/>
      <c r="AO34" s="208"/>
      <c r="AP34" s="208"/>
      <c r="AQ34" s="208"/>
      <c r="AR34" s="208"/>
      <c r="AS34" s="208"/>
      <c r="AT34" s="208"/>
      <c r="AU34" s="208"/>
      <c r="AV34" s="208"/>
      <c r="AW34" s="208"/>
      <c r="AX34" s="208"/>
      <c r="AY34" s="217"/>
      <c r="AZ34" s="217"/>
      <c r="BA34" s="217"/>
      <c r="BB34" s="217"/>
      <c r="BC34" s="217"/>
      <c r="BD34" s="217"/>
      <c r="BE34" s="217"/>
      <c r="BF34" s="217"/>
      <c r="BG34" s="217"/>
      <c r="BH34" s="217"/>
      <c r="BI34" s="217"/>
      <c r="BL34" s="208"/>
      <c r="BM34" s="208"/>
      <c r="BN34" s="208"/>
      <c r="BO34" s="208"/>
      <c r="BP34" s="208"/>
      <c r="BQ34" s="208"/>
      <c r="BR34" s="208"/>
      <c r="BS34" s="208"/>
      <c r="BT34" s="208"/>
      <c r="BU34" s="208"/>
      <c r="BV34" s="208"/>
      <c r="BW34" s="208"/>
      <c r="BX34" s="208"/>
      <c r="BZ34" s="208"/>
      <c r="CA34" s="208"/>
      <c r="CB34" s="208"/>
      <c r="CC34" s="208"/>
      <c r="CD34" s="208"/>
      <c r="CE34" s="208"/>
    </row>
    <row r="35" spans="1:83" x14ac:dyDescent="0.15">
      <c r="A35" s="201" t="s">
        <v>142</v>
      </c>
      <c r="B35" s="201" t="s">
        <v>143</v>
      </c>
      <c r="C35" s="219" t="s">
        <v>144</v>
      </c>
      <c r="E35" s="201" t="s">
        <v>78</v>
      </c>
      <c r="F35" s="253" t="s">
        <v>145</v>
      </c>
      <c r="G35" s="253" t="s">
        <v>146</v>
      </c>
      <c r="H35" s="217">
        <v>5</v>
      </c>
      <c r="I35" s="217">
        <v>30</v>
      </c>
      <c r="J35" s="217">
        <f>AVERAGE(H35:I35)</f>
        <v>17.5</v>
      </c>
      <c r="K35" s="209"/>
      <c r="L35" s="211">
        <v>63.38</v>
      </c>
      <c r="M35" s="211">
        <v>0.35099999999999998</v>
      </c>
      <c r="N35" s="211">
        <v>14.95</v>
      </c>
      <c r="O35" s="211">
        <v>2.4300000000000002</v>
      </c>
      <c r="P35" s="211">
        <v>0.03</v>
      </c>
      <c r="Q35" s="211">
        <v>0.78</v>
      </c>
      <c r="R35" s="211">
        <v>1.698</v>
      </c>
      <c r="S35" s="211">
        <v>4.16</v>
      </c>
      <c r="T35" s="211">
        <v>2.27</v>
      </c>
      <c r="U35" s="211">
        <v>0.13200000000000001</v>
      </c>
      <c r="V35" s="210">
        <v>9.32</v>
      </c>
      <c r="W35" s="211">
        <v>99.57</v>
      </c>
      <c r="X35" s="208"/>
      <c r="Y35" s="209">
        <v>1093</v>
      </c>
      <c r="Z35" s="209">
        <v>16</v>
      </c>
      <c r="AA35" s="209">
        <v>22</v>
      </c>
      <c r="AB35" s="209">
        <v>6</v>
      </c>
      <c r="AC35" s="209">
        <v>5</v>
      </c>
      <c r="AD35" s="209">
        <v>88</v>
      </c>
      <c r="AE35" s="209">
        <v>693</v>
      </c>
      <c r="AF35" s="209">
        <v>38</v>
      </c>
      <c r="AG35" s="209">
        <v>4</v>
      </c>
      <c r="AH35" s="209">
        <v>37</v>
      </c>
      <c r="AI35" s="209">
        <v>134</v>
      </c>
      <c r="AJ35" s="208"/>
      <c r="AK35" s="208"/>
      <c r="AL35" s="264"/>
      <c r="AM35" s="208"/>
      <c r="AN35" s="208">
        <f t="shared" ref="AN35:AW40" si="25">IFERROR((L35*100)/(100-$V35),"NA")</f>
        <v>69.894133215703562</v>
      </c>
      <c r="AO35" s="208">
        <f t="shared" si="25"/>
        <v>0.38707543008381112</v>
      </c>
      <c r="AP35" s="208">
        <f t="shared" si="25"/>
        <v>16.486546096162328</v>
      </c>
      <c r="AQ35" s="208">
        <f t="shared" si="25"/>
        <v>2.6797529775033087</v>
      </c>
      <c r="AR35" s="208">
        <f t="shared" si="25"/>
        <v>3.3083370092633436E-2</v>
      </c>
      <c r="AS35" s="208">
        <f t="shared" si="25"/>
        <v>0.86016762240846922</v>
      </c>
      <c r="AT35" s="208">
        <f t="shared" si="25"/>
        <v>1.8725187472430522</v>
      </c>
      <c r="AU35" s="208">
        <f t="shared" si="25"/>
        <v>4.5875606528451698</v>
      </c>
      <c r="AV35" s="208">
        <f t="shared" si="25"/>
        <v>2.5033083370092633</v>
      </c>
      <c r="AW35" s="208">
        <f t="shared" si="25"/>
        <v>0.14556682840758711</v>
      </c>
      <c r="AX35" s="208"/>
      <c r="AY35" s="217">
        <f t="shared" ref="AY35:BI40" si="26">IFERROR((Y35*100)/(100-$V35),"&lt;10")</f>
        <v>1205.3374503749449</v>
      </c>
      <c r="AZ35" s="217">
        <f t="shared" si="26"/>
        <v>17.644464049404498</v>
      </c>
      <c r="BA35" s="217">
        <f t="shared" si="26"/>
        <v>24.261138067931185</v>
      </c>
      <c r="BB35" s="217">
        <f t="shared" si="26"/>
        <v>6.6166740185266866</v>
      </c>
      <c r="BC35" s="217">
        <f t="shared" si="26"/>
        <v>5.5138950154389059</v>
      </c>
      <c r="BD35" s="217">
        <f t="shared" si="26"/>
        <v>97.04455227172474</v>
      </c>
      <c r="BE35" s="217">
        <f t="shared" si="26"/>
        <v>764.22584913983235</v>
      </c>
      <c r="BF35" s="217">
        <f t="shared" si="26"/>
        <v>41.905602117335683</v>
      </c>
      <c r="BG35" s="217">
        <f t="shared" si="26"/>
        <v>4.4111160123511244</v>
      </c>
      <c r="BH35" s="217">
        <f t="shared" si="26"/>
        <v>40.8028231142479</v>
      </c>
      <c r="BI35" s="217">
        <f t="shared" si="26"/>
        <v>147.77238641376266</v>
      </c>
      <c r="BL35" s="208">
        <f t="shared" ref="BL35:BL40" si="27">IF(IFERROR(1-($BI$68/BI35),"n.a.")&lt;0,"(0.00)",(1-($BI$68/BI35)))</f>
        <v>0.2371107187422522</v>
      </c>
      <c r="BM35" s="208">
        <f t="shared" ref="BM35:BM40" si="28">IFERROR((AN35/$AN$68*$BI$68/$BI35)-1,"n.a.")</f>
        <v>-0.23461241132591992</v>
      </c>
      <c r="BN35" s="208">
        <f t="shared" ref="BN35:BN40" si="29">IFERROR((AO35/$AO$68*$BI$68/$BI35)-1,"n.a.")</f>
        <v>1.3840583825193598E-2</v>
      </c>
      <c r="BO35" s="208">
        <f t="shared" ref="BO35:BO40" si="30">IFERROR((AP35/$AP$68*$BI$68/$BI35)-1,"n.a.")</f>
        <v>-0.23150970965949225</v>
      </c>
      <c r="BP35" s="208">
        <f t="shared" ref="BP35:BP40" si="31">IFERROR((AQ35/$AQ$68*$BI$68/$BI35)-1,"n.a.")</f>
        <v>9.5769308740158321E-2</v>
      </c>
      <c r="BQ35" s="208">
        <f t="shared" ref="BQ35:BQ40" si="32">IFERROR((AR35/$AR$68*$BI$68/$BI35)-1,"n.a.")</f>
        <v>-0.27690916379810671</v>
      </c>
      <c r="BR35" s="208">
        <f t="shared" ref="BR35:BR40" si="33">IFERROR((AS35/$AS$68*$BI$68/$BI35)-1,"n.a.")</f>
        <v>-0.33100965891714651</v>
      </c>
      <c r="BS35" s="208">
        <f t="shared" ref="BS35:BS40" si="34">IFERROR((AT35/$AT$68*$BI$68/$BI35)-1,"n.a.")</f>
        <v>-0.35122401116379653</v>
      </c>
      <c r="BT35" s="208">
        <f t="shared" ref="BT35:BT40" si="35">IFERROR((AU35/$AU$68*$BI$68/$BI35)-1,"n.a.")</f>
        <v>-0.29977693282424211</v>
      </c>
      <c r="BU35" s="208">
        <f t="shared" ref="BU35:BU40" si="36">IFERROR((AV35/$AV$68*$BI$68/$BI35)-1,"n.a.")</f>
        <v>-0.33528263914615453</v>
      </c>
      <c r="BV35" s="208">
        <f t="shared" ref="BV35:BV40" si="37">IFERROR((AW35/$AW$68*$BI$68/$BI35)-1,"n.a.")</f>
        <v>-0.18185843242628119</v>
      </c>
      <c r="BW35" s="208">
        <f t="shared" ref="BW35:BW40" si="38">IFERROR((BE35/$BE$68*$BI$68/$BI35)-1,"n.a.")</f>
        <v>-0.25961749004096657</v>
      </c>
      <c r="BX35" s="208">
        <f t="shared" ref="BX35:BX40" si="39">IFERROR((BH35/$BH$68*$BI$68/$BI35)-1,"n.a.")</f>
        <v>-0.28599732528389499</v>
      </c>
      <c r="BY35" s="208"/>
      <c r="BZ35" s="208">
        <f t="shared" si="16"/>
        <v>-0.28750254913426843</v>
      </c>
      <c r="CA35" s="208">
        <f t="shared" si="17"/>
        <v>0.96446483593436882</v>
      </c>
      <c r="CB35" s="208">
        <f t="shared" si="18"/>
        <v>-0.30541894581897411</v>
      </c>
      <c r="CC35" s="208">
        <f>IFERROR((BC35/$BC$68*$BI$68/$BI35)-1,"n.a.")</f>
        <v>0.22616615836744636</v>
      </c>
      <c r="CD35" s="208">
        <f t="shared" si="6"/>
        <v>0.32100512983485863</v>
      </c>
      <c r="CE35" s="208">
        <f t="shared" si="7"/>
        <v>-0.40425804600607629</v>
      </c>
    </row>
    <row r="36" spans="1:83" x14ac:dyDescent="0.15">
      <c r="A36" s="201" t="s">
        <v>147</v>
      </c>
      <c r="B36" s="201" t="s">
        <v>143</v>
      </c>
      <c r="C36" s="219" t="s">
        <v>148</v>
      </c>
      <c r="E36" s="201" t="s">
        <v>78</v>
      </c>
      <c r="F36" s="253" t="s">
        <v>145</v>
      </c>
      <c r="G36" s="253" t="s">
        <v>146</v>
      </c>
      <c r="H36" s="217">
        <v>5</v>
      </c>
      <c r="I36" s="217">
        <v>30</v>
      </c>
      <c r="J36" s="217">
        <f t="shared" ref="J36:J40" si="40">AVERAGE(H36:I36)</f>
        <v>17.5</v>
      </c>
      <c r="K36" s="209"/>
      <c r="L36" s="211">
        <v>62.15</v>
      </c>
      <c r="M36" s="211">
        <v>0.41799999999999998</v>
      </c>
      <c r="N36" s="211">
        <v>14.71</v>
      </c>
      <c r="O36" s="211">
        <v>3.66</v>
      </c>
      <c r="P36" s="211">
        <v>2.8000000000000001E-2</v>
      </c>
      <c r="Q36" s="211">
        <v>1.1599999999999999</v>
      </c>
      <c r="R36" s="211">
        <v>1.115</v>
      </c>
      <c r="S36" s="211">
        <v>3.29</v>
      </c>
      <c r="T36" s="211">
        <v>3.2040000000000002</v>
      </c>
      <c r="U36" s="211">
        <v>0.152</v>
      </c>
      <c r="V36" s="210">
        <v>9.59</v>
      </c>
      <c r="W36" s="211">
        <v>99.56</v>
      </c>
      <c r="X36" s="208"/>
      <c r="Y36" s="209">
        <v>1346</v>
      </c>
      <c r="Z36" s="209">
        <v>44</v>
      </c>
      <c r="AA36" s="209">
        <v>22</v>
      </c>
      <c r="AB36" s="209">
        <v>10</v>
      </c>
      <c r="AC36" s="209">
        <v>6</v>
      </c>
      <c r="AD36" s="209">
        <v>133</v>
      </c>
      <c r="AE36" s="209">
        <v>576</v>
      </c>
      <c r="AF36" s="209">
        <v>44</v>
      </c>
      <c r="AG36" s="209">
        <v>9</v>
      </c>
      <c r="AH36" s="209">
        <v>31</v>
      </c>
      <c r="AI36" s="209">
        <v>152</v>
      </c>
      <c r="AJ36" s="208"/>
      <c r="AK36" s="208"/>
      <c r="AL36" s="264"/>
      <c r="AM36" s="208"/>
      <c r="AN36" s="208">
        <f t="shared" si="25"/>
        <v>68.742395752682228</v>
      </c>
      <c r="AO36" s="208">
        <f t="shared" si="25"/>
        <v>0.46233823692069459</v>
      </c>
      <c r="AP36" s="208">
        <f t="shared" si="25"/>
        <v>16.270324079194779</v>
      </c>
      <c r="AQ36" s="208">
        <f t="shared" si="25"/>
        <v>4.0482247538989053</v>
      </c>
      <c r="AR36" s="208">
        <f t="shared" si="25"/>
        <v>3.0970025439663759E-2</v>
      </c>
      <c r="AS36" s="208">
        <f t="shared" si="25"/>
        <v>1.2830439110717839</v>
      </c>
      <c r="AT36" s="208">
        <f t="shared" si="25"/>
        <v>1.2332706559008959</v>
      </c>
      <c r="AU36" s="208">
        <f t="shared" si="25"/>
        <v>3.6389779891604914</v>
      </c>
      <c r="AV36" s="208">
        <f t="shared" si="25"/>
        <v>3.5438557681672385</v>
      </c>
      <c r="AW36" s="208">
        <f t="shared" si="25"/>
        <v>0.16812299524388896</v>
      </c>
      <c r="AX36" s="208"/>
      <c r="AY36" s="217">
        <f t="shared" si="26"/>
        <v>1488.7733657781218</v>
      </c>
      <c r="AZ36" s="217">
        <f t="shared" si="26"/>
        <v>48.66718283375733</v>
      </c>
      <c r="BA36" s="217">
        <f t="shared" si="26"/>
        <v>24.333591416878665</v>
      </c>
      <c r="BB36" s="217">
        <f t="shared" si="26"/>
        <v>11.060723371308484</v>
      </c>
      <c r="BC36" s="217">
        <f t="shared" si="26"/>
        <v>6.6364340227850906</v>
      </c>
      <c r="BD36" s="217">
        <f t="shared" si="26"/>
        <v>147.10762083840282</v>
      </c>
      <c r="BE36" s="217">
        <f t="shared" si="26"/>
        <v>637.09766618736865</v>
      </c>
      <c r="BF36" s="217">
        <f t="shared" si="26"/>
        <v>48.66718283375733</v>
      </c>
      <c r="BG36" s="217">
        <f t="shared" si="26"/>
        <v>9.9546510341776351</v>
      </c>
      <c r="BH36" s="217">
        <f t="shared" si="26"/>
        <v>34.288242451056298</v>
      </c>
      <c r="BI36" s="217">
        <f t="shared" si="26"/>
        <v>168.12299524388897</v>
      </c>
      <c r="BL36" s="208">
        <f t="shared" si="27"/>
        <v>0.32945538177333122</v>
      </c>
      <c r="BM36" s="208">
        <f t="shared" si="28"/>
        <v>-0.33834511372126708</v>
      </c>
      <c r="BN36" s="208">
        <f t="shared" si="29"/>
        <v>6.4388191280865481E-2</v>
      </c>
      <c r="BO36" s="208">
        <f t="shared" si="30"/>
        <v>-0.33339114992880303</v>
      </c>
      <c r="BP36" s="208">
        <f t="shared" si="31"/>
        <v>0.45497373775861782</v>
      </c>
      <c r="BQ36" s="208">
        <f t="shared" si="32"/>
        <v>-0.40503578565142473</v>
      </c>
      <c r="BR36" s="208">
        <f t="shared" si="33"/>
        <v>-0.12290942461269638</v>
      </c>
      <c r="BS36" s="208">
        <f t="shared" si="34"/>
        <v>-0.6244280403725081</v>
      </c>
      <c r="BT36" s="208">
        <f t="shared" si="35"/>
        <v>-0.51179728397788371</v>
      </c>
      <c r="BU36" s="208">
        <f t="shared" si="36"/>
        <v>-0.17288693241494724</v>
      </c>
      <c r="BV36" s="208">
        <f t="shared" si="37"/>
        <v>-0.16946234806910387</v>
      </c>
      <c r="BW36" s="208">
        <f t="shared" si="38"/>
        <v>-0.45749142127403708</v>
      </c>
      <c r="BX36" s="208">
        <f t="shared" si="39"/>
        <v>-0.47262320221004628</v>
      </c>
      <c r="BY36" s="208"/>
      <c r="BZ36" s="208">
        <f t="shared" si="16"/>
        <v>-5.0678112340829418E-2</v>
      </c>
      <c r="CA36" s="208">
        <f t="shared" si="17"/>
        <v>3.7625348160645711</v>
      </c>
      <c r="CB36" s="208">
        <f t="shared" si="18"/>
        <v>-0.2459345520759707</v>
      </c>
      <c r="CC36" s="208">
        <f t="shared" si="5"/>
        <v>0.29715472543082488</v>
      </c>
      <c r="CD36" s="208">
        <f t="shared" si="6"/>
        <v>0.34844983474832492</v>
      </c>
      <c r="CE36" s="208">
        <f t="shared" si="7"/>
        <v>0.18168552058663145</v>
      </c>
    </row>
    <row r="37" spans="1:83" x14ac:dyDescent="0.15">
      <c r="A37" s="201" t="s">
        <v>149</v>
      </c>
      <c r="B37" s="201" t="s">
        <v>143</v>
      </c>
      <c r="C37" s="219" t="s">
        <v>150</v>
      </c>
      <c r="E37" s="201" t="s">
        <v>78</v>
      </c>
      <c r="F37" s="253" t="s">
        <v>145</v>
      </c>
      <c r="G37" s="253" t="s">
        <v>146</v>
      </c>
      <c r="H37" s="217">
        <v>5</v>
      </c>
      <c r="I37" s="217">
        <v>30</v>
      </c>
      <c r="J37" s="217">
        <f t="shared" si="40"/>
        <v>17.5</v>
      </c>
      <c r="K37" s="209"/>
      <c r="L37" s="211">
        <v>65.94</v>
      </c>
      <c r="M37" s="211">
        <v>0.35799999999999998</v>
      </c>
      <c r="N37" s="211">
        <v>15.31</v>
      </c>
      <c r="O37" s="211">
        <v>2.48</v>
      </c>
      <c r="P37" s="211">
        <v>2.1999999999999999E-2</v>
      </c>
      <c r="Q37" s="211">
        <v>0.54</v>
      </c>
      <c r="R37" s="211">
        <v>1.359</v>
      </c>
      <c r="S37" s="211">
        <v>4.09</v>
      </c>
      <c r="T37" s="211">
        <v>2.6579999999999999</v>
      </c>
      <c r="U37" s="211">
        <v>9.6000000000000002E-2</v>
      </c>
      <c r="V37" s="210">
        <v>6.59</v>
      </c>
      <c r="W37" s="211">
        <v>99.53</v>
      </c>
      <c r="X37" s="208"/>
      <c r="Y37" s="209">
        <v>1335</v>
      </c>
      <c r="Z37" s="209">
        <v>21</v>
      </c>
      <c r="AA37" s="209">
        <v>21</v>
      </c>
      <c r="AB37" s="209">
        <v>6</v>
      </c>
      <c r="AC37" s="209">
        <v>3</v>
      </c>
      <c r="AD37" s="209">
        <v>100</v>
      </c>
      <c r="AE37" s="209">
        <v>672</v>
      </c>
      <c r="AF37" s="209">
        <v>41</v>
      </c>
      <c r="AG37" s="209">
        <v>4</v>
      </c>
      <c r="AH37" s="209">
        <v>24</v>
      </c>
      <c r="AI37" s="209">
        <v>156</v>
      </c>
      <c r="AJ37" s="208"/>
      <c r="AK37" s="208"/>
      <c r="AL37" s="264"/>
      <c r="AM37" s="208"/>
      <c r="AN37" s="208">
        <f t="shared" si="25"/>
        <v>70.59201370302965</v>
      </c>
      <c r="AO37" s="208">
        <f t="shared" si="25"/>
        <v>0.38325661064125893</v>
      </c>
      <c r="AP37" s="208">
        <f t="shared" si="25"/>
        <v>16.390108125468366</v>
      </c>
      <c r="AQ37" s="208">
        <f t="shared" si="25"/>
        <v>2.6549619955036934</v>
      </c>
      <c r="AR37" s="208">
        <f t="shared" si="25"/>
        <v>2.3552082218177922E-2</v>
      </c>
      <c r="AS37" s="208">
        <f t="shared" si="25"/>
        <v>0.5780965635370946</v>
      </c>
      <c r="AT37" s="208">
        <f t="shared" si="25"/>
        <v>1.4548763515683547</v>
      </c>
      <c r="AU37" s="208">
        <f t="shared" si="25"/>
        <v>4.3785461941976234</v>
      </c>
      <c r="AV37" s="208">
        <f t="shared" si="25"/>
        <v>2.8455197516325876</v>
      </c>
      <c r="AW37" s="208">
        <f t="shared" si="25"/>
        <v>0.10277272240659459</v>
      </c>
      <c r="AX37" s="208"/>
      <c r="AY37" s="217">
        <f t="shared" si="26"/>
        <v>1429.183170966706</v>
      </c>
      <c r="AZ37" s="217">
        <f t="shared" si="26"/>
        <v>22.481533026442566</v>
      </c>
      <c r="BA37" s="217">
        <f t="shared" si="26"/>
        <v>22.481533026442566</v>
      </c>
      <c r="BB37" s="217">
        <f t="shared" si="26"/>
        <v>6.4232951504121614</v>
      </c>
      <c r="BC37" s="217">
        <f t="shared" si="26"/>
        <v>3.2116475752060807</v>
      </c>
      <c r="BD37" s="217">
        <f t="shared" si="26"/>
        <v>107.05491917353602</v>
      </c>
      <c r="BE37" s="217">
        <f t="shared" si="26"/>
        <v>719.40905684616212</v>
      </c>
      <c r="BF37" s="217">
        <f t="shared" si="26"/>
        <v>43.892516861149772</v>
      </c>
      <c r="BG37" s="217">
        <f t="shared" si="26"/>
        <v>4.2821967669414409</v>
      </c>
      <c r="BH37" s="217">
        <f t="shared" si="26"/>
        <v>25.693180601648645</v>
      </c>
      <c r="BI37" s="217">
        <f t="shared" si="26"/>
        <v>167.00567391071621</v>
      </c>
      <c r="BL37" s="208">
        <f t="shared" si="27"/>
        <v>0.32496922397255268</v>
      </c>
      <c r="BM37" s="208">
        <f t="shared" si="28"/>
        <v>-0.31599650075444174</v>
      </c>
      <c r="BN37" s="208">
        <f t="shared" si="29"/>
        <v>-0.11176929492179521</v>
      </c>
      <c r="BO37" s="208">
        <f t="shared" si="30"/>
        <v>-0.32399083687283903</v>
      </c>
      <c r="BP37" s="208">
        <f t="shared" si="31"/>
        <v>-3.9395228762980739E-2</v>
      </c>
      <c r="BQ37" s="208">
        <f t="shared" si="32"/>
        <v>-0.54451457582838025</v>
      </c>
      <c r="BR37" s="208">
        <f t="shared" si="33"/>
        <v>-0.60216846580575867</v>
      </c>
      <c r="BS37" s="208">
        <f t="shared" si="34"/>
        <v>-0.5539775292840533</v>
      </c>
      <c r="BT37" s="208">
        <f t="shared" si="35"/>
        <v>-0.40864729074774131</v>
      </c>
      <c r="BU37" s="208">
        <f t="shared" si="36"/>
        <v>-0.33143083742788937</v>
      </c>
      <c r="BV37" s="208">
        <f t="shared" si="37"/>
        <v>-0.4888999065040639</v>
      </c>
      <c r="BW37" s="208">
        <f t="shared" si="38"/>
        <v>-0.38330221392689678</v>
      </c>
      <c r="BX37" s="208">
        <f t="shared" si="39"/>
        <v>-0.60217730390038227</v>
      </c>
      <c r="BY37" s="208"/>
      <c r="BZ37" s="208">
        <f t="shared" si="16"/>
        <v>-0.30452608962698136</v>
      </c>
      <c r="CA37" s="208">
        <f t="shared" si="17"/>
        <v>1.2147452116663913</v>
      </c>
      <c r="CB37" s="208">
        <f t="shared" si="18"/>
        <v>-0.27127404706850289</v>
      </c>
      <c r="CC37" s="208">
        <f t="shared" si="5"/>
        <v>-0.36805282607216239</v>
      </c>
      <c r="CD37" s="208">
        <f t="shared" si="6"/>
        <v>0.22429186628082198</v>
      </c>
      <c r="CE37" s="208">
        <f t="shared" si="7"/>
        <v>-0.48827293695393748</v>
      </c>
    </row>
    <row r="38" spans="1:83" x14ac:dyDescent="0.15">
      <c r="A38" s="201" t="s">
        <v>151</v>
      </c>
      <c r="B38" s="201" t="s">
        <v>143</v>
      </c>
      <c r="C38" s="219" t="s">
        <v>152</v>
      </c>
      <c r="E38" s="201" t="s">
        <v>78</v>
      </c>
      <c r="F38" s="253" t="s">
        <v>145</v>
      </c>
      <c r="G38" s="253" t="s">
        <v>146</v>
      </c>
      <c r="H38" s="217">
        <v>5</v>
      </c>
      <c r="I38" s="217">
        <v>30</v>
      </c>
      <c r="J38" s="217">
        <f t="shared" si="40"/>
        <v>17.5</v>
      </c>
      <c r="K38" s="209"/>
      <c r="L38" s="211">
        <v>60.09</v>
      </c>
      <c r="M38" s="211">
        <v>0.46100000000000002</v>
      </c>
      <c r="N38" s="211">
        <v>14.41</v>
      </c>
      <c r="O38" s="211">
        <v>2.92</v>
      </c>
      <c r="P38" s="211">
        <v>2.4E-2</v>
      </c>
      <c r="Q38" s="211">
        <v>0.57999999999999996</v>
      </c>
      <c r="R38" s="211">
        <v>1.605</v>
      </c>
      <c r="S38" s="211">
        <v>3.38</v>
      </c>
      <c r="T38" s="211">
        <v>2.2170000000000001</v>
      </c>
      <c r="U38" s="211">
        <v>0.187</v>
      </c>
      <c r="V38" s="210">
        <v>13.62</v>
      </c>
      <c r="W38" s="211">
        <v>99.55</v>
      </c>
      <c r="X38" s="208"/>
      <c r="Y38" s="209">
        <v>1093</v>
      </c>
      <c r="Z38" s="209">
        <v>26</v>
      </c>
      <c r="AA38" s="209">
        <v>23</v>
      </c>
      <c r="AB38" s="209">
        <v>11</v>
      </c>
      <c r="AC38" s="209">
        <v>3</v>
      </c>
      <c r="AD38" s="209">
        <v>80</v>
      </c>
      <c r="AE38" s="209">
        <v>549</v>
      </c>
      <c r="AF38" s="209">
        <v>64</v>
      </c>
      <c r="AG38" s="209">
        <v>6</v>
      </c>
      <c r="AH38" s="209">
        <v>23</v>
      </c>
      <c r="AI38" s="209">
        <v>170</v>
      </c>
      <c r="AJ38" s="208"/>
      <c r="AK38" s="208"/>
      <c r="AL38" s="264"/>
      <c r="AM38" s="208"/>
      <c r="AN38" s="208">
        <f t="shared" si="25"/>
        <v>69.564714054179206</v>
      </c>
      <c r="AO38" s="208">
        <f t="shared" si="25"/>
        <v>0.53368835378559853</v>
      </c>
      <c r="AP38" s="208">
        <f t="shared" si="25"/>
        <v>16.682102338504283</v>
      </c>
      <c r="AQ38" s="208">
        <f t="shared" si="25"/>
        <v>3.3804121324380647</v>
      </c>
      <c r="AR38" s="208">
        <f t="shared" si="25"/>
        <v>2.7784209307710118E-2</v>
      </c>
      <c r="AS38" s="208">
        <f t="shared" si="25"/>
        <v>0.67145172493632777</v>
      </c>
      <c r="AT38" s="208">
        <f t="shared" si="25"/>
        <v>1.8580689974531142</v>
      </c>
      <c r="AU38" s="208">
        <f t="shared" si="25"/>
        <v>3.9129428108358417</v>
      </c>
      <c r="AV38" s="208">
        <f t="shared" si="25"/>
        <v>2.5665663347997225</v>
      </c>
      <c r="AW38" s="208">
        <f t="shared" si="25"/>
        <v>0.21648529752257467</v>
      </c>
      <c r="AX38" s="208"/>
      <c r="AY38" s="217">
        <f t="shared" si="26"/>
        <v>1265.3391988886317</v>
      </c>
      <c r="AZ38" s="217">
        <f t="shared" si="26"/>
        <v>30.099560083352628</v>
      </c>
      <c r="BA38" s="217">
        <f t="shared" si="26"/>
        <v>26.626533919888864</v>
      </c>
      <c r="BB38" s="217">
        <f t="shared" si="26"/>
        <v>12.734429266033805</v>
      </c>
      <c r="BC38" s="217">
        <f t="shared" si="26"/>
        <v>3.4730261634637651</v>
      </c>
      <c r="BD38" s="217">
        <f t="shared" si="26"/>
        <v>92.614031025700399</v>
      </c>
      <c r="BE38" s="217">
        <f t="shared" si="26"/>
        <v>635.56378791386896</v>
      </c>
      <c r="BF38" s="217">
        <f t="shared" si="26"/>
        <v>74.091224820560313</v>
      </c>
      <c r="BG38" s="217">
        <f t="shared" si="26"/>
        <v>6.9460523269275303</v>
      </c>
      <c r="BH38" s="217">
        <f t="shared" si="26"/>
        <v>26.626533919888864</v>
      </c>
      <c r="BI38" s="217">
        <f t="shared" si="26"/>
        <v>196.80481592961334</v>
      </c>
      <c r="BL38" s="208">
        <f t="shared" si="27"/>
        <v>0.42717880592283608</v>
      </c>
      <c r="BM38" s="208">
        <f t="shared" si="28"/>
        <v>-0.42801154685473131</v>
      </c>
      <c r="BN38" s="208">
        <f t="shared" si="29"/>
        <v>4.9589211081238593E-2</v>
      </c>
      <c r="BO38" s="208">
        <f t="shared" si="30"/>
        <v>-0.41612880533932739</v>
      </c>
      <c r="BP38" s="208">
        <f t="shared" si="31"/>
        <v>3.7890620004476183E-2</v>
      </c>
      <c r="BQ38" s="208">
        <f t="shared" si="32"/>
        <v>-0.54402742564210027</v>
      </c>
      <c r="BR38" s="208">
        <f t="shared" si="33"/>
        <v>-0.6078889192386171</v>
      </c>
      <c r="BS38" s="208">
        <f t="shared" si="34"/>
        <v>-0.51662075826577181</v>
      </c>
      <c r="BT38" s="208">
        <f t="shared" si="35"/>
        <v>-0.55154831506611401</v>
      </c>
      <c r="BU38" s="208">
        <f t="shared" si="36"/>
        <v>-0.48827959541917931</v>
      </c>
      <c r="BV38" s="208">
        <f t="shared" si="37"/>
        <v>-8.6408582876014162E-2</v>
      </c>
      <c r="BW38" s="208">
        <f t="shared" si="38"/>
        <v>-0.53767099798280071</v>
      </c>
      <c r="BX38" s="208">
        <f t="shared" si="39"/>
        <v>-0.65015004078298322</v>
      </c>
      <c r="BY38" s="208"/>
      <c r="BZ38" s="208">
        <f t="shared" si="16"/>
        <v>-0.48944032932616033</v>
      </c>
      <c r="CA38" s="208">
        <f t="shared" si="17"/>
        <v>1.5162483413218162</v>
      </c>
      <c r="CB38" s="208">
        <f t="shared" si="18"/>
        <v>-0.45250669846907376</v>
      </c>
      <c r="CC38" s="208">
        <f t="shared" si="5"/>
        <v>-0.4200955345132783</v>
      </c>
      <c r="CD38" s="208">
        <f t="shared" si="6"/>
        <v>0.75370588134113725</v>
      </c>
      <c r="CE38" s="208">
        <f t="shared" si="7"/>
        <v>-0.29562274851306669</v>
      </c>
    </row>
    <row r="39" spans="1:83" x14ac:dyDescent="0.15">
      <c r="A39" s="201" t="s">
        <v>153</v>
      </c>
      <c r="B39" s="201" t="s">
        <v>143</v>
      </c>
      <c r="C39" s="219" t="s">
        <v>154</v>
      </c>
      <c r="E39" s="201" t="s">
        <v>78</v>
      </c>
      <c r="F39" s="253" t="s">
        <v>145</v>
      </c>
      <c r="G39" s="253" t="s">
        <v>146</v>
      </c>
      <c r="H39" s="217">
        <v>5</v>
      </c>
      <c r="I39" s="217">
        <v>30</v>
      </c>
      <c r="J39" s="217">
        <f t="shared" si="40"/>
        <v>17.5</v>
      </c>
      <c r="K39" s="209"/>
      <c r="L39" s="211">
        <v>59.49</v>
      </c>
      <c r="M39" s="211">
        <v>0.57399999999999995</v>
      </c>
      <c r="N39" s="211">
        <v>14.59</v>
      </c>
      <c r="O39" s="211">
        <v>3.62</v>
      </c>
      <c r="P39" s="211">
        <v>7.0999999999999994E-2</v>
      </c>
      <c r="Q39" s="211">
        <v>1.17</v>
      </c>
      <c r="R39" s="211">
        <v>1.5920000000000001</v>
      </c>
      <c r="S39" s="211">
        <v>2.65</v>
      </c>
      <c r="T39" s="211">
        <v>2.6539999999999999</v>
      </c>
      <c r="U39" s="211">
        <v>0.13800000000000001</v>
      </c>
      <c r="V39" s="210">
        <v>12.97</v>
      </c>
      <c r="W39" s="211">
        <v>99.63</v>
      </c>
      <c r="X39" s="208"/>
      <c r="Y39" s="209">
        <v>883</v>
      </c>
      <c r="Z39" s="209">
        <v>79</v>
      </c>
      <c r="AA39" s="209">
        <v>24</v>
      </c>
      <c r="AB39" s="209">
        <v>10</v>
      </c>
      <c r="AC39" s="209">
        <v>13</v>
      </c>
      <c r="AD39" s="209">
        <v>126</v>
      </c>
      <c r="AE39" s="209">
        <v>429</v>
      </c>
      <c r="AF39" s="209">
        <v>82</v>
      </c>
      <c r="AG39" s="209">
        <v>12</v>
      </c>
      <c r="AH39" s="209">
        <v>40</v>
      </c>
      <c r="AI39" s="209">
        <v>198</v>
      </c>
      <c r="AJ39" s="208"/>
      <c r="AK39" s="208"/>
      <c r="AL39" s="264"/>
      <c r="AM39" s="208"/>
      <c r="AN39" s="208">
        <f t="shared" si="25"/>
        <v>68.355739400206829</v>
      </c>
      <c r="AO39" s="208">
        <f t="shared" si="25"/>
        <v>0.65954268642996661</v>
      </c>
      <c r="AP39" s="208">
        <f t="shared" si="25"/>
        <v>16.764334137653684</v>
      </c>
      <c r="AQ39" s="208">
        <f t="shared" si="25"/>
        <v>4.1594852349764446</v>
      </c>
      <c r="AR39" s="208">
        <f t="shared" si="25"/>
        <v>8.1581064000919218E-2</v>
      </c>
      <c r="AS39" s="208">
        <f t="shared" si="25"/>
        <v>1.344364012409514</v>
      </c>
      <c r="AT39" s="208">
        <f t="shared" si="25"/>
        <v>1.8292542801332876</v>
      </c>
      <c r="AU39" s="208">
        <f t="shared" si="25"/>
        <v>3.0449270366540273</v>
      </c>
      <c r="AV39" s="208">
        <f t="shared" si="25"/>
        <v>3.0495231529357691</v>
      </c>
      <c r="AW39" s="208">
        <f t="shared" si="25"/>
        <v>0.15856601172009652</v>
      </c>
      <c r="AX39" s="208"/>
      <c r="AY39" s="217">
        <f t="shared" si="26"/>
        <v>1014.5926691945306</v>
      </c>
      <c r="AZ39" s="217">
        <f t="shared" si="26"/>
        <v>90.773296564403083</v>
      </c>
      <c r="BA39" s="217">
        <f t="shared" si="26"/>
        <v>27.576697690451567</v>
      </c>
      <c r="BB39" s="217">
        <f t="shared" si="26"/>
        <v>11.49029070435482</v>
      </c>
      <c r="BC39" s="217">
        <f t="shared" si="26"/>
        <v>14.937377915661266</v>
      </c>
      <c r="BD39" s="217">
        <f t="shared" si="26"/>
        <v>144.77766287487074</v>
      </c>
      <c r="BE39" s="217">
        <f t="shared" si="26"/>
        <v>492.93347121682177</v>
      </c>
      <c r="BF39" s="217">
        <f t="shared" si="26"/>
        <v>94.220383775709522</v>
      </c>
      <c r="BG39" s="217">
        <f t="shared" si="26"/>
        <v>13.788348845225784</v>
      </c>
      <c r="BH39" s="217">
        <f t="shared" si="26"/>
        <v>45.961162817419279</v>
      </c>
      <c r="BI39" s="217">
        <f t="shared" si="26"/>
        <v>227.50775594622544</v>
      </c>
      <c r="BL39" s="208">
        <f t="shared" si="27"/>
        <v>0.50448296062669717</v>
      </c>
      <c r="BM39" s="208">
        <f t="shared" si="28"/>
        <v>-0.51380245934179136</v>
      </c>
      <c r="BN39" s="208">
        <f t="shared" si="29"/>
        <v>0.12205476913722091</v>
      </c>
      <c r="BO39" s="208">
        <f t="shared" si="30"/>
        <v>-0.49243450321505589</v>
      </c>
      <c r="BP39" s="208">
        <f t="shared" si="31"/>
        <v>0.10474243730239818</v>
      </c>
      <c r="BQ39" s="208">
        <f t="shared" si="32"/>
        <v>0.15816266256309963</v>
      </c>
      <c r="BR39" s="208">
        <f t="shared" si="33"/>
        <v>-0.32087344162801223</v>
      </c>
      <c r="BS39" s="208">
        <f t="shared" si="34"/>
        <v>-0.58833897233093713</v>
      </c>
      <c r="BT39" s="208">
        <f t="shared" si="35"/>
        <v>-0.69812401520722667</v>
      </c>
      <c r="BU39" s="208">
        <f t="shared" si="36"/>
        <v>-0.47404124205798481</v>
      </c>
      <c r="BV39" s="208">
        <f t="shared" si="37"/>
        <v>-0.42114042441179955</v>
      </c>
      <c r="BW39" s="208">
        <f t="shared" si="38"/>
        <v>-0.68981569688584998</v>
      </c>
      <c r="BX39" s="208">
        <f t="shared" si="39"/>
        <v>-0.4776065606772697</v>
      </c>
      <c r="BY39" s="208"/>
      <c r="BZ39" s="208">
        <f t="shared" si="16"/>
        <v>-0.30958408170242135</v>
      </c>
      <c r="CA39" s="208">
        <f t="shared" si="17"/>
        <v>5.564338621591296</v>
      </c>
      <c r="CB39" s="208">
        <f t="shared" si="18"/>
        <v>-0.62024536539776842</v>
      </c>
      <c r="CC39" s="208">
        <f t="shared" si="5"/>
        <v>1.1575570180566577</v>
      </c>
      <c r="CD39" s="208">
        <f t="shared" si="6"/>
        <v>0.92918718323038596</v>
      </c>
      <c r="CE39" s="208">
        <f t="shared" si="7"/>
        <v>0.20953669447251166</v>
      </c>
    </row>
    <row r="40" spans="1:83" x14ac:dyDescent="0.15">
      <c r="A40" s="201" t="s">
        <v>155</v>
      </c>
      <c r="B40" s="201" t="s">
        <v>143</v>
      </c>
      <c r="C40" s="219" t="s">
        <v>156</v>
      </c>
      <c r="E40" s="201" t="s">
        <v>78</v>
      </c>
      <c r="F40" s="253" t="s">
        <v>145</v>
      </c>
      <c r="G40" s="253" t="s">
        <v>146</v>
      </c>
      <c r="H40" s="217">
        <v>5</v>
      </c>
      <c r="I40" s="217">
        <v>30</v>
      </c>
      <c r="J40" s="217">
        <f t="shared" si="40"/>
        <v>17.5</v>
      </c>
      <c r="K40" s="209"/>
      <c r="L40" s="211">
        <v>63.66</v>
      </c>
      <c r="M40" s="211">
        <v>0.41799999999999998</v>
      </c>
      <c r="N40" s="211">
        <v>14.52</v>
      </c>
      <c r="O40" s="211">
        <v>2.4</v>
      </c>
      <c r="P40" s="211">
        <v>3.4000000000000002E-2</v>
      </c>
      <c r="Q40" s="211">
        <v>0.65</v>
      </c>
      <c r="R40" s="211">
        <v>1.246</v>
      </c>
      <c r="S40" s="211">
        <v>3.68</v>
      </c>
      <c r="T40" s="211">
        <v>2.2450000000000001</v>
      </c>
      <c r="U40" s="211">
        <v>0.14599999999999999</v>
      </c>
      <c r="V40" s="210">
        <v>10.55</v>
      </c>
      <c r="W40" s="211">
        <v>99.61</v>
      </c>
      <c r="X40" s="208"/>
      <c r="Y40" s="209">
        <v>906</v>
      </c>
      <c r="Z40" s="209">
        <v>23</v>
      </c>
      <c r="AA40" s="209">
        <v>22</v>
      </c>
      <c r="AB40" s="209">
        <v>8</v>
      </c>
      <c r="AC40" s="209">
        <v>3</v>
      </c>
      <c r="AD40" s="209">
        <v>84</v>
      </c>
      <c r="AE40" s="209">
        <v>490</v>
      </c>
      <c r="AF40" s="209">
        <v>50</v>
      </c>
      <c r="AG40" s="209">
        <v>5</v>
      </c>
      <c r="AH40" s="209">
        <v>29</v>
      </c>
      <c r="AI40" s="209">
        <v>158</v>
      </c>
      <c r="AJ40" s="208"/>
      <c r="AK40" s="208"/>
      <c r="AL40" s="264"/>
      <c r="AM40" s="208"/>
      <c r="AN40" s="208">
        <f t="shared" si="25"/>
        <v>71.168250419228613</v>
      </c>
      <c r="AO40" s="208">
        <f t="shared" si="25"/>
        <v>0.46730016769144767</v>
      </c>
      <c r="AP40" s="208">
        <f t="shared" si="25"/>
        <v>16.232532140860815</v>
      </c>
      <c r="AQ40" s="208">
        <f t="shared" si="25"/>
        <v>2.6830631637786473</v>
      </c>
      <c r="AR40" s="208">
        <f t="shared" si="25"/>
        <v>3.8010061486864172E-2</v>
      </c>
      <c r="AS40" s="208">
        <f t="shared" si="25"/>
        <v>0.72666294019005029</v>
      </c>
      <c r="AT40" s="208">
        <f t="shared" si="25"/>
        <v>1.392956959195081</v>
      </c>
      <c r="AU40" s="208">
        <f t="shared" si="25"/>
        <v>4.1140301844605922</v>
      </c>
      <c r="AV40" s="208">
        <f t="shared" si="25"/>
        <v>2.509782001117943</v>
      </c>
      <c r="AW40" s="208">
        <f t="shared" si="25"/>
        <v>0.16321967579653437</v>
      </c>
      <c r="AX40" s="208"/>
      <c r="AY40" s="217">
        <f t="shared" si="26"/>
        <v>1012.8563443264393</v>
      </c>
      <c r="AZ40" s="217">
        <f t="shared" si="26"/>
        <v>25.712688652878704</v>
      </c>
      <c r="BA40" s="217">
        <f t="shared" si="26"/>
        <v>24.594745667970933</v>
      </c>
      <c r="BB40" s="217">
        <f t="shared" si="26"/>
        <v>8.9435438792621582</v>
      </c>
      <c r="BC40" s="217">
        <f t="shared" si="26"/>
        <v>3.3538289547233089</v>
      </c>
      <c r="BD40" s="217">
        <f t="shared" si="26"/>
        <v>93.907210732252651</v>
      </c>
      <c r="BE40" s="217">
        <f t="shared" si="26"/>
        <v>547.79206260480714</v>
      </c>
      <c r="BF40" s="217">
        <f t="shared" si="26"/>
        <v>55.897149245388484</v>
      </c>
      <c r="BG40" s="217">
        <f t="shared" si="26"/>
        <v>5.589714924538848</v>
      </c>
      <c r="BH40" s="217">
        <f t="shared" si="26"/>
        <v>32.420346562325321</v>
      </c>
      <c r="BI40" s="217">
        <f t="shared" si="26"/>
        <v>176.63499161542759</v>
      </c>
      <c r="BL40" s="208">
        <f t="shared" si="27"/>
        <v>0.36176876036893246</v>
      </c>
      <c r="BM40" s="208">
        <f t="shared" si="28"/>
        <v>-0.34800610922974939</v>
      </c>
      <c r="BN40" s="208">
        <f t="shared" si="29"/>
        <v>2.3968386548680831E-2</v>
      </c>
      <c r="BO40" s="208">
        <f t="shared" si="30"/>
        <v>-0.36698861686223327</v>
      </c>
      <c r="BP40" s="208">
        <f t="shared" si="31"/>
        <v>-8.2149789834779274E-2</v>
      </c>
      <c r="BQ40" s="208">
        <f t="shared" si="32"/>
        <v>-0.30497851271396093</v>
      </c>
      <c r="BR40" s="208">
        <f t="shared" si="33"/>
        <v>-0.52719037075367947</v>
      </c>
      <c r="BS40" s="208">
        <f t="shared" si="34"/>
        <v>-0.59624042358080276</v>
      </c>
      <c r="BT40" s="208">
        <f t="shared" si="35"/>
        <v>-0.47466224609647389</v>
      </c>
      <c r="BU40" s="208">
        <f t="shared" si="36"/>
        <v>-0.44246103924144775</v>
      </c>
      <c r="BV40" s="208">
        <f t="shared" si="37"/>
        <v>-0.23254115707651357</v>
      </c>
      <c r="BW40" s="208">
        <f t="shared" si="38"/>
        <v>-0.55601662553281339</v>
      </c>
      <c r="BX40" s="208">
        <f t="shared" si="39"/>
        <v>-0.52538241636216498</v>
      </c>
      <c r="BY40" s="208"/>
      <c r="BZ40" s="208">
        <f t="shared" si="16"/>
        <v>-0.42319682775139</v>
      </c>
      <c r="CA40" s="208">
        <f t="shared" si="17"/>
        <v>1.3949686014041633</v>
      </c>
      <c r="CB40" s="208">
        <f t="shared" si="18"/>
        <v>-0.51170904431078523</v>
      </c>
      <c r="CC40" s="208">
        <f t="shared" si="5"/>
        <v>-0.37605215738770448</v>
      </c>
      <c r="CD40" s="208">
        <f t="shared" si="6"/>
        <v>0.47413963522544167</v>
      </c>
      <c r="CE40" s="208">
        <f t="shared" si="7"/>
        <v>-0.36843811839251761</v>
      </c>
    </row>
    <row r="41" spans="1:83" x14ac:dyDescent="0.15">
      <c r="F41" s="252"/>
      <c r="G41" s="252"/>
      <c r="H41" s="254"/>
      <c r="I41" s="254"/>
      <c r="J41" s="254"/>
      <c r="K41" s="209"/>
      <c r="L41" s="211"/>
      <c r="M41" s="211"/>
      <c r="N41" s="211"/>
      <c r="O41" s="211"/>
      <c r="P41" s="211"/>
      <c r="Q41" s="211"/>
      <c r="R41" s="211"/>
      <c r="S41" s="211"/>
      <c r="T41" s="211"/>
      <c r="U41" s="211"/>
      <c r="V41" s="210"/>
      <c r="W41" s="211"/>
      <c r="X41" s="208"/>
      <c r="Y41" s="209"/>
      <c r="Z41" s="209"/>
      <c r="AA41" s="209"/>
      <c r="AB41" s="209"/>
      <c r="AC41" s="209"/>
      <c r="AD41" s="209"/>
      <c r="AE41" s="209"/>
      <c r="AF41" s="209"/>
      <c r="AG41" s="209"/>
      <c r="AH41" s="209"/>
      <c r="AI41" s="209"/>
      <c r="AJ41" s="208"/>
      <c r="AK41" s="228"/>
      <c r="AL41" s="272"/>
      <c r="AM41" s="208"/>
      <c r="AN41" s="208"/>
      <c r="AO41" s="208"/>
      <c r="AP41" s="208"/>
      <c r="AQ41" s="208"/>
      <c r="AR41" s="208"/>
      <c r="AS41" s="208"/>
      <c r="AT41" s="208"/>
      <c r="AU41" s="208"/>
      <c r="AV41" s="208"/>
      <c r="AW41" s="208"/>
      <c r="AX41" s="208"/>
      <c r="AY41" s="217"/>
      <c r="AZ41" s="217"/>
      <c r="BA41" s="217"/>
      <c r="BB41" s="217"/>
      <c r="BC41" s="217"/>
      <c r="BD41" s="217"/>
      <c r="BE41" s="217"/>
      <c r="BF41" s="217"/>
      <c r="BG41" s="217"/>
      <c r="BH41" s="217"/>
      <c r="BI41" s="217"/>
      <c r="BL41" s="208"/>
      <c r="BM41" s="208"/>
      <c r="BN41" s="208"/>
      <c r="BO41" s="208"/>
      <c r="BP41" s="208"/>
      <c r="BQ41" s="208"/>
      <c r="BR41" s="208"/>
      <c r="BS41" s="208"/>
      <c r="BT41" s="208"/>
      <c r="BU41" s="208"/>
      <c r="BV41" s="208"/>
      <c r="BW41" s="208"/>
      <c r="BX41" s="208"/>
      <c r="BY41" s="208"/>
    </row>
    <row r="42" spans="1:83" x14ac:dyDescent="0.15">
      <c r="A42" s="112" t="s">
        <v>157</v>
      </c>
      <c r="F42" s="252"/>
      <c r="G42" s="252"/>
      <c r="H42" s="254"/>
      <c r="I42" s="254"/>
      <c r="J42" s="254"/>
      <c r="K42" s="209"/>
      <c r="L42" s="227">
        <f t="shared" ref="L42:W42" si="41">AVERAGE(L5,L12,L18,L23,L29,L35:L40)</f>
        <v>54.850909090909092</v>
      </c>
      <c r="M42" s="227">
        <f t="shared" si="41"/>
        <v>0.39354545454545453</v>
      </c>
      <c r="N42" s="227">
        <f t="shared" si="41"/>
        <v>13.051818181818184</v>
      </c>
      <c r="O42" s="227">
        <f t="shared" si="41"/>
        <v>2.52</v>
      </c>
      <c r="P42" s="227">
        <f t="shared" si="41"/>
        <v>3.2272727272727272E-2</v>
      </c>
      <c r="Q42" s="227">
        <f t="shared" si="41"/>
        <v>0.76909090909090916</v>
      </c>
      <c r="R42" s="227">
        <f t="shared" si="41"/>
        <v>1.3795454545454549</v>
      </c>
      <c r="S42" s="227">
        <f t="shared" si="41"/>
        <v>2.89</v>
      </c>
      <c r="T42" s="227">
        <f t="shared" si="41"/>
        <v>2.1870909090909092</v>
      </c>
      <c r="U42" s="227">
        <f t="shared" si="41"/>
        <v>0.14963636363636362</v>
      </c>
      <c r="V42" s="227">
        <f t="shared" si="41"/>
        <v>21.361290136363618</v>
      </c>
      <c r="W42" s="227">
        <f t="shared" si="41"/>
        <v>99.627653772727257</v>
      </c>
      <c r="X42" s="227"/>
      <c r="Y42" s="226">
        <f t="shared" ref="Y42:AI42" si="42">AVERAGE(Y5,Y12,Y18,Y23,Y29,Y35:Y40)</f>
        <v>929.18181818181813</v>
      </c>
      <c r="Z42" s="226">
        <f t="shared" si="42"/>
        <v>32.272727272727273</v>
      </c>
      <c r="AA42" s="226">
        <f t="shared" si="42"/>
        <v>20.181818181818183</v>
      </c>
      <c r="AB42" s="226">
        <f t="shared" si="42"/>
        <v>9.9</v>
      </c>
      <c r="AC42" s="226">
        <f t="shared" si="42"/>
        <v>7.5555555555555554</v>
      </c>
      <c r="AD42" s="226">
        <f t="shared" si="42"/>
        <v>90.727272727272734</v>
      </c>
      <c r="AE42" s="226">
        <f t="shared" si="42"/>
        <v>487.90909090909093</v>
      </c>
      <c r="AF42" s="226">
        <f t="shared" si="42"/>
        <v>52.454545454545453</v>
      </c>
      <c r="AG42" s="226">
        <f t="shared" si="42"/>
        <v>10.545454545454545</v>
      </c>
      <c r="AH42" s="226">
        <f t="shared" si="42"/>
        <v>28</v>
      </c>
      <c r="AI42" s="226">
        <f t="shared" si="42"/>
        <v>133.54545454545453</v>
      </c>
      <c r="AJ42" s="227"/>
      <c r="AK42" s="223"/>
      <c r="AL42" s="273"/>
      <c r="AM42" s="227"/>
      <c r="AN42" s="227">
        <f t="shared" ref="AN42:AW42" si="43">AVERAGE(AN5,AN12,AN18,AN23,AN29,AN35:AN40)</f>
        <v>69.751429040355617</v>
      </c>
      <c r="AO42" s="227">
        <f t="shared" si="43"/>
        <v>0.50993360420087619</v>
      </c>
      <c r="AP42" s="227">
        <f t="shared" si="43"/>
        <v>16.617858304586381</v>
      </c>
      <c r="AQ42" s="227">
        <f t="shared" si="43"/>
        <v>3.2089565140954481</v>
      </c>
      <c r="AR42" s="227">
        <f t="shared" si="43"/>
        <v>4.1738856638570868E-2</v>
      </c>
      <c r="AS42" s="227">
        <f t="shared" si="43"/>
        <v>0.99906862077356662</v>
      </c>
      <c r="AT42" s="227">
        <f t="shared" si="43"/>
        <v>1.7847595196230799</v>
      </c>
      <c r="AU42" s="227">
        <f t="shared" si="43"/>
        <v>3.5875615894172315</v>
      </c>
      <c r="AV42" s="227">
        <f t="shared" si="43"/>
        <v>2.7791376845163223</v>
      </c>
      <c r="AW42" s="227">
        <f t="shared" si="43"/>
        <v>0.19815332843668154</v>
      </c>
      <c r="AX42" s="227"/>
      <c r="AY42" s="226">
        <f t="shared" ref="AY42:BJ42" si="44">AVERAGE(AY5,AY12,AY18,AY23,AY29,AY35:AY40)</f>
        <v>1171.2159829107543</v>
      </c>
      <c r="AZ42" s="226">
        <f t="shared" si="44"/>
        <v>41.973084786778173</v>
      </c>
      <c r="BA42" s="226">
        <f t="shared" si="44"/>
        <v>25.965750857752003</v>
      </c>
      <c r="BB42" s="226">
        <f t="shared" si="44"/>
        <v>13.012117759666845</v>
      </c>
      <c r="BC42" s="226">
        <f t="shared" si="44"/>
        <v>9.8805277459957317</v>
      </c>
      <c r="BD42" s="226">
        <f t="shared" si="44"/>
        <v>116.74538052929687</v>
      </c>
      <c r="BE42" s="226">
        <f t="shared" si="44"/>
        <v>613.56180898908497</v>
      </c>
      <c r="BF42" s="226">
        <f t="shared" si="44"/>
        <v>68.953721595181207</v>
      </c>
      <c r="BG42" s="226">
        <f t="shared" si="44"/>
        <v>14.853467585785838</v>
      </c>
      <c r="BH42" s="226">
        <f t="shared" si="44"/>
        <v>35.925791887773066</v>
      </c>
      <c r="BI42" s="226">
        <f t="shared" si="44"/>
        <v>167.80092337619141</v>
      </c>
      <c r="BJ42" s="226">
        <f t="shared" si="44"/>
        <v>22.314423117596295</v>
      </c>
      <c r="BK42" s="227"/>
      <c r="BL42" s="227">
        <f t="shared" ref="BL42:BY42" si="45">AVERAGE(BL5,BL12,BL18,BL23,BL29,BL35:BL40)</f>
        <v>0.3132960813736721</v>
      </c>
      <c r="BM42" s="227">
        <f t="shared" si="45"/>
        <v>-0.31226707759372763</v>
      </c>
      <c r="BN42" s="227">
        <f t="shared" si="45"/>
        <v>0.19445265669005174</v>
      </c>
      <c r="BO42" s="227">
        <f t="shared" si="45"/>
        <v>-0.30297005930537657</v>
      </c>
      <c r="BP42" s="227">
        <f t="shared" si="45"/>
        <v>0.17627866615663956</v>
      </c>
      <c r="BQ42" s="227">
        <f t="shared" si="45"/>
        <v>-0.1827244611504123</v>
      </c>
      <c r="BR42" s="227">
        <f t="shared" si="45"/>
        <v>-0.29536787243663765</v>
      </c>
      <c r="BS42" s="227">
        <f t="shared" si="45"/>
        <v>-0.43705461128039924</v>
      </c>
      <c r="BT42" s="227">
        <f t="shared" si="45"/>
        <v>-0.50955693046820449</v>
      </c>
      <c r="BU42" s="227">
        <f t="shared" si="45"/>
        <v>-0.33692263919603105</v>
      </c>
      <c r="BV42" s="227">
        <f t="shared" si="45"/>
        <v>1.3860724162971733E-2</v>
      </c>
      <c r="BW42" s="227">
        <f>AVERAGE(BW5,BW12,BW18,BW23,BW29,BW35:BW40)</f>
        <v>-0.46219264225958534</v>
      </c>
      <c r="BX42" s="227">
        <f t="shared" si="45"/>
        <v>-0.42840416554608196</v>
      </c>
      <c r="BY42" s="227">
        <f t="shared" si="45"/>
        <v>-0.51789070799666947</v>
      </c>
      <c r="BZ42" s="227">
        <f>AVERAGE(BZ5,BZ12,BZ18,BZ23,BZ29,BZ35:BZ40)</f>
        <v>-0.23126085129317839</v>
      </c>
      <c r="CA42" s="227">
        <f t="shared" ref="CA42:CB42" si="46">AVERAGE(CA5,CA12,CA18,CA23,CA29,CA35:CA40)</f>
        <v>3.1197096346815183</v>
      </c>
      <c r="CB42" s="227">
        <f t="shared" si="46"/>
        <v>-0.39042204378543333</v>
      </c>
      <c r="CC42" s="227">
        <f>AVERAGE(CC5,CC12,CC18,CC23,CC29,CC35:CC40)</f>
        <v>0.87301325533728524</v>
      </c>
      <c r="CD42" s="227">
        <f t="shared" ref="CD42:CE42" si="47">AVERAGE(CD5,CD12,CD18,CD23,CD29,CD35:CD40)</f>
        <v>0.9562356253408445</v>
      </c>
      <c r="CE42" s="227">
        <f t="shared" si="47"/>
        <v>0.87680324131438825</v>
      </c>
    </row>
    <row r="43" spans="1:83" ht="18" x14ac:dyDescent="0.15">
      <c r="A43" s="112" t="s">
        <v>158</v>
      </c>
      <c r="F43" s="252"/>
      <c r="G43" s="252"/>
      <c r="H43" s="254"/>
      <c r="I43" s="254"/>
      <c r="J43" s="254"/>
      <c r="K43" s="209"/>
      <c r="L43" s="222">
        <f>_xlfn.CONFIDENCE.T(0.05,STDEV(L5,L12,L18,L23,L29,L35:L40),COUNT(L5,L12,L18,L23,L29,L35:L40))</f>
        <v>6.8583260594827138</v>
      </c>
      <c r="M43" s="222">
        <f t="shared" ref="M43:W43" si="48">_xlfn.CONFIDENCE.T(0.05,STDEV(M5,M12,M18,M23,M29,M35:M40),COUNT(M5,M12,M18,M23,M29,M35:M40))</f>
        <v>4.8337929269139553E-2</v>
      </c>
      <c r="N43" s="222">
        <f t="shared" si="48"/>
        <v>1.5736283237092816</v>
      </c>
      <c r="O43" s="222">
        <f t="shared" si="48"/>
        <v>0.44420760088858002</v>
      </c>
      <c r="P43" s="222">
        <f t="shared" si="48"/>
        <v>9.3913579308048979E-3</v>
      </c>
      <c r="Q43" s="222">
        <f t="shared" si="48"/>
        <v>0.14513113091730348</v>
      </c>
      <c r="R43" s="222">
        <f t="shared" si="48"/>
        <v>0.17346636653563646</v>
      </c>
      <c r="S43" s="222">
        <f t="shared" si="48"/>
        <v>0.64908028423564945</v>
      </c>
      <c r="T43" s="222">
        <f t="shared" si="48"/>
        <v>0.34139387394274107</v>
      </c>
      <c r="U43" s="222">
        <f t="shared" si="48"/>
        <v>1.6983018121741012E-2</v>
      </c>
      <c r="V43" s="222">
        <f t="shared" si="48"/>
        <v>9.7946087548585599</v>
      </c>
      <c r="W43" s="222">
        <f t="shared" si="48"/>
        <v>5.4174792764771551E-2</v>
      </c>
      <c r="X43" s="222"/>
      <c r="Y43" s="221">
        <f t="shared" ref="Y43:AI43" si="49">_xlfn.CONFIDENCE.T(0.05,STDEV(Y5,Y12,Y18,Y23,Y29,Y35:Y40),COUNT(Y5,Y12,Y18,Y23,Y29,Y35:Y40))</f>
        <v>178.43352425108287</v>
      </c>
      <c r="Z43" s="221">
        <f t="shared" si="49"/>
        <v>11.503800913240791</v>
      </c>
      <c r="AA43" s="221">
        <f t="shared" si="49"/>
        <v>2.0775784709160381</v>
      </c>
      <c r="AB43" s="221">
        <f t="shared" si="49"/>
        <v>1.8911537669917307</v>
      </c>
      <c r="AC43" s="221">
        <f t="shared" si="49"/>
        <v>3.5248084131391733</v>
      </c>
      <c r="AD43" s="221">
        <f t="shared" si="49"/>
        <v>13.902037654341198</v>
      </c>
      <c r="AE43" s="221">
        <f t="shared" si="49"/>
        <v>93.031597458458776</v>
      </c>
      <c r="AF43" s="221">
        <f t="shared" si="49"/>
        <v>8.6835776048854765</v>
      </c>
      <c r="AG43" s="221">
        <f t="shared" si="49"/>
        <v>3.4825854495776425</v>
      </c>
      <c r="AH43" s="221">
        <f t="shared" si="49"/>
        <v>4.5958816387025676</v>
      </c>
      <c r="AI43" s="221">
        <f t="shared" si="49"/>
        <v>25.738907530086291</v>
      </c>
      <c r="AJ43" s="222"/>
      <c r="AK43" s="223"/>
      <c r="AL43" s="273"/>
      <c r="AM43" s="222"/>
      <c r="AN43" s="222">
        <f t="shared" ref="AN43:AW43" si="50">_xlfn.CONFIDENCE.T(0.05,STDEV(AN5,AN12,AN18,AN23,AN29,AN35:AN40),COUNT(AN5,AN12,AN18,AN23,AN29,AN35:AN40))</f>
        <v>0.63671395242293516</v>
      </c>
      <c r="AO43" s="222">
        <f t="shared" si="50"/>
        <v>6.163075695878685E-2</v>
      </c>
      <c r="AP43" s="222">
        <f t="shared" si="50"/>
        <v>0.19982701012039428</v>
      </c>
      <c r="AQ43" s="222">
        <f t="shared" si="50"/>
        <v>0.40152458641433381</v>
      </c>
      <c r="AR43" s="222">
        <f t="shared" si="50"/>
        <v>1.1284609963669938E-2</v>
      </c>
      <c r="AS43" s="222">
        <f t="shared" si="50"/>
        <v>0.18155617037535235</v>
      </c>
      <c r="AT43" s="222">
        <f t="shared" si="50"/>
        <v>0.22964466217712146</v>
      </c>
      <c r="AU43" s="222">
        <f t="shared" si="50"/>
        <v>0.44541136407838755</v>
      </c>
      <c r="AV43" s="222">
        <f t="shared" si="50"/>
        <v>0.22585523356802495</v>
      </c>
      <c r="AW43" s="222">
        <f t="shared" si="50"/>
        <v>3.6172900567284644E-2</v>
      </c>
      <c r="AX43" s="222"/>
      <c r="AY43" s="221">
        <f t="shared" ref="AY43:BI43" si="51">_xlfn.CONFIDENCE.T(0.05,STDEV(AY5,AY12,AY18,AY23,AY29,AY35:AY40),COUNT(AY5,AY12,AY18,AY23,AY29,AY35:AY40))</f>
        <v>130.2016833492311</v>
      </c>
      <c r="AZ43" s="221">
        <f t="shared" si="51"/>
        <v>13.562188603262332</v>
      </c>
      <c r="BA43" s="221">
        <f t="shared" si="51"/>
        <v>2.1115446960458146</v>
      </c>
      <c r="BB43" s="221">
        <f t="shared" si="51"/>
        <v>3.724606686662959</v>
      </c>
      <c r="BC43" s="221">
        <f t="shared" si="51"/>
        <v>5.063166218891662</v>
      </c>
      <c r="BD43" s="221">
        <f t="shared" si="51"/>
        <v>14.587313811805</v>
      </c>
      <c r="BE43" s="221">
        <f t="shared" si="51"/>
        <v>63.845275113883602</v>
      </c>
      <c r="BF43" s="221">
        <f t="shared" si="51"/>
        <v>13.684807614581104</v>
      </c>
      <c r="BG43" s="221">
        <f t="shared" si="51"/>
        <v>6.2735589059285957</v>
      </c>
      <c r="BH43" s="221">
        <f t="shared" si="51"/>
        <v>5.0489312374912592</v>
      </c>
      <c r="BI43" s="221">
        <f t="shared" si="51"/>
        <v>18.119944855131866</v>
      </c>
      <c r="BJ43" s="221"/>
      <c r="BK43" s="222"/>
      <c r="BL43" s="222">
        <f t="shared" ref="BL43:BX43" si="52">_xlfn.CONFIDENCE.T(0.05,STDEV(BL5,BL12,BL18,BL23,BL29,BL35:BL40),COUNT(BL5,BL12,BL18,BL23,BL29,BL35:BL40))</f>
        <v>6.9662662057314292E-2</v>
      </c>
      <c r="BM43" s="222">
        <f t="shared" si="52"/>
        <v>7.0271567481300978E-2</v>
      </c>
      <c r="BN43" s="222">
        <f t="shared" si="52"/>
        <v>0.16974105383301213</v>
      </c>
      <c r="BO43" s="222">
        <f t="shared" si="52"/>
        <v>7.0253599537493036E-2</v>
      </c>
      <c r="BP43" s="222">
        <f t="shared" si="52"/>
        <v>0.18480579702248251</v>
      </c>
      <c r="BQ43" s="222">
        <f t="shared" si="52"/>
        <v>0.22014318167114041</v>
      </c>
      <c r="BR43" s="222">
        <f t="shared" si="52"/>
        <v>0.16070774012122596</v>
      </c>
      <c r="BS43" s="222">
        <f t="shared" si="52"/>
        <v>0.11599868138951423</v>
      </c>
      <c r="BT43" s="222">
        <f t="shared" si="52"/>
        <v>7.0519600999032123E-2</v>
      </c>
      <c r="BU43" s="222">
        <f t="shared" si="52"/>
        <v>8.2125389932623527E-2</v>
      </c>
      <c r="BV43" s="222">
        <f t="shared" si="52"/>
        <v>0.23814444161487358</v>
      </c>
      <c r="BW43" s="222">
        <f t="shared" si="52"/>
        <v>8.4451050975328276E-2</v>
      </c>
      <c r="BX43" s="222">
        <f t="shared" si="52"/>
        <v>0.1180137655102118</v>
      </c>
      <c r="BY43" s="222"/>
      <c r="BZ43" s="222">
        <f>_xlfn.CONFIDENCE.T(0.05,STDEV(BZ5,BZ12,BZ18,BZ23,BZ29,BZ35:BZ40),COUNT(BZ5,BZ12,BZ18,BZ23,BZ29,BZ35:BZ40))</f>
        <v>0.11287123553209835</v>
      </c>
      <c r="CA43" s="222">
        <f t="shared" ref="CA43:CB43" si="53">_xlfn.CONFIDENCE.T(0.05,STDEV(CA5,CA12,CA18,CA23,CA29,CA35:CA40),COUNT(CA5,CA12,CA18,CA23,CA29,CA35:CA40))</f>
        <v>1.1686486901223181</v>
      </c>
      <c r="CB43" s="222">
        <f t="shared" si="53"/>
        <v>9.825570884326415E-2</v>
      </c>
      <c r="CC43" s="222">
        <f t="shared" ref="CC43:CE43" si="54">_xlfn.CONFIDENCE.T(0.05,STDEV(CC5,CC12,CC18,CC23,CC29,CC35:CC40),COUNT(CC5,CC12,CC18,CC23,CC29,CC35:CC40))</f>
        <v>0.98260636356306519</v>
      </c>
      <c r="CD43" s="222">
        <f t="shared" si="54"/>
        <v>0.47076890684926881</v>
      </c>
      <c r="CE43" s="222">
        <f t="shared" si="54"/>
        <v>0.91477108825318199</v>
      </c>
    </row>
    <row r="44" spans="1:83" x14ac:dyDescent="0.15">
      <c r="A44" s="112" t="s">
        <v>159</v>
      </c>
      <c r="F44" s="252"/>
      <c r="G44" s="252"/>
      <c r="H44" s="254"/>
      <c r="I44" s="254"/>
      <c r="J44" s="254"/>
      <c r="K44" s="209"/>
      <c r="L44" s="222">
        <f t="shared" ref="L44:W44" si="55">2*STDEV(L5,L12,L18,L23,L29,L35:L40)</f>
        <v>20.417483595282643</v>
      </c>
      <c r="M44" s="222">
        <f t="shared" si="55"/>
        <v>0.14390375571572475</v>
      </c>
      <c r="N44" s="222">
        <f t="shared" si="55"/>
        <v>4.6847481740799211</v>
      </c>
      <c r="O44" s="222">
        <f t="shared" si="55"/>
        <v>1.3224220203853232</v>
      </c>
      <c r="P44" s="222">
        <f t="shared" si="55"/>
        <v>2.7958410671437089E-2</v>
      </c>
      <c r="Q44" s="222">
        <f t="shared" si="55"/>
        <v>0.43206060180993505</v>
      </c>
      <c r="R44" s="222">
        <f t="shared" si="55"/>
        <v>0.51641561838221761</v>
      </c>
      <c r="S44" s="222">
        <f t="shared" si="55"/>
        <v>1.9323353746179777</v>
      </c>
      <c r="T44" s="222">
        <f t="shared" si="55"/>
        <v>1.0163418537265705</v>
      </c>
      <c r="U44" s="222">
        <f t="shared" si="55"/>
        <v>5.0559056377845718E-2</v>
      </c>
      <c r="V44" s="222">
        <f t="shared" si="55"/>
        <v>29.158902892642569</v>
      </c>
      <c r="W44" s="222">
        <f t="shared" si="55"/>
        <v>0.16128030848331934</v>
      </c>
      <c r="X44" s="222"/>
      <c r="Y44" s="221">
        <f t="shared" ref="Y44:AI44" si="56">2*STDEV(Y5,Y12,Y18,Y23,Y29,Y35:Y40)</f>
        <v>531.20302573070376</v>
      </c>
      <c r="Z44" s="221">
        <f t="shared" si="56"/>
        <v>34.247229483167352</v>
      </c>
      <c r="AA44" s="221">
        <f t="shared" si="56"/>
        <v>6.1850259057295451</v>
      </c>
      <c r="AB44" s="221">
        <f t="shared" si="56"/>
        <v>5.2873013490395593</v>
      </c>
      <c r="AC44" s="221">
        <f t="shared" si="56"/>
        <v>9.1712109947984022</v>
      </c>
      <c r="AD44" s="221">
        <f t="shared" si="56"/>
        <v>41.386866603703275</v>
      </c>
      <c r="AE44" s="221">
        <f t="shared" si="56"/>
        <v>276.9584149946769</v>
      </c>
      <c r="AF44" s="221">
        <f t="shared" si="56"/>
        <v>25.851323159384101</v>
      </c>
      <c r="AG44" s="221">
        <f t="shared" si="56"/>
        <v>10.367782264829307</v>
      </c>
      <c r="AH44" s="221">
        <f t="shared" si="56"/>
        <v>13.682105101189656</v>
      </c>
      <c r="AI44" s="221">
        <f t="shared" si="56"/>
        <v>76.625654379528171</v>
      </c>
      <c r="AJ44" s="222"/>
      <c r="AK44" s="208"/>
      <c r="AL44" s="264"/>
      <c r="AM44" s="222"/>
      <c r="AN44" s="222">
        <f t="shared" ref="AN44:AW44" si="57">2*STDEV(AN5,AN12,AN18,AN23,AN29,AN35:AN40)</f>
        <v>1.895520359593895</v>
      </c>
      <c r="AO44" s="222">
        <f t="shared" si="57"/>
        <v>0.18347698232151308</v>
      </c>
      <c r="AP44" s="222">
        <f t="shared" si="57"/>
        <v>0.59489220338049353</v>
      </c>
      <c r="AQ44" s="222">
        <f t="shared" si="57"/>
        <v>1.195353149604504</v>
      </c>
      <c r="AR44" s="222">
        <f t="shared" si="57"/>
        <v>3.3594690134894536E-2</v>
      </c>
      <c r="AS44" s="222">
        <f t="shared" si="57"/>
        <v>0.5404992556654109</v>
      </c>
      <c r="AT44" s="222">
        <f t="shared" si="57"/>
        <v>0.68366042706042618</v>
      </c>
      <c r="AU44" s="222">
        <f t="shared" si="57"/>
        <v>1.3260056667397448</v>
      </c>
      <c r="AV44" s="222">
        <f t="shared" si="57"/>
        <v>0.67237916166261891</v>
      </c>
      <c r="AW44" s="222">
        <f t="shared" si="57"/>
        <v>0.10768802730006541</v>
      </c>
      <c r="AX44" s="222"/>
      <c r="AY44" s="221">
        <f t="shared" ref="AY44:BI44" si="58">2*STDEV(AY5,AY12,AY18,AY23,AY29,AY35:AY40)</f>
        <v>387.61509890383064</v>
      </c>
      <c r="AZ44" s="221">
        <f t="shared" si="58"/>
        <v>40.375123743259792</v>
      </c>
      <c r="BA44" s="221">
        <f t="shared" si="58"/>
        <v>6.2861445808065346</v>
      </c>
      <c r="BB44" s="221">
        <f t="shared" si="58"/>
        <v>10.413282252749223</v>
      </c>
      <c r="BC44" s="221">
        <f t="shared" si="58"/>
        <v>13.173869400134576</v>
      </c>
      <c r="BD44" s="221">
        <f t="shared" si="58"/>
        <v>43.426958396059796</v>
      </c>
      <c r="BE44" s="221">
        <f t="shared" si="58"/>
        <v>190.06968259720597</v>
      </c>
      <c r="BF44" s="221">
        <f t="shared" si="58"/>
        <v>40.740164954534549</v>
      </c>
      <c r="BG44" s="221">
        <f t="shared" si="58"/>
        <v>18.676610726130683</v>
      </c>
      <c r="BH44" s="221">
        <f t="shared" si="58"/>
        <v>15.030850067656763</v>
      </c>
      <c r="BI44" s="221">
        <f t="shared" si="58"/>
        <v>53.943728195242052</v>
      </c>
      <c r="BJ44" s="221"/>
      <c r="BK44" s="222"/>
      <c r="BL44" s="222">
        <f t="shared" ref="BL44:BX44" si="59">2*STDEV(BL5,BL12,BL18,BL23,BL29,BL35:BL40)</f>
        <v>0.20738825296769464</v>
      </c>
      <c r="BM44" s="222">
        <f t="shared" si="59"/>
        <v>0.20920098633696002</v>
      </c>
      <c r="BN44" s="222">
        <f t="shared" si="59"/>
        <v>0.50532522834630456</v>
      </c>
      <c r="BO44" s="222">
        <f t="shared" si="59"/>
        <v>0.20914749512135467</v>
      </c>
      <c r="BP44" s="222">
        <f t="shared" si="59"/>
        <v>0.55017351118827795</v>
      </c>
      <c r="BQ44" s="222">
        <f t="shared" si="59"/>
        <v>0.65537417751801263</v>
      </c>
      <c r="BR44" s="222">
        <f t="shared" si="59"/>
        <v>0.47843272820533767</v>
      </c>
      <c r="BS44" s="222">
        <f t="shared" si="59"/>
        <v>0.3453322507275865</v>
      </c>
      <c r="BT44" s="222">
        <f t="shared" si="59"/>
        <v>0.20993939104904771</v>
      </c>
      <c r="BU44" s="222">
        <f t="shared" si="59"/>
        <v>0.24449024254061244</v>
      </c>
      <c r="BV44" s="222">
        <f t="shared" si="59"/>
        <v>0.70896457645907907</v>
      </c>
      <c r="BW44" s="222">
        <f t="shared" si="59"/>
        <v>0.25141381919412509</v>
      </c>
      <c r="BX44" s="222">
        <f t="shared" si="59"/>
        <v>0.35133122870276906</v>
      </c>
      <c r="BY44" s="222"/>
      <c r="BZ44" s="222">
        <f t="shared" ref="BZ44:CB44" si="60">2*STDEV(BZ5,BZ12,BZ18,BZ23,BZ29,BZ35:BZ40)</f>
        <v>0.33602173181450068</v>
      </c>
      <c r="CA44" s="222">
        <f t="shared" si="60"/>
        <v>3.4791092246525053</v>
      </c>
      <c r="CB44" s="222">
        <f t="shared" si="60"/>
        <v>0.29251078266779362</v>
      </c>
      <c r="CC44" s="222">
        <f t="shared" ref="CC44:CE44" si="61">2*STDEV(CC5,CC12,CC18,CC23,CC29,CC35:CC40)</f>
        <v>2.5566468383008378</v>
      </c>
      <c r="CD44" s="222">
        <f t="shared" si="61"/>
        <v>1.4014959845010728</v>
      </c>
      <c r="CE44" s="222">
        <f t="shared" si="61"/>
        <v>2.7233064636849482</v>
      </c>
    </row>
    <row r="45" spans="1:83" x14ac:dyDescent="0.15">
      <c r="A45" s="112"/>
      <c r="F45" s="252"/>
      <c r="G45" s="252"/>
      <c r="H45" s="254"/>
      <c r="I45" s="254"/>
      <c r="J45" s="254"/>
      <c r="K45" s="209"/>
      <c r="L45" s="222"/>
      <c r="M45" s="222"/>
      <c r="N45" s="222"/>
      <c r="O45" s="222"/>
      <c r="P45" s="222"/>
      <c r="Q45" s="222"/>
      <c r="R45" s="222"/>
      <c r="S45" s="222"/>
      <c r="T45" s="222"/>
      <c r="U45" s="222"/>
      <c r="V45" s="222"/>
      <c r="W45" s="222"/>
      <c r="X45" s="222"/>
      <c r="Y45" s="221"/>
      <c r="Z45" s="221"/>
      <c r="AA45" s="221"/>
      <c r="AB45" s="221"/>
      <c r="AC45" s="221"/>
      <c r="AD45" s="221"/>
      <c r="AE45" s="221"/>
      <c r="AF45" s="221"/>
      <c r="AG45" s="221"/>
      <c r="AH45" s="221"/>
      <c r="AI45" s="221"/>
      <c r="AJ45" s="222"/>
      <c r="AK45" s="227"/>
      <c r="AL45" s="272"/>
      <c r="AM45" s="222"/>
      <c r="AN45" s="222"/>
      <c r="AO45" s="222"/>
      <c r="AP45" s="222"/>
      <c r="AQ45" s="222"/>
      <c r="AR45" s="222"/>
      <c r="AS45" s="222"/>
      <c r="AT45" s="222"/>
      <c r="AU45" s="222"/>
      <c r="AV45" s="222"/>
      <c r="AW45" s="222"/>
      <c r="AX45" s="222"/>
      <c r="AY45" s="221"/>
      <c r="AZ45" s="221"/>
      <c r="BA45" s="221"/>
      <c r="BB45" s="221"/>
      <c r="BC45" s="221"/>
      <c r="BD45" s="221"/>
      <c r="BE45" s="221"/>
      <c r="BF45" s="221"/>
      <c r="BG45" s="221"/>
      <c r="BH45" s="221"/>
      <c r="BI45" s="221"/>
      <c r="BJ45" s="221"/>
      <c r="BK45" s="222"/>
      <c r="BL45" s="222"/>
      <c r="BM45" s="222"/>
      <c r="BN45" s="222"/>
      <c r="BO45" s="222"/>
      <c r="BP45" s="222"/>
      <c r="BQ45" s="222"/>
      <c r="BR45" s="222"/>
      <c r="BS45" s="222"/>
      <c r="BT45" s="222"/>
      <c r="BU45" s="222"/>
      <c r="BV45" s="222"/>
      <c r="BW45" s="222"/>
      <c r="BX45" s="222"/>
      <c r="BY45" s="222"/>
      <c r="BZ45" s="222"/>
      <c r="CA45" s="222"/>
      <c r="CB45" s="222"/>
      <c r="CC45" s="222"/>
      <c r="CD45" s="222"/>
      <c r="CE45" s="222"/>
    </row>
    <row r="46" spans="1:83" x14ac:dyDescent="0.15">
      <c r="A46" s="112" t="s">
        <v>160</v>
      </c>
      <c r="F46" s="252"/>
      <c r="G46" s="252"/>
      <c r="H46" s="254"/>
      <c r="I46" s="254"/>
      <c r="J46" s="254"/>
      <c r="K46" s="209"/>
      <c r="L46" s="227">
        <f t="shared" ref="L46:W46" si="62">AVERAGE(L5,L12,L18,L23,L29)</f>
        <v>45.730000000000004</v>
      </c>
      <c r="M46" s="227">
        <f t="shared" si="62"/>
        <v>0.3498</v>
      </c>
      <c r="N46" s="227">
        <f t="shared" si="62"/>
        <v>11.016000000000002</v>
      </c>
      <c r="O46" s="227">
        <f t="shared" si="62"/>
        <v>2.0420000000000003</v>
      </c>
      <c r="P46" s="227">
        <f t="shared" si="62"/>
        <v>2.9200000000000004E-2</v>
      </c>
      <c r="Q46" s="227">
        <f t="shared" si="62"/>
        <v>0.71599999999999997</v>
      </c>
      <c r="R46" s="227">
        <f t="shared" si="62"/>
        <v>1.3120000000000001</v>
      </c>
      <c r="S46" s="227">
        <f t="shared" si="62"/>
        <v>2.1080000000000001</v>
      </c>
      <c r="T46" s="227">
        <f t="shared" si="62"/>
        <v>1.7619999999999998</v>
      </c>
      <c r="U46" s="227">
        <f t="shared" si="62"/>
        <v>0.159</v>
      </c>
      <c r="V46" s="227">
        <f t="shared" si="62"/>
        <v>34.466838299999957</v>
      </c>
      <c r="W46" s="227">
        <f t="shared" si="62"/>
        <v>99.690838299999967</v>
      </c>
      <c r="X46" s="227"/>
      <c r="Y46" s="226">
        <f t="shared" ref="Y46:AI46" si="63">AVERAGE(Y5,Y12,Y18,Y23,Y29)</f>
        <v>713</v>
      </c>
      <c r="Z46" s="226">
        <f t="shared" si="63"/>
        <v>29.2</v>
      </c>
      <c r="AA46" s="226">
        <f t="shared" si="63"/>
        <v>17.600000000000001</v>
      </c>
      <c r="AB46" s="226">
        <f t="shared" si="63"/>
        <v>12</v>
      </c>
      <c r="AC46" s="226">
        <f t="shared" si="63"/>
        <v>11.666666666666666</v>
      </c>
      <c r="AD46" s="226">
        <f t="shared" si="63"/>
        <v>77.400000000000006</v>
      </c>
      <c r="AE46" s="226">
        <f t="shared" si="63"/>
        <v>391.6</v>
      </c>
      <c r="AF46" s="226">
        <f t="shared" si="63"/>
        <v>51.6</v>
      </c>
      <c r="AG46" s="226">
        <f t="shared" si="63"/>
        <v>15.2</v>
      </c>
      <c r="AH46" s="226">
        <f t="shared" si="63"/>
        <v>24.8</v>
      </c>
      <c r="AI46" s="226">
        <f t="shared" si="63"/>
        <v>100.2</v>
      </c>
      <c r="AJ46" s="227"/>
      <c r="AK46" s="222"/>
      <c r="AL46" s="273"/>
      <c r="AM46" s="227"/>
      <c r="AN46" s="227">
        <f t="shared" ref="AN46:AW46" si="64">AVERAGE(AN5,AN12,AN18,AN23,AN29)</f>
        <v>69.789694579776366</v>
      </c>
      <c r="AO46" s="227">
        <f t="shared" si="64"/>
        <v>0.5432136321313723</v>
      </c>
      <c r="AP46" s="227">
        <f t="shared" si="64"/>
        <v>16.794098886521191</v>
      </c>
      <c r="AQ46" s="227">
        <f t="shared" si="64"/>
        <v>3.138524279390174</v>
      </c>
      <c r="AR46" s="227">
        <f t="shared" si="64"/>
        <v>4.4829322095662191E-2</v>
      </c>
      <c r="AS46" s="227">
        <f t="shared" si="64"/>
        <v>1.1051936107911986</v>
      </c>
      <c r="AT46" s="227">
        <f t="shared" si="64"/>
        <v>1.9982817448720183</v>
      </c>
      <c r="AU46" s="227">
        <f t="shared" si="64"/>
        <v>3.1572385230871602</v>
      </c>
      <c r="AV46" s="227">
        <f t="shared" si="64"/>
        <v>2.7103918368034043</v>
      </c>
      <c r="AW46" s="227">
        <f t="shared" si="64"/>
        <v>0.24499061634124414</v>
      </c>
      <c r="AX46" s="227"/>
      <c r="AY46" s="226">
        <f t="shared" ref="AY46:BJ46" si="65">AVERAGE(AY5,AY12,AY18,AY23,AY29)</f>
        <v>1093.4587224977845</v>
      </c>
      <c r="AZ46" s="226">
        <f t="shared" si="65"/>
        <v>45.265041488864235</v>
      </c>
      <c r="BA46" s="226">
        <f t="shared" si="65"/>
        <v>27.149803929141655</v>
      </c>
      <c r="BB46" s="226">
        <f t="shared" si="65"/>
        <v>18.213055301692584</v>
      </c>
      <c r="BC46" s="226">
        <f t="shared" si="65"/>
        <v>17.266180022227722</v>
      </c>
      <c r="BD46" s="226">
        <f t="shared" si="65"/>
        <v>120.3386377811556</v>
      </c>
      <c r="BE46" s="226">
        <f t="shared" si="65"/>
        <v>590.4316009942147</v>
      </c>
      <c r="BF46" s="226">
        <f t="shared" si="65"/>
        <v>79.963375578618439</v>
      </c>
      <c r="BG46" s="226">
        <f t="shared" si="65"/>
        <v>23.683212706696374</v>
      </c>
      <c r="BH46" s="226">
        <f t="shared" si="65"/>
        <v>37.878284259783484</v>
      </c>
      <c r="BI46" s="226">
        <f t="shared" si="65"/>
        <v>152.39230761569425</v>
      </c>
      <c r="BJ46" s="226">
        <f t="shared" si="65"/>
        <v>22.314423117596295</v>
      </c>
      <c r="BK46" s="227"/>
      <c r="BL46" s="227">
        <f t="shared" ref="BL46:BX46" si="66">AVERAGE(BL5,BL12,BL18,BL23,BL29)</f>
        <v>0.25225820874075833</v>
      </c>
      <c r="BM46" s="227">
        <f t="shared" si="66"/>
        <v>-0.25123274246062061</v>
      </c>
      <c r="BN46" s="227">
        <f t="shared" si="66"/>
        <v>0.39538147532783297</v>
      </c>
      <c r="BO46" s="227">
        <f t="shared" si="66"/>
        <v>-0.23364540609627832</v>
      </c>
      <c r="BP46" s="227">
        <f t="shared" si="66"/>
        <v>0.27344684850302892</v>
      </c>
      <c r="BQ46" s="227">
        <f t="shared" si="66"/>
        <v>-1.8533254316732362E-2</v>
      </c>
      <c r="BR46" s="227">
        <f t="shared" si="66"/>
        <v>-0.1474012631694207</v>
      </c>
      <c r="BS46" s="227">
        <f t="shared" si="66"/>
        <v>-0.31535419781730456</v>
      </c>
      <c r="BT46" s="227">
        <f t="shared" si="66"/>
        <v>-0.53211403024611348</v>
      </c>
      <c r="BU46" s="227">
        <f t="shared" si="66"/>
        <v>-0.29235334908974769</v>
      </c>
      <c r="BV46" s="227">
        <f t="shared" si="66"/>
        <v>0.34655576343129307</v>
      </c>
      <c r="BW46" s="227">
        <f t="shared" si="66"/>
        <v>-0.44004092384241478</v>
      </c>
      <c r="BX46" s="227">
        <f t="shared" si="66"/>
        <v>-0.33970179435803194</v>
      </c>
      <c r="BY46" s="227"/>
      <c r="BZ46" s="227">
        <f t="shared" ref="BZ46:CB46" si="67">AVERAGE(BZ5,BZ12,BZ18,BZ23,BZ29)</f>
        <v>-0.13578827486858225</v>
      </c>
      <c r="CA46" s="227">
        <f t="shared" si="67"/>
        <v>3.9799011107028193</v>
      </c>
      <c r="CB46" s="227">
        <f t="shared" si="67"/>
        <v>-0.37751076569973835</v>
      </c>
      <c r="CC46" s="227">
        <f t="shared" ref="CC46:CE46" si="68">AVERAGE(CC5,CC12,CC18,CC23,CC29)</f>
        <v>2.4468139713845942</v>
      </c>
      <c r="CD46" s="227">
        <f t="shared" si="68"/>
        <v>1.4935624696176639</v>
      </c>
      <c r="CE46" s="227">
        <f t="shared" si="68"/>
        <v>2.162041057852945</v>
      </c>
    </row>
    <row r="47" spans="1:83" ht="18" x14ac:dyDescent="0.15">
      <c r="A47" s="112" t="s">
        <v>158</v>
      </c>
      <c r="F47" s="252"/>
      <c r="G47" s="252"/>
      <c r="H47" s="254"/>
      <c r="I47" s="254"/>
      <c r="J47" s="254"/>
      <c r="K47" s="209"/>
      <c r="L47" s="222">
        <f>_xlfn.CONFIDENCE.T(0.05,STDEV(L5,L12,L18,L23,L29),COUNT(L5,L12,L18,L23,L29))</f>
        <v>9.8293568141245995</v>
      </c>
      <c r="M47" s="222">
        <f t="shared" ref="M47:W47" si="69">_xlfn.CONFIDENCE.T(0.05,STDEV(M5,M12,M18,M23,M29),COUNT(M5,M12,M18,M23,M29))</f>
        <v>1.7764909948094779E-2</v>
      </c>
      <c r="N47" s="222">
        <f t="shared" si="69"/>
        <v>2.5085085494387829</v>
      </c>
      <c r="O47" s="222">
        <f t="shared" si="69"/>
        <v>0.45447277039422762</v>
      </c>
      <c r="P47" s="222">
        <f t="shared" si="69"/>
        <v>8.9279008924442963E-3</v>
      </c>
      <c r="Q47" s="222">
        <f t="shared" si="69"/>
        <v>0.11864227826915145</v>
      </c>
      <c r="R47" s="222">
        <f t="shared" si="69"/>
        <v>0.37160827482831227</v>
      </c>
      <c r="S47" s="222">
        <f t="shared" si="69"/>
        <v>0.90872501146015872</v>
      </c>
      <c r="T47" s="222">
        <f t="shared" si="69"/>
        <v>0.27336354568702798</v>
      </c>
      <c r="U47" s="222">
        <f t="shared" si="69"/>
        <v>2.1631340654849188E-2</v>
      </c>
      <c r="V47" s="222">
        <f t="shared" si="69"/>
        <v>14.127915913588042</v>
      </c>
      <c r="W47" s="222">
        <f t="shared" si="69"/>
        <v>9.0570013223412446E-2</v>
      </c>
      <c r="X47" s="222"/>
      <c r="Y47" s="221">
        <f t="shared" ref="Y47:AI47" si="70">_xlfn.CONFIDENCE.T(0.05,STDEV(Y5,Y12,Y18,Y23,Y29),COUNT(Y5,Y12,Y18,Y23,Y29))</f>
        <v>172.27388825756685</v>
      </c>
      <c r="Z47" s="221">
        <f t="shared" si="70"/>
        <v>4.2471443309468242</v>
      </c>
      <c r="AA47" s="221">
        <f t="shared" si="70"/>
        <v>3.3547913849266582</v>
      </c>
      <c r="AB47" s="221">
        <f t="shared" si="70"/>
        <v>2.9051627157547664</v>
      </c>
      <c r="AC47" s="221">
        <f t="shared" si="70"/>
        <v>7.1710878829157769</v>
      </c>
      <c r="AD47" s="221">
        <f t="shared" si="70"/>
        <v>6.4876201279887873</v>
      </c>
      <c r="AE47" s="221">
        <f t="shared" si="70"/>
        <v>144.89372970698759</v>
      </c>
      <c r="AF47" s="221">
        <f t="shared" si="70"/>
        <v>9.6817949086762827</v>
      </c>
      <c r="AG47" s="221">
        <f t="shared" si="70"/>
        <v>2.6918634023378973</v>
      </c>
      <c r="AH47" s="221">
        <f t="shared" si="70"/>
        <v>7.3667413319679307</v>
      </c>
      <c r="AI47" s="221">
        <f t="shared" si="70"/>
        <v>29.071912619699855</v>
      </c>
      <c r="AJ47" s="222"/>
      <c r="AK47" s="222"/>
      <c r="AL47" s="273"/>
      <c r="AM47" s="222"/>
      <c r="AN47" s="222">
        <f t="shared" ref="AN47:AW47" si="71">_xlfn.CONFIDENCE.T(0.05,STDEV(AN5,AN12,AN18,AN23,AN29),COUNT(AN5,AN12,AN18,AN23,AN29))</f>
        <v>1.1174772860969853</v>
      </c>
      <c r="AO47" s="222">
        <f t="shared" si="71"/>
        <v>8.8782058609621017E-2</v>
      </c>
      <c r="AP47" s="222">
        <f t="shared" si="71"/>
        <v>0.37532687175163582</v>
      </c>
      <c r="AQ47" s="222">
        <f t="shared" si="71"/>
        <v>0.63512242281819864</v>
      </c>
      <c r="AR47" s="222">
        <f t="shared" si="71"/>
        <v>1.3258384593378299E-2</v>
      </c>
      <c r="AS47" s="222">
        <f t="shared" si="71"/>
        <v>0.19247446853674396</v>
      </c>
      <c r="AT47" s="222">
        <f t="shared" si="71"/>
        <v>0.37197753315037446</v>
      </c>
      <c r="AU47" s="222">
        <f t="shared" si="71"/>
        <v>0.6698213569099758</v>
      </c>
      <c r="AV47" s="222">
        <f t="shared" si="71"/>
        <v>0.31071067109473477</v>
      </c>
      <c r="AW47" s="222">
        <f t="shared" si="71"/>
        <v>2.8685681030417954E-2</v>
      </c>
      <c r="AX47" s="222"/>
      <c r="AY47" s="221">
        <f t="shared" ref="AY47:BI47" si="72">_xlfn.CONFIDENCE.T(0.05,STDEV(AY5,AY12,AY18,AY23,AY29),COUNT(AY5,AY12,AY18,AY23,AY29))</f>
        <v>213.5886314745018</v>
      </c>
      <c r="AZ47" s="221">
        <f t="shared" si="72"/>
        <v>9.1609348372798109</v>
      </c>
      <c r="BA47" s="221">
        <f t="shared" si="72"/>
        <v>5.1629287722644168</v>
      </c>
      <c r="BB47" s="221">
        <f t="shared" si="72"/>
        <v>4.9228935982262874</v>
      </c>
      <c r="BC47" s="221">
        <f t="shared" si="72"/>
        <v>0.71760157221300591</v>
      </c>
      <c r="BD47" s="221">
        <f t="shared" si="72"/>
        <v>22.866415777325898</v>
      </c>
      <c r="BE47" s="221">
        <f t="shared" si="72"/>
        <v>114.17741205534691</v>
      </c>
      <c r="BF47" s="221">
        <f t="shared" si="72"/>
        <v>19.00252612465064</v>
      </c>
      <c r="BG47" s="221">
        <f t="shared" si="72"/>
        <v>5.8221263399947247</v>
      </c>
      <c r="BH47" s="221">
        <f t="shared" si="72"/>
        <v>9.1054839238384311</v>
      </c>
      <c r="BI47" s="221">
        <f t="shared" si="72"/>
        <v>21.520910756472226</v>
      </c>
      <c r="BJ47" s="221"/>
      <c r="BK47" s="222"/>
      <c r="BL47" s="222">
        <f t="shared" ref="BL47:BX47" si="73">_xlfn.CONFIDENCE.T(0.05,STDEV(BL5,BL12,BL18,BL23,BL29),COUNT(BL5,BL12,BL18,BL23,BL29))</f>
        <v>0.10899751367135196</v>
      </c>
      <c r="BM47" s="222">
        <f t="shared" si="73"/>
        <v>0.10530725598486144</v>
      </c>
      <c r="BN47" s="222">
        <f t="shared" si="73"/>
        <v>0.30282406060324168</v>
      </c>
      <c r="BO47" s="222">
        <f t="shared" si="73"/>
        <v>0.10020851324240646</v>
      </c>
      <c r="BP47" s="222">
        <f t="shared" si="73"/>
        <v>0.43360440824377494</v>
      </c>
      <c r="BQ47" s="222">
        <f t="shared" si="73"/>
        <v>0.43374765743676835</v>
      </c>
      <c r="BR47" s="222">
        <f t="shared" si="73"/>
        <v>0.26744361268493139</v>
      </c>
      <c r="BS47" s="222">
        <f t="shared" si="73"/>
        <v>0.2090429386016554</v>
      </c>
      <c r="BT47" s="222">
        <f t="shared" si="73"/>
        <v>7.580349359550427E-2</v>
      </c>
      <c r="BU47" s="222">
        <f t="shared" si="73"/>
        <v>0.15171339625906607</v>
      </c>
      <c r="BV47" s="222">
        <f t="shared" si="73"/>
        <v>0.21368850890338836</v>
      </c>
      <c r="BW47" s="222">
        <f t="shared" si="73"/>
        <v>0.12719347393546512</v>
      </c>
      <c r="BX47" s="222">
        <f t="shared" si="73"/>
        <v>0.24506316148466559</v>
      </c>
      <c r="BY47" s="222"/>
      <c r="BZ47" s="222">
        <f>_xlfn.CONFIDENCE.T(0.05,STDEV(BZ5,BZ12,BZ18,BZ23,BZ29),COUNT(BZ5,BZ12,BZ18,BZ23,BZ29))</f>
        <v>0.18198936546623723</v>
      </c>
      <c r="CA47" s="222">
        <f t="shared" ref="CA47:CB47" si="74">_xlfn.CONFIDENCE.T(0.05,STDEV(CA5,CA12,CA18,CA23,CA29),COUNT(CA5,CA12,CA18,CA23,CA29))</f>
        <v>1.5646482872576786</v>
      </c>
      <c r="CB47" s="222">
        <f t="shared" si="74"/>
        <v>0.1957252829310156</v>
      </c>
      <c r="CC47" s="222">
        <f t="shared" ref="CC47:CE47" si="75">_xlfn.CONFIDENCE.T(0.05,STDEV(CC5,CC12,CC18,CC23,CC29),COUNT(CC5,CC12,CC18,CC23,CC29))</f>
        <v>0.34604893312144719</v>
      </c>
      <c r="CD47" s="222">
        <f t="shared" si="75"/>
        <v>0.85215774778518361</v>
      </c>
      <c r="CE47" s="222">
        <f t="shared" si="75"/>
        <v>1.061535758934308</v>
      </c>
    </row>
    <row r="48" spans="1:83" x14ac:dyDescent="0.15">
      <c r="A48" s="112" t="s">
        <v>159</v>
      </c>
      <c r="F48" s="252"/>
      <c r="G48" s="252"/>
      <c r="H48" s="254"/>
      <c r="I48" s="254"/>
      <c r="J48" s="254"/>
      <c r="K48" s="209"/>
      <c r="L48" s="222">
        <f t="shared" ref="L48:W48" si="76">2*STDEV(L5,L12,L18,L23,L29)</f>
        <v>15.832555068591988</v>
      </c>
      <c r="M48" s="222">
        <f t="shared" si="76"/>
        <v>2.8614681546367031E-2</v>
      </c>
      <c r="N48" s="222">
        <f t="shared" si="76"/>
        <v>4.0405593672163835</v>
      </c>
      <c r="O48" s="222">
        <f t="shared" si="76"/>
        <v>0.73203825036674064</v>
      </c>
      <c r="P48" s="222">
        <f t="shared" si="76"/>
        <v>1.4380542409798011E-2</v>
      </c>
      <c r="Q48" s="222">
        <f t="shared" si="76"/>
        <v>0.19110206696945978</v>
      </c>
      <c r="R48" s="222">
        <f t="shared" si="76"/>
        <v>0.59856495052750858</v>
      </c>
      <c r="S48" s="222">
        <f t="shared" si="76"/>
        <v>1.4637212849446437</v>
      </c>
      <c r="T48" s="222">
        <f t="shared" si="76"/>
        <v>0.44031806685622765</v>
      </c>
      <c r="U48" s="222">
        <f t="shared" si="76"/>
        <v>3.4842502780368705E-2</v>
      </c>
      <c r="V48" s="222">
        <f t="shared" si="76"/>
        <v>22.756423531689723</v>
      </c>
      <c r="W48" s="222">
        <f t="shared" si="76"/>
        <v>0.14588489857873674</v>
      </c>
      <c r="X48" s="222"/>
      <c r="Y48" s="221">
        <f t="shared" ref="Y48:AI48" si="77">2*STDEV(Y5,Y12,Y18,Y23,Y29)</f>
        <v>277.48873851023217</v>
      </c>
      <c r="Z48" s="221">
        <f t="shared" si="77"/>
        <v>6.8410525505948412</v>
      </c>
      <c r="AA48" s="221">
        <f t="shared" si="77"/>
        <v>5.4037024344425229</v>
      </c>
      <c r="AB48" s="221">
        <f t="shared" si="77"/>
        <v>3.6514837167011076</v>
      </c>
      <c r="AC48" s="221">
        <f t="shared" si="77"/>
        <v>5.7735026918962609</v>
      </c>
      <c r="AD48" s="221">
        <f t="shared" si="77"/>
        <v>10.449880382090505</v>
      </c>
      <c r="AE48" s="221">
        <f t="shared" si="77"/>
        <v>233.3863749236445</v>
      </c>
      <c r="AF48" s="221">
        <f t="shared" si="77"/>
        <v>15.594870951694366</v>
      </c>
      <c r="AG48" s="221">
        <f t="shared" si="77"/>
        <v>4.3358966777357546</v>
      </c>
      <c r="AH48" s="221">
        <f t="shared" si="77"/>
        <v>11.865917579353068</v>
      </c>
      <c r="AI48" s="221">
        <f t="shared" si="77"/>
        <v>46.827342440074503</v>
      </c>
      <c r="AJ48" s="222"/>
      <c r="AK48" s="222"/>
      <c r="AL48" s="273"/>
      <c r="AM48" s="222"/>
      <c r="AN48" s="222">
        <f t="shared" ref="AN48:AW48" si="78">2*STDEV(AN5,AN12,AN18,AN23,AN29)</f>
        <v>1.7999672821529304</v>
      </c>
      <c r="AO48" s="222">
        <f t="shared" si="78"/>
        <v>0.14300496549478176</v>
      </c>
      <c r="AP48" s="222">
        <f t="shared" si="78"/>
        <v>0.60455464971940431</v>
      </c>
      <c r="AQ48" s="222">
        <f t="shared" si="78"/>
        <v>1.0230181816288297</v>
      </c>
      <c r="AR48" s="222">
        <f t="shared" si="78"/>
        <v>2.1355833160272595E-2</v>
      </c>
      <c r="AS48" s="222">
        <f t="shared" si="78"/>
        <v>0.31002665586694061</v>
      </c>
      <c r="AT48" s="222">
        <f t="shared" si="78"/>
        <v>0.59915973031108349</v>
      </c>
      <c r="AU48" s="222">
        <f t="shared" si="78"/>
        <v>1.0789092022946039</v>
      </c>
      <c r="AV48" s="222">
        <f t="shared" si="78"/>
        <v>0.50047463974830553</v>
      </c>
      <c r="AW48" s="222">
        <f t="shared" si="78"/>
        <v>4.6205223106920539E-2</v>
      </c>
      <c r="AX48" s="222"/>
      <c r="AY48" s="221">
        <f t="shared" ref="AY48:BI48" si="79">2*STDEV(AY5,AY12,AY18,AY23,AY29)</f>
        <v>344.03611892345566</v>
      </c>
      <c r="AZ48" s="221">
        <f t="shared" si="79"/>
        <v>14.755899906145865</v>
      </c>
      <c r="BA48" s="221">
        <f t="shared" si="79"/>
        <v>8.3161447537067925</v>
      </c>
      <c r="BB48" s="221">
        <f t="shared" si="79"/>
        <v>6.1875590360195201</v>
      </c>
      <c r="BC48" s="221">
        <f t="shared" si="79"/>
        <v>0.57774701363668091</v>
      </c>
      <c r="BD48" s="221">
        <f t="shared" si="79"/>
        <v>36.831889803369151</v>
      </c>
      <c r="BE48" s="221">
        <f t="shared" si="79"/>
        <v>183.91032069951299</v>
      </c>
      <c r="BF48" s="221">
        <f t="shared" si="79"/>
        <v>30.608161551177094</v>
      </c>
      <c r="BG48" s="221">
        <f t="shared" si="79"/>
        <v>9.3779417755805472</v>
      </c>
      <c r="BH48" s="221">
        <f t="shared" si="79"/>
        <v>14.666582806638111</v>
      </c>
      <c r="BI48" s="221">
        <f t="shared" si="79"/>
        <v>34.664628736284776</v>
      </c>
      <c r="BJ48" s="221"/>
      <c r="BK48" s="222"/>
      <c r="BL48" s="222">
        <f t="shared" ref="BL48:BX48" si="80">2*STDEV(BL5,BL12,BL18,BL23,BL29)</f>
        <v>0.1755668422842761</v>
      </c>
      <c r="BM48" s="222">
        <f t="shared" si="80"/>
        <v>0.16962279028336608</v>
      </c>
      <c r="BN48" s="222">
        <f t="shared" si="80"/>
        <v>0.48777134722649268</v>
      </c>
      <c r="BO48" s="222">
        <f t="shared" si="80"/>
        <v>0.16141003264550105</v>
      </c>
      <c r="BP48" s="222">
        <f t="shared" si="80"/>
        <v>0.69842470889232955</v>
      </c>
      <c r="BQ48" s="222">
        <f t="shared" si="80"/>
        <v>0.69865544634336407</v>
      </c>
      <c r="BR48" s="222">
        <f t="shared" si="80"/>
        <v>0.43078258380983098</v>
      </c>
      <c r="BS48" s="222">
        <f t="shared" si="80"/>
        <v>0.33671418178197071</v>
      </c>
      <c r="BT48" s="222">
        <f t="shared" si="80"/>
        <v>0.12209984940396812</v>
      </c>
      <c r="BU48" s="222">
        <f t="shared" si="80"/>
        <v>0.24437109633288898</v>
      </c>
      <c r="BV48" s="222">
        <f t="shared" si="80"/>
        <v>0.34419699566471745</v>
      </c>
      <c r="BW48" s="222">
        <f t="shared" si="80"/>
        <v>0.2048758345566398</v>
      </c>
      <c r="BX48" s="222">
        <f t="shared" si="80"/>
        <v>0.3947334574235587</v>
      </c>
      <c r="BY48" s="222"/>
      <c r="BZ48" s="222">
        <f t="shared" ref="BZ48:CB48" si="81">2*STDEV(BZ5,BZ12,BZ18,BZ23,BZ29)</f>
        <v>0.2931378629476406</v>
      </c>
      <c r="CA48" s="222">
        <f t="shared" si="81"/>
        <v>2.5202442682096851</v>
      </c>
      <c r="CB48" s="222">
        <f t="shared" si="81"/>
        <v>0.3152628782249608</v>
      </c>
      <c r="CC48" s="222">
        <f t="shared" ref="CC48:CE48" si="82">2*STDEV(CC5,CC12,CC18,CC23,CC29)</f>
        <v>0.27860688357540375</v>
      </c>
      <c r="CD48" s="222">
        <f t="shared" si="82"/>
        <v>1.3726060335452195</v>
      </c>
      <c r="CE48" s="222">
        <f t="shared" si="82"/>
        <v>1.7098599306575111</v>
      </c>
    </row>
    <row r="49" spans="1:83" x14ac:dyDescent="0.15">
      <c r="F49" s="252"/>
      <c r="G49" s="252"/>
      <c r="H49" s="254"/>
      <c r="I49" s="254"/>
      <c r="J49" s="254"/>
      <c r="K49" s="209"/>
      <c r="L49" s="211"/>
      <c r="M49" s="211"/>
      <c r="N49" s="211"/>
      <c r="O49" s="211"/>
      <c r="P49" s="211"/>
      <c r="Q49" s="211"/>
      <c r="R49" s="211"/>
      <c r="S49" s="211"/>
      <c r="T49" s="211"/>
      <c r="U49" s="211"/>
      <c r="V49" s="211"/>
      <c r="W49" s="211"/>
      <c r="X49" s="211"/>
      <c r="Y49" s="256"/>
      <c r="Z49" s="256"/>
      <c r="AA49" s="256"/>
      <c r="AB49" s="256"/>
      <c r="AC49" s="256"/>
      <c r="AD49" s="256"/>
      <c r="AE49" s="256"/>
      <c r="AF49" s="256"/>
      <c r="AG49" s="256"/>
      <c r="AH49" s="256"/>
      <c r="AI49" s="256"/>
      <c r="AJ49" s="211"/>
      <c r="AK49" s="265"/>
      <c r="AL49" s="272"/>
      <c r="AM49" s="211"/>
      <c r="AN49" s="211"/>
      <c r="AO49" s="211"/>
      <c r="AP49" s="211"/>
      <c r="AQ49" s="211"/>
      <c r="AR49" s="211"/>
      <c r="AS49" s="211"/>
      <c r="AT49" s="211"/>
      <c r="AU49" s="211"/>
      <c r="AV49" s="211"/>
      <c r="AW49" s="211"/>
      <c r="AX49" s="211"/>
      <c r="AY49" s="256"/>
      <c r="AZ49" s="256"/>
      <c r="BA49" s="256"/>
      <c r="BB49" s="256"/>
      <c r="BC49" s="256"/>
      <c r="BD49" s="256"/>
      <c r="BE49" s="256"/>
      <c r="BF49" s="256"/>
      <c r="BG49" s="256"/>
      <c r="BH49" s="256"/>
      <c r="BI49" s="256"/>
      <c r="BJ49" s="256"/>
      <c r="BK49" s="211"/>
      <c r="BL49" s="211"/>
      <c r="BM49" s="211"/>
      <c r="BN49" s="211"/>
      <c r="BO49" s="211"/>
      <c r="BP49" s="211"/>
      <c r="BQ49" s="211"/>
      <c r="BR49" s="211"/>
      <c r="BS49" s="211"/>
      <c r="BT49" s="211"/>
      <c r="BU49" s="211"/>
      <c r="BV49" s="211"/>
      <c r="BW49" s="211"/>
      <c r="BX49" s="211"/>
      <c r="BY49" s="211"/>
      <c r="BZ49" s="211"/>
      <c r="CA49" s="211"/>
      <c r="CB49" s="211"/>
      <c r="CC49" s="211"/>
      <c r="CD49" s="211"/>
      <c r="CE49" s="211"/>
    </row>
    <row r="50" spans="1:83" x14ac:dyDescent="0.15">
      <c r="A50" s="112" t="s">
        <v>161</v>
      </c>
      <c r="F50" s="252"/>
      <c r="G50" s="252"/>
      <c r="H50" s="254"/>
      <c r="I50" s="254"/>
      <c r="J50" s="254"/>
      <c r="K50" s="209"/>
      <c r="L50" s="227">
        <f t="shared" ref="L50:W50" si="83">AVERAGE(L6:L7,L13:L14,L19:L20,L24:L25,L30)</f>
        <v>59.887777777777778</v>
      </c>
      <c r="M50" s="227">
        <f t="shared" si="83"/>
        <v>0.39766666666666667</v>
      </c>
      <c r="N50" s="227">
        <f t="shared" si="83"/>
        <v>15.054444444444446</v>
      </c>
      <c r="O50" s="227">
        <f t="shared" si="83"/>
        <v>3.4655555555555555</v>
      </c>
      <c r="P50" s="227">
        <f t="shared" si="83"/>
        <v>5.7777777777777782E-2</v>
      </c>
      <c r="Q50" s="227">
        <f t="shared" si="83"/>
        <v>1.6477777777777778</v>
      </c>
      <c r="R50" s="227">
        <f t="shared" si="83"/>
        <v>2.2655555555555558</v>
      </c>
      <c r="S50" s="227">
        <f t="shared" si="83"/>
        <v>3.1977777777777781</v>
      </c>
      <c r="T50" s="227">
        <f t="shared" si="83"/>
        <v>2.5444444444444447</v>
      </c>
      <c r="U50" s="227">
        <f t="shared" si="83"/>
        <v>0.12088888888888889</v>
      </c>
      <c r="V50" s="227">
        <f t="shared" si="83"/>
        <v>11.007059500000075</v>
      </c>
      <c r="W50" s="227">
        <f t="shared" si="83"/>
        <v>99.646726166666738</v>
      </c>
      <c r="X50" s="227"/>
      <c r="Y50" s="226">
        <f t="shared" ref="Y50:AI50" si="84">AVERAGE(Y6:Y7,Y13:Y14,Y19:Y20,Y24:Y25,Y30)</f>
        <v>1185.6666666666667</v>
      </c>
      <c r="Z50" s="226">
        <f t="shared" si="84"/>
        <v>34</v>
      </c>
      <c r="AA50" s="226">
        <f t="shared" si="84"/>
        <v>18.666666666666668</v>
      </c>
      <c r="AB50" s="226">
        <f t="shared" si="84"/>
        <v>12</v>
      </c>
      <c r="AC50" s="226">
        <f t="shared" si="84"/>
        <v>17.399999999999999</v>
      </c>
      <c r="AD50" s="226">
        <f t="shared" si="84"/>
        <v>98.222222222222229</v>
      </c>
      <c r="AE50" s="226">
        <f t="shared" si="84"/>
        <v>623.88888888888891</v>
      </c>
      <c r="AF50" s="226">
        <f t="shared" si="84"/>
        <v>63.222222222222221</v>
      </c>
      <c r="AG50" s="226">
        <f t="shared" si="84"/>
        <v>17.666666666666668</v>
      </c>
      <c r="AH50" s="226">
        <f t="shared" si="84"/>
        <v>53.111111111111114</v>
      </c>
      <c r="AI50" s="226">
        <f t="shared" si="84"/>
        <v>102</v>
      </c>
      <c r="AJ50" s="227"/>
      <c r="AK50" s="222"/>
      <c r="AL50" s="273"/>
      <c r="AM50" s="227"/>
      <c r="AN50" s="227">
        <f t="shared" ref="AN50:AW50" si="85">AVERAGE(AN6:AN7,AN13:AN14,AN19:AN20,AN24:AN25,AN30)</f>
        <v>67.297684939680693</v>
      </c>
      <c r="AO50" s="227">
        <f t="shared" si="85"/>
        <v>0.44751420430834421</v>
      </c>
      <c r="AP50" s="227">
        <f t="shared" si="85"/>
        <v>16.932845219768602</v>
      </c>
      <c r="AQ50" s="227">
        <f t="shared" si="85"/>
        <v>3.8957193770757996</v>
      </c>
      <c r="AR50" s="227">
        <f t="shared" si="85"/>
        <v>6.4560386844117024E-2</v>
      </c>
      <c r="AS50" s="227">
        <f t="shared" si="85"/>
        <v>1.8385821067951822</v>
      </c>
      <c r="AT50" s="227">
        <f t="shared" si="85"/>
        <v>2.5351459965907073</v>
      </c>
      <c r="AU50" s="227">
        <f t="shared" si="85"/>
        <v>3.5978709070983705</v>
      </c>
      <c r="AV50" s="227">
        <f t="shared" si="85"/>
        <v>2.8588591623710076</v>
      </c>
      <c r="AW50" s="227">
        <f t="shared" si="85"/>
        <v>0.13588474044504104</v>
      </c>
      <c r="AX50" s="227"/>
      <c r="AY50" s="226">
        <f t="shared" ref="AY50:BI50" si="86">AVERAGE(AY6:AY7,AY13:AY14,AY19:AY20,AY24:AY25,AY30)</f>
        <v>1333.6402253824624</v>
      </c>
      <c r="AZ50" s="226">
        <f t="shared" si="86"/>
        <v>38.402911327402826</v>
      </c>
      <c r="BA50" s="226">
        <f t="shared" si="86"/>
        <v>20.97826525054246</v>
      </c>
      <c r="BB50" s="226">
        <f t="shared" si="86"/>
        <v>13.469278912850994</v>
      </c>
      <c r="BC50" s="226">
        <f t="shared" si="86"/>
        <v>19.617604729492548</v>
      </c>
      <c r="BD50" s="226">
        <f t="shared" si="86"/>
        <v>110.20577528214709</v>
      </c>
      <c r="BE50" s="226">
        <f t="shared" si="86"/>
        <v>700.5528867976368</v>
      </c>
      <c r="BF50" s="226">
        <f t="shared" si="86"/>
        <v>71.032467914406269</v>
      </c>
      <c r="BG50" s="226">
        <f t="shared" si="86"/>
        <v>19.818969964743118</v>
      </c>
      <c r="BH50" s="226">
        <f t="shared" si="86"/>
        <v>59.376426783610682</v>
      </c>
      <c r="BI50" s="226">
        <f t="shared" si="86"/>
        <v>114.60055183989958</v>
      </c>
      <c r="BJ50" s="226">
        <f>AVERAGE(BJ6:BJ7,BJ13:BJ14,BJ19:BJ20,BJ24:BJ25,BJ30)</f>
        <v>29.633795911855074</v>
      </c>
      <c r="BK50" s="227"/>
      <c r="BL50" s="227">
        <f t="shared" ref="BL50:BX50" si="87">AVERAGE(BL6:BL7,BL13:BL14,BL19:BL20,BL24:BL25,BL30)</f>
        <v>0.14334893413188901</v>
      </c>
      <c r="BM50" s="227">
        <f t="shared" si="87"/>
        <v>-2.1976815051188266E-2</v>
      </c>
      <c r="BN50" s="227">
        <f t="shared" si="87"/>
        <v>0.5650236712241069</v>
      </c>
      <c r="BO50" s="227">
        <f t="shared" si="87"/>
        <v>4.8834479556811541E-2</v>
      </c>
      <c r="BP50" s="227">
        <f t="shared" si="87"/>
        <v>1.1498460796889005</v>
      </c>
      <c r="BQ50" s="227">
        <f t="shared" si="87"/>
        <v>0.90577492765455658</v>
      </c>
      <c r="BR50" s="227">
        <f t="shared" si="87"/>
        <v>0.95417781841334992</v>
      </c>
      <c r="BS50" s="227">
        <f t="shared" si="87"/>
        <v>0.18153404336738607</v>
      </c>
      <c r="BT50" s="227">
        <f t="shared" si="87"/>
        <v>-0.28120680812208726</v>
      </c>
      <c r="BU50" s="227">
        <f t="shared" si="87"/>
        <v>2.7655220339129136E-2</v>
      </c>
      <c r="BV50" s="227">
        <f t="shared" si="87"/>
        <v>3.0598159647152118E-3</v>
      </c>
      <c r="BW50" s="227">
        <f t="shared" si="87"/>
        <v>-0.10709422986054065</v>
      </c>
      <c r="BX50" s="227">
        <f t="shared" si="87"/>
        <v>0.40115716892190156</v>
      </c>
      <c r="BY50" s="227"/>
      <c r="BZ50" s="227">
        <f t="shared" ref="BZ50:CB50" si="88">AVERAGE(BZ6:BZ7,BZ13:BZ14,BZ19:BZ20,BZ24:BZ25,BZ30)</f>
        <v>8.41194082390785E-2</v>
      </c>
      <c r="CA50" s="227">
        <f t="shared" si="88"/>
        <v>4.8259032971702229</v>
      </c>
      <c r="CB50" s="227">
        <f t="shared" si="88"/>
        <v>5.0405578829712874E-2</v>
      </c>
      <c r="CC50" s="227">
        <f t="shared" ref="CC50:CE50" si="89">AVERAGE(CC6:CC7,CC13:CC14,CC19:CC20,CC24:CC25,CC30)</f>
        <v>4.4884123344360187</v>
      </c>
      <c r="CD50" s="227">
        <f t="shared" si="89"/>
        <v>2.0376084964406029</v>
      </c>
      <c r="CE50" s="227">
        <f t="shared" si="89"/>
        <v>2.6402318918564287</v>
      </c>
    </row>
    <row r="51" spans="1:83" ht="18" x14ac:dyDescent="0.15">
      <c r="A51" s="112" t="s">
        <v>158</v>
      </c>
      <c r="F51" s="252"/>
      <c r="G51" s="252"/>
      <c r="H51" s="254"/>
      <c r="I51" s="254"/>
      <c r="J51" s="254"/>
      <c r="K51" s="209"/>
      <c r="L51" s="222">
        <f t="shared" ref="L51:W51" si="90">_xlfn.CONFIDENCE.T(0.05,STDEV(L6:L7,L13:L14,L19:L20,L24:L25,L30),COUNT(L6:L7,L13:L14,L19:L20,L24:L25,L30))</f>
        <v>2.037785154072131</v>
      </c>
      <c r="M51" s="222">
        <f t="shared" si="90"/>
        <v>5.4857539432523937E-2</v>
      </c>
      <c r="N51" s="222">
        <f t="shared" si="90"/>
        <v>0.38871184906668282</v>
      </c>
      <c r="O51" s="222">
        <f t="shared" si="90"/>
        <v>0.4539879833954904</v>
      </c>
      <c r="P51" s="222">
        <f t="shared" si="90"/>
        <v>1.3173060692162189E-2</v>
      </c>
      <c r="Q51" s="222">
        <f t="shared" si="90"/>
        <v>0.47039372182342648</v>
      </c>
      <c r="R51" s="222">
        <f t="shared" si="90"/>
        <v>0.3969839515691222</v>
      </c>
      <c r="S51" s="222">
        <f t="shared" si="90"/>
        <v>0.34411908068008912</v>
      </c>
      <c r="T51" s="222">
        <f t="shared" si="90"/>
        <v>0.38854080896097609</v>
      </c>
      <c r="U51" s="222">
        <f t="shared" si="90"/>
        <v>1.3069868511834389E-2</v>
      </c>
      <c r="V51" s="222">
        <f t="shared" si="90"/>
        <v>2.7089178933711091</v>
      </c>
      <c r="W51" s="222">
        <f t="shared" si="90"/>
        <v>7.0518919782087103E-2</v>
      </c>
      <c r="X51" s="222"/>
      <c r="Y51" s="221">
        <f t="shared" ref="Y51:AI51" si="91">_xlfn.CONFIDENCE.T(0.05,STDEV(Y6:Y7,Y13:Y14,Y19:Y20,Y24:Y25,Y30),COUNT(Y6:Y7,Y13:Y14,Y19:Y20,Y24:Y25,Y30))</f>
        <v>249.48251997640884</v>
      </c>
      <c r="Z51" s="221">
        <f t="shared" si="91"/>
        <v>10.255310834126719</v>
      </c>
      <c r="AA51" s="221">
        <f t="shared" si="91"/>
        <v>1.5373360901361113</v>
      </c>
      <c r="AB51" s="221">
        <f t="shared" si="91"/>
        <v>1.6257787024934691</v>
      </c>
      <c r="AC51" s="221">
        <f t="shared" si="91"/>
        <v>4.6953947254118722</v>
      </c>
      <c r="AD51" s="221">
        <f t="shared" si="91"/>
        <v>13.31803501505367</v>
      </c>
      <c r="AE51" s="221">
        <f t="shared" si="91"/>
        <v>61.829352220156814</v>
      </c>
      <c r="AF51" s="221">
        <f t="shared" si="91"/>
        <v>12.079207927482425</v>
      </c>
      <c r="AG51" s="221">
        <f t="shared" si="91"/>
        <v>3.1925181629124491</v>
      </c>
      <c r="AH51" s="221">
        <f t="shared" si="91"/>
        <v>12.962057041225108</v>
      </c>
      <c r="AI51" s="221">
        <f t="shared" si="91"/>
        <v>15.809167858056281</v>
      </c>
      <c r="AJ51" s="222"/>
      <c r="AK51" s="222"/>
      <c r="AL51" s="273"/>
      <c r="AM51" s="222"/>
      <c r="AN51" s="222">
        <f t="shared" ref="AN51:AW51" si="92">_xlfn.CONFIDENCE.T(0.05,STDEV(AN6:AN7,AN13:AN14,AN19:AN20,AN24:AN25,AN30),COUNT(AN6:AN7,AN13:AN14,AN19:AN20,AN24:AN25,AN30))</f>
        <v>1.1209576617406112</v>
      </c>
      <c r="AO51" s="222">
        <f t="shared" si="92"/>
        <v>6.3815291617588768E-2</v>
      </c>
      <c r="AP51" s="222">
        <f t="shared" si="92"/>
        <v>0.53436965835230299</v>
      </c>
      <c r="AQ51" s="222">
        <f t="shared" si="92"/>
        <v>0.51027811884739604</v>
      </c>
      <c r="AR51" s="222">
        <f t="shared" si="92"/>
        <v>1.3373395461226472E-2</v>
      </c>
      <c r="AS51" s="222">
        <f t="shared" si="92"/>
        <v>0.48868401199461442</v>
      </c>
      <c r="AT51" s="222">
        <f t="shared" si="92"/>
        <v>0.39112709542194302</v>
      </c>
      <c r="AU51" s="222">
        <f t="shared" si="92"/>
        <v>0.40803687958175838</v>
      </c>
      <c r="AV51" s="222">
        <f t="shared" si="92"/>
        <v>0.43509680322540467</v>
      </c>
      <c r="AW51" s="222">
        <f t="shared" si="92"/>
        <v>1.3988080662058601E-2</v>
      </c>
      <c r="AX51" s="222"/>
      <c r="AY51" s="221">
        <f t="shared" ref="AY51:BJ51" si="93">_xlfn.CONFIDENCE.T(0.05,STDEV(AY6:AY7,AY13:AY14,AY19:AY20,AY24:AY25,AY30),COUNT(AY6:AY7,AY13:AY14,AY19:AY20,AY24:AY25,AY30))</f>
        <v>284.7904334240605</v>
      </c>
      <c r="AZ51" s="221">
        <f t="shared" si="93"/>
        <v>11.797474812231966</v>
      </c>
      <c r="BA51" s="221">
        <f t="shared" si="93"/>
        <v>1.6560757552065095</v>
      </c>
      <c r="BB51" s="221">
        <f t="shared" si="93"/>
        <v>2.182214192732717</v>
      </c>
      <c r="BC51" s="221">
        <f t="shared" si="93"/>
        <v>5.3145823951625406</v>
      </c>
      <c r="BD51" s="221">
        <f t="shared" si="93"/>
        <v>14.103477740099457</v>
      </c>
      <c r="BE51" s="221">
        <f t="shared" si="93"/>
        <v>60.994744402188623</v>
      </c>
      <c r="BF51" s="221">
        <f t="shared" si="93"/>
        <v>13.628675894135791</v>
      </c>
      <c r="BG51" s="221">
        <f t="shared" si="93"/>
        <v>3.4432793799380219</v>
      </c>
      <c r="BH51" s="221">
        <f t="shared" si="93"/>
        <v>13.755903260519394</v>
      </c>
      <c r="BI51" s="221">
        <f t="shared" si="93"/>
        <v>17.019405935016671</v>
      </c>
      <c r="BJ51" s="221">
        <f t="shared" si="93"/>
        <v>60.842762698189368</v>
      </c>
      <c r="BK51" s="222"/>
      <c r="BL51" s="222">
        <f t="shared" ref="BL51:BX51" si="94">_xlfn.CONFIDENCE.T(0.05,STDEV(BL6:BL7,BL13:BL14,BL19:BL20,BL24:BL25,BL30),COUNT(BL6:BL7,BL13:BL14,BL19:BL20,BL24:BL25,BL30))</f>
        <v>0.18889028586677264</v>
      </c>
      <c r="BM51" s="222">
        <f t="shared" si="94"/>
        <v>0.12630144997622866</v>
      </c>
      <c r="BN51" s="222">
        <f t="shared" si="94"/>
        <v>0.32574848295429248</v>
      </c>
      <c r="BO51" s="222">
        <f t="shared" si="94"/>
        <v>0.14688891255450862</v>
      </c>
      <c r="BP51" s="222">
        <f t="shared" si="94"/>
        <v>0.48935252507163995</v>
      </c>
      <c r="BQ51" s="222">
        <f t="shared" si="94"/>
        <v>0.53050407693267132</v>
      </c>
      <c r="BR51" s="222">
        <f t="shared" si="94"/>
        <v>0.66641936205723129</v>
      </c>
      <c r="BS51" s="222">
        <f t="shared" si="94"/>
        <v>0.28483180487553095</v>
      </c>
      <c r="BT51" s="222">
        <f t="shared" si="94"/>
        <v>7.7040372309686592E-2</v>
      </c>
      <c r="BU51" s="222">
        <f t="shared" si="94"/>
        <v>0.2710829279531024</v>
      </c>
      <c r="BV51" s="222">
        <f t="shared" si="94"/>
        <v>0.11396043611708871</v>
      </c>
      <c r="BW51" s="222">
        <f t="shared" si="94"/>
        <v>0.10562255937411229</v>
      </c>
      <c r="BX51" s="222">
        <f t="shared" si="94"/>
        <v>0.40328058902056219</v>
      </c>
      <c r="BY51" s="222"/>
      <c r="BZ51" s="222">
        <f t="shared" ref="BZ51:CB51" si="95">_xlfn.CONFIDENCE.T(0.05,STDEV(BZ6:BZ7,BZ13:BZ14,BZ19:BZ20,BZ24:BZ25,BZ30),COUNT(BZ6:BZ7,BZ13:BZ14,BZ19:BZ20,BZ24:BZ25,BZ30))</f>
        <v>0.22624272504856166</v>
      </c>
      <c r="CA51" s="222">
        <f t="shared" si="95"/>
        <v>2.2511662096859251</v>
      </c>
      <c r="CB51" s="222">
        <f t="shared" si="95"/>
        <v>0.34315957591895374</v>
      </c>
      <c r="CC51" s="222">
        <f t="shared" ref="CC51:CE51" si="96">_xlfn.CONFIDENCE.T(0.05,STDEV(CC6:CC7,CC13:CC14,CC19:CC20,CC24:CC25,CC30),COUNT(CC6:CC7,CC13:CC14,CC19:CC20,CC24:CC25,CC30))</f>
        <v>1.167277579255583</v>
      </c>
      <c r="CD51" s="222">
        <f t="shared" si="96"/>
        <v>0.83262132946919987</v>
      </c>
      <c r="CE51" s="222">
        <f t="shared" si="96"/>
        <v>0.97526144765187328</v>
      </c>
    </row>
    <row r="52" spans="1:83" x14ac:dyDescent="0.15">
      <c r="A52" s="112" t="s">
        <v>159</v>
      </c>
      <c r="F52" s="252"/>
      <c r="G52" s="252"/>
      <c r="H52" s="254"/>
      <c r="I52" s="254"/>
      <c r="J52" s="254"/>
      <c r="K52" s="209"/>
      <c r="L52" s="222">
        <f t="shared" ref="L52:W52" si="97">2*STDEV(L6:L7,L13:L14,L19:L20,L24:L25,L30)</f>
        <v>5.3021201210249647</v>
      </c>
      <c r="M52" s="222">
        <f t="shared" si="97"/>
        <v>0.14273401836983352</v>
      </c>
      <c r="N52" s="222">
        <f t="shared" si="97"/>
        <v>1.0113906817403016</v>
      </c>
      <c r="O52" s="222">
        <f t="shared" si="97"/>
        <v>1.1812328775948935</v>
      </c>
      <c r="P52" s="222">
        <f t="shared" si="97"/>
        <v>3.4275031404475471E-2</v>
      </c>
      <c r="Q52" s="222">
        <f t="shared" si="97"/>
        <v>1.2239190241914613</v>
      </c>
      <c r="R52" s="222">
        <f t="shared" si="97"/>
        <v>1.0329138933672579</v>
      </c>
      <c r="S52" s="222">
        <f t="shared" si="97"/>
        <v>0.89536460605597767</v>
      </c>
      <c r="T52" s="222">
        <f t="shared" si="97"/>
        <v>1.010945651907712</v>
      </c>
      <c r="U52" s="222">
        <f t="shared" si="97"/>
        <v>3.4006535319618288E-2</v>
      </c>
      <c r="V52" s="222">
        <f t="shared" si="97"/>
        <v>7.0483426773159774</v>
      </c>
      <c r="W52" s="222">
        <f t="shared" si="97"/>
        <v>0.18348341715140129</v>
      </c>
      <c r="X52" s="222"/>
      <c r="Y52" s="221">
        <f t="shared" ref="Y52:AI52" si="98">2*STDEV(Y6:Y7,Y13:Y14,Y19:Y20,Y24:Y25,Y30)</f>
        <v>649.12941698863096</v>
      </c>
      <c r="Z52" s="221">
        <f t="shared" si="98"/>
        <v>26.683328128252668</v>
      </c>
      <c r="AA52" s="221">
        <f t="shared" si="98"/>
        <v>4</v>
      </c>
      <c r="AB52" s="221">
        <f t="shared" si="98"/>
        <v>3.0983866769659336</v>
      </c>
      <c r="AC52" s="221">
        <f t="shared" si="98"/>
        <v>7.563068160475618</v>
      </c>
      <c r="AD52" s="221">
        <f t="shared" si="98"/>
        <v>34.652240588131974</v>
      </c>
      <c r="AE52" s="221">
        <f t="shared" si="98"/>
        <v>160.87400176673825</v>
      </c>
      <c r="AF52" s="221">
        <f t="shared" si="98"/>
        <v>31.428932176861775</v>
      </c>
      <c r="AG52" s="221">
        <f t="shared" si="98"/>
        <v>8.3066238629180749</v>
      </c>
      <c r="AH52" s="221">
        <f t="shared" si="98"/>
        <v>33.72602028767173</v>
      </c>
      <c r="AI52" s="221">
        <f t="shared" si="98"/>
        <v>41.133927602406267</v>
      </c>
      <c r="AJ52" s="222"/>
      <c r="AK52" s="211"/>
      <c r="AL52" s="271"/>
      <c r="AM52" s="222"/>
      <c r="AN52" s="222">
        <f t="shared" ref="AN52:AW52" si="99">2*STDEV(AN6:AN7,AN13:AN14,AN19:AN20,AN24:AN25,AN30)</f>
        <v>2.9166235514353009</v>
      </c>
      <c r="AO52" s="222">
        <f t="shared" si="99"/>
        <v>0.16604122423728113</v>
      </c>
      <c r="AP52" s="222">
        <f t="shared" si="99"/>
        <v>1.3903782309696286</v>
      </c>
      <c r="AQ52" s="222">
        <f t="shared" si="99"/>
        <v>1.327694372418506</v>
      </c>
      <c r="AR52" s="222">
        <f t="shared" si="99"/>
        <v>3.4796283121259264E-2</v>
      </c>
      <c r="AS52" s="222">
        <f t="shared" si="99"/>
        <v>1.271508592376434</v>
      </c>
      <c r="AT52" s="222">
        <f t="shared" si="99"/>
        <v>1.0176749194440982</v>
      </c>
      <c r="AU52" s="222">
        <f t="shared" si="99"/>
        <v>1.0616725443442414</v>
      </c>
      <c r="AV52" s="222">
        <f t="shared" si="99"/>
        <v>1.1320798516787112</v>
      </c>
      <c r="AW52" s="222">
        <f t="shared" si="99"/>
        <v>3.6395634635286903E-2</v>
      </c>
      <c r="AX52" s="222"/>
      <c r="AY52" s="221">
        <f t="shared" ref="AY52:BJ52" si="100">2*STDEV(AY6:AY7,AY13:AY14,AY19:AY20,AY24:AY25,AY30)</f>
        <v>740.99719703801645</v>
      </c>
      <c r="AZ52" s="221">
        <f t="shared" si="100"/>
        <v>30.695889826374795</v>
      </c>
      <c r="BA52" s="221">
        <f t="shared" si="100"/>
        <v>4.3089491382717364</v>
      </c>
      <c r="BB52" s="221">
        <f t="shared" si="100"/>
        <v>4.1588337765029753</v>
      </c>
      <c r="BC52" s="221">
        <f t="shared" si="100"/>
        <v>8.5604195705936661</v>
      </c>
      <c r="BD52" s="221">
        <f t="shared" si="100"/>
        <v>36.695886685001391</v>
      </c>
      <c r="BE52" s="221">
        <f t="shared" si="100"/>
        <v>158.7024328474285</v>
      </c>
      <c r="BF52" s="221">
        <f t="shared" si="100"/>
        <v>35.460498147621436</v>
      </c>
      <c r="BG52" s="221">
        <f t="shared" si="100"/>
        <v>8.959080326106605</v>
      </c>
      <c r="BH52" s="221">
        <f t="shared" si="100"/>
        <v>35.791531464798915</v>
      </c>
      <c r="BI52" s="221">
        <f t="shared" si="100"/>
        <v>44.282850169763002</v>
      </c>
      <c r="BJ52" s="221">
        <f t="shared" si="100"/>
        <v>13.543723238624851</v>
      </c>
      <c r="BK52" s="222"/>
      <c r="BL52" s="222">
        <f t="shared" ref="BL52:BX52" si="101">2*STDEV(BL6:BL7,BL13:BL14,BL19:BL20,BL24:BL25,BL30)</f>
        <v>0.23741520547028797</v>
      </c>
      <c r="BM52" s="222">
        <f t="shared" si="101"/>
        <v>0.3286241721289358</v>
      </c>
      <c r="BN52" s="222">
        <f t="shared" si="101"/>
        <v>0.84756608537161615</v>
      </c>
      <c r="BO52" s="222">
        <f t="shared" si="101"/>
        <v>0.38219076101050481</v>
      </c>
      <c r="BP52" s="222">
        <f t="shared" si="101"/>
        <v>1.2732479988245486</v>
      </c>
      <c r="BQ52" s="222">
        <f t="shared" si="101"/>
        <v>1.3803203615305797</v>
      </c>
      <c r="BR52" s="222">
        <f t="shared" si="101"/>
        <v>1.7339588040198248</v>
      </c>
      <c r="BS52" s="222">
        <f t="shared" si="101"/>
        <v>0.74110484155826384</v>
      </c>
      <c r="BT52" s="222">
        <f t="shared" si="101"/>
        <v>0.20045160665646156</v>
      </c>
      <c r="BU52" s="222">
        <f t="shared" si="101"/>
        <v>0.70533159194643369</v>
      </c>
      <c r="BV52" s="222">
        <f t="shared" si="101"/>
        <v>0.29651404620833166</v>
      </c>
      <c r="BW52" s="222">
        <f t="shared" si="101"/>
        <v>0.27481969636128367</v>
      </c>
      <c r="BX52" s="222">
        <f t="shared" si="101"/>
        <v>1.0492971357612684</v>
      </c>
      <c r="BY52" s="222"/>
      <c r="BZ52" s="222">
        <f t="shared" ref="BZ52:CB52" si="102">2*STDEV(BZ6:BZ7,BZ13:BZ14,BZ19:BZ20,BZ24:BZ25,BZ30)</f>
        <v>0.58866171554856495</v>
      </c>
      <c r="CA52" s="222">
        <f t="shared" si="102"/>
        <v>5.857317015140425</v>
      </c>
      <c r="CB52" s="222">
        <f t="shared" si="102"/>
        <v>0.89286806735558089</v>
      </c>
      <c r="CC52" s="222">
        <f t="shared" ref="CC52:CE52" si="103">2*STDEV(CC6:CC7,CC13:CC14,CC19:CC20,CC24:CC25,CC30)</f>
        <v>1.8801826918461175</v>
      </c>
      <c r="CD52" s="222">
        <f t="shared" si="103"/>
        <v>2.1664002681300012</v>
      </c>
      <c r="CE52" s="222">
        <f t="shared" si="103"/>
        <v>2.5375360766181618</v>
      </c>
    </row>
    <row r="53" spans="1:83" x14ac:dyDescent="0.15">
      <c r="F53" s="252"/>
      <c r="G53" s="252"/>
      <c r="H53" s="254"/>
      <c r="I53" s="254"/>
      <c r="J53" s="254"/>
      <c r="K53" s="209"/>
      <c r="L53" s="211"/>
      <c r="M53" s="211"/>
      <c r="N53" s="211"/>
      <c r="O53" s="211"/>
      <c r="P53" s="211"/>
      <c r="Q53" s="211"/>
      <c r="R53" s="211"/>
      <c r="S53" s="211"/>
      <c r="T53" s="211"/>
      <c r="U53" s="211"/>
      <c r="V53" s="211"/>
      <c r="W53" s="211"/>
      <c r="X53" s="211"/>
      <c r="Y53" s="256"/>
      <c r="Z53" s="256"/>
      <c r="AA53" s="256"/>
      <c r="AB53" s="256"/>
      <c r="AC53" s="256"/>
      <c r="AD53" s="256"/>
      <c r="AE53" s="256"/>
      <c r="AF53" s="256"/>
      <c r="AG53" s="256"/>
      <c r="AH53" s="256"/>
      <c r="AI53" s="256"/>
      <c r="AJ53" s="211"/>
      <c r="AK53" s="227"/>
      <c r="AL53" s="272"/>
      <c r="AM53" s="211"/>
      <c r="AN53" s="211"/>
      <c r="AO53" s="211"/>
      <c r="AP53" s="211"/>
      <c r="AQ53" s="211"/>
      <c r="AR53" s="211"/>
      <c r="AS53" s="211"/>
      <c r="AT53" s="211"/>
      <c r="AU53" s="211"/>
      <c r="AV53" s="211"/>
      <c r="AW53" s="211"/>
      <c r="AX53" s="211"/>
      <c r="AY53" s="256"/>
      <c r="AZ53" s="256"/>
      <c r="BA53" s="256"/>
      <c r="BB53" s="256"/>
      <c r="BC53" s="256"/>
      <c r="BD53" s="256"/>
      <c r="BE53" s="256"/>
      <c r="BF53" s="256"/>
      <c r="BG53" s="256"/>
      <c r="BH53" s="256"/>
      <c r="BI53" s="256"/>
      <c r="BJ53" s="256"/>
      <c r="BK53" s="211"/>
      <c r="BL53" s="211"/>
      <c r="BM53" s="211"/>
      <c r="BN53" s="211"/>
      <c r="BO53" s="211"/>
      <c r="BP53" s="211"/>
      <c r="BQ53" s="211"/>
      <c r="BR53" s="211"/>
      <c r="BS53" s="211"/>
      <c r="BT53" s="211"/>
      <c r="BU53" s="211"/>
      <c r="BV53" s="211"/>
      <c r="BW53" s="211"/>
      <c r="BX53" s="211"/>
      <c r="BY53" s="211"/>
      <c r="BZ53" s="211"/>
      <c r="CA53" s="211"/>
      <c r="CB53" s="211"/>
      <c r="CC53" s="211"/>
      <c r="CD53" s="211"/>
      <c r="CE53" s="211"/>
    </row>
    <row r="54" spans="1:83" x14ac:dyDescent="0.15">
      <c r="A54" s="112" t="s">
        <v>162</v>
      </c>
      <c r="F54" s="253"/>
      <c r="G54" s="253"/>
      <c r="H54" s="254"/>
      <c r="I54" s="254"/>
      <c r="J54" s="254"/>
      <c r="K54" s="209"/>
      <c r="L54" s="227">
        <f t="shared" ref="L54:W54" si="104">AVERAGE(L8,L15,L26)</f>
        <v>64.436666666666667</v>
      </c>
      <c r="M54" s="227">
        <f t="shared" si="104"/>
        <v>0.39399999999999996</v>
      </c>
      <c r="N54" s="227">
        <f t="shared" si="104"/>
        <v>16.066666666666666</v>
      </c>
      <c r="O54" s="227">
        <f t="shared" si="104"/>
        <v>2.8666666666666667</v>
      </c>
      <c r="P54" s="227">
        <f t="shared" si="104"/>
        <v>5.1666666666666666E-2</v>
      </c>
      <c r="Q54" s="227">
        <f t="shared" si="104"/>
        <v>1.3999999999999997</v>
      </c>
      <c r="R54" s="227">
        <f t="shared" si="104"/>
        <v>2.36</v>
      </c>
      <c r="S54" s="227">
        <f t="shared" si="104"/>
        <v>3.8066666666666666</v>
      </c>
      <c r="T54" s="227">
        <f t="shared" si="104"/>
        <v>2.6666666666666665</v>
      </c>
      <c r="U54" s="227">
        <f t="shared" si="104"/>
        <v>0.1506666666666667</v>
      </c>
      <c r="V54" s="227">
        <f t="shared" si="104"/>
        <v>5.5032318333332704</v>
      </c>
      <c r="W54" s="227">
        <f t="shared" si="104"/>
        <v>99.702898499999947</v>
      </c>
      <c r="X54" s="227"/>
      <c r="Y54" s="226">
        <f t="shared" ref="Y54:AI54" si="105">AVERAGE(Y8,Y15,Y26)</f>
        <v>1129</v>
      </c>
      <c r="Z54" s="226">
        <f t="shared" si="105"/>
        <v>28</v>
      </c>
      <c r="AA54" s="226">
        <f t="shared" si="105"/>
        <v>20</v>
      </c>
      <c r="AB54" s="226">
        <f t="shared" si="105"/>
        <v>10</v>
      </c>
      <c r="AC54" s="226">
        <f t="shared" si="105"/>
        <v>13.333333333333334</v>
      </c>
      <c r="AD54" s="226">
        <f t="shared" si="105"/>
        <v>112.33333333333333</v>
      </c>
      <c r="AE54" s="226">
        <f t="shared" si="105"/>
        <v>732</v>
      </c>
      <c r="AF54" s="226">
        <f t="shared" si="105"/>
        <v>50.333333333333336</v>
      </c>
      <c r="AG54" s="226">
        <f t="shared" si="105"/>
        <v>17.666666666666668</v>
      </c>
      <c r="AH54" s="226">
        <f t="shared" si="105"/>
        <v>49.333333333333336</v>
      </c>
      <c r="AI54" s="226">
        <f t="shared" si="105"/>
        <v>132.33333333333334</v>
      </c>
      <c r="AJ54" s="227"/>
      <c r="AK54" s="222"/>
      <c r="AL54" s="273"/>
      <c r="AM54" s="227"/>
      <c r="AN54" s="227">
        <f t="shared" ref="AN54:AW54" si="106">AVERAGE(AN8,AN15,AN26)</f>
        <v>68.192370978739476</v>
      </c>
      <c r="AO54" s="227">
        <f t="shared" si="106"/>
        <v>0.41742820953257964</v>
      </c>
      <c r="AP54" s="227">
        <f t="shared" si="106"/>
        <v>16.996591942813634</v>
      </c>
      <c r="AQ54" s="227">
        <f t="shared" si="106"/>
        <v>3.0383025707707616</v>
      </c>
      <c r="AR54" s="227">
        <f t="shared" si="106"/>
        <v>5.4769966614011213E-2</v>
      </c>
      <c r="AS54" s="227">
        <f t="shared" si="106"/>
        <v>1.4836314955462369</v>
      </c>
      <c r="AT54" s="227">
        <f t="shared" si="106"/>
        <v>2.498971273666978</v>
      </c>
      <c r="AU54" s="227">
        <f t="shared" si="106"/>
        <v>4.0230847023726861</v>
      </c>
      <c r="AV54" s="227">
        <f t="shared" si="106"/>
        <v>2.8215260660868302</v>
      </c>
      <c r="AW54" s="227">
        <f t="shared" si="106"/>
        <v>0.1594721499204205</v>
      </c>
      <c r="AX54" s="227"/>
      <c r="AY54" s="226">
        <f t="shared" ref="AY54:BI54" si="107">AVERAGE(AY8,AY15,AY26)</f>
        <v>1195.0609212812521</v>
      </c>
      <c r="AZ54" s="226">
        <f t="shared" si="107"/>
        <v>29.673044043991172</v>
      </c>
      <c r="BA54" s="226">
        <f t="shared" si="107"/>
        <v>21.156429958162168</v>
      </c>
      <c r="BB54" s="226">
        <f t="shared" si="107"/>
        <v>10.532192364785095</v>
      </c>
      <c r="BC54" s="226">
        <f t="shared" si="107"/>
        <v>14.084395901586914</v>
      </c>
      <c r="BD54" s="226">
        <f t="shared" si="107"/>
        <v>118.87385001794489</v>
      </c>
      <c r="BE54" s="226">
        <f t="shared" si="107"/>
        <v>773.61400182742182</v>
      </c>
      <c r="BF54" s="226">
        <f t="shared" si="107"/>
        <v>53.471627957732643</v>
      </c>
      <c r="BG54" s="226">
        <f t="shared" si="107"/>
        <v>18.761846317865817</v>
      </c>
      <c r="BH54" s="226">
        <f t="shared" si="107"/>
        <v>52.232730984791921</v>
      </c>
      <c r="BI54" s="226">
        <f t="shared" si="107"/>
        <v>140.06679432379983</v>
      </c>
      <c r="BJ54" s="226">
        <f>AVERAGE(BJ8,BJ15,BJ26)</f>
        <v>34.877468402415651</v>
      </c>
      <c r="BK54" s="227"/>
      <c r="BL54" s="227">
        <f t="shared" ref="BL54:BW54" si="108">AVERAGE(BL8,BL15,BL26)</f>
        <v>0.18271815197221994</v>
      </c>
      <c r="BM54" s="227">
        <f t="shared" si="108"/>
        <v>-0.19973459375022018</v>
      </c>
      <c r="BN54" s="227">
        <f t="shared" si="108"/>
        <v>0.15010877998625891</v>
      </c>
      <c r="BO54" s="227">
        <f t="shared" si="108"/>
        <v>-0.15096182522188314</v>
      </c>
      <c r="BP54" s="227">
        <f t="shared" si="108"/>
        <v>0.32585803721939094</v>
      </c>
      <c r="BQ54" s="227">
        <f t="shared" si="108"/>
        <v>0.25824949235031308</v>
      </c>
      <c r="BR54" s="227">
        <f t="shared" si="108"/>
        <v>0.20946419326203322</v>
      </c>
      <c r="BS54" s="227">
        <f t="shared" si="108"/>
        <v>-7.5656315345327727E-2</v>
      </c>
      <c r="BT54" s="227">
        <f t="shared" si="108"/>
        <v>-0.33595381918669226</v>
      </c>
      <c r="BU54" s="227">
        <f t="shared" si="108"/>
        <v>-0.19922626920095757</v>
      </c>
      <c r="BV54" s="227">
        <f t="shared" si="108"/>
        <v>-5.1046482302223008E-2</v>
      </c>
      <c r="BW54" s="227">
        <f t="shared" si="108"/>
        <v>-0.19136095193606159</v>
      </c>
      <c r="BX54" s="227">
        <f>AVERAGE(BX8,BX15,BX26)</f>
        <v>-4.1490909717417979E-2</v>
      </c>
      <c r="BY54" s="227"/>
      <c r="BZ54" s="227">
        <f t="shared" ref="BZ54:CB54" si="109">AVERAGE(BZ8,BZ15,BZ26)</f>
        <v>-7.4246042366650555E-2</v>
      </c>
      <c r="CA54" s="227">
        <f t="shared" si="109"/>
        <v>2.5100156891960896</v>
      </c>
      <c r="CB54" s="227">
        <f t="shared" si="109"/>
        <v>-0.25733585402084308</v>
      </c>
      <c r="CC54" s="227">
        <f t="shared" ref="CC54:CE54" si="110">AVERAGE(CC8,CC15,CC26)</f>
        <v>2.2661742890629921</v>
      </c>
      <c r="CD54" s="227">
        <f t="shared" si="110"/>
        <v>0.73446318671146704</v>
      </c>
      <c r="CE54" s="227">
        <f t="shared" si="110"/>
        <v>1.7184372741075062</v>
      </c>
    </row>
    <row r="55" spans="1:83" ht="18" x14ac:dyDescent="0.15">
      <c r="A55" s="112" t="s">
        <v>158</v>
      </c>
      <c r="L55" s="222">
        <f t="shared" ref="L55:W55" si="111">_xlfn.CONFIDENCE.T(0.05,STDEV(L8,L15,L26),COUNT(L8,L15,L26))</f>
        <v>1.4709647589039421</v>
      </c>
      <c r="M55" s="222">
        <f t="shared" si="111"/>
        <v>0.18702109209628984</v>
      </c>
      <c r="N55" s="222">
        <f t="shared" si="111"/>
        <v>2.0566400003812277</v>
      </c>
      <c r="O55" s="222">
        <f t="shared" si="111"/>
        <v>1.1454901039937386</v>
      </c>
      <c r="P55" s="222">
        <f t="shared" si="111"/>
        <v>2.9844134510358278E-2</v>
      </c>
      <c r="Q55" s="222">
        <f t="shared" si="111"/>
        <v>0.80533583799916408</v>
      </c>
      <c r="R55" s="222">
        <f t="shared" si="111"/>
        <v>0.34777927964504668</v>
      </c>
      <c r="S55" s="222">
        <f t="shared" si="111"/>
        <v>1.6293999384878288</v>
      </c>
      <c r="T55" s="222">
        <f t="shared" si="111"/>
        <v>0.26793395452723806</v>
      </c>
      <c r="U55" s="222">
        <f t="shared" si="111"/>
        <v>4.1369160100338122E-2</v>
      </c>
      <c r="V55" s="222">
        <f t="shared" si="111"/>
        <v>3.1068507531653915</v>
      </c>
      <c r="W55" s="222">
        <f t="shared" si="111"/>
        <v>0.15876700980817743</v>
      </c>
      <c r="X55" s="222"/>
      <c r="Y55" s="221">
        <f>_xlfn.CONFIDENCE.T(0.05,STDEV(Y8,Y15,Y26),COUNT(Y8,Y15,Y26))</f>
        <v>203.74472883958134</v>
      </c>
      <c r="Z55" s="221">
        <f>_xlfn.CONFIDENCE.T(0.05,STDEV(Z8,Z15,Z26),COUNT(Z8,Z15,Z26))</f>
        <v>10.828105247358065</v>
      </c>
      <c r="AA55" s="221">
        <f>_xlfn.CONFIDENCE.T(0.05,STDEV(AA8,AA15,AA26),COUNT(AA8,AA15,AA26))</f>
        <v>4.3026527297494637</v>
      </c>
      <c r="AB55" s="221"/>
      <c r="AC55" s="221">
        <f t="shared" ref="AC55:AI55" si="112">_xlfn.CONFIDENCE.T(0.05,STDEV(AC8,AC15,AC26),COUNT(AC8,AC15,AC26))</f>
        <v>12.2539603459267</v>
      </c>
      <c r="AD55" s="221">
        <f t="shared" si="112"/>
        <v>27.363127393277633</v>
      </c>
      <c r="AE55" s="221">
        <f t="shared" si="112"/>
        <v>301.44169256606494</v>
      </c>
      <c r="AF55" s="221">
        <f t="shared" si="112"/>
        <v>64.984460119170478</v>
      </c>
      <c r="AG55" s="221">
        <f t="shared" si="112"/>
        <v>17.448009870270258</v>
      </c>
      <c r="AH55" s="221">
        <f t="shared" si="112"/>
        <v>24.507920691853432</v>
      </c>
      <c r="AI55" s="221">
        <f t="shared" si="112"/>
        <v>47.54598913284984</v>
      </c>
      <c r="AJ55" s="222"/>
      <c r="AK55" s="222"/>
      <c r="AL55" s="273"/>
      <c r="AM55" s="222"/>
      <c r="AN55" s="222">
        <f t="shared" ref="AN55:AW55" si="113">_xlfn.CONFIDENCE.T(0.05,STDEV(AN8,AN15,AN26),COUNT(AN8,AN15,AN26))</f>
        <v>1.131056578538632</v>
      </c>
      <c r="AO55" s="222">
        <f t="shared" si="113"/>
        <v>0.20729056759872772</v>
      </c>
      <c r="AP55" s="222">
        <f t="shared" si="113"/>
        <v>1.6284807883708923</v>
      </c>
      <c r="AQ55" s="222">
        <f t="shared" si="113"/>
        <v>1.3205442561206453</v>
      </c>
      <c r="AR55" s="222">
        <f t="shared" si="113"/>
        <v>3.3198605927220078E-2</v>
      </c>
      <c r="AS55" s="222">
        <f t="shared" si="113"/>
        <v>0.88698420211254136</v>
      </c>
      <c r="AT55" s="222">
        <f t="shared" si="113"/>
        <v>0.44953676208886456</v>
      </c>
      <c r="AU55" s="222">
        <f t="shared" si="113"/>
        <v>1.6140632199003457</v>
      </c>
      <c r="AV55" s="222">
        <f t="shared" si="113"/>
        <v>0.21950695798708222</v>
      </c>
      <c r="AW55" s="222">
        <f t="shared" si="113"/>
        <v>4.4298028742574408E-2</v>
      </c>
      <c r="AX55" s="222"/>
      <c r="AY55" s="221">
        <f>_xlfn.CONFIDENCE.T(0.05,STDEV(AY8,AY15,AY26),COUNT(AY8,AY15,AY26))</f>
        <v>226.01830721081728</v>
      </c>
      <c r="AZ55" s="221">
        <f>_xlfn.CONFIDENCE.T(0.05,STDEV(AZ8,AZ15,AZ26),COUNT(AZ8,AZ15,AZ26))</f>
        <v>12.483492277797369</v>
      </c>
      <c r="BA55" s="221">
        <f>_xlfn.CONFIDENCE.T(0.05,STDEV(BA8,BA15,BA26),COUNT(BA8,BA15,BA26))</f>
        <v>4.0960742081400436</v>
      </c>
      <c r="BB55" s="221"/>
      <c r="BC55" s="221">
        <f t="shared" ref="BC55:BI55" si="114">_xlfn.CONFIDENCE.T(0.05,STDEV(BC8,BC15,BC26),COUNT(BC8,BC15,BC26))</f>
        <v>12.62041893253193</v>
      </c>
      <c r="BD55" s="221">
        <f t="shared" si="114"/>
        <v>28.437749712368447</v>
      </c>
      <c r="BE55" s="221">
        <f t="shared" si="114"/>
        <v>296.66440761246497</v>
      </c>
      <c r="BF55" s="221">
        <f t="shared" si="114"/>
        <v>70.65806911669398</v>
      </c>
      <c r="BG55" s="221">
        <f t="shared" si="114"/>
        <v>19.13556738988709</v>
      </c>
      <c r="BH55" s="221">
        <f t="shared" si="114"/>
        <v>26.280988370713985</v>
      </c>
      <c r="BI55" s="221">
        <f t="shared" si="114"/>
        <v>50.531151386074768</v>
      </c>
      <c r="BJ55" s="221"/>
      <c r="BK55" s="222"/>
      <c r="BL55" s="222">
        <f t="shared" ref="BL55:BX55" si="115">_xlfn.CONFIDENCE.T(0.05,STDEV(BL8,BL15,BL26),COUNT(BL8,BL15,BL26))</f>
        <v>0.31897714064256943</v>
      </c>
      <c r="BM55" s="222">
        <f t="shared" si="115"/>
        <v>0.31897232948650561</v>
      </c>
      <c r="BN55" s="222">
        <f t="shared" si="115"/>
        <v>0.30194168542587252</v>
      </c>
      <c r="BO55" s="222">
        <f t="shared" si="115"/>
        <v>0.34943363787549964</v>
      </c>
      <c r="BP55" s="222">
        <f t="shared" si="115"/>
        <v>0.63942140103725442</v>
      </c>
      <c r="BQ55" s="222">
        <f t="shared" si="115"/>
        <v>0.51939058467210142</v>
      </c>
      <c r="BR55" s="222">
        <f t="shared" si="115"/>
        <v>0.42987799671150595</v>
      </c>
      <c r="BS55" s="222">
        <f t="shared" si="115"/>
        <v>0.30735197408055021</v>
      </c>
      <c r="BT55" s="222">
        <f t="shared" si="115"/>
        <v>0.47105326490004795</v>
      </c>
      <c r="BU55" s="222">
        <f t="shared" si="115"/>
        <v>0.26981515785890797</v>
      </c>
      <c r="BV55" s="222">
        <f t="shared" si="115"/>
        <v>8.6410054802142866E-2</v>
      </c>
      <c r="BW55" s="222">
        <f t="shared" si="115"/>
        <v>0.5361362807034582</v>
      </c>
      <c r="BX55" s="222">
        <f t="shared" si="115"/>
        <v>0.16299067394284869</v>
      </c>
      <c r="BY55" s="222"/>
      <c r="BZ55" s="222">
        <f t="shared" ref="BZ55:CB55" si="116">_xlfn.CONFIDENCE.T(0.05,STDEV(BZ8,BZ15,BZ26),COUNT(BZ8,BZ15,BZ26))</f>
        <v>0.13320928657964387</v>
      </c>
      <c r="CA55" s="222">
        <f t="shared" si="116"/>
        <v>1.3631868131671494</v>
      </c>
      <c r="CB55" s="222">
        <f t="shared" si="116"/>
        <v>0.41672482249586168</v>
      </c>
      <c r="CC55" s="222">
        <f t="shared" ref="CC55:CE55" si="117">_xlfn.CONFIDENCE.T(0.05,STDEV(CC8,CC15,CC26),COUNT(CC8,CC15,CC26))</f>
        <v>2.0924776486734893</v>
      </c>
      <c r="CD55" s="222">
        <f t="shared" si="117"/>
        <v>1.9921490444334102</v>
      </c>
      <c r="CE55" s="222">
        <f t="shared" si="117"/>
        <v>2.7463404855208755</v>
      </c>
    </row>
    <row r="56" spans="1:83" x14ac:dyDescent="0.15">
      <c r="A56" s="112" t="s">
        <v>159</v>
      </c>
      <c r="F56" s="253"/>
      <c r="G56" s="253"/>
      <c r="H56" s="209"/>
      <c r="I56" s="209"/>
      <c r="J56" s="209"/>
      <c r="K56" s="209"/>
      <c r="L56" s="222">
        <f t="shared" ref="L56:W56" si="118">2*STDEV(L8,L15,L26)</f>
        <v>1.1842860014934484</v>
      </c>
      <c r="M56" s="222">
        <f t="shared" si="118"/>
        <v>0.15057224179774978</v>
      </c>
      <c r="N56" s="222">
        <f t="shared" si="118"/>
        <v>1.6558180254283186</v>
      </c>
      <c r="O56" s="222">
        <f t="shared" si="118"/>
        <v>0.9222436409828686</v>
      </c>
      <c r="P56" s="222">
        <f t="shared" si="118"/>
        <v>2.4027761721253375E-2</v>
      </c>
      <c r="Q56" s="222">
        <f t="shared" si="118"/>
        <v>0.64838260309789508</v>
      </c>
      <c r="R56" s="222">
        <f t="shared" si="118"/>
        <v>0.28000000000000025</v>
      </c>
      <c r="S56" s="222">
        <f t="shared" si="118"/>
        <v>1.3118434865994193</v>
      </c>
      <c r="T56" s="222">
        <f t="shared" si="118"/>
        <v>0.21571586249817926</v>
      </c>
      <c r="U56" s="222">
        <f t="shared" si="118"/>
        <v>3.3306655991458121E-2</v>
      </c>
      <c r="V56" s="222">
        <f t="shared" si="118"/>
        <v>2.50135146571749</v>
      </c>
      <c r="W56" s="222">
        <f t="shared" si="118"/>
        <v>0.12782464438842217</v>
      </c>
      <c r="X56" s="222"/>
      <c r="Y56" s="221">
        <f>2*STDEV(Y8,Y15,Y26)</f>
        <v>164.0365812860046</v>
      </c>
      <c r="Z56" s="221">
        <f>2*STDEV(Z8,Z15,Z26)</f>
        <v>8.717797887081348</v>
      </c>
      <c r="AA56" s="221">
        <f>2*STDEV(AA8,AA15,AA26)</f>
        <v>3.4641016151377544</v>
      </c>
      <c r="AB56" s="221"/>
      <c r="AC56" s="221">
        <f t="shared" ref="AC56:AI56" si="119">2*STDEV(AC8,AC15,AC26)</f>
        <v>9.8657657246324906</v>
      </c>
      <c r="AD56" s="221">
        <f t="shared" si="119"/>
        <v>22.030282189144408</v>
      </c>
      <c r="AE56" s="221">
        <f t="shared" si="119"/>
        <v>242.69322199023193</v>
      </c>
      <c r="AF56" s="221">
        <f t="shared" si="119"/>
        <v>52.319531088622476</v>
      </c>
      <c r="AG56" s="221">
        <f t="shared" si="119"/>
        <v>14.047538337136983</v>
      </c>
      <c r="AH56" s="221">
        <f t="shared" si="119"/>
        <v>19.731531449265006</v>
      </c>
      <c r="AI56" s="221">
        <f t="shared" si="119"/>
        <v>38.27967258654818</v>
      </c>
      <c r="AJ56" s="222"/>
      <c r="AK56" s="211"/>
      <c r="AL56" s="271"/>
      <c r="AM56" s="222"/>
      <c r="AN56" s="222">
        <f t="shared" ref="AN56:AW56" si="120">2*STDEV(AN8,AN15,AN26)</f>
        <v>0.91062308920199597</v>
      </c>
      <c r="AO56" s="222">
        <f t="shared" si="120"/>
        <v>0.16689136565836371</v>
      </c>
      <c r="AP56" s="222">
        <f t="shared" si="120"/>
        <v>1.311103471170654</v>
      </c>
      <c r="AQ56" s="222">
        <f t="shared" si="120"/>
        <v>1.0631811995561113</v>
      </c>
      <c r="AR56" s="222">
        <f t="shared" si="120"/>
        <v>2.6728474649521938E-2</v>
      </c>
      <c r="AS56" s="222">
        <f t="shared" si="120"/>
        <v>0.7141183823400592</v>
      </c>
      <c r="AT56" s="222">
        <f t="shared" si="120"/>
        <v>0.36192579820554277</v>
      </c>
      <c r="AU56" s="222">
        <f t="shared" si="120"/>
        <v>1.2994957664911997</v>
      </c>
      <c r="AV56" s="222">
        <f t="shared" si="120"/>
        <v>0.17672688349666166</v>
      </c>
      <c r="AW56" s="222">
        <f t="shared" si="120"/>
        <v>3.5664712574539098E-2</v>
      </c>
      <c r="AX56" s="222"/>
      <c r="AY56" s="221">
        <f>2*STDEV(AY8,AY15,AY26)</f>
        <v>181.96922508902622</v>
      </c>
      <c r="AZ56" s="221">
        <f>2*STDEV(AZ8,AZ15,AZ26)</f>
        <v>10.05056379825373</v>
      </c>
      <c r="BA56" s="221">
        <f>2*STDEV(BA8,BA15,BA26)</f>
        <v>3.2977835236468729</v>
      </c>
      <c r="BB56" s="221"/>
      <c r="BC56" s="221">
        <f t="shared" ref="BC56:BI56" si="121">2*STDEV(BC8,BC15,BC26)</f>
        <v>10.160804590530967</v>
      </c>
      <c r="BD56" s="221">
        <f t="shared" si="121"/>
        <v>22.895469585163312</v>
      </c>
      <c r="BE56" s="221">
        <f t="shared" si="121"/>
        <v>238.84699001122146</v>
      </c>
      <c r="BF56" s="221">
        <f t="shared" si="121"/>
        <v>56.887401034548994</v>
      </c>
      <c r="BG56" s="221">
        <f t="shared" si="121"/>
        <v>15.406204977584846</v>
      </c>
      <c r="BH56" s="221">
        <f t="shared" si="121"/>
        <v>21.159043032438262</v>
      </c>
      <c r="BI56" s="221">
        <f t="shared" si="121"/>
        <v>40.683051625564161</v>
      </c>
      <c r="BJ56" s="221"/>
      <c r="BK56" s="222"/>
      <c r="BL56" s="222">
        <f t="shared" ref="BL56:BX56" si="122">2*STDEV(BL8,BL15,BL26)</f>
        <v>0.25681115755681444</v>
      </c>
      <c r="BM56" s="222">
        <f t="shared" si="122"/>
        <v>0.25680728405492198</v>
      </c>
      <c r="BN56" s="222">
        <f t="shared" si="122"/>
        <v>0.24309577041372918</v>
      </c>
      <c r="BO56" s="222">
        <f t="shared" si="122"/>
        <v>0.28133193761571906</v>
      </c>
      <c r="BP56" s="222">
        <f t="shared" si="122"/>
        <v>0.51480350546807341</v>
      </c>
      <c r="BQ56" s="222">
        <f t="shared" si="122"/>
        <v>0.41816569364517009</v>
      </c>
      <c r="BR56" s="222">
        <f t="shared" si="122"/>
        <v>0.34609836216254902</v>
      </c>
      <c r="BS56" s="222">
        <f t="shared" si="122"/>
        <v>0.24745163895441938</v>
      </c>
      <c r="BT56" s="222">
        <f t="shared" si="122"/>
        <v>0.37924891415793721</v>
      </c>
      <c r="BU56" s="222">
        <f t="shared" si="122"/>
        <v>0.21723043499774042</v>
      </c>
      <c r="BV56" s="222">
        <f t="shared" si="122"/>
        <v>6.9569456148433961E-2</v>
      </c>
      <c r="BW56" s="222">
        <f t="shared" si="122"/>
        <v>0.4316477932503146</v>
      </c>
      <c r="BX56" s="222">
        <f t="shared" si="122"/>
        <v>0.13122515162656179</v>
      </c>
      <c r="BY56" s="222"/>
      <c r="BZ56" s="222">
        <f t="shared" ref="BZ56:CB56" si="123">2*STDEV(BZ8,BZ15,BZ26)</f>
        <v>0.10724790815705962</v>
      </c>
      <c r="CA56" s="222">
        <f t="shared" si="123"/>
        <v>1.0975130780544722</v>
      </c>
      <c r="CB56" s="222">
        <f t="shared" si="123"/>
        <v>0.33550863184814023</v>
      </c>
      <c r="CC56" s="222">
        <f t="shared" ref="CC56:CE56" si="124">2*STDEV(CC8,CC15,CC26)</f>
        <v>1.6846712151067689</v>
      </c>
      <c r="CD56" s="222">
        <f t="shared" si="124"/>
        <v>1.6038958186659755</v>
      </c>
      <c r="CE56" s="222">
        <f t="shared" si="124"/>
        <v>2.2111016410485518</v>
      </c>
    </row>
    <row r="57" spans="1:83" x14ac:dyDescent="0.15">
      <c r="A57" s="112"/>
      <c r="F57" s="253"/>
      <c r="G57" s="253"/>
      <c r="H57" s="209"/>
      <c r="I57" s="209"/>
      <c r="J57" s="209"/>
      <c r="K57" s="209"/>
      <c r="L57" s="211"/>
      <c r="M57" s="211"/>
      <c r="N57" s="211"/>
      <c r="O57" s="211"/>
      <c r="P57" s="211"/>
      <c r="Q57" s="211"/>
      <c r="R57" s="211"/>
      <c r="S57" s="211"/>
      <c r="T57" s="211"/>
      <c r="U57" s="211"/>
      <c r="V57" s="210"/>
      <c r="W57" s="211"/>
      <c r="X57" s="208"/>
      <c r="Y57" s="209"/>
      <c r="Z57" s="209"/>
      <c r="AA57" s="209"/>
      <c r="AB57" s="209"/>
      <c r="AC57" s="209"/>
      <c r="AD57" s="209"/>
      <c r="AE57" s="209"/>
      <c r="AF57" s="209"/>
      <c r="AG57" s="209"/>
      <c r="AH57" s="209"/>
      <c r="AI57" s="209"/>
      <c r="AJ57" s="208"/>
      <c r="AK57" s="227"/>
      <c r="AL57" s="272"/>
      <c r="AM57" s="208"/>
      <c r="AN57" s="208"/>
      <c r="AO57" s="208"/>
      <c r="AP57" s="208"/>
      <c r="AQ57" s="208"/>
      <c r="AR57" s="208"/>
      <c r="AS57" s="208"/>
      <c r="AT57" s="208"/>
      <c r="AU57" s="208"/>
      <c r="AV57" s="208"/>
      <c r="AW57" s="208"/>
      <c r="AX57" s="208"/>
      <c r="AY57" s="217"/>
      <c r="AZ57" s="217"/>
      <c r="BA57" s="217"/>
      <c r="BB57" s="217"/>
      <c r="BC57" s="217"/>
      <c r="BD57" s="217"/>
      <c r="BE57" s="217"/>
      <c r="BF57" s="217"/>
      <c r="BG57" s="217"/>
      <c r="BH57" s="217"/>
      <c r="BI57" s="217"/>
      <c r="BL57" s="208"/>
      <c r="BM57" s="208"/>
      <c r="BN57" s="208"/>
      <c r="BO57" s="208"/>
      <c r="BP57" s="208"/>
      <c r="BQ57" s="208"/>
      <c r="BR57" s="208"/>
      <c r="BS57" s="208"/>
      <c r="BT57" s="208"/>
      <c r="BU57" s="208"/>
      <c r="BV57" s="208"/>
      <c r="BW57" s="208"/>
      <c r="BX57" s="208"/>
    </row>
    <row r="58" spans="1:83" x14ac:dyDescent="0.15">
      <c r="A58" s="218" t="s">
        <v>163</v>
      </c>
      <c r="F58" s="253"/>
      <c r="G58" s="253"/>
      <c r="H58" s="209"/>
      <c r="I58" s="209"/>
      <c r="J58" s="209"/>
      <c r="K58" s="209"/>
      <c r="L58" s="211"/>
      <c r="M58" s="211"/>
      <c r="N58" s="211"/>
      <c r="O58" s="211"/>
      <c r="P58" s="211"/>
      <c r="Q58" s="211"/>
      <c r="R58" s="211"/>
      <c r="S58" s="211"/>
      <c r="T58" s="211"/>
      <c r="U58" s="211"/>
      <c r="V58" s="210"/>
      <c r="W58" s="210"/>
      <c r="X58" s="208"/>
      <c r="Y58" s="209"/>
      <c r="Z58" s="209"/>
      <c r="AA58" s="209"/>
      <c r="AB58" s="209"/>
      <c r="AC58" s="209"/>
      <c r="AD58" s="209"/>
      <c r="AE58" s="209"/>
      <c r="AF58" s="209"/>
      <c r="AG58" s="209"/>
      <c r="AH58" s="209"/>
      <c r="AI58" s="209"/>
      <c r="AJ58" s="208"/>
      <c r="AK58" s="222"/>
      <c r="AL58" s="273"/>
      <c r="AM58" s="208"/>
      <c r="AN58" s="208"/>
      <c r="AO58" s="208"/>
      <c r="AP58" s="208"/>
      <c r="AQ58" s="208"/>
      <c r="AR58" s="208"/>
      <c r="AS58" s="208"/>
      <c r="AT58" s="208"/>
      <c r="AU58" s="208"/>
      <c r="AV58" s="208"/>
      <c r="AW58" s="208"/>
      <c r="AX58" s="208"/>
      <c r="AY58" s="217"/>
      <c r="AZ58" s="217"/>
      <c r="BA58" s="217"/>
      <c r="BB58" s="217"/>
      <c r="BC58" s="217"/>
      <c r="BD58" s="217"/>
      <c r="BE58" s="217"/>
      <c r="BF58" s="217"/>
      <c r="BG58" s="217"/>
      <c r="BH58" s="217"/>
      <c r="BI58" s="217"/>
      <c r="BL58" s="208"/>
      <c r="BM58" s="208"/>
      <c r="BN58" s="208"/>
      <c r="BO58" s="208"/>
      <c r="BP58" s="208"/>
      <c r="BQ58" s="208"/>
      <c r="BR58" s="208"/>
      <c r="BS58" s="208"/>
      <c r="BT58" s="208"/>
      <c r="BU58" s="208"/>
      <c r="BV58" s="208"/>
    </row>
    <row r="59" spans="1:83" x14ac:dyDescent="0.15">
      <c r="A59" s="201" t="s">
        <v>164</v>
      </c>
      <c r="C59" s="201" t="s">
        <v>165</v>
      </c>
      <c r="D59" s="104" t="s">
        <v>166</v>
      </c>
      <c r="E59" s="201" t="s">
        <v>167</v>
      </c>
      <c r="F59" s="252">
        <v>40374</v>
      </c>
      <c r="G59" s="78" t="s">
        <v>79</v>
      </c>
      <c r="H59" s="209"/>
      <c r="I59" s="209"/>
      <c r="J59" s="209"/>
      <c r="K59" s="209"/>
      <c r="L59" s="211">
        <v>76.84</v>
      </c>
      <c r="M59" s="211">
        <v>0.105</v>
      </c>
      <c r="N59" s="211">
        <v>11.81</v>
      </c>
      <c r="O59" s="211">
        <v>0.98</v>
      </c>
      <c r="P59" s="211">
        <v>2.5999999999999999E-2</v>
      </c>
      <c r="Q59" s="211">
        <v>0.25</v>
      </c>
      <c r="R59" s="211">
        <v>0.43</v>
      </c>
      <c r="S59" s="211">
        <v>3.66</v>
      </c>
      <c r="T59" s="211">
        <v>3.81</v>
      </c>
      <c r="U59" s="211">
        <v>2.8000000000000001E-2</v>
      </c>
      <c r="V59" s="210">
        <v>1.8999999999997463</v>
      </c>
      <c r="W59" s="211">
        <v>99.838999999999771</v>
      </c>
      <c r="X59" s="208"/>
      <c r="Y59" s="209">
        <v>297</v>
      </c>
      <c r="Z59" s="209" t="s">
        <v>83</v>
      </c>
      <c r="AA59" s="209">
        <v>14</v>
      </c>
      <c r="AB59" s="209">
        <v>16</v>
      </c>
      <c r="AC59" s="209">
        <v>14</v>
      </c>
      <c r="AD59" s="209">
        <v>128</v>
      </c>
      <c r="AE59" s="209">
        <v>60</v>
      </c>
      <c r="AF59" s="209" t="s">
        <v>83</v>
      </c>
      <c r="AG59" s="209">
        <v>28</v>
      </c>
      <c r="AH59" s="209" t="s">
        <v>83</v>
      </c>
      <c r="AI59" s="209">
        <v>162</v>
      </c>
      <c r="AJ59" s="208"/>
      <c r="AK59" s="222"/>
      <c r="AL59" s="273"/>
      <c r="AM59" s="208"/>
      <c r="AN59" s="208">
        <f t="shared" ref="AN59:AW60" si="125">IFERROR((L59*100)/(100-$V59),"NA")</f>
        <v>78.328236493373907</v>
      </c>
      <c r="AO59" s="208">
        <f t="shared" si="125"/>
        <v>0.10703363914373061</v>
      </c>
      <c r="AP59" s="208">
        <f t="shared" si="125"/>
        <v>12.038735983690081</v>
      </c>
      <c r="AQ59" s="208">
        <f t="shared" si="125"/>
        <v>0.99898063200815235</v>
      </c>
      <c r="AR59" s="208">
        <f t="shared" si="125"/>
        <v>2.6503567787971392E-2</v>
      </c>
      <c r="AS59" s="208">
        <f t="shared" si="125"/>
        <v>0.25484199796126339</v>
      </c>
      <c r="AT59" s="208">
        <f t="shared" si="125"/>
        <v>0.43832823649337299</v>
      </c>
      <c r="AU59" s="208">
        <f t="shared" si="125"/>
        <v>3.7308868501528956</v>
      </c>
      <c r="AV59" s="208">
        <f t="shared" si="125"/>
        <v>3.8837920489296538</v>
      </c>
      <c r="AW59" s="208">
        <f t="shared" si="125"/>
        <v>2.85423037716615E-2</v>
      </c>
      <c r="AX59" s="208"/>
      <c r="AY59" s="217">
        <f t="shared" ref="AY59:BI60" si="126">IFERROR((Y59*100)/(100-$V59),"&lt;10")</f>
        <v>302.75229357798088</v>
      </c>
      <c r="AZ59" s="217" t="str">
        <f t="shared" si="126"/>
        <v>&lt;10</v>
      </c>
      <c r="BA59" s="217">
        <f t="shared" si="126"/>
        <v>14.271151885830749</v>
      </c>
      <c r="BB59" s="217">
        <f t="shared" si="126"/>
        <v>16.309887869520857</v>
      </c>
      <c r="BC59" s="217">
        <f t="shared" si="126"/>
        <v>14.271151885830749</v>
      </c>
      <c r="BD59" s="217">
        <f t="shared" si="126"/>
        <v>130.47910295616686</v>
      </c>
      <c r="BE59" s="217">
        <f t="shared" si="126"/>
        <v>61.162079510703208</v>
      </c>
      <c r="BF59" s="217" t="str">
        <f t="shared" si="126"/>
        <v>&lt;10</v>
      </c>
      <c r="BG59" s="217">
        <f t="shared" si="126"/>
        <v>28.542303771661498</v>
      </c>
      <c r="BH59" s="217" t="str">
        <f t="shared" si="126"/>
        <v>&lt;10</v>
      </c>
      <c r="BI59" s="217">
        <f t="shared" si="126"/>
        <v>165.13761467889867</v>
      </c>
      <c r="BJ59" s="217">
        <v>7.8731087727332314</v>
      </c>
      <c r="BL59" s="208"/>
      <c r="BM59" s="208"/>
      <c r="BN59" s="208"/>
      <c r="BO59" s="208"/>
      <c r="BP59" s="208"/>
      <c r="BQ59" s="208"/>
      <c r="BR59" s="208"/>
      <c r="BS59" s="208"/>
      <c r="BT59" s="208"/>
      <c r="BU59" s="208"/>
      <c r="BV59" s="208"/>
      <c r="BW59" s="208"/>
      <c r="BX59" s="208"/>
      <c r="BY59" s="208"/>
    </row>
    <row r="60" spans="1:83" x14ac:dyDescent="0.15">
      <c r="A60" s="201" t="s">
        <v>168</v>
      </c>
      <c r="C60" s="201" t="s">
        <v>169</v>
      </c>
      <c r="D60" s="104" t="s">
        <v>170</v>
      </c>
      <c r="E60" s="201" t="s">
        <v>167</v>
      </c>
      <c r="F60" s="252">
        <v>40376</v>
      </c>
      <c r="G60" s="78" t="s">
        <v>79</v>
      </c>
      <c r="H60" s="209"/>
      <c r="I60" s="209"/>
      <c r="J60" s="209"/>
      <c r="K60" s="209"/>
      <c r="L60" s="211">
        <v>69.31</v>
      </c>
      <c r="M60" s="211">
        <v>0.24199999999999999</v>
      </c>
      <c r="N60" s="211">
        <v>15.38</v>
      </c>
      <c r="O60" s="211">
        <v>1.76</v>
      </c>
      <c r="P60" s="211">
        <v>4.3999999999999997E-2</v>
      </c>
      <c r="Q60" s="211">
        <v>0.99</v>
      </c>
      <c r="R60" s="211">
        <v>1.31</v>
      </c>
      <c r="S60" s="211">
        <v>4.91</v>
      </c>
      <c r="T60" s="211">
        <v>2.78</v>
      </c>
      <c r="U60" s="211">
        <v>0.126</v>
      </c>
      <c r="V60" s="210">
        <v>2.8599999999991077</v>
      </c>
      <c r="W60" s="211">
        <v>99.711999999999108</v>
      </c>
      <c r="X60" s="208"/>
      <c r="Y60" s="209">
        <v>1017</v>
      </c>
      <c r="Z60" s="209">
        <v>28</v>
      </c>
      <c r="AA60" s="209">
        <v>15</v>
      </c>
      <c r="AB60" s="209">
        <v>13</v>
      </c>
      <c r="AC60" s="209">
        <v>19</v>
      </c>
      <c r="AD60" s="209">
        <v>94</v>
      </c>
      <c r="AE60" s="209">
        <v>491</v>
      </c>
      <c r="AF60" s="209">
        <v>36</v>
      </c>
      <c r="AG60" s="209">
        <v>13</v>
      </c>
      <c r="AH60" s="209">
        <v>30</v>
      </c>
      <c r="AI60" s="209">
        <v>113</v>
      </c>
      <c r="AJ60" s="208"/>
      <c r="AK60" s="208"/>
      <c r="AL60" s="264"/>
      <c r="AM60" s="208"/>
      <c r="AN60" s="208">
        <f t="shared" si="125"/>
        <v>71.350627959645209</v>
      </c>
      <c r="AO60" s="208">
        <f t="shared" si="125"/>
        <v>0.24912497426394664</v>
      </c>
      <c r="AP60" s="208">
        <f t="shared" si="125"/>
        <v>15.83281861231198</v>
      </c>
      <c r="AQ60" s="208">
        <f t="shared" si="125"/>
        <v>1.8118179946468846</v>
      </c>
      <c r="AR60" s="208">
        <f t="shared" si="125"/>
        <v>4.5295449866172115E-2</v>
      </c>
      <c r="AS60" s="208">
        <f t="shared" si="125"/>
        <v>1.0191476219888727</v>
      </c>
      <c r="AT60" s="208">
        <f t="shared" si="125"/>
        <v>1.3485690755610336</v>
      </c>
      <c r="AU60" s="208">
        <f t="shared" si="125"/>
        <v>5.0545604282478429</v>
      </c>
      <c r="AV60" s="208">
        <f t="shared" si="125"/>
        <v>2.8618488779081472</v>
      </c>
      <c r="AW60" s="208">
        <f t="shared" si="125"/>
        <v>0.12970969734403834</v>
      </c>
      <c r="AX60" s="208"/>
      <c r="AY60" s="217">
        <f t="shared" si="126"/>
        <v>1046.9425571340237</v>
      </c>
      <c r="AZ60" s="217">
        <f t="shared" si="126"/>
        <v>28.824377187564075</v>
      </c>
      <c r="BA60" s="217">
        <f t="shared" si="126"/>
        <v>15.44163063619504</v>
      </c>
      <c r="BB60" s="217">
        <f t="shared" si="126"/>
        <v>13.382746551369035</v>
      </c>
      <c r="BC60" s="217">
        <f t="shared" si="126"/>
        <v>19.559398805847049</v>
      </c>
      <c r="BD60" s="217">
        <f t="shared" si="126"/>
        <v>96.767551986822255</v>
      </c>
      <c r="BE60" s="217">
        <f t="shared" si="126"/>
        <v>505.45604282478428</v>
      </c>
      <c r="BF60" s="217">
        <f t="shared" si="126"/>
        <v>37.059913526868094</v>
      </c>
      <c r="BG60" s="217">
        <f t="shared" si="126"/>
        <v>13.382746551369035</v>
      </c>
      <c r="BH60" s="217">
        <f t="shared" si="126"/>
        <v>30.883261272390079</v>
      </c>
      <c r="BI60" s="217">
        <f t="shared" si="126"/>
        <v>116.32695079266929</v>
      </c>
      <c r="BJ60" s="217">
        <v>27.015868068641765</v>
      </c>
      <c r="BL60" s="208"/>
      <c r="BM60" s="208"/>
      <c r="BN60" s="208"/>
      <c r="BO60" s="208"/>
      <c r="BP60" s="208"/>
      <c r="BQ60" s="208"/>
      <c r="BR60" s="208"/>
      <c r="BS60" s="208"/>
      <c r="BT60" s="208"/>
      <c r="BU60" s="208"/>
      <c r="BV60" s="208"/>
      <c r="BW60" s="208"/>
      <c r="BX60" s="208"/>
      <c r="BY60" s="208"/>
    </row>
    <row r="61" spans="1:83" x14ac:dyDescent="0.2">
      <c r="A61" s="203"/>
      <c r="B61" s="203"/>
      <c r="C61" s="203"/>
      <c r="D61" s="203"/>
      <c r="F61" s="253"/>
      <c r="G61" s="253"/>
      <c r="H61" s="209"/>
      <c r="I61" s="209"/>
      <c r="J61" s="216"/>
      <c r="K61" s="216"/>
      <c r="L61" s="211"/>
      <c r="M61" s="211"/>
      <c r="N61" s="211"/>
      <c r="O61" s="211"/>
      <c r="P61" s="211"/>
      <c r="Q61" s="211"/>
      <c r="R61" s="211"/>
      <c r="S61" s="211"/>
      <c r="T61" s="211"/>
      <c r="U61" s="211"/>
      <c r="V61" s="210"/>
      <c r="W61" s="210"/>
      <c r="X61" s="214"/>
      <c r="Y61" s="214"/>
      <c r="Z61" s="214"/>
      <c r="AA61" s="214"/>
      <c r="AB61" s="214"/>
      <c r="AC61" s="214"/>
      <c r="AD61" s="214"/>
      <c r="AE61" s="214"/>
      <c r="AF61" s="214"/>
      <c r="AG61" s="214"/>
      <c r="AH61" s="214"/>
      <c r="AI61" s="214"/>
      <c r="AJ61" s="209"/>
      <c r="AK61" s="208"/>
      <c r="AL61" s="264"/>
      <c r="AM61" s="209"/>
      <c r="AN61" s="214"/>
      <c r="AO61" s="214"/>
      <c r="AP61" s="214"/>
      <c r="AQ61" s="214"/>
      <c r="AR61" s="214"/>
      <c r="AS61" s="214"/>
      <c r="AT61" s="214"/>
      <c r="AU61" s="214"/>
      <c r="AV61" s="214"/>
      <c r="AW61" s="214"/>
      <c r="AX61" s="214"/>
      <c r="AY61" s="215"/>
      <c r="AZ61" s="215"/>
      <c r="BA61" s="215"/>
      <c r="BB61" s="215"/>
      <c r="BC61" s="215"/>
      <c r="BD61" s="215"/>
      <c r="BE61" s="215"/>
      <c r="BF61" s="215"/>
      <c r="BG61" s="215"/>
      <c r="BH61" s="215"/>
      <c r="BI61" s="215"/>
      <c r="BJ61" s="214"/>
      <c r="BL61" s="208"/>
    </row>
    <row r="62" spans="1:83" x14ac:dyDescent="0.15">
      <c r="A62" s="218" t="s">
        <v>171</v>
      </c>
      <c r="B62" s="203"/>
      <c r="C62" s="203"/>
      <c r="D62" s="203"/>
      <c r="F62" s="253"/>
      <c r="G62" s="253"/>
      <c r="H62" s="209"/>
      <c r="I62" s="209"/>
      <c r="J62" s="209"/>
      <c r="K62" s="209"/>
      <c r="L62" s="211"/>
      <c r="M62" s="211"/>
      <c r="N62" s="211"/>
      <c r="O62" s="211"/>
      <c r="P62" s="211"/>
      <c r="Q62" s="211"/>
      <c r="R62" s="211"/>
      <c r="S62" s="211"/>
      <c r="T62" s="211"/>
      <c r="U62" s="211"/>
      <c r="V62" s="210"/>
      <c r="W62" s="210"/>
      <c r="X62" s="209"/>
      <c r="Y62" s="209"/>
      <c r="Z62" s="209"/>
      <c r="AA62" s="209"/>
      <c r="AB62" s="209"/>
      <c r="AC62" s="209"/>
      <c r="AD62" s="209"/>
      <c r="AE62" s="209"/>
      <c r="AF62" s="209"/>
      <c r="AG62" s="209"/>
      <c r="AH62" s="209"/>
      <c r="AI62" s="209"/>
      <c r="AJ62" s="209"/>
      <c r="AK62" s="208"/>
      <c r="AL62" s="264"/>
      <c r="AM62" s="209"/>
      <c r="AN62" s="208"/>
      <c r="AO62" s="208"/>
      <c r="AP62" s="208"/>
      <c r="AQ62" s="208"/>
      <c r="AR62" s="208"/>
      <c r="AS62" s="208"/>
      <c r="AT62" s="208"/>
      <c r="AU62" s="208"/>
      <c r="AV62" s="208"/>
      <c r="AW62" s="208"/>
      <c r="AX62" s="208"/>
      <c r="AY62" s="217"/>
      <c r="AZ62" s="217"/>
      <c r="BA62" s="217"/>
      <c r="BB62" s="217"/>
      <c r="BC62" s="217"/>
      <c r="BD62" s="217"/>
      <c r="BE62" s="217"/>
      <c r="BF62" s="217"/>
      <c r="BG62" s="217"/>
      <c r="BH62" s="217"/>
      <c r="BI62" s="217"/>
      <c r="BL62" s="208"/>
    </row>
    <row r="63" spans="1:83" x14ac:dyDescent="0.15">
      <c r="A63" s="203" t="s">
        <v>172</v>
      </c>
      <c r="B63" s="219" t="s">
        <v>143</v>
      </c>
      <c r="C63" s="203"/>
      <c r="D63" s="203"/>
      <c r="E63" s="201" t="s">
        <v>173</v>
      </c>
      <c r="F63" s="253" t="s">
        <v>174</v>
      </c>
      <c r="G63" s="253" t="s">
        <v>146</v>
      </c>
      <c r="H63" s="209"/>
      <c r="I63" s="209"/>
      <c r="J63" s="209"/>
      <c r="K63" s="209"/>
      <c r="L63" s="211">
        <v>69.31</v>
      </c>
      <c r="M63" s="211">
        <v>0.27800000000000002</v>
      </c>
      <c r="N63" s="211">
        <v>16.12</v>
      </c>
      <c r="O63" s="211">
        <v>1.7</v>
      </c>
      <c r="P63" s="211">
        <v>3.2000000000000001E-2</v>
      </c>
      <c r="Q63" s="211">
        <v>0.81</v>
      </c>
      <c r="R63" s="211">
        <v>2.5</v>
      </c>
      <c r="S63" s="211">
        <v>4.87</v>
      </c>
      <c r="T63" s="211">
        <v>2.8479999999999999</v>
      </c>
      <c r="U63" s="211">
        <v>0.13900000000000001</v>
      </c>
      <c r="V63" s="210">
        <v>0.8</v>
      </c>
      <c r="W63" s="211">
        <v>99.51</v>
      </c>
      <c r="X63" s="209"/>
      <c r="Y63" s="209">
        <v>1214</v>
      </c>
      <c r="Z63" s="209">
        <v>7</v>
      </c>
      <c r="AA63" s="209">
        <v>23</v>
      </c>
      <c r="AB63" s="209">
        <v>10</v>
      </c>
      <c r="AC63" s="209">
        <v>3</v>
      </c>
      <c r="AD63" s="209">
        <v>98</v>
      </c>
      <c r="AE63" s="209">
        <v>797</v>
      </c>
      <c r="AF63" s="209">
        <v>17</v>
      </c>
      <c r="AG63" s="209">
        <v>7</v>
      </c>
      <c r="AH63" s="209">
        <v>25</v>
      </c>
      <c r="AI63" s="209">
        <v>109</v>
      </c>
      <c r="AJ63" s="209"/>
      <c r="AK63" s="208"/>
      <c r="AL63" s="264"/>
      <c r="AM63" s="209"/>
      <c r="AN63" s="208">
        <f t="shared" ref="AN63:AW67" si="127">IFERROR((L63*100)/(100-$V63),"NA")</f>
        <v>69.868951612903217</v>
      </c>
      <c r="AO63" s="208">
        <f t="shared" si="127"/>
        <v>0.280241935483871</v>
      </c>
      <c r="AP63" s="208">
        <f t="shared" si="127"/>
        <v>16.25</v>
      </c>
      <c r="AQ63" s="208">
        <f t="shared" si="127"/>
        <v>1.7137096774193548</v>
      </c>
      <c r="AR63" s="208">
        <f t="shared" si="127"/>
        <v>3.2258064516129031E-2</v>
      </c>
      <c r="AS63" s="208">
        <f t="shared" si="127"/>
        <v>0.81653225806451613</v>
      </c>
      <c r="AT63" s="208">
        <f t="shared" si="127"/>
        <v>2.5201612903225805</v>
      </c>
      <c r="AU63" s="208">
        <f t="shared" si="127"/>
        <v>4.909274193548387</v>
      </c>
      <c r="AV63" s="208">
        <f t="shared" si="127"/>
        <v>2.870967741935484</v>
      </c>
      <c r="AW63" s="208">
        <f t="shared" si="127"/>
        <v>0.1401209677419355</v>
      </c>
      <c r="AX63" s="208"/>
      <c r="AY63" s="217">
        <f t="shared" ref="AY63:BI67" si="128">IFERROR((Y63*100)/(100-$V63),"&lt;10")</f>
        <v>1223.7903225806451</v>
      </c>
      <c r="AZ63" s="217">
        <f t="shared" si="128"/>
        <v>7.056451612903226</v>
      </c>
      <c r="BA63" s="217">
        <f t="shared" si="128"/>
        <v>23.18548387096774</v>
      </c>
      <c r="BB63" s="217">
        <f t="shared" si="128"/>
        <v>10.080645161290322</v>
      </c>
      <c r="BC63" s="217">
        <f t="shared" si="128"/>
        <v>3.0241935483870965</v>
      </c>
      <c r="BD63" s="217">
        <f t="shared" si="128"/>
        <v>98.790322580645153</v>
      </c>
      <c r="BE63" s="217">
        <f t="shared" si="128"/>
        <v>803.42741935483866</v>
      </c>
      <c r="BF63" s="217">
        <f t="shared" si="128"/>
        <v>17.137096774193548</v>
      </c>
      <c r="BG63" s="217">
        <f t="shared" si="128"/>
        <v>7.056451612903226</v>
      </c>
      <c r="BH63" s="217">
        <f t="shared" si="128"/>
        <v>25.201612903225804</v>
      </c>
      <c r="BI63" s="217">
        <f t="shared" si="128"/>
        <v>109.87903225806451</v>
      </c>
      <c r="BL63" s="208"/>
      <c r="BM63" s="208"/>
      <c r="BN63" s="208"/>
      <c r="BO63" s="208"/>
      <c r="BP63" s="208"/>
      <c r="BQ63" s="208"/>
      <c r="BR63" s="208"/>
      <c r="BS63" s="208"/>
      <c r="BT63" s="208"/>
      <c r="BU63" s="208"/>
      <c r="BV63" s="208"/>
      <c r="BW63" s="208"/>
      <c r="BX63" s="208"/>
      <c r="BY63" s="208"/>
    </row>
    <row r="64" spans="1:83" x14ac:dyDescent="0.15">
      <c r="A64" s="203" t="s">
        <v>175</v>
      </c>
      <c r="B64" s="219" t="s">
        <v>143</v>
      </c>
      <c r="C64" s="203"/>
      <c r="D64" s="203"/>
      <c r="E64" s="201" t="s">
        <v>173</v>
      </c>
      <c r="F64" s="253" t="s">
        <v>174</v>
      </c>
      <c r="G64" s="253" t="s">
        <v>146</v>
      </c>
      <c r="H64" s="209"/>
      <c r="I64" s="209"/>
      <c r="J64" s="209"/>
      <c r="K64" s="209"/>
      <c r="L64" s="211">
        <v>68.73</v>
      </c>
      <c r="M64" s="211">
        <v>0.28699999999999998</v>
      </c>
      <c r="N64" s="211">
        <v>16.149999999999999</v>
      </c>
      <c r="O64" s="211">
        <v>1.94</v>
      </c>
      <c r="P64" s="211">
        <v>3.5000000000000003E-2</v>
      </c>
      <c r="Q64" s="211">
        <v>0.87</v>
      </c>
      <c r="R64" s="211">
        <v>2.468</v>
      </c>
      <c r="S64" s="211">
        <v>4.9000000000000004</v>
      </c>
      <c r="T64" s="211">
        <v>2.7879999999999998</v>
      </c>
      <c r="U64" s="211">
        <v>0.14599999999999999</v>
      </c>
      <c r="V64" s="210">
        <v>1.04</v>
      </c>
      <c r="W64" s="211">
        <v>99.48</v>
      </c>
      <c r="X64" s="209"/>
      <c r="Y64" s="209">
        <v>1194</v>
      </c>
      <c r="Z64" s="209">
        <v>4</v>
      </c>
      <c r="AA64" s="209">
        <v>22</v>
      </c>
      <c r="AB64" s="209">
        <v>9</v>
      </c>
      <c r="AC64" s="209">
        <v>3</v>
      </c>
      <c r="AD64" s="209">
        <v>117</v>
      </c>
      <c r="AE64" s="209">
        <v>933</v>
      </c>
      <c r="AF64" s="209">
        <v>29</v>
      </c>
      <c r="AG64" s="209">
        <v>4</v>
      </c>
      <c r="AH64" s="209">
        <v>47</v>
      </c>
      <c r="AI64" s="209">
        <v>112</v>
      </c>
      <c r="AJ64" s="209"/>
      <c r="AK64" s="208"/>
      <c r="AL64" s="264"/>
      <c r="AM64" s="209"/>
      <c r="AN64" s="208">
        <f t="shared" si="127"/>
        <v>69.452303961196449</v>
      </c>
      <c r="AO64" s="208">
        <f t="shared" si="127"/>
        <v>0.29001616814874698</v>
      </c>
      <c r="AP64" s="208">
        <f t="shared" si="127"/>
        <v>16.319725141471299</v>
      </c>
      <c r="AQ64" s="208">
        <f t="shared" si="127"/>
        <v>1.9603880355699275</v>
      </c>
      <c r="AR64" s="208">
        <f t="shared" si="127"/>
        <v>3.5367825383993537E-2</v>
      </c>
      <c r="AS64" s="208">
        <f t="shared" si="127"/>
        <v>0.87914308811641073</v>
      </c>
      <c r="AT64" s="208">
        <f t="shared" si="127"/>
        <v>2.4939369442198869</v>
      </c>
      <c r="AU64" s="208">
        <f t="shared" si="127"/>
        <v>4.9514955537590959</v>
      </c>
      <c r="AV64" s="208">
        <f t="shared" si="127"/>
        <v>2.817299919159256</v>
      </c>
      <c r="AW64" s="208">
        <f t="shared" si="127"/>
        <v>0.1475343573160873</v>
      </c>
      <c r="AX64" s="208"/>
      <c r="AY64" s="217">
        <f t="shared" si="128"/>
        <v>1206.5481002425222</v>
      </c>
      <c r="AZ64" s="217">
        <f t="shared" si="128"/>
        <v>4.0420371867421183</v>
      </c>
      <c r="BA64" s="217">
        <f t="shared" si="128"/>
        <v>22.231204527081651</v>
      </c>
      <c r="BB64" s="217">
        <f t="shared" si="128"/>
        <v>9.0945836701697669</v>
      </c>
      <c r="BC64" s="217">
        <f t="shared" si="128"/>
        <v>3.0315278900565885</v>
      </c>
      <c r="BD64" s="217">
        <f t="shared" si="128"/>
        <v>118.22958771220696</v>
      </c>
      <c r="BE64" s="217">
        <f t="shared" si="128"/>
        <v>942.80517380759909</v>
      </c>
      <c r="BF64" s="217">
        <f t="shared" si="128"/>
        <v>29.304769603880356</v>
      </c>
      <c r="BG64" s="217">
        <f t="shared" si="128"/>
        <v>4.0420371867421183</v>
      </c>
      <c r="BH64" s="217">
        <f t="shared" si="128"/>
        <v>47.49393694421989</v>
      </c>
      <c r="BI64" s="217">
        <f t="shared" si="128"/>
        <v>113.17704122877932</v>
      </c>
      <c r="BL64" s="208"/>
      <c r="BM64" s="208"/>
      <c r="BN64" s="208"/>
      <c r="BO64" s="208"/>
      <c r="BP64" s="208"/>
      <c r="BQ64" s="208"/>
      <c r="BR64" s="208"/>
      <c r="BS64" s="208"/>
      <c r="BT64" s="208"/>
      <c r="BU64" s="208"/>
      <c r="BV64" s="208"/>
      <c r="BW64" s="208"/>
      <c r="BX64" s="208"/>
      <c r="BY64" s="208"/>
    </row>
    <row r="65" spans="1:77" x14ac:dyDescent="0.15">
      <c r="A65" s="203" t="s">
        <v>176</v>
      </c>
      <c r="B65" s="219" t="s">
        <v>143</v>
      </c>
      <c r="C65" s="203"/>
      <c r="D65" s="203"/>
      <c r="E65" s="201" t="s">
        <v>173</v>
      </c>
      <c r="F65" s="253" t="s">
        <v>174</v>
      </c>
      <c r="G65" s="253" t="s">
        <v>146</v>
      </c>
      <c r="H65" s="209"/>
      <c r="I65" s="209"/>
      <c r="J65" s="209"/>
      <c r="K65" s="209"/>
      <c r="L65" s="211">
        <v>68.84</v>
      </c>
      <c r="M65" s="211">
        <v>0.30099999999999999</v>
      </c>
      <c r="N65" s="211">
        <v>16.07</v>
      </c>
      <c r="O65" s="211">
        <v>1.96</v>
      </c>
      <c r="P65" s="211">
        <v>4.1000000000000002E-2</v>
      </c>
      <c r="Q65" s="211">
        <v>1.4</v>
      </c>
      <c r="R65" s="211">
        <v>1.161</v>
      </c>
      <c r="S65" s="211">
        <v>5.4</v>
      </c>
      <c r="T65" s="211">
        <v>2.9740000000000002</v>
      </c>
      <c r="U65" s="211">
        <v>0.124</v>
      </c>
      <c r="V65" s="210">
        <v>1.18</v>
      </c>
      <c r="W65" s="211">
        <v>99.57</v>
      </c>
      <c r="X65" s="209"/>
      <c r="Y65" s="209">
        <v>1373</v>
      </c>
      <c r="Z65" s="209">
        <v>8</v>
      </c>
      <c r="AA65" s="209">
        <v>19</v>
      </c>
      <c r="AB65" s="209">
        <v>5</v>
      </c>
      <c r="AC65" s="209">
        <v>6</v>
      </c>
      <c r="AD65" s="209">
        <v>118</v>
      </c>
      <c r="AE65" s="209">
        <v>554</v>
      </c>
      <c r="AF65" s="209">
        <v>21</v>
      </c>
      <c r="AG65" s="209">
        <v>7</v>
      </c>
      <c r="AH65" s="209">
        <v>62</v>
      </c>
      <c r="AI65" s="209">
        <v>107</v>
      </c>
      <c r="AJ65" s="209"/>
      <c r="AK65" s="209"/>
      <c r="AL65" s="264"/>
      <c r="AM65" s="209"/>
      <c r="AN65" s="208">
        <f t="shared" si="127"/>
        <v>69.662011738514479</v>
      </c>
      <c r="AO65" s="208">
        <f t="shared" si="127"/>
        <v>0.30459421169803685</v>
      </c>
      <c r="AP65" s="208">
        <f t="shared" si="127"/>
        <v>16.261890305606155</v>
      </c>
      <c r="AQ65" s="208">
        <f t="shared" si="127"/>
        <v>1.983404169196519</v>
      </c>
      <c r="AR65" s="208">
        <f t="shared" si="127"/>
        <v>4.1489577008702698E-2</v>
      </c>
      <c r="AS65" s="208">
        <f t="shared" si="127"/>
        <v>1.4167172637117993</v>
      </c>
      <c r="AT65" s="208">
        <f t="shared" si="127"/>
        <v>1.1748633879781423</v>
      </c>
      <c r="AU65" s="208">
        <f t="shared" si="127"/>
        <v>5.4644808743169406</v>
      </c>
      <c r="AV65" s="208">
        <f t="shared" si="127"/>
        <v>3.0095122444849225</v>
      </c>
      <c r="AW65" s="208">
        <f t="shared" si="127"/>
        <v>0.12548067192875936</v>
      </c>
      <c r="AX65" s="208"/>
      <c r="AY65" s="217">
        <f t="shared" si="128"/>
        <v>1389.3948593402147</v>
      </c>
      <c r="AZ65" s="217">
        <f t="shared" si="128"/>
        <v>8.0955272212102827</v>
      </c>
      <c r="BA65" s="217">
        <f t="shared" si="128"/>
        <v>19.22687715037442</v>
      </c>
      <c r="BB65" s="217">
        <f t="shared" si="128"/>
        <v>5.0597045132564258</v>
      </c>
      <c r="BC65" s="217">
        <f t="shared" si="128"/>
        <v>6.0716454159077111</v>
      </c>
      <c r="BD65" s="217">
        <f t="shared" si="128"/>
        <v>119.40902651285165</v>
      </c>
      <c r="BE65" s="217">
        <f t="shared" si="128"/>
        <v>560.61526006881206</v>
      </c>
      <c r="BF65" s="217">
        <f t="shared" si="128"/>
        <v>21.250758955676989</v>
      </c>
      <c r="BG65" s="217">
        <f t="shared" si="128"/>
        <v>7.0835863185589965</v>
      </c>
      <c r="BH65" s="217">
        <f t="shared" si="128"/>
        <v>62.740335964379682</v>
      </c>
      <c r="BI65" s="217">
        <f t="shared" si="128"/>
        <v>108.27767658368752</v>
      </c>
      <c r="BL65" s="208"/>
      <c r="BM65" s="208"/>
      <c r="BN65" s="208"/>
      <c r="BO65" s="208"/>
      <c r="BP65" s="208"/>
      <c r="BQ65" s="208"/>
      <c r="BR65" s="208"/>
      <c r="BS65" s="208"/>
      <c r="BT65" s="208"/>
      <c r="BU65" s="208"/>
      <c r="BV65" s="208"/>
      <c r="BW65" s="208"/>
      <c r="BX65" s="208"/>
      <c r="BY65" s="208"/>
    </row>
    <row r="66" spans="1:77" x14ac:dyDescent="0.15">
      <c r="A66" s="203" t="s">
        <v>177</v>
      </c>
      <c r="B66" s="219" t="s">
        <v>143</v>
      </c>
      <c r="C66" s="203"/>
      <c r="D66" s="203"/>
      <c r="E66" s="201" t="s">
        <v>173</v>
      </c>
      <c r="F66" s="253" t="s">
        <v>174</v>
      </c>
      <c r="G66" s="253" t="s">
        <v>146</v>
      </c>
      <c r="H66" s="209"/>
      <c r="I66" s="209"/>
      <c r="J66" s="209"/>
      <c r="K66" s="209"/>
      <c r="L66" s="211">
        <v>68.95</v>
      </c>
      <c r="M66" s="211">
        <v>0.29799999999999999</v>
      </c>
      <c r="N66" s="211">
        <v>16.579999999999998</v>
      </c>
      <c r="O66" s="211">
        <v>1.98</v>
      </c>
      <c r="P66" s="211">
        <v>3.2000000000000001E-2</v>
      </c>
      <c r="Q66" s="211">
        <v>0.78</v>
      </c>
      <c r="R66" s="211">
        <v>2.8959999999999999</v>
      </c>
      <c r="S66" s="211">
        <v>5.18</v>
      </c>
      <c r="T66" s="211">
        <v>2.4630000000000001</v>
      </c>
      <c r="U66" s="211">
        <v>0.14000000000000001</v>
      </c>
      <c r="V66" s="210">
        <v>0.1</v>
      </c>
      <c r="W66" s="211">
        <v>99.52</v>
      </c>
      <c r="X66" s="209"/>
      <c r="Y66" s="209">
        <v>1049</v>
      </c>
      <c r="Z66" s="209">
        <v>10</v>
      </c>
      <c r="AA66" s="209">
        <v>23</v>
      </c>
      <c r="AB66" s="209">
        <v>8</v>
      </c>
      <c r="AC66" s="209">
        <v>3</v>
      </c>
      <c r="AD66" s="209">
        <v>92</v>
      </c>
      <c r="AE66" s="209">
        <v>864</v>
      </c>
      <c r="AF66" s="209">
        <v>28</v>
      </c>
      <c r="AG66" s="209">
        <v>5</v>
      </c>
      <c r="AH66" s="209">
        <v>37</v>
      </c>
      <c r="AI66" s="209">
        <v>124</v>
      </c>
      <c r="AJ66" s="209"/>
      <c r="AK66" s="209"/>
      <c r="AL66" s="264"/>
      <c r="AM66" s="209"/>
      <c r="AN66" s="208">
        <f t="shared" si="127"/>
        <v>69.019019019019012</v>
      </c>
      <c r="AO66" s="208">
        <f t="shared" si="127"/>
        <v>0.29829829829829824</v>
      </c>
      <c r="AP66" s="208">
        <f t="shared" si="127"/>
        <v>16.596596596596594</v>
      </c>
      <c r="AQ66" s="208">
        <f t="shared" si="127"/>
        <v>1.9819819819819819</v>
      </c>
      <c r="AR66" s="208">
        <f t="shared" si="127"/>
        <v>3.2032032032032032E-2</v>
      </c>
      <c r="AS66" s="208">
        <f t="shared" si="127"/>
        <v>0.78078078078078073</v>
      </c>
      <c r="AT66" s="208">
        <f t="shared" si="127"/>
        <v>2.8988988988988984</v>
      </c>
      <c r="AU66" s="208">
        <f t="shared" si="127"/>
        <v>5.1851851851851851</v>
      </c>
      <c r="AV66" s="208">
        <f t="shared" si="127"/>
        <v>2.4654654654654653</v>
      </c>
      <c r="AW66" s="208">
        <f t="shared" si="127"/>
        <v>0.14014014014014015</v>
      </c>
      <c r="AX66" s="208"/>
      <c r="AY66" s="217">
        <f t="shared" si="128"/>
        <v>1050.05005005005</v>
      </c>
      <c r="AZ66" s="217">
        <f t="shared" si="128"/>
        <v>10.01001001001001</v>
      </c>
      <c r="BA66" s="217">
        <f t="shared" si="128"/>
        <v>23.023023023023022</v>
      </c>
      <c r="BB66" s="217">
        <f t="shared" si="128"/>
        <v>8.0080080080080069</v>
      </c>
      <c r="BC66" s="217">
        <f t="shared" si="128"/>
        <v>3.0030030030030028</v>
      </c>
      <c r="BD66" s="217">
        <f t="shared" si="128"/>
        <v>92.092092092092088</v>
      </c>
      <c r="BE66" s="217">
        <f t="shared" si="128"/>
        <v>864.86486486486478</v>
      </c>
      <c r="BF66" s="217">
        <f t="shared" si="128"/>
        <v>28.028028028028025</v>
      </c>
      <c r="BG66" s="217">
        <f t="shared" si="128"/>
        <v>5.005005005005005</v>
      </c>
      <c r="BH66" s="217">
        <f t="shared" si="128"/>
        <v>37.037037037037038</v>
      </c>
      <c r="BI66" s="217">
        <f t="shared" si="128"/>
        <v>124.12412412412412</v>
      </c>
      <c r="BL66" s="208"/>
      <c r="BM66" s="208"/>
      <c r="BN66" s="208"/>
      <c r="BO66" s="208"/>
      <c r="BP66" s="208"/>
      <c r="BQ66" s="208"/>
      <c r="BR66" s="208"/>
      <c r="BS66" s="208"/>
      <c r="BT66" s="208"/>
      <c r="BU66" s="208"/>
      <c r="BV66" s="208"/>
      <c r="BW66" s="208"/>
      <c r="BX66" s="208"/>
      <c r="BY66" s="208"/>
    </row>
    <row r="67" spans="1:77" x14ac:dyDescent="0.15">
      <c r="A67" s="203" t="s">
        <v>178</v>
      </c>
      <c r="B67" s="219" t="s">
        <v>143</v>
      </c>
      <c r="C67" s="203"/>
      <c r="D67" s="203"/>
      <c r="E67" s="201" t="s">
        <v>173</v>
      </c>
      <c r="F67" s="253" t="s">
        <v>174</v>
      </c>
      <c r="G67" s="253" t="s">
        <v>146</v>
      </c>
      <c r="H67" s="209"/>
      <c r="I67" s="209"/>
      <c r="J67" s="209"/>
      <c r="K67" s="209"/>
      <c r="L67" s="211">
        <v>69.540000000000006</v>
      </c>
      <c r="M67" s="211">
        <v>0.28000000000000003</v>
      </c>
      <c r="N67" s="211">
        <v>16.22</v>
      </c>
      <c r="O67" s="211">
        <v>1.67</v>
      </c>
      <c r="P67" s="211">
        <v>3.3000000000000002E-2</v>
      </c>
      <c r="Q67" s="211">
        <v>1</v>
      </c>
      <c r="R67" s="211">
        <v>1.9</v>
      </c>
      <c r="S67" s="211">
        <v>4.43</v>
      </c>
      <c r="T67" s="211">
        <v>3.1659999999999999</v>
      </c>
      <c r="U67" s="211">
        <v>0.124</v>
      </c>
      <c r="V67" s="210">
        <v>1.1200000000000001</v>
      </c>
      <c r="W67" s="211">
        <v>99.51</v>
      </c>
      <c r="X67" s="209"/>
      <c r="Y67" s="209">
        <v>1730</v>
      </c>
      <c r="Z67" s="209">
        <v>5</v>
      </c>
      <c r="AA67" s="209">
        <v>20</v>
      </c>
      <c r="AB67" s="209">
        <v>12</v>
      </c>
      <c r="AC67" s="209">
        <v>2</v>
      </c>
      <c r="AD67" s="209">
        <v>90</v>
      </c>
      <c r="AE67" s="209">
        <v>757</v>
      </c>
      <c r="AF67" s="209">
        <v>25</v>
      </c>
      <c r="AG67" s="209">
        <v>5</v>
      </c>
      <c r="AH67" s="209">
        <v>45</v>
      </c>
      <c r="AI67" s="209">
        <v>107</v>
      </c>
      <c r="AJ67" s="209"/>
      <c r="AK67" s="209"/>
      <c r="AL67" s="264"/>
      <c r="AM67" s="209"/>
      <c r="AN67" s="208">
        <f t="shared" si="127"/>
        <v>70.327669902912632</v>
      </c>
      <c r="AO67" s="208">
        <f t="shared" si="127"/>
        <v>0.28317152103559873</v>
      </c>
      <c r="AP67" s="208">
        <f t="shared" si="127"/>
        <v>16.403721682847898</v>
      </c>
      <c r="AQ67" s="208">
        <f t="shared" si="127"/>
        <v>1.6889158576051782</v>
      </c>
      <c r="AR67" s="208">
        <f t="shared" si="127"/>
        <v>3.3373786407766996E-2</v>
      </c>
      <c r="AS67" s="208">
        <f t="shared" si="127"/>
        <v>1.0113268608414241</v>
      </c>
      <c r="AT67" s="208">
        <f t="shared" si="127"/>
        <v>1.9215210355987056</v>
      </c>
      <c r="AU67" s="208">
        <f t="shared" si="127"/>
        <v>4.4801779935275086</v>
      </c>
      <c r="AV67" s="208">
        <f t="shared" si="127"/>
        <v>3.2018608414239482</v>
      </c>
      <c r="AW67" s="208">
        <f t="shared" si="127"/>
        <v>0.12540453074433658</v>
      </c>
      <c r="AX67" s="208"/>
      <c r="AY67" s="217">
        <f t="shared" si="128"/>
        <v>1749.5954692556636</v>
      </c>
      <c r="AZ67" s="217">
        <f t="shared" si="128"/>
        <v>5.0566343042071198</v>
      </c>
      <c r="BA67" s="217">
        <f t="shared" si="128"/>
        <v>20.226537216828479</v>
      </c>
      <c r="BB67" s="217">
        <f t="shared" si="128"/>
        <v>12.135922330097088</v>
      </c>
      <c r="BC67" s="217">
        <f t="shared" si="128"/>
        <v>2.0226537216828482</v>
      </c>
      <c r="BD67" s="217">
        <f t="shared" si="128"/>
        <v>91.019417475728162</v>
      </c>
      <c r="BE67" s="217">
        <f t="shared" si="128"/>
        <v>765.57443365695792</v>
      </c>
      <c r="BF67" s="217">
        <f t="shared" si="128"/>
        <v>25.283171521035602</v>
      </c>
      <c r="BG67" s="217">
        <f t="shared" si="128"/>
        <v>5.0566343042071198</v>
      </c>
      <c r="BH67" s="217">
        <f t="shared" si="128"/>
        <v>45.509708737864081</v>
      </c>
      <c r="BI67" s="217">
        <f t="shared" si="128"/>
        <v>108.21197411003237</v>
      </c>
      <c r="BL67" s="208"/>
      <c r="BM67" s="208"/>
      <c r="BN67" s="208"/>
      <c r="BO67" s="208"/>
      <c r="BP67" s="208"/>
      <c r="BQ67" s="208"/>
      <c r="BR67" s="208"/>
      <c r="BS67" s="208"/>
      <c r="BT67" s="208"/>
      <c r="BU67" s="208"/>
      <c r="BV67" s="208"/>
      <c r="BW67" s="208"/>
      <c r="BX67" s="208"/>
      <c r="BY67" s="208"/>
    </row>
    <row r="68" spans="1:77" x14ac:dyDescent="0.15">
      <c r="A68" s="112" t="s">
        <v>179</v>
      </c>
      <c r="B68" s="219"/>
      <c r="C68" s="219"/>
      <c r="D68" s="219"/>
      <c r="E68" s="219"/>
      <c r="F68" s="225"/>
      <c r="G68" s="225"/>
      <c r="H68" s="225"/>
      <c r="I68" s="225"/>
      <c r="J68" s="224"/>
      <c r="K68" s="228"/>
      <c r="L68" s="227">
        <f>AVERAGE(L62:L67)</f>
        <v>69.074000000000012</v>
      </c>
      <c r="M68" s="227">
        <f t="shared" ref="M68" si="129">AVERAGE(M62:M67)</f>
        <v>0.2888</v>
      </c>
      <c r="N68" s="227">
        <f t="shared" ref="N68" si="130">AVERAGE(N62:N67)</f>
        <v>16.227999999999998</v>
      </c>
      <c r="O68" s="227">
        <f t="shared" ref="O68" si="131">AVERAGE(O62:O67)</f>
        <v>1.85</v>
      </c>
      <c r="P68" s="227">
        <f t="shared" ref="P68" si="132">AVERAGE(P62:P67)</f>
        <v>3.4600000000000006E-2</v>
      </c>
      <c r="Q68" s="227">
        <f t="shared" ref="Q68" si="133">AVERAGE(Q62:Q67)</f>
        <v>0.97200000000000009</v>
      </c>
      <c r="R68" s="227">
        <f t="shared" ref="R68" si="134">AVERAGE(R62:R67)</f>
        <v>2.1849999999999996</v>
      </c>
      <c r="S68" s="227">
        <f t="shared" ref="S68" si="135">AVERAGE(S62:S67)</f>
        <v>4.9560000000000004</v>
      </c>
      <c r="T68" s="227">
        <f t="shared" ref="T68" si="136">AVERAGE(T62:T67)</f>
        <v>2.8478000000000003</v>
      </c>
      <c r="U68" s="227">
        <f t="shared" ref="U68" si="137">AVERAGE(U62:U67)</f>
        <v>0.1346</v>
      </c>
      <c r="V68" s="227">
        <f t="shared" ref="V68" si="138">AVERAGE(V62:V67)</f>
        <v>0.84800000000000009</v>
      </c>
      <c r="W68" s="227">
        <f t="shared" ref="W68" si="139">AVERAGE(W62:W67)</f>
        <v>99.518000000000001</v>
      </c>
      <c r="X68" s="228"/>
      <c r="Y68" s="226">
        <f t="shared" ref="Y68" si="140">AVERAGE(Y62:Y67)</f>
        <v>1312</v>
      </c>
      <c r="Z68" s="226">
        <f t="shared" ref="Z68" si="141">AVERAGE(Z62:Z67)</f>
        <v>6.8</v>
      </c>
      <c r="AA68" s="226">
        <f t="shared" ref="AA68" si="142">AVERAGE(AA62:AA67)</f>
        <v>21.4</v>
      </c>
      <c r="AB68" s="226">
        <f t="shared" ref="AB68" si="143">AVERAGE(AB62:AB67)</f>
        <v>8.8000000000000007</v>
      </c>
      <c r="AC68" s="226">
        <f t="shared" ref="AC68" si="144">AVERAGE(AC62:AC67)</f>
        <v>3.4</v>
      </c>
      <c r="AD68" s="226">
        <f t="shared" ref="AD68" si="145">AVERAGE(AD62:AD67)</f>
        <v>103</v>
      </c>
      <c r="AE68" s="226">
        <f t="shared" ref="AE68" si="146">AVERAGE(AE62:AE67)</f>
        <v>781</v>
      </c>
      <c r="AF68" s="226">
        <f t="shared" ref="AF68" si="147">AVERAGE(AF62:AF67)</f>
        <v>24</v>
      </c>
      <c r="AG68" s="226">
        <f t="shared" ref="AG68" si="148">AVERAGE(AG62:AG67)</f>
        <v>5.6</v>
      </c>
      <c r="AH68" s="226">
        <f t="shared" ref="AH68" si="149">AVERAGE(AH62:AH67)</f>
        <v>43.2</v>
      </c>
      <c r="AI68" s="226">
        <f t="shared" ref="AI68" si="150">AVERAGE(AI62:AI67)</f>
        <v>111.8</v>
      </c>
      <c r="AJ68" s="228"/>
      <c r="AK68" s="209"/>
      <c r="AL68" s="264"/>
      <c r="AM68" s="228"/>
      <c r="AN68" s="214">
        <f t="shared" ref="AN68:AW68" si="151">AVERAGE(AN63:AN67)</f>
        <v>69.665991246909158</v>
      </c>
      <c r="AO68" s="214">
        <f t="shared" si="151"/>
        <v>0.29126442693291038</v>
      </c>
      <c r="AP68" s="214">
        <f t="shared" si="151"/>
        <v>16.366386745304389</v>
      </c>
      <c r="AQ68" s="214">
        <f t="shared" si="151"/>
        <v>1.8656799443545924</v>
      </c>
      <c r="AR68" s="214">
        <f t="shared" si="151"/>
        <v>3.4904257069724859E-2</v>
      </c>
      <c r="AS68" s="214">
        <f t="shared" si="151"/>
        <v>0.98090005030298622</v>
      </c>
      <c r="AT68" s="214">
        <f t="shared" si="151"/>
        <v>2.2018763114036424</v>
      </c>
      <c r="AU68" s="214">
        <f t="shared" si="151"/>
        <v>4.9981227600674236</v>
      </c>
      <c r="AV68" s="214">
        <f t="shared" si="151"/>
        <v>2.8730212424938153</v>
      </c>
      <c r="AW68" s="214">
        <f t="shared" si="151"/>
        <v>0.13573613357425179</v>
      </c>
      <c r="AX68" s="215"/>
      <c r="AY68" s="215">
        <f t="shared" ref="AY68:BI68" si="152">AVERAGE(AY63:AY67)</f>
        <v>1323.875760293819</v>
      </c>
      <c r="AZ68" s="215">
        <f t="shared" si="152"/>
        <v>6.8521320670145514</v>
      </c>
      <c r="BA68" s="215">
        <f t="shared" si="152"/>
        <v>21.578625157655061</v>
      </c>
      <c r="BB68" s="215">
        <f t="shared" si="152"/>
        <v>8.875772736564322</v>
      </c>
      <c r="BC68" s="215">
        <f t="shared" si="152"/>
        <v>3.4306047158074491</v>
      </c>
      <c r="BD68" s="215">
        <f t="shared" si="152"/>
        <v>103.90808927470479</v>
      </c>
      <c r="BE68" s="215">
        <f>AVERAGE(BE63:BE67)</f>
        <v>787.45743035061446</v>
      </c>
      <c r="BF68" s="215">
        <f t="shared" si="152"/>
        <v>24.200764976562901</v>
      </c>
      <c r="BG68" s="215">
        <f t="shared" si="152"/>
        <v>5.6487428854832933</v>
      </c>
      <c r="BH68" s="215">
        <f t="shared" si="152"/>
        <v>43.596526317345294</v>
      </c>
      <c r="BI68" s="215">
        <f t="shared" si="152"/>
        <v>112.73396966093757</v>
      </c>
      <c r="BJ68" s="228"/>
      <c r="BK68" s="228"/>
      <c r="BL68" s="227"/>
      <c r="BM68" s="227"/>
      <c r="BN68" s="227"/>
      <c r="BO68" s="227"/>
      <c r="BP68" s="227"/>
      <c r="BQ68" s="227"/>
      <c r="BR68" s="227"/>
      <c r="BS68" s="227"/>
      <c r="BT68" s="227"/>
      <c r="BU68" s="227"/>
      <c r="BV68" s="227"/>
      <c r="BW68" s="227"/>
      <c r="BX68" s="227"/>
      <c r="BY68" s="208"/>
    </row>
    <row r="69" spans="1:77" ht="18" x14ac:dyDescent="0.15">
      <c r="A69" s="112" t="s">
        <v>158</v>
      </c>
      <c r="B69" s="219"/>
      <c r="C69" s="219"/>
      <c r="D69" s="219"/>
      <c r="E69" s="219"/>
      <c r="F69" s="225"/>
      <c r="G69" s="225"/>
      <c r="H69" s="225"/>
      <c r="I69" s="225"/>
      <c r="J69" s="224"/>
      <c r="K69" s="223"/>
      <c r="L69" s="222">
        <f>_xlfn.CONFIDENCE.T(0.05,STDEV(L62:L67),COUNT(L62:L67))</f>
        <v>0.4216724575306412</v>
      </c>
      <c r="M69" s="222">
        <f t="shared" ref="M69:W69" si="153">_xlfn.CONFIDENCE.T(0.05,STDEV(M62:M67),COUNT(M62:M67))</f>
        <v>1.2885816445754901E-2</v>
      </c>
      <c r="N69" s="222">
        <f t="shared" si="153"/>
        <v>0.25346374023994211</v>
      </c>
      <c r="O69" s="222">
        <f t="shared" si="153"/>
        <v>0.18830766883484384</v>
      </c>
      <c r="P69" s="222">
        <f t="shared" si="153"/>
        <v>4.6953947254118698E-3</v>
      </c>
      <c r="Q69" s="222">
        <f t="shared" si="153"/>
        <v>0.315025597234739</v>
      </c>
      <c r="R69" s="222">
        <f t="shared" si="153"/>
        <v>0.83631301327879681</v>
      </c>
      <c r="S69" s="222">
        <f t="shared" si="153"/>
        <v>0.45389570498639542</v>
      </c>
      <c r="T69" s="222">
        <f t="shared" si="153"/>
        <v>0.32189094438467736</v>
      </c>
      <c r="U69" s="222">
        <f t="shared" si="153"/>
        <v>1.2466207604202813E-2</v>
      </c>
      <c r="V69" s="222">
        <f t="shared" si="153"/>
        <v>0.54931529624951092</v>
      </c>
      <c r="W69" s="222">
        <f t="shared" si="153"/>
        <v>4.0615890342886395E-2</v>
      </c>
      <c r="X69" s="223"/>
      <c r="Y69" s="221">
        <f t="shared" ref="Y69:AI69" si="154">_xlfn.CONFIDENCE.T(0.05,STDEV(Y62:Y67),COUNT(Y62:Y67))</f>
        <v>323.2752758365429</v>
      </c>
      <c r="Z69" s="221">
        <f t="shared" si="154"/>
        <v>2.9644321650666154</v>
      </c>
      <c r="AA69" s="221">
        <f t="shared" si="154"/>
        <v>2.2555946662990398</v>
      </c>
      <c r="AB69" s="221">
        <f t="shared" si="154"/>
        <v>3.2139675707319908</v>
      </c>
      <c r="AC69" s="221">
        <f t="shared" si="154"/>
        <v>1.8830766883484387</v>
      </c>
      <c r="AD69" s="221">
        <f t="shared" si="154"/>
        <v>16.842749927969177</v>
      </c>
      <c r="AE69" s="221">
        <f t="shared" si="154"/>
        <v>178.16255917082395</v>
      </c>
      <c r="AF69" s="221">
        <f t="shared" si="154"/>
        <v>6.2083199910188211</v>
      </c>
      <c r="AG69" s="221">
        <f t="shared" si="154"/>
        <v>1.6658670631186747</v>
      </c>
      <c r="AH69" s="221">
        <f t="shared" si="154"/>
        <v>16.897582682662861</v>
      </c>
      <c r="AI69" s="221">
        <f t="shared" si="154"/>
        <v>8.8411359485573229</v>
      </c>
      <c r="AJ69" s="223"/>
      <c r="AK69" s="209"/>
      <c r="AL69" s="264"/>
      <c r="AM69" s="223"/>
      <c r="AN69" s="222">
        <f t="shared" ref="AN69:AW69" si="155">_xlfn.CONFIDENCE.T(0.05,STDEV(AN62:AN67),COUNT(AN62:AN67))</f>
        <v>0.60296267129097414</v>
      </c>
      <c r="AO69" s="222">
        <f t="shared" si="155"/>
        <v>1.265807939459929E-2</v>
      </c>
      <c r="AP69" s="222">
        <f t="shared" si="155"/>
        <v>0.17672804688842328</v>
      </c>
      <c r="AQ69" s="222">
        <f t="shared" si="155"/>
        <v>0.18696763988479387</v>
      </c>
      <c r="AR69" s="222">
        <f t="shared" si="155"/>
        <v>4.8558305029370464E-3</v>
      </c>
      <c r="AS69" s="222">
        <f t="shared" si="155"/>
        <v>0.32156545018619409</v>
      </c>
      <c r="AT69" s="222">
        <f t="shared" si="155"/>
        <v>0.83427436704356084</v>
      </c>
      <c r="AU69" s="222">
        <f t="shared" si="155"/>
        <v>0.45232082307710425</v>
      </c>
      <c r="AV69" s="222">
        <f t="shared" si="155"/>
        <v>0.33775547114520199</v>
      </c>
      <c r="AW69" s="222">
        <f t="shared" si="155"/>
        <v>1.2256309261441098E-2</v>
      </c>
      <c r="AX69" s="223"/>
      <c r="AY69" s="221">
        <f t="shared" ref="AY69:BI69" si="156">_xlfn.CONFIDENCE.T(0.05,STDEV(AY62:AY67),COUNT(AY62:AY67))</f>
        <v>331.02248545373141</v>
      </c>
      <c r="AZ69" s="221">
        <f t="shared" si="156"/>
        <v>2.9566478866013908</v>
      </c>
      <c r="BA69" s="221">
        <f t="shared" si="156"/>
        <v>2.1908421867761505</v>
      </c>
      <c r="BB69" s="221">
        <f t="shared" si="156"/>
        <v>3.252328048998538</v>
      </c>
      <c r="BC69" s="221">
        <f t="shared" si="156"/>
        <v>1.9099740367010922</v>
      </c>
      <c r="BD69" s="221">
        <f t="shared" si="156"/>
        <v>17.308987180617979</v>
      </c>
      <c r="BE69" s="221">
        <f t="shared" si="156"/>
        <v>178.12156783603166</v>
      </c>
      <c r="BF69" s="221">
        <f t="shared" si="156"/>
        <v>6.2228414537879875</v>
      </c>
      <c r="BG69" s="221">
        <f t="shared" si="156"/>
        <v>1.6873516794844483</v>
      </c>
      <c r="BH69" s="221">
        <f t="shared" si="156"/>
        <v>17.190828677650419</v>
      </c>
      <c r="BI69" s="221">
        <f t="shared" si="156"/>
        <v>8.2919914871577198</v>
      </c>
      <c r="BJ69" s="223"/>
      <c r="BK69" s="223"/>
      <c r="BL69" s="222"/>
      <c r="BM69" s="222"/>
      <c r="BN69" s="222"/>
      <c r="BO69" s="222"/>
      <c r="BP69" s="222"/>
      <c r="BQ69" s="222"/>
      <c r="BR69" s="222"/>
      <c r="BS69" s="222"/>
      <c r="BT69" s="222"/>
      <c r="BU69" s="222"/>
      <c r="BV69" s="222"/>
      <c r="BW69" s="222"/>
      <c r="BX69" s="222"/>
      <c r="BY69" s="208"/>
    </row>
    <row r="70" spans="1:77" x14ac:dyDescent="0.15">
      <c r="A70" s="112" t="s">
        <v>159</v>
      </c>
      <c r="B70" s="219"/>
      <c r="C70" s="219"/>
      <c r="D70" s="219"/>
      <c r="E70" s="219"/>
      <c r="F70" s="225"/>
      <c r="G70" s="225"/>
      <c r="H70" s="225"/>
      <c r="I70" s="225"/>
      <c r="J70" s="224"/>
      <c r="K70" s="223"/>
      <c r="L70" s="222">
        <f>2*STDEV(L62:L67)</f>
        <v>0.67920541811737767</v>
      </c>
      <c r="M70" s="222">
        <f t="shared" ref="M70:W70" si="157">2*STDEV(M62:M67)</f>
        <v>2.0755722102591339E-2</v>
      </c>
      <c r="N70" s="222">
        <f t="shared" si="157"/>
        <v>0.40826462006889447</v>
      </c>
      <c r="O70" s="222">
        <f t="shared" si="157"/>
        <v>0.30331501776206204</v>
      </c>
      <c r="P70" s="222">
        <f t="shared" si="157"/>
        <v>7.5630681604756155E-3</v>
      </c>
      <c r="Q70" s="222">
        <f t="shared" si="157"/>
        <v>0.50742487128638081</v>
      </c>
      <c r="R70" s="222">
        <f t="shared" si="157"/>
        <v>1.347084258686146</v>
      </c>
      <c r="S70" s="222">
        <f t="shared" si="157"/>
        <v>0.73110874704109541</v>
      </c>
      <c r="T70" s="222">
        <f t="shared" si="157"/>
        <v>0.51848317234024088</v>
      </c>
      <c r="U70" s="222">
        <f t="shared" si="157"/>
        <v>2.0079840636817815E-2</v>
      </c>
      <c r="V70" s="222">
        <f t="shared" si="157"/>
        <v>0.88480506327665165</v>
      </c>
      <c r="W70" s="222">
        <f t="shared" si="157"/>
        <v>6.5421708935175391E-2</v>
      </c>
      <c r="X70" s="223"/>
      <c r="Y70" s="221">
        <f t="shared" ref="Y70:AI70" si="158">2*STDEV(Y62:Y67)</f>
        <v>520.71297275946563</v>
      </c>
      <c r="Z70" s="221">
        <f t="shared" si="158"/>
        <v>4.7749345545253297</v>
      </c>
      <c r="AA70" s="221">
        <f t="shared" si="158"/>
        <v>3.6331804249169899</v>
      </c>
      <c r="AB70" s="221">
        <f t="shared" si="158"/>
        <v>5.1768716422179146</v>
      </c>
      <c r="AC70" s="221">
        <f t="shared" si="158"/>
        <v>3.0331501776206209</v>
      </c>
      <c r="AD70" s="221">
        <f t="shared" si="158"/>
        <v>27.129319932501073</v>
      </c>
      <c r="AE70" s="221">
        <f t="shared" si="158"/>
        <v>286.97386640598478</v>
      </c>
      <c r="AF70" s="221">
        <f t="shared" si="158"/>
        <v>10</v>
      </c>
      <c r="AG70" s="221">
        <f t="shared" si="158"/>
        <v>2.6832815729997455</v>
      </c>
      <c r="AH70" s="221">
        <f t="shared" si="158"/>
        <v>27.217641337926388</v>
      </c>
      <c r="AI70" s="221">
        <f t="shared" si="158"/>
        <v>14.240786495134317</v>
      </c>
      <c r="AJ70" s="223"/>
      <c r="AK70" s="209"/>
      <c r="AL70" s="264"/>
      <c r="AM70" s="223"/>
      <c r="AN70" s="222">
        <f t="shared" ref="AN70:AW70" si="159">2*STDEV(AN62:AN67)</f>
        <v>0.97121712824603379</v>
      </c>
      <c r="AO70" s="222">
        <f t="shared" si="159"/>
        <v>2.0388896533862499E-2</v>
      </c>
      <c r="AP70" s="222">
        <f t="shared" si="159"/>
        <v>0.28466323762963963</v>
      </c>
      <c r="AQ70" s="222">
        <f t="shared" si="159"/>
        <v>0.30115657723066463</v>
      </c>
      <c r="AR70" s="222">
        <f t="shared" si="159"/>
        <v>7.8214887601825711E-3</v>
      </c>
      <c r="AS70" s="222">
        <f t="shared" si="159"/>
        <v>0.51795888525620826</v>
      </c>
      <c r="AT70" s="222">
        <f t="shared" si="159"/>
        <v>1.3438005261495094</v>
      </c>
      <c r="AU70" s="222">
        <f t="shared" si="159"/>
        <v>0.72857201905096369</v>
      </c>
      <c r="AV70" s="222">
        <f t="shared" si="159"/>
        <v>0.54403682740872128</v>
      </c>
      <c r="AW70" s="222">
        <f t="shared" si="159"/>
        <v>1.974174861987062E-2</v>
      </c>
      <c r="AX70" s="223"/>
      <c r="AY70" s="221">
        <f t="shared" ref="AY70:BI70" si="160">2*STDEV(AY62:AY67)</f>
        <v>533.19172647769517</v>
      </c>
      <c r="AZ70" s="221">
        <f t="shared" si="160"/>
        <v>4.7623960924671795</v>
      </c>
      <c r="BA70" s="221">
        <f t="shared" si="160"/>
        <v>3.5288809048913423</v>
      </c>
      <c r="BB70" s="221">
        <f t="shared" si="160"/>
        <v>5.2386604648334378</v>
      </c>
      <c r="BC70" s="221">
        <f t="shared" si="160"/>
        <v>3.0764748586801738</v>
      </c>
      <c r="BD70" s="221">
        <f t="shared" si="160"/>
        <v>27.88030772521034</v>
      </c>
      <c r="BE70" s="221">
        <f t="shared" si="160"/>
        <v>286.90783995301263</v>
      </c>
      <c r="BF70" s="221">
        <f t="shared" si="160"/>
        <v>10.023390325869437</v>
      </c>
      <c r="BG70" s="221">
        <f t="shared" si="160"/>
        <v>2.7178877408468507</v>
      </c>
      <c r="BH70" s="221">
        <f t="shared" si="160"/>
        <v>27.689984895300647</v>
      </c>
      <c r="BI70" s="221">
        <f t="shared" si="160"/>
        <v>13.356256602677075</v>
      </c>
      <c r="BJ70" s="223"/>
      <c r="BK70" s="223"/>
      <c r="BL70" s="222"/>
      <c r="BM70" s="222"/>
      <c r="BN70" s="222"/>
      <c r="BO70" s="222"/>
      <c r="BP70" s="222"/>
      <c r="BQ70" s="222"/>
      <c r="BR70" s="222"/>
      <c r="BS70" s="222"/>
      <c r="BT70" s="222"/>
      <c r="BU70" s="222"/>
      <c r="BV70" s="222"/>
      <c r="BW70" s="222"/>
      <c r="BX70" s="222"/>
      <c r="BY70" s="208"/>
    </row>
    <row r="71" spans="1:77" x14ac:dyDescent="0.2">
      <c r="A71" s="203"/>
      <c r="B71" s="203"/>
      <c r="C71" s="203"/>
      <c r="D71" s="203"/>
      <c r="F71" s="253"/>
      <c r="G71" s="253"/>
      <c r="H71" s="209"/>
      <c r="I71" s="209"/>
      <c r="J71" s="216"/>
      <c r="K71" s="216"/>
      <c r="L71" s="211"/>
      <c r="M71" s="211"/>
      <c r="N71" s="211"/>
      <c r="O71" s="211"/>
      <c r="P71" s="211"/>
      <c r="Q71" s="211"/>
      <c r="R71" s="211"/>
      <c r="S71" s="211"/>
      <c r="T71" s="211"/>
      <c r="U71" s="211"/>
      <c r="V71" s="210"/>
      <c r="W71" s="211"/>
      <c r="X71" s="214"/>
      <c r="Y71" s="214"/>
      <c r="Z71" s="214"/>
      <c r="AA71" s="214"/>
      <c r="AB71" s="214"/>
      <c r="AC71" s="214"/>
      <c r="AD71" s="214"/>
      <c r="AE71" s="214"/>
      <c r="AF71" s="214"/>
      <c r="AG71" s="214"/>
      <c r="AH71" s="214"/>
      <c r="AI71" s="214"/>
      <c r="AJ71" s="209"/>
      <c r="AK71" s="209"/>
      <c r="AL71" s="264"/>
      <c r="AM71" s="209"/>
      <c r="BJ71" s="214"/>
      <c r="BL71" s="208"/>
    </row>
    <row r="72" spans="1:77" x14ac:dyDescent="0.15">
      <c r="A72" s="218" t="s">
        <v>180</v>
      </c>
      <c r="L72" s="211"/>
      <c r="M72" s="211"/>
      <c r="N72" s="211"/>
      <c r="O72" s="211"/>
      <c r="P72" s="211"/>
      <c r="Q72" s="211"/>
      <c r="R72" s="211"/>
      <c r="S72" s="211"/>
      <c r="T72" s="211"/>
      <c r="U72" s="211"/>
      <c r="V72" s="210"/>
      <c r="W72" s="211"/>
      <c r="AK72" s="228"/>
      <c r="AL72" s="272"/>
      <c r="AY72" s="220"/>
      <c r="AZ72" s="220"/>
      <c r="BA72" s="220"/>
      <c r="BB72" s="220"/>
      <c r="BC72" s="220"/>
      <c r="BD72" s="220"/>
      <c r="BE72" s="220"/>
      <c r="BF72" s="220"/>
      <c r="BG72" s="220"/>
      <c r="BH72" s="220"/>
      <c r="BI72" s="220"/>
      <c r="BL72" s="208"/>
    </row>
    <row r="73" spans="1:77" x14ac:dyDescent="0.15">
      <c r="A73" s="219" t="s">
        <v>181</v>
      </c>
      <c r="B73" s="219" t="s">
        <v>143</v>
      </c>
      <c r="C73" s="219"/>
      <c r="D73" s="203"/>
      <c r="E73" s="201" t="s">
        <v>173</v>
      </c>
      <c r="F73" s="253" t="s">
        <v>174</v>
      </c>
      <c r="G73" s="253" t="s">
        <v>146</v>
      </c>
      <c r="H73" s="209"/>
      <c r="I73" s="209"/>
      <c r="J73" s="209"/>
      <c r="K73" s="209"/>
      <c r="L73" s="211">
        <v>75.489999999999995</v>
      </c>
      <c r="M73" s="211">
        <v>0.126</v>
      </c>
      <c r="N73" s="211">
        <v>13.05</v>
      </c>
      <c r="O73" s="211">
        <v>1.24</v>
      </c>
      <c r="P73" s="211">
        <v>2.7E-2</v>
      </c>
      <c r="Q73" s="211">
        <v>0.25</v>
      </c>
      <c r="R73" s="211">
        <v>0.154</v>
      </c>
      <c r="S73" s="211">
        <v>3.86</v>
      </c>
      <c r="T73" s="211">
        <v>4.8310000000000004</v>
      </c>
      <c r="U73" s="211">
        <v>3.5000000000000003E-2</v>
      </c>
      <c r="V73" s="210">
        <v>0.64</v>
      </c>
      <c r="W73" s="211">
        <v>99.72</v>
      </c>
      <c r="X73" s="209"/>
      <c r="Y73" s="209">
        <v>422</v>
      </c>
      <c r="Z73" s="209">
        <v>5</v>
      </c>
      <c r="AA73" s="209">
        <v>16</v>
      </c>
      <c r="AB73" s="209">
        <v>16</v>
      </c>
      <c r="AC73" s="209">
        <v>3</v>
      </c>
      <c r="AD73" s="209">
        <v>184</v>
      </c>
      <c r="AE73" s="209">
        <v>49</v>
      </c>
      <c r="AF73" s="209">
        <v>16</v>
      </c>
      <c r="AG73" s="209">
        <v>24</v>
      </c>
      <c r="AH73" s="209">
        <v>24</v>
      </c>
      <c r="AI73" s="209">
        <v>100</v>
      </c>
      <c r="AJ73" s="209"/>
      <c r="AK73" s="223"/>
      <c r="AL73" s="273"/>
      <c r="AM73" s="209"/>
      <c r="AN73" s="208">
        <f t="shared" ref="AN73:AW77" si="161">IFERROR((L73*100)/(100-$V73),"NA")</f>
        <v>75.976247987117546</v>
      </c>
      <c r="AO73" s="208">
        <f t="shared" si="161"/>
        <v>0.12681159420289856</v>
      </c>
      <c r="AP73" s="208">
        <f t="shared" si="161"/>
        <v>13.134057971014492</v>
      </c>
      <c r="AQ73" s="208">
        <f t="shared" si="161"/>
        <v>1.2479871175523349</v>
      </c>
      <c r="AR73" s="208">
        <f t="shared" si="161"/>
        <v>2.7173913043478264E-2</v>
      </c>
      <c r="AS73" s="208">
        <f t="shared" si="161"/>
        <v>0.25161030595813205</v>
      </c>
      <c r="AT73" s="208">
        <f t="shared" si="161"/>
        <v>0.15499194847020933</v>
      </c>
      <c r="AU73" s="208">
        <f t="shared" si="161"/>
        <v>3.8848631239935587</v>
      </c>
      <c r="AV73" s="208">
        <f t="shared" si="161"/>
        <v>4.8621175523349436</v>
      </c>
      <c r="AW73" s="208">
        <f t="shared" si="161"/>
        <v>3.522544283413849E-2</v>
      </c>
      <c r="AX73" s="208"/>
      <c r="AY73" s="217">
        <f t="shared" ref="AY73:BI77" si="162">IFERROR((Y73*100)/(100-$V73),"&lt;10")</f>
        <v>424.71819645732688</v>
      </c>
      <c r="AZ73" s="217">
        <f t="shared" si="162"/>
        <v>5.032206119162641</v>
      </c>
      <c r="BA73" s="217">
        <f t="shared" si="162"/>
        <v>16.103059581320451</v>
      </c>
      <c r="BB73" s="217">
        <f t="shared" si="162"/>
        <v>16.103059581320451</v>
      </c>
      <c r="BC73" s="217">
        <f t="shared" si="162"/>
        <v>3.0193236714975846</v>
      </c>
      <c r="BD73" s="217">
        <f t="shared" si="162"/>
        <v>185.18518518518519</v>
      </c>
      <c r="BE73" s="217">
        <f t="shared" si="162"/>
        <v>49.315619967793879</v>
      </c>
      <c r="BF73" s="217">
        <f t="shared" si="162"/>
        <v>16.103059581320451</v>
      </c>
      <c r="BG73" s="217">
        <f t="shared" si="162"/>
        <v>24.154589371980677</v>
      </c>
      <c r="BH73" s="217">
        <f t="shared" si="162"/>
        <v>24.154589371980677</v>
      </c>
      <c r="BI73" s="217">
        <f t="shared" si="162"/>
        <v>100.64412238325282</v>
      </c>
      <c r="BL73" s="208"/>
      <c r="BM73" s="208"/>
      <c r="BN73" s="208"/>
      <c r="BO73" s="208"/>
      <c r="BP73" s="208"/>
      <c r="BQ73" s="208"/>
      <c r="BR73" s="208"/>
      <c r="BS73" s="208"/>
      <c r="BT73" s="208"/>
      <c r="BU73" s="208"/>
      <c r="BV73" s="208"/>
      <c r="BW73" s="208"/>
      <c r="BX73" s="208"/>
      <c r="BY73" s="208"/>
    </row>
    <row r="74" spans="1:77" x14ac:dyDescent="0.15">
      <c r="A74" s="219" t="s">
        <v>182</v>
      </c>
      <c r="B74" s="219" t="s">
        <v>143</v>
      </c>
      <c r="C74" s="219"/>
      <c r="D74" s="203"/>
      <c r="E74" s="201" t="s">
        <v>173</v>
      </c>
      <c r="F74" s="253" t="s">
        <v>174</v>
      </c>
      <c r="G74" s="253" t="s">
        <v>146</v>
      </c>
      <c r="H74" s="209"/>
      <c r="I74" s="209"/>
      <c r="J74" s="209"/>
      <c r="K74" s="209"/>
      <c r="L74" s="211">
        <v>74.87</v>
      </c>
      <c r="M74" s="211">
        <v>0.123</v>
      </c>
      <c r="N74" s="211">
        <v>13.37</v>
      </c>
      <c r="O74" s="211">
        <v>1.2</v>
      </c>
      <c r="P74" s="211">
        <v>4.8000000000000001E-2</v>
      </c>
      <c r="Q74" s="211">
        <v>0.31</v>
      </c>
      <c r="R74" s="211">
        <v>0.29399999999999998</v>
      </c>
      <c r="S74" s="211">
        <v>3.79</v>
      </c>
      <c r="T74" s="211">
        <v>4.8319999999999999</v>
      </c>
      <c r="U74" s="211">
        <v>3.5000000000000003E-2</v>
      </c>
      <c r="V74" s="210">
        <v>0.76</v>
      </c>
      <c r="W74" s="211">
        <v>99.69</v>
      </c>
      <c r="X74" s="209"/>
      <c r="Y74" s="209">
        <v>485</v>
      </c>
      <c r="Z74" s="209">
        <v>4</v>
      </c>
      <c r="AA74" s="209">
        <v>18</v>
      </c>
      <c r="AB74" s="209">
        <v>14</v>
      </c>
      <c r="AC74" s="209">
        <v>3</v>
      </c>
      <c r="AD74" s="209">
        <v>188</v>
      </c>
      <c r="AE74" s="209">
        <v>74</v>
      </c>
      <c r="AF74" s="209">
        <v>7</v>
      </c>
      <c r="AG74" s="209">
        <v>28</v>
      </c>
      <c r="AH74" s="209">
        <v>26</v>
      </c>
      <c r="AI74" s="209">
        <v>93</v>
      </c>
      <c r="AJ74" s="209"/>
      <c r="AK74" s="223"/>
      <c r="AL74" s="273"/>
      <c r="AM74" s="209"/>
      <c r="AN74" s="208">
        <f t="shared" si="161"/>
        <v>75.443369609028622</v>
      </c>
      <c r="AO74" s="208">
        <f t="shared" si="161"/>
        <v>0.12394195888754536</v>
      </c>
      <c r="AP74" s="208">
        <f t="shared" si="161"/>
        <v>13.472390165255947</v>
      </c>
      <c r="AQ74" s="208">
        <f t="shared" si="161"/>
        <v>1.2091898428053205</v>
      </c>
      <c r="AR74" s="208">
        <f t="shared" si="161"/>
        <v>4.8367593712212817E-2</v>
      </c>
      <c r="AS74" s="208">
        <f t="shared" si="161"/>
        <v>0.31237404272470781</v>
      </c>
      <c r="AT74" s="208">
        <f t="shared" si="161"/>
        <v>0.2962515114873035</v>
      </c>
      <c r="AU74" s="208">
        <f t="shared" si="161"/>
        <v>3.8190245868601371</v>
      </c>
      <c r="AV74" s="208">
        <f t="shared" si="161"/>
        <v>4.86900443369609</v>
      </c>
      <c r="AW74" s="208">
        <f t="shared" si="161"/>
        <v>3.526803708182185E-2</v>
      </c>
      <c r="AX74" s="208"/>
      <c r="AY74" s="217">
        <f t="shared" si="162"/>
        <v>488.71422813381702</v>
      </c>
      <c r="AZ74" s="217">
        <f t="shared" si="162"/>
        <v>4.0306328093510686</v>
      </c>
      <c r="BA74" s="217">
        <f t="shared" si="162"/>
        <v>18.137847642079809</v>
      </c>
      <c r="BB74" s="217">
        <f t="shared" si="162"/>
        <v>14.107214832728738</v>
      </c>
      <c r="BC74" s="217">
        <f t="shared" si="162"/>
        <v>3.0229746070133015</v>
      </c>
      <c r="BD74" s="217">
        <f t="shared" si="162"/>
        <v>189.4397420395002</v>
      </c>
      <c r="BE74" s="217">
        <f t="shared" si="162"/>
        <v>74.566706972994766</v>
      </c>
      <c r="BF74" s="217">
        <f t="shared" si="162"/>
        <v>7.0536074163643692</v>
      </c>
      <c r="BG74" s="217">
        <f t="shared" si="162"/>
        <v>28.214429665457477</v>
      </c>
      <c r="BH74" s="217">
        <f t="shared" si="162"/>
        <v>26.199113260781942</v>
      </c>
      <c r="BI74" s="217">
        <f t="shared" si="162"/>
        <v>93.712212817412336</v>
      </c>
      <c r="BL74" s="208"/>
      <c r="BM74" s="208"/>
      <c r="BN74" s="208"/>
      <c r="BO74" s="208"/>
      <c r="BP74" s="208"/>
      <c r="BQ74" s="208"/>
      <c r="BR74" s="208"/>
      <c r="BS74" s="208"/>
      <c r="BT74" s="208"/>
      <c r="BU74" s="208"/>
      <c r="BV74" s="208"/>
      <c r="BW74" s="208"/>
      <c r="BX74" s="208"/>
      <c r="BY74" s="208"/>
    </row>
    <row r="75" spans="1:77" x14ac:dyDescent="0.15">
      <c r="A75" s="219" t="s">
        <v>183</v>
      </c>
      <c r="B75" s="219" t="s">
        <v>143</v>
      </c>
      <c r="C75" s="219"/>
      <c r="D75" s="203"/>
      <c r="E75" s="201" t="s">
        <v>173</v>
      </c>
      <c r="F75" s="253" t="s">
        <v>174</v>
      </c>
      <c r="G75" s="253" t="s">
        <v>146</v>
      </c>
      <c r="H75" s="209"/>
      <c r="I75" s="209"/>
      <c r="J75" s="209"/>
      <c r="K75" s="209"/>
      <c r="L75" s="211">
        <v>73.819999999999993</v>
      </c>
      <c r="M75" s="211">
        <v>0.161</v>
      </c>
      <c r="N75" s="211">
        <v>13.66</v>
      </c>
      <c r="O75" s="211">
        <v>1.53</v>
      </c>
      <c r="P75" s="211">
        <v>6.2E-2</v>
      </c>
      <c r="Q75" s="211">
        <v>0.21</v>
      </c>
      <c r="R75" s="211">
        <v>1.08</v>
      </c>
      <c r="S75" s="211">
        <v>4.05</v>
      </c>
      <c r="T75" s="211">
        <v>4.4509999999999996</v>
      </c>
      <c r="U75" s="211">
        <v>4.5999999999999999E-2</v>
      </c>
      <c r="V75" s="210">
        <v>0.53</v>
      </c>
      <c r="W75" s="211">
        <v>99.76</v>
      </c>
      <c r="X75" s="209"/>
      <c r="Y75" s="209">
        <v>539</v>
      </c>
      <c r="Z75" s="209">
        <v>6</v>
      </c>
      <c r="AA75" s="209">
        <v>16</v>
      </c>
      <c r="AB75" s="209">
        <v>17</v>
      </c>
      <c r="AC75" s="209">
        <v>3</v>
      </c>
      <c r="AD75" s="209">
        <v>205</v>
      </c>
      <c r="AE75" s="209">
        <v>92</v>
      </c>
      <c r="AF75" s="209">
        <v>5</v>
      </c>
      <c r="AG75" s="209">
        <v>30</v>
      </c>
      <c r="AH75" s="209">
        <v>35</v>
      </c>
      <c r="AI75" s="209">
        <v>107</v>
      </c>
      <c r="AJ75" s="209"/>
      <c r="AK75" s="209"/>
      <c r="AL75" s="264"/>
      <c r="AM75" s="209"/>
      <c r="AN75" s="208">
        <f t="shared" si="161"/>
        <v>74.213330652458026</v>
      </c>
      <c r="AO75" s="208">
        <f t="shared" si="161"/>
        <v>0.16185784658691063</v>
      </c>
      <c r="AP75" s="208">
        <f t="shared" si="161"/>
        <v>13.732783753895648</v>
      </c>
      <c r="AQ75" s="208">
        <f t="shared" si="161"/>
        <v>1.538152206695486</v>
      </c>
      <c r="AR75" s="208">
        <f t="shared" si="161"/>
        <v>6.2330350859555649E-2</v>
      </c>
      <c r="AS75" s="208">
        <f t="shared" si="161"/>
        <v>0.21111893033075299</v>
      </c>
      <c r="AT75" s="208">
        <f t="shared" si="161"/>
        <v>1.0857544988438725</v>
      </c>
      <c r="AU75" s="208">
        <f t="shared" si="161"/>
        <v>4.071579370664522</v>
      </c>
      <c r="AV75" s="208">
        <f t="shared" si="161"/>
        <v>4.4747159947722928</v>
      </c>
      <c r="AW75" s="208">
        <f t="shared" si="161"/>
        <v>4.6245099024831607E-2</v>
      </c>
      <c r="AX75" s="208"/>
      <c r="AY75" s="217">
        <f t="shared" si="162"/>
        <v>541.87192118226596</v>
      </c>
      <c r="AZ75" s="217">
        <f t="shared" si="162"/>
        <v>6.0319694380215143</v>
      </c>
      <c r="BA75" s="217">
        <f t="shared" si="162"/>
        <v>16.085251834724037</v>
      </c>
      <c r="BB75" s="217">
        <f t="shared" si="162"/>
        <v>17.090580074394289</v>
      </c>
      <c r="BC75" s="217">
        <f t="shared" si="162"/>
        <v>3.0159847190107572</v>
      </c>
      <c r="BD75" s="217">
        <f t="shared" si="162"/>
        <v>206.09228913240173</v>
      </c>
      <c r="BE75" s="217">
        <f t="shared" si="162"/>
        <v>92.490198049663221</v>
      </c>
      <c r="BF75" s="217">
        <f t="shared" si="162"/>
        <v>5.0266411983512613</v>
      </c>
      <c r="BG75" s="217">
        <f t="shared" si="162"/>
        <v>30.15984719010757</v>
      </c>
      <c r="BH75" s="217">
        <f t="shared" si="162"/>
        <v>35.186488388458834</v>
      </c>
      <c r="BI75" s="217">
        <f t="shared" si="162"/>
        <v>107.57012164471701</v>
      </c>
      <c r="BL75" s="208"/>
      <c r="BM75" s="208"/>
      <c r="BN75" s="208"/>
      <c r="BO75" s="208"/>
      <c r="BP75" s="208"/>
      <c r="BQ75" s="208"/>
      <c r="BR75" s="208"/>
      <c r="BS75" s="208"/>
      <c r="BT75" s="208"/>
      <c r="BU75" s="208"/>
      <c r="BV75" s="208"/>
      <c r="BW75" s="208"/>
      <c r="BX75" s="208"/>
      <c r="BY75" s="208"/>
    </row>
    <row r="76" spans="1:77" x14ac:dyDescent="0.15">
      <c r="A76" s="219" t="s">
        <v>184</v>
      </c>
      <c r="B76" s="219" t="s">
        <v>143</v>
      </c>
      <c r="C76" s="219"/>
      <c r="D76" s="203"/>
      <c r="E76" s="201" t="s">
        <v>173</v>
      </c>
      <c r="F76" s="253" t="s">
        <v>174</v>
      </c>
      <c r="G76" s="253" t="s">
        <v>146</v>
      </c>
      <c r="H76" s="209"/>
      <c r="I76" s="209"/>
      <c r="J76" s="209"/>
      <c r="K76" s="209"/>
      <c r="L76" s="211">
        <v>74.319999999999993</v>
      </c>
      <c r="M76" s="211">
        <v>0.13700000000000001</v>
      </c>
      <c r="N76" s="211">
        <v>13.58</v>
      </c>
      <c r="O76" s="211">
        <v>1.3</v>
      </c>
      <c r="P76" s="211">
        <v>5.3999999999999999E-2</v>
      </c>
      <c r="Q76" s="211">
        <v>0.17</v>
      </c>
      <c r="R76" s="211">
        <v>1.014</v>
      </c>
      <c r="S76" s="211">
        <v>3.95</v>
      </c>
      <c r="T76" s="211">
        <v>4.4059999999999997</v>
      </c>
      <c r="U76" s="211">
        <v>3.6999999999999998E-2</v>
      </c>
      <c r="V76" s="210">
        <v>0.62</v>
      </c>
      <c r="W76" s="211">
        <v>99.68</v>
      </c>
      <c r="X76" s="209"/>
      <c r="Y76" s="209">
        <v>516</v>
      </c>
      <c r="Z76" s="209">
        <v>3</v>
      </c>
      <c r="AA76" s="209">
        <v>16</v>
      </c>
      <c r="AB76" s="209">
        <v>17</v>
      </c>
      <c r="AC76" s="209">
        <v>3</v>
      </c>
      <c r="AD76" s="209">
        <v>184</v>
      </c>
      <c r="AE76" s="209">
        <v>92</v>
      </c>
      <c r="AF76" s="209">
        <v>5</v>
      </c>
      <c r="AG76" s="209">
        <v>29</v>
      </c>
      <c r="AH76" s="209">
        <v>27</v>
      </c>
      <c r="AI76" s="209">
        <v>96</v>
      </c>
      <c r="AJ76" s="209"/>
      <c r="AM76" s="209"/>
      <c r="AN76" s="208">
        <f t="shared" si="161"/>
        <v>74.783658683839803</v>
      </c>
      <c r="AO76" s="208">
        <f t="shared" si="161"/>
        <v>0.13785469913463475</v>
      </c>
      <c r="AP76" s="208">
        <f t="shared" si="161"/>
        <v>13.664721271885693</v>
      </c>
      <c r="AQ76" s="208">
        <f t="shared" si="161"/>
        <v>1.3081102837593077</v>
      </c>
      <c r="AR76" s="208">
        <f t="shared" si="161"/>
        <v>5.4336888710002015E-2</v>
      </c>
      <c r="AS76" s="208">
        <f t="shared" si="161"/>
        <v>0.17106057556852486</v>
      </c>
      <c r="AT76" s="208">
        <f t="shared" si="161"/>
        <v>1.02032602133226</v>
      </c>
      <c r="AU76" s="208">
        <f t="shared" si="161"/>
        <v>3.9746427852686659</v>
      </c>
      <c r="AV76" s="208">
        <f t="shared" si="161"/>
        <v>4.433487623264238</v>
      </c>
      <c r="AW76" s="208">
        <f t="shared" si="161"/>
        <v>3.7230831153149527E-2</v>
      </c>
      <c r="AX76" s="208"/>
      <c r="AY76" s="217">
        <f t="shared" si="162"/>
        <v>519.21915878446373</v>
      </c>
      <c r="AZ76" s="217">
        <f t="shared" si="162"/>
        <v>3.0187160394445565</v>
      </c>
      <c r="BA76" s="217">
        <f t="shared" si="162"/>
        <v>16.099818877037634</v>
      </c>
      <c r="BB76" s="217">
        <f t="shared" si="162"/>
        <v>17.106057556852488</v>
      </c>
      <c r="BC76" s="217">
        <f t="shared" si="162"/>
        <v>3.0187160394445565</v>
      </c>
      <c r="BD76" s="217">
        <f t="shared" si="162"/>
        <v>185.14791708593279</v>
      </c>
      <c r="BE76" s="217">
        <f t="shared" si="162"/>
        <v>92.573958542966395</v>
      </c>
      <c r="BF76" s="217">
        <f t="shared" si="162"/>
        <v>5.0311933990742608</v>
      </c>
      <c r="BG76" s="217">
        <f t="shared" si="162"/>
        <v>29.180921714630713</v>
      </c>
      <c r="BH76" s="217">
        <f t="shared" si="162"/>
        <v>27.168444355001007</v>
      </c>
      <c r="BI76" s="217">
        <f t="shared" si="162"/>
        <v>96.598913262225807</v>
      </c>
      <c r="BL76" s="208"/>
      <c r="BM76" s="208"/>
      <c r="BN76" s="208"/>
      <c r="BO76" s="208"/>
      <c r="BP76" s="208"/>
      <c r="BQ76" s="208"/>
      <c r="BR76" s="208"/>
      <c r="BS76" s="208"/>
      <c r="BT76" s="208"/>
      <c r="BU76" s="208"/>
      <c r="BV76" s="208"/>
      <c r="BW76" s="208"/>
      <c r="BX76" s="208"/>
      <c r="BY76" s="208"/>
    </row>
    <row r="77" spans="1:77" x14ac:dyDescent="0.15">
      <c r="A77" s="219" t="s">
        <v>185</v>
      </c>
      <c r="B77" s="219" t="s">
        <v>143</v>
      </c>
      <c r="C77" s="219"/>
      <c r="D77" s="203"/>
      <c r="E77" s="201" t="s">
        <v>173</v>
      </c>
      <c r="F77" s="253" t="s">
        <v>174</v>
      </c>
      <c r="G77" s="253" t="s">
        <v>146</v>
      </c>
      <c r="H77" s="209"/>
      <c r="I77" s="209"/>
      <c r="J77" s="209"/>
      <c r="K77" s="209"/>
      <c r="L77" s="211">
        <v>78.06</v>
      </c>
      <c r="M77" s="211">
        <v>0.121</v>
      </c>
      <c r="N77" s="211">
        <v>11.69</v>
      </c>
      <c r="O77" s="211">
        <v>1.24</v>
      </c>
      <c r="P77" s="211">
        <v>0.04</v>
      </c>
      <c r="Q77" s="211">
        <v>0.31</v>
      </c>
      <c r="R77" s="211">
        <v>0.53300000000000003</v>
      </c>
      <c r="S77" s="211">
        <v>3.21</v>
      </c>
      <c r="T77" s="211">
        <v>4.0209999999999999</v>
      </c>
      <c r="U77" s="211">
        <v>3.1E-2</v>
      </c>
      <c r="V77" s="210">
        <v>0.54</v>
      </c>
      <c r="W77" s="211">
        <v>99.81</v>
      </c>
      <c r="X77" s="209"/>
      <c r="Y77" s="209">
        <v>332</v>
      </c>
      <c r="Z77" s="209">
        <v>4</v>
      </c>
      <c r="AA77" s="209">
        <v>14</v>
      </c>
      <c r="AB77" s="209">
        <v>20</v>
      </c>
      <c r="AC77" s="209">
        <v>2</v>
      </c>
      <c r="AD77" s="209">
        <v>187</v>
      </c>
      <c r="AE77" s="209">
        <v>79</v>
      </c>
      <c r="AF77" s="209">
        <v>6</v>
      </c>
      <c r="AG77" s="209">
        <v>31</v>
      </c>
      <c r="AH77" s="209">
        <v>20</v>
      </c>
      <c r="AI77" s="209">
        <v>107</v>
      </c>
      <c r="AJ77" s="209"/>
      <c r="AK77" s="209"/>
      <c r="AL77" s="264"/>
      <c r="AM77" s="209"/>
      <c r="AN77" s="208">
        <f t="shared" si="161"/>
        <v>78.483812587975066</v>
      </c>
      <c r="AO77" s="208">
        <f t="shared" si="161"/>
        <v>0.12165694751658959</v>
      </c>
      <c r="AP77" s="208">
        <f t="shared" si="161"/>
        <v>11.753468731148201</v>
      </c>
      <c r="AQ77" s="208">
        <f t="shared" si="161"/>
        <v>1.2467323547154636</v>
      </c>
      <c r="AR77" s="208">
        <f t="shared" si="161"/>
        <v>4.0217172732756892E-2</v>
      </c>
      <c r="AS77" s="208">
        <f t="shared" si="161"/>
        <v>0.3116830886788659</v>
      </c>
      <c r="AT77" s="208">
        <f t="shared" si="161"/>
        <v>0.53589382666398555</v>
      </c>
      <c r="AU77" s="208">
        <f t="shared" si="161"/>
        <v>3.2274281118037402</v>
      </c>
      <c r="AV77" s="208">
        <f t="shared" si="161"/>
        <v>4.0428312889603859</v>
      </c>
      <c r="AW77" s="208">
        <f t="shared" si="161"/>
        <v>3.1168308867886591E-2</v>
      </c>
      <c r="AX77" s="208"/>
      <c r="AY77" s="217">
        <f t="shared" si="162"/>
        <v>333.80253368188221</v>
      </c>
      <c r="AZ77" s="217">
        <f t="shared" si="162"/>
        <v>4.021717273275689</v>
      </c>
      <c r="BA77" s="217">
        <f t="shared" si="162"/>
        <v>14.076010456464912</v>
      </c>
      <c r="BB77" s="217">
        <f t="shared" si="162"/>
        <v>20.108586366378447</v>
      </c>
      <c r="BC77" s="217">
        <f t="shared" si="162"/>
        <v>2.0108586366378445</v>
      </c>
      <c r="BD77" s="217">
        <f t="shared" si="162"/>
        <v>188.01528252563847</v>
      </c>
      <c r="BE77" s="217">
        <f t="shared" si="162"/>
        <v>79.428916147194855</v>
      </c>
      <c r="BF77" s="217">
        <f t="shared" si="162"/>
        <v>6.0325759099135334</v>
      </c>
      <c r="BG77" s="217">
        <f t="shared" si="162"/>
        <v>31.168308867886591</v>
      </c>
      <c r="BH77" s="217">
        <f t="shared" si="162"/>
        <v>20.108586366378447</v>
      </c>
      <c r="BI77" s="217">
        <f t="shared" si="162"/>
        <v>107.58093706012468</v>
      </c>
      <c r="BL77" s="208"/>
      <c r="BM77" s="208"/>
      <c r="BN77" s="208"/>
      <c r="BO77" s="208"/>
      <c r="BP77" s="208"/>
      <c r="BQ77" s="208"/>
      <c r="BR77" s="208"/>
      <c r="BS77" s="208"/>
      <c r="BT77" s="208"/>
      <c r="BU77" s="208"/>
      <c r="BV77" s="208"/>
      <c r="BW77" s="208"/>
      <c r="BX77" s="208"/>
      <c r="BY77" s="208"/>
    </row>
    <row r="78" spans="1:77" x14ac:dyDescent="0.15">
      <c r="A78" s="112" t="s">
        <v>179</v>
      </c>
      <c r="B78" s="219"/>
      <c r="C78" s="219"/>
      <c r="D78" s="219"/>
      <c r="E78" s="219"/>
      <c r="F78" s="225"/>
      <c r="G78" s="225"/>
      <c r="H78" s="225"/>
      <c r="I78" s="225"/>
      <c r="J78" s="224"/>
      <c r="K78" s="228"/>
      <c r="L78" s="227">
        <f t="shared" ref="L78:W78" si="163">AVERAGE(L35:L40)</f>
        <v>62.451666666666675</v>
      </c>
      <c r="M78" s="227">
        <f t="shared" si="163"/>
        <v>0.43</v>
      </c>
      <c r="N78" s="227">
        <f t="shared" si="163"/>
        <v>14.748333333333333</v>
      </c>
      <c r="O78" s="227">
        <f t="shared" si="163"/>
        <v>2.918333333333333</v>
      </c>
      <c r="P78" s="227">
        <f t="shared" si="163"/>
        <v>3.4833333333333334E-2</v>
      </c>
      <c r="Q78" s="227">
        <f t="shared" si="163"/>
        <v>0.81333333333333346</v>
      </c>
      <c r="R78" s="227">
        <f t="shared" si="163"/>
        <v>1.4358333333333333</v>
      </c>
      <c r="S78" s="227">
        <f t="shared" si="163"/>
        <v>3.5416666666666661</v>
      </c>
      <c r="T78" s="227">
        <f t="shared" si="163"/>
        <v>2.5413333333333337</v>
      </c>
      <c r="U78" s="227">
        <f t="shared" si="163"/>
        <v>0.14183333333333334</v>
      </c>
      <c r="V78" s="227">
        <f t="shared" si="163"/>
        <v>10.44</v>
      </c>
      <c r="W78" s="227">
        <f t="shared" si="163"/>
        <v>99.574999999999989</v>
      </c>
      <c r="X78" s="228"/>
      <c r="Y78" s="226">
        <f t="shared" ref="Y78:AI78" si="164">AVERAGE(Y35:Y40)</f>
        <v>1109.3333333333333</v>
      </c>
      <c r="Z78" s="226">
        <f t="shared" si="164"/>
        <v>34.833333333333336</v>
      </c>
      <c r="AA78" s="226">
        <f t="shared" si="164"/>
        <v>22.333333333333332</v>
      </c>
      <c r="AB78" s="226">
        <f t="shared" si="164"/>
        <v>8.5</v>
      </c>
      <c r="AC78" s="226">
        <f t="shared" si="164"/>
        <v>5.5</v>
      </c>
      <c r="AD78" s="226">
        <f t="shared" si="164"/>
        <v>101.83333333333333</v>
      </c>
      <c r="AE78" s="226">
        <f t="shared" si="164"/>
        <v>568.16666666666663</v>
      </c>
      <c r="AF78" s="226">
        <f t="shared" si="164"/>
        <v>53.166666666666664</v>
      </c>
      <c r="AG78" s="226">
        <f t="shared" si="164"/>
        <v>6.666666666666667</v>
      </c>
      <c r="AH78" s="226">
        <f t="shared" si="164"/>
        <v>30.666666666666668</v>
      </c>
      <c r="AI78" s="226">
        <f t="shared" si="164"/>
        <v>161.33333333333334</v>
      </c>
      <c r="AJ78" s="228"/>
      <c r="AK78" s="209"/>
      <c r="AL78" s="264"/>
      <c r="AM78" s="228"/>
      <c r="AN78" s="227">
        <f t="shared" ref="AN78:AW78" si="165">AVERAGE(AN35:AN40)</f>
        <v>69.719541090838348</v>
      </c>
      <c r="AO78" s="227">
        <f t="shared" si="165"/>
        <v>0.48220024759212959</v>
      </c>
      <c r="AP78" s="227">
        <f t="shared" si="165"/>
        <v>16.470991152974044</v>
      </c>
      <c r="AQ78" s="227">
        <f t="shared" si="165"/>
        <v>3.267650043016511</v>
      </c>
      <c r="AR78" s="227">
        <f t="shared" si="165"/>
        <v>3.9163468757661433E-2</v>
      </c>
      <c r="AS78" s="227">
        <f t="shared" si="165"/>
        <v>0.91063112909220667</v>
      </c>
      <c r="AT78" s="227">
        <f t="shared" si="165"/>
        <v>1.6068243319156308</v>
      </c>
      <c r="AU78" s="227">
        <f t="shared" si="165"/>
        <v>3.946164144692291</v>
      </c>
      <c r="AV78" s="227">
        <f t="shared" si="165"/>
        <v>2.8364258909437541</v>
      </c>
      <c r="AW78" s="227">
        <f t="shared" si="165"/>
        <v>0.15912225518287937</v>
      </c>
      <c r="AX78" s="228"/>
      <c r="AY78" s="226">
        <f t="shared" ref="AY78:BI78" si="166">AVERAGE(AY35:AY40)</f>
        <v>1236.0136999215622</v>
      </c>
      <c r="AZ78" s="226">
        <f t="shared" si="166"/>
        <v>39.229787535039797</v>
      </c>
      <c r="BA78" s="226">
        <f t="shared" si="166"/>
        <v>24.979039964927296</v>
      </c>
      <c r="BB78" s="226">
        <f t="shared" si="166"/>
        <v>9.5448260649830186</v>
      </c>
      <c r="BC78" s="226">
        <f t="shared" si="166"/>
        <v>6.1877016078797373</v>
      </c>
      <c r="BD78" s="226">
        <f t="shared" si="166"/>
        <v>113.75099948608124</v>
      </c>
      <c r="BE78" s="226">
        <f t="shared" si="166"/>
        <v>632.83698231814344</v>
      </c>
      <c r="BF78" s="226">
        <f t="shared" si="166"/>
        <v>59.779009942316854</v>
      </c>
      <c r="BG78" s="226">
        <f t="shared" si="166"/>
        <v>7.4953466516937262</v>
      </c>
      <c r="BH78" s="226">
        <f t="shared" si="166"/>
        <v>34.298714911097726</v>
      </c>
      <c r="BI78" s="226">
        <f t="shared" si="166"/>
        <v>180.64143650993904</v>
      </c>
      <c r="BJ78" s="228"/>
      <c r="BK78" s="228"/>
      <c r="BL78" s="227">
        <f t="shared" ref="BL78:BX78" si="167">AVERAGE(BL35:BL40)</f>
        <v>0.36416097523443364</v>
      </c>
      <c r="BM78" s="227">
        <f t="shared" si="167"/>
        <v>-0.36312902353798343</v>
      </c>
      <c r="BN78" s="227">
        <f t="shared" si="167"/>
        <v>2.7011974491900698E-2</v>
      </c>
      <c r="BO78" s="227">
        <f t="shared" si="167"/>
        <v>-0.36074060364629185</v>
      </c>
      <c r="BP78" s="227">
        <f t="shared" si="167"/>
        <v>9.5305180867981745E-2</v>
      </c>
      <c r="BQ78" s="227">
        <f t="shared" si="167"/>
        <v>-0.31955046684514549</v>
      </c>
      <c r="BR78" s="227">
        <f t="shared" si="167"/>
        <v>-0.41867338015931838</v>
      </c>
      <c r="BS78" s="227">
        <f t="shared" si="167"/>
        <v>-0.53847162249964486</v>
      </c>
      <c r="BT78" s="227">
        <f t="shared" si="167"/>
        <v>-0.49075934731994691</v>
      </c>
      <c r="BU78" s="227">
        <f t="shared" si="167"/>
        <v>-0.37406371428460045</v>
      </c>
      <c r="BV78" s="227">
        <f t="shared" si="167"/>
        <v>-0.26338514189396273</v>
      </c>
      <c r="BW78" s="227">
        <f t="shared" si="167"/>
        <v>-0.48065240760722744</v>
      </c>
      <c r="BX78" s="227">
        <f t="shared" si="167"/>
        <v>-0.50232280820279029</v>
      </c>
      <c r="BY78" s="208"/>
    </row>
    <row r="79" spans="1:77" ht="18" x14ac:dyDescent="0.15">
      <c r="A79" s="112" t="s">
        <v>158</v>
      </c>
      <c r="B79" s="219"/>
      <c r="C79" s="219"/>
      <c r="D79" s="219"/>
      <c r="E79" s="219"/>
      <c r="F79" s="225"/>
      <c r="G79" s="225"/>
      <c r="H79" s="225"/>
      <c r="I79" s="225"/>
      <c r="J79" s="224"/>
      <c r="K79" s="223"/>
      <c r="L79" s="222">
        <f t="shared" ref="L79:W79" si="168">_xlfn.CONFIDENCE.T(0.05,STDEV(L35:L40),COUNT(L35:L40))</f>
        <v>2.5243359397738248</v>
      </c>
      <c r="M79" s="222">
        <f t="shared" si="168"/>
        <v>8.578454356340029E-2</v>
      </c>
      <c r="N79" s="222">
        <f t="shared" si="168"/>
        <v>0.34783158665935987</v>
      </c>
      <c r="O79" s="222">
        <f t="shared" si="168"/>
        <v>0.61937747180490244</v>
      </c>
      <c r="P79" s="222">
        <f t="shared" si="168"/>
        <v>1.9126426388776884E-2</v>
      </c>
      <c r="Q79" s="222">
        <f t="shared" si="168"/>
        <v>0.29842869520767834</v>
      </c>
      <c r="R79" s="222">
        <f t="shared" si="168"/>
        <v>0.24233140662289071</v>
      </c>
      <c r="S79" s="222">
        <f t="shared" si="168"/>
        <v>0.59117483247228553</v>
      </c>
      <c r="T79" s="222">
        <f t="shared" si="168"/>
        <v>0.40155399225793553</v>
      </c>
      <c r="U79" s="222">
        <f t="shared" si="168"/>
        <v>3.1035037142366838E-2</v>
      </c>
      <c r="V79" s="222">
        <f t="shared" si="168"/>
        <v>2.7092843158324422</v>
      </c>
      <c r="W79" s="222">
        <f t="shared" si="168"/>
        <v>3.9684766372826981E-2</v>
      </c>
      <c r="X79" s="223"/>
      <c r="Y79" s="221">
        <f t="shared" ref="Y79:AI79" si="169">_xlfn.CONFIDENCE.T(0.05,STDEV(Y35:Y40),COUNT(Y35:Y40))</f>
        <v>209.90881519530635</v>
      </c>
      <c r="Z79" s="221">
        <f t="shared" si="169"/>
        <v>24.829005564885492</v>
      </c>
      <c r="AA79" s="221">
        <f t="shared" si="169"/>
        <v>1.0838524683289794</v>
      </c>
      <c r="AB79" s="221">
        <f t="shared" si="169"/>
        <v>2.2751222522612506</v>
      </c>
      <c r="AC79" s="221">
        <f t="shared" si="169"/>
        <v>4.0779724067834016</v>
      </c>
      <c r="AD79" s="221">
        <f t="shared" si="169"/>
        <v>23.675571948679369</v>
      </c>
      <c r="AE79" s="221">
        <f t="shared" si="169"/>
        <v>107.30019691986995</v>
      </c>
      <c r="AF79" s="221">
        <f t="shared" si="169"/>
        <v>17.690592376053242</v>
      </c>
      <c r="AG79" s="221">
        <f t="shared" si="169"/>
        <v>3.3625638530910678</v>
      </c>
      <c r="AH79" s="221">
        <f t="shared" si="169"/>
        <v>7.1690102227049683</v>
      </c>
      <c r="AI79" s="221">
        <f t="shared" si="169"/>
        <v>22.475243145163418</v>
      </c>
      <c r="AJ79" s="223"/>
      <c r="AK79" s="209"/>
      <c r="AL79" s="264"/>
      <c r="AM79" s="223"/>
      <c r="AN79" s="222">
        <f t="shared" ref="AN79:AW79" si="170">_xlfn.CONFIDENCE.T(0.05,STDEV(AN35:AN40),COUNT(AN35:AN40))</f>
        <v>1.1233559348072977</v>
      </c>
      <c r="AO79" s="222">
        <f t="shared" si="170"/>
        <v>0.10861172343700394</v>
      </c>
      <c r="AP79" s="222">
        <f t="shared" si="170"/>
        <v>0.227285585034919</v>
      </c>
      <c r="AQ79" s="222">
        <f t="shared" si="170"/>
        <v>0.7391087522790174</v>
      </c>
      <c r="AR79" s="222">
        <f t="shared" si="170"/>
        <v>2.2399420308674003E-2</v>
      </c>
      <c r="AS79" s="222">
        <f t="shared" si="170"/>
        <v>0.34199121567468505</v>
      </c>
      <c r="AT79" s="222">
        <f t="shared" si="170"/>
        <v>0.29367787539988255</v>
      </c>
      <c r="AU79" s="222">
        <f t="shared" si="170"/>
        <v>0.58131877495451811</v>
      </c>
      <c r="AV79" s="222">
        <f t="shared" si="170"/>
        <v>0.42922761525200764</v>
      </c>
      <c r="AW79" s="222">
        <f t="shared" si="170"/>
        <v>3.8552013874899184E-2</v>
      </c>
      <c r="AX79" s="223"/>
      <c r="AY79" s="221">
        <f t="shared" ref="AY79:BI79" si="171">_xlfn.CONFIDENCE.T(0.05,STDEV(AY35:AY40),COUNT(AY35:AY40))</f>
        <v>210.84485569660714</v>
      </c>
      <c r="AZ79" s="221">
        <f t="shared" si="171"/>
        <v>28.771770408282347</v>
      </c>
      <c r="BA79" s="221">
        <f t="shared" si="171"/>
        <v>1.9224602273799816</v>
      </c>
      <c r="BB79" s="221">
        <f t="shared" si="171"/>
        <v>2.7740026600969032</v>
      </c>
      <c r="BC79" s="221">
        <f t="shared" si="171"/>
        <v>4.7275743365428262</v>
      </c>
      <c r="BD79" s="221">
        <f t="shared" si="171"/>
        <v>26.713479703421722</v>
      </c>
      <c r="BE79" s="221">
        <f t="shared" si="171"/>
        <v>106.59805231237002</v>
      </c>
      <c r="BF79" s="221">
        <f t="shared" si="171"/>
        <v>21.514345092566383</v>
      </c>
      <c r="BG79" s="221">
        <f t="shared" si="171"/>
        <v>3.9103279351527052</v>
      </c>
      <c r="BH79" s="221">
        <f t="shared" si="171"/>
        <v>8.3264907917505706</v>
      </c>
      <c r="BI79" s="221">
        <f t="shared" si="171"/>
        <v>29.297033617003319</v>
      </c>
      <c r="BJ79" s="223"/>
      <c r="BK79" s="223"/>
      <c r="BL79" s="222">
        <f t="shared" ref="BL79:BX79" si="172">_xlfn.CONFIDENCE.T(0.05,STDEV(BL35:BL40),COUNT(BL35:BL40))</f>
        <v>9.6809477664610843E-2</v>
      </c>
      <c r="BM79" s="222">
        <f t="shared" si="172"/>
        <v>0.10119646999823753</v>
      </c>
      <c r="BN79" s="222">
        <f t="shared" si="172"/>
        <v>8.1805962664733556E-2</v>
      </c>
      <c r="BO79" s="222">
        <f t="shared" si="172"/>
        <v>9.2979447718688824E-2</v>
      </c>
      <c r="BP79" s="222">
        <f t="shared" si="172"/>
        <v>0.20042937557440141</v>
      </c>
      <c r="BQ79" s="222">
        <f t="shared" si="172"/>
        <v>0.27307394274231084</v>
      </c>
      <c r="BR79" s="222">
        <f t="shared" si="172"/>
        <v>0.20239420067859604</v>
      </c>
      <c r="BS79" s="222">
        <f t="shared" si="172"/>
        <v>0.10388040431794701</v>
      </c>
      <c r="BT79" s="222">
        <f t="shared" si="172"/>
        <v>0.14127585685695446</v>
      </c>
      <c r="BU79" s="222">
        <f t="shared" si="172"/>
        <v>0.12550530646589911</v>
      </c>
      <c r="BV79" s="222">
        <f t="shared" si="172"/>
        <v>0.16492093111490938</v>
      </c>
      <c r="BW79" s="222">
        <f t="shared" si="172"/>
        <v>0.1567493595618342</v>
      </c>
      <c r="BX79" s="222">
        <f t="shared" si="172"/>
        <v>0.1332785168010015</v>
      </c>
      <c r="BY79" s="208"/>
    </row>
    <row r="80" spans="1:77" x14ac:dyDescent="0.15">
      <c r="A80" s="112" t="s">
        <v>159</v>
      </c>
      <c r="B80" s="219"/>
      <c r="C80" s="219"/>
      <c r="D80" s="219"/>
      <c r="E80" s="219"/>
      <c r="F80" s="225"/>
      <c r="G80" s="225"/>
      <c r="H80" s="225"/>
      <c r="I80" s="225"/>
      <c r="J80" s="224"/>
      <c r="K80" s="223"/>
      <c r="L80" s="222">
        <f t="shared" ref="L80:W80" si="173">2*STDEV(L35:L40)</f>
        <v>4.8108446936755946</v>
      </c>
      <c r="M80" s="222">
        <f t="shared" si="173"/>
        <v>0.16348700254148577</v>
      </c>
      <c r="N80" s="222">
        <f t="shared" si="173"/>
        <v>0.66289265093728933</v>
      </c>
      <c r="O80" s="222">
        <f t="shared" si="173"/>
        <v>1.1804010617864902</v>
      </c>
      <c r="P80" s="222">
        <f t="shared" si="173"/>
        <v>3.6450880190561488E-2</v>
      </c>
      <c r="Q80" s="222">
        <f t="shared" si="173"/>
        <v>0.56874130029976355</v>
      </c>
      <c r="R80" s="222">
        <f t="shared" si="173"/>
        <v>0.46183185973540891</v>
      </c>
      <c r="S80" s="222">
        <f t="shared" si="173"/>
        <v>1.1266528598759618</v>
      </c>
      <c r="T80" s="222">
        <f t="shared" si="173"/>
        <v>0.76527607219006921</v>
      </c>
      <c r="U80" s="222">
        <f t="shared" si="173"/>
        <v>5.9146146676403888E-2</v>
      </c>
      <c r="V80" s="222">
        <f t="shared" si="173"/>
        <v>5.1633167634767467</v>
      </c>
      <c r="W80" s="222">
        <f t="shared" si="173"/>
        <v>7.5630681604753502E-2</v>
      </c>
      <c r="X80" s="223"/>
      <c r="Y80" s="221">
        <f t="shared" ref="Y80:AI80" si="174">2*STDEV(Y35:Y40)</f>
        <v>400.04133119799809</v>
      </c>
      <c r="Z80" s="221">
        <f t="shared" si="174"/>
        <v>47.318777104513877</v>
      </c>
      <c r="AA80" s="221">
        <f t="shared" si="174"/>
        <v>2.0655911179772892</v>
      </c>
      <c r="AB80" s="221">
        <f t="shared" si="174"/>
        <v>4.3358966777357599</v>
      </c>
      <c r="AC80" s="221">
        <f t="shared" si="174"/>
        <v>7.7717436910901787</v>
      </c>
      <c r="AD80" s="221">
        <f t="shared" si="174"/>
        <v>45.120579192500053</v>
      </c>
      <c r="AE80" s="221">
        <f t="shared" si="174"/>
        <v>204.49123860612369</v>
      </c>
      <c r="AF80" s="221">
        <f t="shared" si="174"/>
        <v>33.714487489307409</v>
      </c>
      <c r="AG80" s="221">
        <f t="shared" si="174"/>
        <v>6.4083279150388872</v>
      </c>
      <c r="AH80" s="221">
        <f t="shared" si="174"/>
        <v>13.662601021279455</v>
      </c>
      <c r="AI80" s="221">
        <f t="shared" si="174"/>
        <v>42.833009077890786</v>
      </c>
      <c r="AJ80" s="223"/>
      <c r="AK80" s="209"/>
      <c r="AL80" s="264"/>
      <c r="AM80" s="223"/>
      <c r="AN80" s="222">
        <f t="shared" ref="AN80:AW80" si="175">2*STDEV(AN35:AN40)</f>
        <v>2.1408762807381687</v>
      </c>
      <c r="AO80" s="222">
        <f t="shared" si="175"/>
        <v>0.20699072779302416</v>
      </c>
      <c r="AP80" s="222">
        <f t="shared" si="175"/>
        <v>0.43315774001623675</v>
      </c>
      <c r="AQ80" s="222">
        <f t="shared" si="175"/>
        <v>1.4085832883515841</v>
      </c>
      <c r="AR80" s="222">
        <f t="shared" si="175"/>
        <v>4.2688506959596174E-2</v>
      </c>
      <c r="AS80" s="222">
        <f t="shared" si="175"/>
        <v>0.65176215229088597</v>
      </c>
      <c r="AT80" s="222">
        <f t="shared" si="175"/>
        <v>0.55968725329166558</v>
      </c>
      <c r="AU80" s="222">
        <f t="shared" si="175"/>
        <v>1.1078693210993593</v>
      </c>
      <c r="AV80" s="222">
        <f t="shared" si="175"/>
        <v>0.81801608204301279</v>
      </c>
      <c r="AW80" s="222">
        <f t="shared" si="175"/>
        <v>7.3471897483337406E-2</v>
      </c>
      <c r="AX80" s="223"/>
      <c r="AY80" s="221">
        <f t="shared" ref="AY80:BI80" si="176">2*STDEV(AY35:AY40)</f>
        <v>401.82522430342681</v>
      </c>
      <c r="AZ80" s="221">
        <f t="shared" si="176"/>
        <v>54.832844082051714</v>
      </c>
      <c r="BA80" s="221">
        <f t="shared" si="176"/>
        <v>3.6637982441124777</v>
      </c>
      <c r="BB80" s="221">
        <f t="shared" si="176"/>
        <v>5.286656093310973</v>
      </c>
      <c r="BC80" s="221">
        <f t="shared" si="176"/>
        <v>9.0097461088922088</v>
      </c>
      <c r="BD80" s="221">
        <f t="shared" si="176"/>
        <v>50.910181983279017</v>
      </c>
      <c r="BE80" s="221">
        <f t="shared" si="176"/>
        <v>203.15310107618518</v>
      </c>
      <c r="BF80" s="221">
        <f t="shared" si="176"/>
        <v>41.00174279329562</v>
      </c>
      <c r="BG80" s="221">
        <f t="shared" si="176"/>
        <v>7.4522491642084487</v>
      </c>
      <c r="BH80" s="221">
        <f t="shared" si="176"/>
        <v>15.868511560319899</v>
      </c>
      <c r="BI80" s="221">
        <f t="shared" si="176"/>
        <v>55.833883476469531</v>
      </c>
      <c r="BJ80" s="223"/>
      <c r="BK80" s="223"/>
      <c r="BL80" s="222">
        <f t="shared" ref="BL80:BX80" si="177">2*STDEV(BL35:BL40)</f>
        <v>0.18449817022453358</v>
      </c>
      <c r="BM80" s="222">
        <f t="shared" si="177"/>
        <v>0.19285883983941629</v>
      </c>
      <c r="BN80" s="222">
        <f t="shared" si="177"/>
        <v>0.15590467781872133</v>
      </c>
      <c r="BO80" s="222">
        <f t="shared" si="177"/>
        <v>0.17719895186312623</v>
      </c>
      <c r="BP80" s="222">
        <f t="shared" si="177"/>
        <v>0.38197554562615593</v>
      </c>
      <c r="BQ80" s="222">
        <f t="shared" si="177"/>
        <v>0.52042056198773035</v>
      </c>
      <c r="BR80" s="222">
        <f t="shared" si="177"/>
        <v>0.38572008226946908</v>
      </c>
      <c r="BS80" s="222">
        <f t="shared" si="177"/>
        <v>0.19797384492915293</v>
      </c>
      <c r="BT80" s="222">
        <f t="shared" si="177"/>
        <v>0.26924158373534385</v>
      </c>
      <c r="BU80" s="222">
        <f t="shared" si="177"/>
        <v>0.23918628583709742</v>
      </c>
      <c r="BV80" s="222">
        <f t="shared" si="177"/>
        <v>0.31430404084857577</v>
      </c>
      <c r="BW80" s="222">
        <f t="shared" si="177"/>
        <v>0.29873077224129818</v>
      </c>
      <c r="BX80" s="222">
        <f t="shared" si="177"/>
        <v>0.25400036311747803</v>
      </c>
      <c r="BY80" s="208"/>
    </row>
    <row r="81" spans="1:77" x14ac:dyDescent="0.2">
      <c r="A81" s="203"/>
      <c r="B81" s="203"/>
      <c r="C81" s="203"/>
      <c r="D81" s="203"/>
      <c r="F81" s="253"/>
      <c r="G81" s="253"/>
      <c r="H81" s="209"/>
      <c r="I81" s="209"/>
      <c r="J81" s="216"/>
      <c r="K81" s="216"/>
      <c r="L81" s="211"/>
      <c r="M81" s="211"/>
      <c r="N81" s="211"/>
      <c r="O81" s="211"/>
      <c r="P81" s="211"/>
      <c r="Q81" s="211"/>
      <c r="R81" s="211"/>
      <c r="S81" s="211"/>
      <c r="T81" s="211"/>
      <c r="U81" s="211"/>
      <c r="V81" s="210"/>
      <c r="W81" s="211"/>
      <c r="X81" s="214"/>
      <c r="Y81" s="214"/>
      <c r="Z81" s="214"/>
      <c r="AA81" s="214"/>
      <c r="AB81" s="214"/>
      <c r="AC81" s="214"/>
      <c r="AD81" s="214"/>
      <c r="AE81" s="214"/>
      <c r="AF81" s="214"/>
      <c r="AG81" s="214"/>
      <c r="AH81" s="214"/>
      <c r="AI81" s="214"/>
      <c r="AJ81" s="209"/>
      <c r="AK81" s="209"/>
      <c r="AL81" s="264"/>
      <c r="AM81" s="209"/>
      <c r="AN81" s="214"/>
      <c r="AO81" s="214"/>
      <c r="AP81" s="214"/>
      <c r="AQ81" s="214"/>
      <c r="AR81" s="214"/>
      <c r="AS81" s="214"/>
      <c r="AT81" s="214"/>
      <c r="AU81" s="214"/>
      <c r="AV81" s="214"/>
      <c r="AW81" s="214"/>
      <c r="AX81" s="214"/>
      <c r="AY81" s="215"/>
      <c r="AZ81" s="215"/>
      <c r="BA81" s="215"/>
      <c r="BB81" s="215"/>
      <c r="BC81" s="215"/>
      <c r="BD81" s="215"/>
      <c r="BE81" s="215"/>
      <c r="BF81" s="215"/>
      <c r="BG81" s="215"/>
      <c r="BH81" s="215"/>
      <c r="BI81" s="215"/>
      <c r="BJ81" s="214"/>
      <c r="BL81" s="208"/>
    </row>
    <row r="82" spans="1:77" x14ac:dyDescent="0.15">
      <c r="A82" s="218" t="s">
        <v>186</v>
      </c>
      <c r="B82" s="203"/>
      <c r="C82" s="203"/>
      <c r="D82" s="203"/>
      <c r="F82" s="253"/>
      <c r="G82" s="253"/>
      <c r="H82" s="209"/>
      <c r="I82" s="209"/>
      <c r="J82" s="209"/>
      <c r="K82" s="209"/>
      <c r="L82" s="211"/>
      <c r="M82" s="211"/>
      <c r="N82" s="211"/>
      <c r="O82" s="211"/>
      <c r="P82" s="211"/>
      <c r="Q82" s="211"/>
      <c r="R82" s="211"/>
      <c r="S82" s="211"/>
      <c r="T82" s="211"/>
      <c r="U82" s="211"/>
      <c r="V82" s="210"/>
      <c r="W82" s="211"/>
      <c r="X82" s="209"/>
      <c r="Y82" s="209"/>
      <c r="Z82" s="209"/>
      <c r="AA82" s="209"/>
      <c r="AB82" s="209"/>
      <c r="AC82" s="209"/>
      <c r="AD82" s="209"/>
      <c r="AE82" s="209"/>
      <c r="AF82" s="209"/>
      <c r="AG82" s="209"/>
      <c r="AH82" s="209"/>
      <c r="AI82" s="209"/>
      <c r="AJ82" s="209"/>
      <c r="AK82" s="228"/>
      <c r="AL82" s="272"/>
      <c r="AM82" s="209"/>
      <c r="AN82" s="208"/>
      <c r="AO82" s="208"/>
      <c r="AP82" s="208"/>
      <c r="AQ82" s="208"/>
      <c r="AR82" s="208"/>
      <c r="AS82" s="208"/>
      <c r="AT82" s="208"/>
      <c r="AU82" s="208"/>
      <c r="AV82" s="208"/>
      <c r="AW82" s="208"/>
      <c r="AX82" s="208"/>
      <c r="AY82" s="217"/>
      <c r="AZ82" s="217"/>
      <c r="BA82" s="217"/>
      <c r="BB82" s="217"/>
      <c r="BC82" s="217"/>
      <c r="BD82" s="217"/>
      <c r="BE82" s="217"/>
      <c r="BF82" s="217"/>
      <c r="BG82" s="217"/>
      <c r="BH82" s="217"/>
      <c r="BI82" s="217"/>
      <c r="BL82" s="208"/>
    </row>
    <row r="83" spans="1:77" x14ac:dyDescent="0.15">
      <c r="A83" s="201" t="s">
        <v>187</v>
      </c>
      <c r="C83" s="201" t="s">
        <v>188</v>
      </c>
      <c r="D83" s="104" t="s">
        <v>189</v>
      </c>
      <c r="E83" s="201" t="s">
        <v>78</v>
      </c>
      <c r="F83" s="252">
        <v>40376</v>
      </c>
      <c r="G83" s="78" t="s">
        <v>79</v>
      </c>
      <c r="H83" s="209">
        <v>0</v>
      </c>
      <c r="I83" s="209">
        <v>4.5</v>
      </c>
      <c r="J83" s="209">
        <v>2.25</v>
      </c>
      <c r="K83" s="209"/>
      <c r="L83" s="211">
        <v>45.51</v>
      </c>
      <c r="M83" s="211">
        <v>0.42499999999999999</v>
      </c>
      <c r="N83" s="211">
        <v>8.58</v>
      </c>
      <c r="O83" s="211">
        <v>2.93</v>
      </c>
      <c r="P83" s="211">
        <v>0.219</v>
      </c>
      <c r="Q83" s="211">
        <v>2.3199999999999998</v>
      </c>
      <c r="R83" s="211">
        <v>3.53</v>
      </c>
      <c r="S83" s="211" t="s">
        <v>190</v>
      </c>
      <c r="T83" s="211">
        <v>2.75</v>
      </c>
      <c r="U83" s="211">
        <v>1.75</v>
      </c>
      <c r="V83" s="210">
        <v>32.919999999999931</v>
      </c>
      <c r="W83" s="211">
        <v>100.93399999999993</v>
      </c>
      <c r="X83" s="208"/>
      <c r="Y83" s="209">
        <v>133</v>
      </c>
      <c r="Z83" s="209">
        <v>333</v>
      </c>
      <c r="AA83" s="209">
        <v>39</v>
      </c>
      <c r="AB83" s="209">
        <v>252</v>
      </c>
      <c r="AC83" s="209">
        <v>304</v>
      </c>
      <c r="AD83" s="209">
        <v>254</v>
      </c>
      <c r="AE83" s="209">
        <v>423</v>
      </c>
      <c r="AF83" s="209">
        <v>40</v>
      </c>
      <c r="AG83" s="209">
        <v>184</v>
      </c>
      <c r="AH83" s="209">
        <v>330</v>
      </c>
      <c r="AI83" s="209" t="s">
        <v>83</v>
      </c>
      <c r="AJ83" s="208"/>
      <c r="AK83" s="546">
        <v>0.709615</v>
      </c>
      <c r="AL83" s="407">
        <v>1.07E-4</v>
      </c>
      <c r="AM83" s="208"/>
      <c r="AN83" s="208">
        <f t="shared" ref="AN83:AW86" si="178">IFERROR((L83*100)/(100-$V83),"NA")</f>
        <v>67.844364937388121</v>
      </c>
      <c r="AO83" s="208">
        <f t="shared" si="178"/>
        <v>0.63357185450208642</v>
      </c>
      <c r="AP83" s="208">
        <f t="shared" si="178"/>
        <v>12.790697674418592</v>
      </c>
      <c r="AQ83" s="208">
        <f t="shared" si="178"/>
        <v>4.3679189028026189</v>
      </c>
      <c r="AR83" s="208">
        <f t="shared" si="178"/>
        <v>0.32647584973166333</v>
      </c>
      <c r="AS83" s="208">
        <f t="shared" si="178"/>
        <v>3.4585569469290358</v>
      </c>
      <c r="AT83" s="208">
        <f t="shared" si="178"/>
        <v>5.2623732856290939</v>
      </c>
      <c r="AU83" s="208" t="str">
        <f t="shared" si="178"/>
        <v>NA</v>
      </c>
      <c r="AV83" s="208">
        <f t="shared" si="178"/>
        <v>4.0995825879546768</v>
      </c>
      <c r="AW83" s="208">
        <f t="shared" si="178"/>
        <v>2.6088252832438852</v>
      </c>
      <c r="AX83" s="208"/>
      <c r="AY83" s="217">
        <f t="shared" ref="AY83:BI86" si="179">IFERROR((Y83*100)/(100-$V83),"&lt;10")</f>
        <v>198.27072152653528</v>
      </c>
      <c r="AZ83" s="217">
        <f t="shared" si="179"/>
        <v>496.42218246869356</v>
      </c>
      <c r="BA83" s="217">
        <f t="shared" si="179"/>
        <v>58.13953488372087</v>
      </c>
      <c r="BB83" s="217">
        <f t="shared" si="179"/>
        <v>375.67084078711946</v>
      </c>
      <c r="BC83" s="217">
        <f t="shared" si="179"/>
        <v>453.19022063208064</v>
      </c>
      <c r="BD83" s="217">
        <f t="shared" si="179"/>
        <v>378.65235539654105</v>
      </c>
      <c r="BE83" s="217">
        <f t="shared" si="179"/>
        <v>630.59033989266482</v>
      </c>
      <c r="BF83" s="217">
        <f t="shared" si="179"/>
        <v>59.63029218843166</v>
      </c>
      <c r="BG83" s="217">
        <f t="shared" si="179"/>
        <v>274.29934406678564</v>
      </c>
      <c r="BH83" s="217">
        <f t="shared" si="179"/>
        <v>491.9499105545612</v>
      </c>
      <c r="BI83" s="217" t="str">
        <f t="shared" si="179"/>
        <v>&lt;10</v>
      </c>
      <c r="BJ83" s="217">
        <v>23.073343216212649</v>
      </c>
      <c r="BL83" s="208" t="s">
        <v>191</v>
      </c>
      <c r="BM83" s="208" t="str">
        <f>IFERROR((AN83/$AN$68*$BI$94/$BI83)-1,"n.a.")</f>
        <v>n.a.</v>
      </c>
      <c r="BN83" s="208" t="str">
        <f>IFERROR((AO83/$AO$68*$BI$94/$BI83)-1,"n.a.")</f>
        <v>n.a.</v>
      </c>
      <c r="BO83" s="208" t="str">
        <f>IFERROR((AP83/$AP$68*$BI$94/$BI83)-1,"n.a.")</f>
        <v>n.a.</v>
      </c>
      <c r="BP83" s="208" t="str">
        <f>IFERROR((AQ83/$AQ$68*$BI$94/$BI83)-1,"n.a.")</f>
        <v>n.a.</v>
      </c>
      <c r="BQ83" s="208" t="str">
        <f>IFERROR((AR83/$AR$68*$BI$94/$BI83)-1,"n.a.")</f>
        <v>n.a.</v>
      </c>
      <c r="BR83" s="208" t="str">
        <f>IFERROR((AS83/$AS$68*$BI$94/$BI83)-1,"n.a.")</f>
        <v>n.a.</v>
      </c>
      <c r="BS83" s="208" t="str">
        <f>IFERROR((AT83/$AT$68*$BI$94/$BI83)-1,"n.a.")</f>
        <v>n.a.</v>
      </c>
      <c r="BT83" s="208" t="str">
        <f>IFERROR((AU83/$AU$68*$BI$94/$BI83)-1,"n.a.")</f>
        <v>n.a.</v>
      </c>
      <c r="BU83" s="208" t="str">
        <f>IFERROR((AV83/$AV$68*$BI$94/$BI83)-1,"n.a.")</f>
        <v>n.a.</v>
      </c>
      <c r="BV83" s="208" t="str">
        <f>IFERROR((AW83/$AW$94*$BI$94/$BI83)-1,"n.a.")</f>
        <v>n.a.</v>
      </c>
      <c r="BW83" s="208" t="str">
        <f>IFERROR((BE83/$BE$68*$BI$94/$BI83)-1,"n.a.")</f>
        <v>n.a.</v>
      </c>
      <c r="BX83" s="208" t="str">
        <f>IFERROR((BH83/$BH$68*$BI$94/$BI83)-1,"n.a.")</f>
        <v>n.a.</v>
      </c>
      <c r="BY83" s="208"/>
    </row>
    <row r="84" spans="1:77" x14ac:dyDescent="0.15">
      <c r="A84" s="201" t="s">
        <v>192</v>
      </c>
      <c r="C84" s="201" t="s">
        <v>193</v>
      </c>
      <c r="D84" s="104" t="s">
        <v>194</v>
      </c>
      <c r="E84" s="201" t="s">
        <v>78</v>
      </c>
      <c r="F84" s="252">
        <v>40376</v>
      </c>
      <c r="G84" s="78" t="s">
        <v>79</v>
      </c>
      <c r="H84" s="209">
        <v>4.5</v>
      </c>
      <c r="I84" s="209">
        <v>7.5</v>
      </c>
      <c r="J84" s="209">
        <v>6</v>
      </c>
      <c r="K84" s="209"/>
      <c r="L84" s="211">
        <v>41.92</v>
      </c>
      <c r="M84" s="211">
        <v>0.152</v>
      </c>
      <c r="N84" s="211">
        <v>6.65</v>
      </c>
      <c r="O84" s="211">
        <v>0.82</v>
      </c>
      <c r="P84" s="211">
        <v>1.4E-2</v>
      </c>
      <c r="Q84" s="211">
        <v>0.24</v>
      </c>
      <c r="R84" s="211">
        <v>0.43</v>
      </c>
      <c r="S84" s="211">
        <v>1.46</v>
      </c>
      <c r="T84" s="211">
        <v>1.97</v>
      </c>
      <c r="U84" s="211">
        <v>0.25</v>
      </c>
      <c r="V84" s="210">
        <v>45.949999999999847</v>
      </c>
      <c r="W84" s="211">
        <v>99.855999999999852</v>
      </c>
      <c r="X84" s="208"/>
      <c r="Y84" s="209">
        <v>206</v>
      </c>
      <c r="Z84" s="209">
        <v>30</v>
      </c>
      <c r="AA84" s="209" t="s">
        <v>83</v>
      </c>
      <c r="AB84" s="209">
        <v>13</v>
      </c>
      <c r="AC84" s="209">
        <v>143</v>
      </c>
      <c r="AD84" s="209">
        <v>65</v>
      </c>
      <c r="AE84" s="209">
        <v>69</v>
      </c>
      <c r="AF84" s="209">
        <v>15</v>
      </c>
      <c r="AG84" s="209">
        <v>16</v>
      </c>
      <c r="AH84" s="209">
        <v>15</v>
      </c>
      <c r="AI84" s="209">
        <v>83</v>
      </c>
      <c r="AJ84" s="208"/>
      <c r="AK84" s="406">
        <v>0.71725480338058523</v>
      </c>
      <c r="AL84" s="407">
        <v>2.4000000000000001E-5</v>
      </c>
      <c r="AM84" s="208"/>
      <c r="AN84" s="208">
        <f t="shared" si="178"/>
        <v>77.557816836262504</v>
      </c>
      <c r="AO84" s="208">
        <f t="shared" si="178"/>
        <v>0.28122109158186781</v>
      </c>
      <c r="AP84" s="208">
        <f t="shared" si="178"/>
        <v>12.303422756706718</v>
      </c>
      <c r="AQ84" s="208">
        <f t="shared" si="178"/>
        <v>1.5171137835337607</v>
      </c>
      <c r="AR84" s="208">
        <f t="shared" si="178"/>
        <v>2.5901942645698357E-2</v>
      </c>
      <c r="AS84" s="208">
        <f t="shared" si="178"/>
        <v>0.44403330249768608</v>
      </c>
      <c r="AT84" s="208">
        <f t="shared" si="178"/>
        <v>0.7955596669750209</v>
      </c>
      <c r="AU84" s="208">
        <f t="shared" si="178"/>
        <v>2.7012025901942569</v>
      </c>
      <c r="AV84" s="208">
        <f t="shared" si="178"/>
        <v>3.64477335800184</v>
      </c>
      <c r="AW84" s="208">
        <f t="shared" si="178"/>
        <v>0.4625346901017563</v>
      </c>
      <c r="AX84" s="208"/>
      <c r="AY84" s="217">
        <f t="shared" si="179"/>
        <v>381.1285846438472</v>
      </c>
      <c r="AZ84" s="217">
        <f t="shared" si="179"/>
        <v>55.504162812210758</v>
      </c>
      <c r="BA84" s="217" t="str">
        <f t="shared" si="179"/>
        <v>&lt;10</v>
      </c>
      <c r="BB84" s="217">
        <f t="shared" si="179"/>
        <v>24.051803885291328</v>
      </c>
      <c r="BC84" s="217">
        <f t="shared" si="179"/>
        <v>264.56984273820461</v>
      </c>
      <c r="BD84" s="217">
        <f t="shared" si="179"/>
        <v>120.25901942645665</v>
      </c>
      <c r="BE84" s="217">
        <f t="shared" si="179"/>
        <v>127.65957446808474</v>
      </c>
      <c r="BF84" s="217">
        <f t="shared" si="179"/>
        <v>27.752081406105379</v>
      </c>
      <c r="BG84" s="217">
        <f t="shared" si="179"/>
        <v>29.602220166512403</v>
      </c>
      <c r="BH84" s="217">
        <f t="shared" si="179"/>
        <v>27.752081406105379</v>
      </c>
      <c r="BI84" s="217">
        <f t="shared" si="179"/>
        <v>153.56151711378311</v>
      </c>
      <c r="BJ84" s="217">
        <v>17.583246485718288</v>
      </c>
      <c r="BL84" s="208">
        <f>IF(IFERROR(1-($BI$94/BI84),"n.a.")&lt;0,"(0.00)",(1-($BI$94/BI84)))</f>
        <v>0.37612757414910392</v>
      </c>
      <c r="BM84" s="208">
        <f>IFERROR((AN84/$AN$68*$BI$94/$BI84)-1,"n.a.")</f>
        <v>-0.3054547496231127</v>
      </c>
      <c r="BN84" s="208">
        <f>IFERROR((AO84/$AO$68*$BI$94/$BI84)-1,"n.a.")</f>
        <v>-0.39763984756700477</v>
      </c>
      <c r="BO84" s="208">
        <f>IFERROR((AP84/$AP$68*$BI$94/$BI84)-1,"n.a.")</f>
        <v>-0.53100422708158468</v>
      </c>
      <c r="BP84" s="208">
        <f>IFERROR((AQ84/$AQ$68*$BI$94/$BI84)-1,"n.a.")</f>
        <v>-0.49268605299154733</v>
      </c>
      <c r="BQ84" s="208">
        <f>IFERROR((AR84/$AR$68*$BI$94/$BI84)-1,"n.a.")</f>
        <v>-0.53703332632628953</v>
      </c>
      <c r="BR84" s="208">
        <f>IFERROR((AS84/$AS$68*$BI$94/$BI84)-1,"n.a.")</f>
        <v>-0.71758576880259251</v>
      </c>
      <c r="BS84" s="208">
        <f>IFERROR((AT84/$AT$68*$BI$94/$BI84)-1,"n.a.")</f>
        <v>-0.77458872836120363</v>
      </c>
      <c r="BT84" s="208">
        <f>IFERROR((AU84/$AU$68*$BI$94/$BI84)-1,"n.a.")</f>
        <v>-0.66283224851474398</v>
      </c>
      <c r="BU84" s="208">
        <f>IFERROR((AV84/$AV$68*$BI$94/$BI84)-1,"n.a.")</f>
        <v>-0.20854271353748277</v>
      </c>
      <c r="BV84" s="208">
        <f>IFERROR((AW84/$AW$94*$BI$94/$BI84)-1,"n.a.")</f>
        <v>1.5218417168527791</v>
      </c>
      <c r="BW84" s="208">
        <f>IFERROR((BE84/$BE$68*$BI$94/$BI84)-1,"n.a.")</f>
        <v>-0.89886019823187635</v>
      </c>
      <c r="BX84" s="208">
        <f>IFERROR((BH84/$BH$68*$BI$94/$BI84)-1,"n.a.")</f>
        <v>-0.60286381022173163</v>
      </c>
      <c r="BY84" s="208"/>
    </row>
    <row r="85" spans="1:77" x14ac:dyDescent="0.15">
      <c r="A85" s="201" t="s">
        <v>195</v>
      </c>
      <c r="C85" s="201" t="s">
        <v>196</v>
      </c>
      <c r="D85" s="104" t="s">
        <v>197</v>
      </c>
      <c r="E85" s="201" t="s">
        <v>78</v>
      </c>
      <c r="F85" s="252">
        <v>40376</v>
      </c>
      <c r="G85" s="78" t="s">
        <v>79</v>
      </c>
      <c r="H85" s="209">
        <v>0</v>
      </c>
      <c r="I85" s="209">
        <v>6</v>
      </c>
      <c r="J85" s="209">
        <v>3</v>
      </c>
      <c r="K85" s="209"/>
      <c r="L85" s="211">
        <v>53.97</v>
      </c>
      <c r="M85" s="211">
        <v>0.34200000000000003</v>
      </c>
      <c r="N85" s="211">
        <v>10.68</v>
      </c>
      <c r="O85" s="211">
        <v>2.19</v>
      </c>
      <c r="P85" s="211">
        <v>6.0999999999999999E-2</v>
      </c>
      <c r="Q85" s="211">
        <v>0.92</v>
      </c>
      <c r="R85" s="211">
        <v>1.34</v>
      </c>
      <c r="S85" s="211">
        <v>1.26</v>
      </c>
      <c r="T85" s="211">
        <v>2.63</v>
      </c>
      <c r="U85" s="211">
        <v>0.71699999999999997</v>
      </c>
      <c r="V85" s="210">
        <v>25.729999999999187</v>
      </c>
      <c r="W85" s="211">
        <v>99.839999999999179</v>
      </c>
      <c r="X85" s="208"/>
      <c r="Y85" s="209">
        <v>445</v>
      </c>
      <c r="Z85" s="209">
        <v>119</v>
      </c>
      <c r="AA85" s="209">
        <v>13</v>
      </c>
      <c r="AB85" s="209">
        <v>77</v>
      </c>
      <c r="AC85" s="209">
        <v>100</v>
      </c>
      <c r="AD85" s="209">
        <v>133</v>
      </c>
      <c r="AE85" s="209">
        <v>188</v>
      </c>
      <c r="AF85" s="209">
        <v>75</v>
      </c>
      <c r="AG85" s="209">
        <v>63</v>
      </c>
      <c r="AH85" s="209">
        <v>77</v>
      </c>
      <c r="AI85" s="209">
        <v>46</v>
      </c>
      <c r="AJ85" s="208"/>
      <c r="AK85" s="406">
        <v>0.71522434163927773</v>
      </c>
      <c r="AL85" s="406">
        <v>8.0000000000000007E-5</v>
      </c>
      <c r="AM85" s="208"/>
      <c r="AN85" s="208">
        <f t="shared" si="178"/>
        <v>72.667295004711747</v>
      </c>
      <c r="AO85" s="208">
        <f t="shared" si="178"/>
        <v>0.4604820250437543</v>
      </c>
      <c r="AP85" s="208">
        <f t="shared" si="178"/>
        <v>14.379964992594431</v>
      </c>
      <c r="AQ85" s="208">
        <f t="shared" si="178"/>
        <v>2.9487006866836896</v>
      </c>
      <c r="AR85" s="208">
        <f t="shared" si="178"/>
        <v>8.213275885283336E-2</v>
      </c>
      <c r="AS85" s="208">
        <f t="shared" si="178"/>
        <v>1.2387235761410933</v>
      </c>
      <c r="AT85" s="208">
        <f t="shared" si="178"/>
        <v>1.8042278174228967</v>
      </c>
      <c r="AU85" s="208">
        <f t="shared" si="178"/>
        <v>1.6965127238454105</v>
      </c>
      <c r="AV85" s="208">
        <f t="shared" si="178"/>
        <v>3.5411337013598647</v>
      </c>
      <c r="AW85" s="208">
        <f t="shared" si="178"/>
        <v>0.96539652618822169</v>
      </c>
      <c r="AX85" s="208"/>
      <c r="AY85" s="217">
        <f t="shared" si="179"/>
        <v>599.16520802476794</v>
      </c>
      <c r="AZ85" s="217">
        <f t="shared" si="179"/>
        <v>160.226201696511</v>
      </c>
      <c r="BA85" s="217">
        <f t="shared" si="179"/>
        <v>17.503702706341535</v>
      </c>
      <c r="BB85" s="217">
        <f t="shared" si="179"/>
        <v>103.67577756833063</v>
      </c>
      <c r="BC85" s="217">
        <f t="shared" si="179"/>
        <v>134.64386697185796</v>
      </c>
      <c r="BD85" s="217">
        <f t="shared" si="179"/>
        <v>179.07634307257109</v>
      </c>
      <c r="BE85" s="217">
        <f t="shared" si="179"/>
        <v>253.13046990709299</v>
      </c>
      <c r="BF85" s="217">
        <f t="shared" si="179"/>
        <v>100.98290022889348</v>
      </c>
      <c r="BG85" s="217">
        <f t="shared" si="179"/>
        <v>84.825636192270522</v>
      </c>
      <c r="BH85" s="217">
        <f t="shared" si="179"/>
        <v>103.67577756833063</v>
      </c>
      <c r="BI85" s="217">
        <f t="shared" si="179"/>
        <v>61.936178807054667</v>
      </c>
      <c r="BJ85" s="217">
        <v>11.540681968123407</v>
      </c>
      <c r="BL85" s="208">
        <v>0</v>
      </c>
      <c r="BM85" s="208">
        <f>IFERROR((AN85/$AN$68*$BI$94/$BI85)-1,"n.a.")</f>
        <v>0.6134367711353772</v>
      </c>
      <c r="BN85" s="208">
        <f>IFERROR((AO85/$AO$68*$BI$94/$BI85)-1,"n.a.")</f>
        <v>1.445451271018737</v>
      </c>
      <c r="BO85" s="208">
        <f>IFERROR((AP85/$AP$68*$BI$94/$BI85)-1,"n.a.")</f>
        <v>0.35906051960052343</v>
      </c>
      <c r="BP85" s="208">
        <f>IFERROR((AQ85/$AQ$68*$BI$94/$BI85)-1,"n.a.")</f>
        <v>1.4447098660584952</v>
      </c>
      <c r="BQ85" s="208">
        <f>IFERROR((AR85/$AR$68*$BI$94/$BI85)-1,"n.a.")</f>
        <v>2.6397519702018575</v>
      </c>
      <c r="BR85" s="208">
        <f>IFERROR((AS85/$AS$68*$BI$94/$BI85)-1,"n.a.")</f>
        <v>0.95336509911540168</v>
      </c>
      <c r="BS85" s="208">
        <f>IFERROR((AT85/$AT$68*$BI$94/$BI85)-1,"n.a.")</f>
        <v>0.26745407642401053</v>
      </c>
      <c r="BT85" s="208">
        <f>IFERROR((AU85/$AU$68*$BI$94/$BI85)-1,"n.a.")</f>
        <v>-0.47497016899451938</v>
      </c>
      <c r="BU85" s="208">
        <f>IFERROR((AV85/$AV$68*$BI$94/$BI85)-1,"n.a.")</f>
        <v>0.90650199803468201</v>
      </c>
      <c r="BV85" s="208">
        <f>IFERROR((AW85/$AW$94*$BI$94/$BI85)-1,"n.a.")</f>
        <v>12.050201948837021</v>
      </c>
      <c r="BW85" s="208">
        <f>IFERROR((BE85/$BE$68*$BI$94/$BI85)-1,"n.a.")</f>
        <v>-0.50277710561127886</v>
      </c>
      <c r="BX85" s="208">
        <f>IFERROR((BH85/$BH$68*$BI$94/$BI85)-1,"n.a.")</f>
        <v>2.6784020128592942</v>
      </c>
      <c r="BY85" s="208"/>
    </row>
    <row r="86" spans="1:77" x14ac:dyDescent="0.15">
      <c r="A86" s="201" t="s">
        <v>198</v>
      </c>
      <c r="C86" s="201" t="s">
        <v>199</v>
      </c>
      <c r="D86" s="104" t="s">
        <v>200</v>
      </c>
      <c r="E86" s="201" t="s">
        <v>78</v>
      </c>
      <c r="F86" s="252">
        <v>40376</v>
      </c>
      <c r="G86" s="78" t="s">
        <v>79</v>
      </c>
      <c r="H86" s="209">
        <v>6</v>
      </c>
      <c r="I86" s="209">
        <v>11</v>
      </c>
      <c r="J86" s="209">
        <v>8.5</v>
      </c>
      <c r="K86" s="209"/>
      <c r="L86" s="211">
        <v>47.61</v>
      </c>
      <c r="M86" s="211">
        <v>0.156</v>
      </c>
      <c r="N86" s="211">
        <v>8.1999999999999993</v>
      </c>
      <c r="O86" s="211">
        <v>0.79</v>
      </c>
      <c r="P86" s="211">
        <v>1.6E-2</v>
      </c>
      <c r="Q86" s="211">
        <v>0.22</v>
      </c>
      <c r="R86" s="211">
        <v>0.35</v>
      </c>
      <c r="S86" s="211">
        <v>1.92</v>
      </c>
      <c r="T86" s="211">
        <v>2.54</v>
      </c>
      <c r="U86" s="211">
        <v>0.254</v>
      </c>
      <c r="V86" s="210">
        <v>37.790000000000568</v>
      </c>
      <c r="W86" s="211">
        <v>99.846000000000558</v>
      </c>
      <c r="X86" s="208"/>
      <c r="Y86" s="209">
        <v>228</v>
      </c>
      <c r="Z86" s="209">
        <v>18</v>
      </c>
      <c r="AA86" s="209">
        <v>10</v>
      </c>
      <c r="AB86" s="209">
        <v>15</v>
      </c>
      <c r="AC86" s="209">
        <v>14</v>
      </c>
      <c r="AD86" s="209">
        <v>89</v>
      </c>
      <c r="AE86" s="209">
        <v>65</v>
      </c>
      <c r="AF86" s="209" t="s">
        <v>83</v>
      </c>
      <c r="AG86" s="209">
        <v>19</v>
      </c>
      <c r="AH86" s="209">
        <v>12</v>
      </c>
      <c r="AI86" s="209">
        <v>101</v>
      </c>
      <c r="AJ86" s="208"/>
      <c r="AK86" s="406">
        <v>0.7204389059962989</v>
      </c>
      <c r="AL86" s="406">
        <v>8.0000000000000007E-5</v>
      </c>
      <c r="AM86" s="208"/>
      <c r="AN86" s="208">
        <f t="shared" si="178"/>
        <v>76.531104324064358</v>
      </c>
      <c r="AO86" s="208">
        <f t="shared" si="178"/>
        <v>0.25076354283877417</v>
      </c>
      <c r="AP86" s="208">
        <f t="shared" si="178"/>
        <v>13.181160585115052</v>
      </c>
      <c r="AQ86" s="208">
        <f t="shared" si="178"/>
        <v>1.2698923002732796</v>
      </c>
      <c r="AR86" s="208">
        <f t="shared" si="178"/>
        <v>2.5719337727053763E-2</v>
      </c>
      <c r="AS86" s="208">
        <f t="shared" si="178"/>
        <v>0.35364089374698926</v>
      </c>
      <c r="AT86" s="208">
        <f t="shared" si="178"/>
        <v>0.56261051277930108</v>
      </c>
      <c r="AU86" s="208">
        <f t="shared" si="178"/>
        <v>3.0863205272464516</v>
      </c>
      <c r="AV86" s="208">
        <f t="shared" si="178"/>
        <v>4.082944864169785</v>
      </c>
      <c r="AW86" s="208">
        <f t="shared" si="178"/>
        <v>0.40829448641697846</v>
      </c>
      <c r="AX86" s="208"/>
      <c r="AY86" s="217">
        <f t="shared" si="179"/>
        <v>366.50056261051611</v>
      </c>
      <c r="AZ86" s="217">
        <f t="shared" si="179"/>
        <v>28.934254942935482</v>
      </c>
      <c r="BA86" s="217">
        <f t="shared" si="179"/>
        <v>16.074586079408601</v>
      </c>
      <c r="BB86" s="217">
        <f t="shared" si="179"/>
        <v>24.111879119112903</v>
      </c>
      <c r="BC86" s="217">
        <f t="shared" si="179"/>
        <v>22.504420511172043</v>
      </c>
      <c r="BD86" s="217">
        <f t="shared" si="179"/>
        <v>143.06381610673657</v>
      </c>
      <c r="BE86" s="217">
        <f t="shared" si="179"/>
        <v>104.48480951615591</v>
      </c>
      <c r="BF86" s="217" t="str">
        <f t="shared" si="179"/>
        <v>&lt;10</v>
      </c>
      <c r="BG86" s="217">
        <f t="shared" si="179"/>
        <v>30.541713550876345</v>
      </c>
      <c r="BH86" s="217">
        <f t="shared" si="179"/>
        <v>19.289503295290324</v>
      </c>
      <c r="BI86" s="217">
        <f t="shared" si="179"/>
        <v>162.35331940202687</v>
      </c>
      <c r="BJ86" s="217">
        <v>11.700091596488271</v>
      </c>
      <c r="BL86" s="208">
        <f>IFERROR(1-($BI$94/BI86),"n.a.")</f>
        <v>0.40991168796562505</v>
      </c>
      <c r="BM86" s="208">
        <f>IFERROR((AN86/$AN$68*$BI$94/$BI86)-1,"n.a.")</f>
        <v>-0.35176246888301621</v>
      </c>
      <c r="BN86" s="208">
        <f>IFERROR((AO86/$AO$68*$BI$94/$BI86)-1,"n.a.")</f>
        <v>-0.49196461348994114</v>
      </c>
      <c r="BO86" s="208">
        <f>IFERROR((AP86/$AP$68*$BI$94/$BI86)-1,"n.a.")</f>
        <v>-0.52475467423766331</v>
      </c>
      <c r="BP86" s="208">
        <f>IFERROR((AQ86/$AQ$68*$BI$94/$BI86)-1,"n.a.")</f>
        <v>-0.59835093569977971</v>
      </c>
      <c r="BQ86" s="208">
        <f>IFERROR((AR86/$AR$68*$BI$94/$BI86)-1,"n.a.")</f>
        <v>-0.56519112967560992</v>
      </c>
      <c r="BR86" s="208">
        <f>IFERROR((AS86/$AS$68*$BI$94/$BI86)-1,"n.a.")</f>
        <v>-0.787257266432976</v>
      </c>
      <c r="BS86" s="208">
        <f>IFERROR((AT86/$AT$68*$BI$94/$BI86)-1,"n.a.")</f>
        <v>-0.84922409760287743</v>
      </c>
      <c r="BT86" s="208">
        <f>IFERROR((AU86/$AU$68*$BI$94/$BI86)-1,"n.a.")</f>
        <v>-0.63562286127295264</v>
      </c>
      <c r="BU86" s="208">
        <f>IFERROR((AV86/$AV$68*$BI$94/$BI86)-1,"n.a.")</f>
        <v>-0.16140611583641806</v>
      </c>
      <c r="BV86" s="208">
        <f>IFERROR((AW86/$AW$94*$BI$94/$BI86)-1,"n.a.")</f>
        <v>1.105563052462982</v>
      </c>
      <c r="BW86" s="208">
        <f>IFERROR((BE86/$BE$68*$BI$94/$BI86)-1,"n.a.")</f>
        <v>-0.92170336769421335</v>
      </c>
      <c r="BX86" s="208">
        <f>IFERROR((BH86/$BH$68*$BI$94/$BI86)-1,"n.a.")</f>
        <v>-0.73891244553191071</v>
      </c>
      <c r="BY86" s="208"/>
    </row>
    <row r="87" spans="1:77" x14ac:dyDescent="0.15">
      <c r="A87" s="112" t="s">
        <v>179</v>
      </c>
      <c r="B87" s="219"/>
      <c r="C87" s="219"/>
      <c r="D87" s="219"/>
      <c r="E87" s="219"/>
      <c r="F87" s="225"/>
      <c r="G87" s="225"/>
      <c r="H87" s="225"/>
      <c r="I87" s="225"/>
      <c r="J87" s="224"/>
      <c r="K87" s="228"/>
      <c r="L87" s="227">
        <f t="shared" ref="L87:W87" si="180">AVERAGE(L41:L46)</f>
        <v>31.964179686418614</v>
      </c>
      <c r="M87" s="227">
        <f t="shared" si="180"/>
        <v>0.2338967848825797</v>
      </c>
      <c r="N87" s="227">
        <f t="shared" si="180"/>
        <v>7.5815486699018466</v>
      </c>
      <c r="O87" s="227">
        <f t="shared" si="180"/>
        <v>1.5821574053184757</v>
      </c>
      <c r="P87" s="227">
        <f t="shared" si="180"/>
        <v>2.4705623968742315E-2</v>
      </c>
      <c r="Q87" s="227">
        <f t="shared" si="180"/>
        <v>0.51557066045453692</v>
      </c>
      <c r="R87" s="227">
        <f t="shared" si="180"/>
        <v>0.8453568598658272</v>
      </c>
      <c r="S87" s="227">
        <f t="shared" si="180"/>
        <v>1.8948539147134067</v>
      </c>
      <c r="T87" s="227">
        <f t="shared" si="180"/>
        <v>1.3267066591900551</v>
      </c>
      <c r="U87" s="227">
        <f t="shared" si="180"/>
        <v>9.4044609533987591E-2</v>
      </c>
      <c r="V87" s="227">
        <f t="shared" si="180"/>
        <v>23.695410020966179</v>
      </c>
      <c r="W87" s="227">
        <f t="shared" si="180"/>
        <v>49.88348679349383</v>
      </c>
      <c r="X87" s="228"/>
      <c r="Y87" s="226">
        <f t="shared" ref="Y87:AI87" si="181">AVERAGE(Y41:Y46)</f>
        <v>587.95459204090116</v>
      </c>
      <c r="Z87" s="226">
        <f t="shared" si="181"/>
        <v>26.805939417283856</v>
      </c>
      <c r="AA87" s="226">
        <f t="shared" si="181"/>
        <v>11.511105639615941</v>
      </c>
      <c r="AB87" s="226">
        <f t="shared" si="181"/>
        <v>7.2696137790078224</v>
      </c>
      <c r="AC87" s="226">
        <f t="shared" si="181"/>
        <v>7.9795604075399496</v>
      </c>
      <c r="AD87" s="226">
        <f t="shared" si="181"/>
        <v>55.854044246329302</v>
      </c>
      <c r="AE87" s="226">
        <f t="shared" si="181"/>
        <v>312.37477584055665</v>
      </c>
      <c r="AF87" s="226">
        <f t="shared" si="181"/>
        <v>34.647361554703757</v>
      </c>
      <c r="AG87" s="226">
        <f t="shared" si="181"/>
        <v>9.8989555649653731</v>
      </c>
      <c r="AH87" s="226">
        <f t="shared" si="181"/>
        <v>17.769496684973056</v>
      </c>
      <c r="AI87" s="226">
        <f t="shared" si="181"/>
        <v>84.02750411376725</v>
      </c>
      <c r="AJ87" s="228"/>
      <c r="AK87" s="408"/>
      <c r="AL87" s="406"/>
      <c r="AM87" s="228"/>
      <c r="AN87" s="227">
        <f t="shared" ref="AN87:AW87" si="182">AVERAGE(AN41:AN46)</f>
        <v>35.518339483037202</v>
      </c>
      <c r="AO87" s="227">
        <f t="shared" si="182"/>
        <v>0.32456374390313714</v>
      </c>
      <c r="AP87" s="227">
        <f t="shared" si="182"/>
        <v>8.5516691011521146</v>
      </c>
      <c r="AQ87" s="227">
        <f t="shared" si="182"/>
        <v>1.9860896323761148</v>
      </c>
      <c r="AR87" s="227">
        <f t="shared" si="182"/>
        <v>3.2861869708199383E-2</v>
      </c>
      <c r="AS87" s="227">
        <f t="shared" si="182"/>
        <v>0.70657941440138217</v>
      </c>
      <c r="AT87" s="227">
        <f t="shared" si="182"/>
        <v>1.1740865884331615</v>
      </c>
      <c r="AU87" s="227">
        <f t="shared" si="182"/>
        <v>2.1290542858306312</v>
      </c>
      <c r="AV87" s="227">
        <f t="shared" si="182"/>
        <v>1.5969409791375928</v>
      </c>
      <c r="AW87" s="227">
        <f t="shared" si="182"/>
        <v>0.14675121816131892</v>
      </c>
      <c r="AX87" s="228"/>
      <c r="AY87" s="226">
        <f t="shared" ref="AY87:BJ87" si="183">AVERAGE(AY41:AY46)</f>
        <v>695.62287191540008</v>
      </c>
      <c r="AZ87" s="226">
        <f t="shared" si="183"/>
        <v>35.293859655541134</v>
      </c>
      <c r="BA87" s="226">
        <f t="shared" si="183"/>
        <v>15.378311015936502</v>
      </c>
      <c r="BB87" s="226">
        <f t="shared" si="183"/>
        <v>11.340765500192902</v>
      </c>
      <c r="BC87" s="226">
        <f t="shared" si="183"/>
        <v>11.345935846812424</v>
      </c>
      <c r="BD87" s="226">
        <f t="shared" si="183"/>
        <v>73.774572629579325</v>
      </c>
      <c r="BE87" s="226">
        <f t="shared" si="183"/>
        <v>364.4770919235973</v>
      </c>
      <c r="BF87" s="226">
        <f t="shared" si="183"/>
        <v>50.835517435728825</v>
      </c>
      <c r="BG87" s="226">
        <f t="shared" si="183"/>
        <v>15.871712481135372</v>
      </c>
      <c r="BH87" s="226">
        <f t="shared" si="183"/>
        <v>23.470964363176144</v>
      </c>
      <c r="BI87" s="226">
        <f t="shared" si="183"/>
        <v>98.064226010564894</v>
      </c>
      <c r="BJ87" s="226">
        <f t="shared" si="183"/>
        <v>22.314423117596295</v>
      </c>
      <c r="BK87" s="228"/>
      <c r="BL87" s="227">
        <f t="shared" ref="BL87:BX87" si="184">AVERAGE(BL41:BL46)</f>
        <v>0.21065130128485984</v>
      </c>
      <c r="BM87" s="227">
        <f t="shared" si="184"/>
        <v>-7.1006816559021801E-2</v>
      </c>
      <c r="BN87" s="227">
        <f t="shared" si="184"/>
        <v>0.31622510354930033</v>
      </c>
      <c r="BO87" s="227">
        <f t="shared" si="184"/>
        <v>-6.4303592685701794E-2</v>
      </c>
      <c r="BP87" s="227">
        <f t="shared" si="184"/>
        <v>0.29617620571760728</v>
      </c>
      <c r="BQ87" s="227">
        <f t="shared" si="184"/>
        <v>0.1685649109305021</v>
      </c>
      <c r="BR87" s="227">
        <f t="shared" si="184"/>
        <v>4.9092833180126319E-2</v>
      </c>
      <c r="BS87" s="227">
        <f t="shared" si="184"/>
        <v>-7.2769469245150764E-2</v>
      </c>
      <c r="BT87" s="227">
        <f t="shared" si="184"/>
        <v>-0.19030299216655955</v>
      </c>
      <c r="BU87" s="227">
        <f t="shared" si="184"/>
        <v>-7.5665088953135701E-2</v>
      </c>
      <c r="BV87" s="227">
        <f t="shared" si="184"/>
        <v>0.32688137641705434</v>
      </c>
      <c r="BW87" s="227">
        <f t="shared" si="184"/>
        <v>-0.14159217398313667</v>
      </c>
      <c r="BX87" s="227">
        <f t="shared" si="184"/>
        <v>-7.4690241422783257E-2</v>
      </c>
      <c r="BY87" s="208"/>
    </row>
    <row r="88" spans="1:77" ht="18" x14ac:dyDescent="0.15">
      <c r="A88" s="112" t="s">
        <v>158</v>
      </c>
      <c r="B88" s="219"/>
      <c r="C88" s="219"/>
      <c r="D88" s="219"/>
      <c r="E88" s="219"/>
      <c r="F88" s="225"/>
      <c r="G88" s="225"/>
      <c r="H88" s="225"/>
      <c r="I88" s="225"/>
      <c r="J88" s="224"/>
      <c r="K88" s="223"/>
      <c r="L88" s="222">
        <f t="shared" ref="L88:W88" si="185">_xlfn.CONFIDENCE.T(0.05,STDEV(L41:L46),COUNT(L41:L46))</f>
        <v>35.30615776048144</v>
      </c>
      <c r="M88" s="222">
        <f t="shared" si="185"/>
        <v>0.26219328850128565</v>
      </c>
      <c r="N88" s="222">
        <f t="shared" si="185"/>
        <v>8.5298003779123288</v>
      </c>
      <c r="O88" s="222">
        <f t="shared" si="185"/>
        <v>1.4389784947093032</v>
      </c>
      <c r="P88" s="222">
        <f t="shared" si="185"/>
        <v>1.6499887793682073E-2</v>
      </c>
      <c r="Q88" s="222">
        <f t="shared" si="185"/>
        <v>0.45809894247178828</v>
      </c>
      <c r="R88" s="222">
        <f t="shared" si="185"/>
        <v>0.94707968135499054</v>
      </c>
      <c r="S88" s="222">
        <f t="shared" si="185"/>
        <v>1.4782408228608872</v>
      </c>
      <c r="T88" s="222">
        <f t="shared" si="185"/>
        <v>1.2982238796327938</v>
      </c>
      <c r="U88" s="222">
        <f t="shared" si="185"/>
        <v>0.11303707044368373</v>
      </c>
      <c r="V88" s="222">
        <f t="shared" si="185"/>
        <v>17.052929322242356</v>
      </c>
      <c r="W88" s="222">
        <f t="shared" si="185"/>
        <v>91.457330348651652</v>
      </c>
      <c r="X88" s="223"/>
      <c r="Y88" s="221">
        <f t="shared" ref="Y88:AI88" si="186">_xlfn.CONFIDENCE.T(0.05,STDEV(Y41:Y46),COUNT(Y41:Y46))</f>
        <v>505.69914557558201</v>
      </c>
      <c r="Z88" s="221">
        <f t="shared" si="186"/>
        <v>16.565683513246725</v>
      </c>
      <c r="AA88" s="221">
        <f t="shared" si="186"/>
        <v>13.920988357279086</v>
      </c>
      <c r="AB88" s="221">
        <f t="shared" si="186"/>
        <v>7.2427099140198212</v>
      </c>
      <c r="AC88" s="221">
        <f t="shared" si="186"/>
        <v>5.4381184513001966</v>
      </c>
      <c r="AD88" s="221">
        <f t="shared" si="186"/>
        <v>55.500321285420057</v>
      </c>
      <c r="AE88" s="221">
        <f t="shared" si="186"/>
        <v>270.12496074728546</v>
      </c>
      <c r="AF88" s="221">
        <f t="shared" si="186"/>
        <v>33.829570346964374</v>
      </c>
      <c r="AG88" s="221">
        <f t="shared" si="186"/>
        <v>7.6813203750972923</v>
      </c>
      <c r="AH88" s="221">
        <f t="shared" si="186"/>
        <v>17.047688846145626</v>
      </c>
      <c r="AI88" s="221">
        <f t="shared" si="186"/>
        <v>72.138910273345161</v>
      </c>
      <c r="AJ88" s="223"/>
      <c r="AK88" s="408"/>
      <c r="AL88" s="406"/>
      <c r="AM88" s="223"/>
      <c r="AN88" s="222">
        <f t="shared" ref="AN88:AW88" si="187">_xlfn.CONFIDENCE.T(0.05,STDEV(AN41:AN46),COUNT(AN41:AN46))</f>
        <v>62.939879001122875</v>
      </c>
      <c r="AO88" s="222">
        <f t="shared" si="187"/>
        <v>0.38013139797246098</v>
      </c>
      <c r="AP88" s="222">
        <f t="shared" si="187"/>
        <v>14.985251199267323</v>
      </c>
      <c r="AQ88" s="222">
        <f t="shared" si="187"/>
        <v>2.2427441453793087</v>
      </c>
      <c r="AR88" s="222">
        <f t="shared" si="187"/>
        <v>2.4099475688198729E-2</v>
      </c>
      <c r="AS88" s="222">
        <f t="shared" si="187"/>
        <v>0.67987960781737133</v>
      </c>
      <c r="AT88" s="222">
        <f t="shared" si="187"/>
        <v>1.3578978708810725</v>
      </c>
      <c r="AU88" s="222">
        <f t="shared" si="187"/>
        <v>2.3715715267191979</v>
      </c>
      <c r="AV88" s="222">
        <f t="shared" si="187"/>
        <v>2.1293183050131641</v>
      </c>
      <c r="AW88" s="222">
        <f t="shared" si="187"/>
        <v>0.14826765819632287</v>
      </c>
      <c r="AX88" s="223"/>
      <c r="AY88" s="221">
        <f t="shared" ref="AY88:BI88" si="188">_xlfn.CONFIDENCE.T(0.05,STDEV(AY41:AY46),COUNT(AY41:AY46))</f>
        <v>821.20686233327694</v>
      </c>
      <c r="AZ88" s="221">
        <f t="shared" si="188"/>
        <v>23.279786636425303</v>
      </c>
      <c r="BA88" s="221">
        <f t="shared" si="188"/>
        <v>20.73351162794787</v>
      </c>
      <c r="BB88" s="221">
        <f t="shared" si="188"/>
        <v>9.5865037062271181</v>
      </c>
      <c r="BC88" s="221">
        <f t="shared" si="188"/>
        <v>8.2176186273053879</v>
      </c>
      <c r="BD88" s="221">
        <f t="shared" si="188"/>
        <v>84.393910781347472</v>
      </c>
      <c r="BE88" s="221">
        <f t="shared" si="188"/>
        <v>444.30574044508654</v>
      </c>
      <c r="BF88" s="221">
        <f t="shared" si="188"/>
        <v>47.371017243345847</v>
      </c>
      <c r="BG88" s="221">
        <f t="shared" si="188"/>
        <v>11.694799707141001</v>
      </c>
      <c r="BH88" s="221">
        <f t="shared" si="188"/>
        <v>25.547275266813372</v>
      </c>
      <c r="BI88" s="221">
        <f t="shared" si="188"/>
        <v>116.75882505003169</v>
      </c>
      <c r="BJ88" s="221"/>
      <c r="BK88" s="223"/>
      <c r="BL88" s="222">
        <f t="shared" ref="BL88:BX88" si="189">_xlfn.CONFIDENCE.T(0.05,STDEV(BL41:BL46),COUNT(BL41:BL46))</f>
        <v>0.16473970904535085</v>
      </c>
      <c r="BM88" s="222">
        <f t="shared" si="189"/>
        <v>0.39956697243220313</v>
      </c>
      <c r="BN88" s="222">
        <f t="shared" si="189"/>
        <v>0.25708752205848961</v>
      </c>
      <c r="BO88" s="222">
        <f t="shared" si="189"/>
        <v>0.38816221120541428</v>
      </c>
      <c r="BP88" s="222">
        <f t="shared" si="189"/>
        <v>0.27836559486449108</v>
      </c>
      <c r="BQ88" s="222">
        <f t="shared" si="189"/>
        <v>0.57961711350068301</v>
      </c>
      <c r="BR88" s="222">
        <f t="shared" si="189"/>
        <v>0.54664459128603016</v>
      </c>
      <c r="BS88" s="222">
        <f t="shared" si="189"/>
        <v>0.58247858835033151</v>
      </c>
      <c r="BT88" s="222">
        <f t="shared" si="189"/>
        <v>0.61420681447638925</v>
      </c>
      <c r="BU88" s="222">
        <f t="shared" si="189"/>
        <v>0.45250329998509048</v>
      </c>
      <c r="BV88" s="222">
        <f t="shared" si="189"/>
        <v>0.46139145020777778</v>
      </c>
      <c r="BW88" s="222">
        <f t="shared" si="189"/>
        <v>0.57914516508072111</v>
      </c>
      <c r="BX88" s="222">
        <f t="shared" si="189"/>
        <v>0.59109445447802533</v>
      </c>
      <c r="BY88" s="208"/>
    </row>
    <row r="89" spans="1:77" x14ac:dyDescent="0.15">
      <c r="A89" s="112" t="s">
        <v>159</v>
      </c>
      <c r="B89" s="219"/>
      <c r="C89" s="219"/>
      <c r="D89" s="219"/>
      <c r="E89" s="219"/>
      <c r="F89" s="225"/>
      <c r="G89" s="225"/>
      <c r="H89" s="225"/>
      <c r="I89" s="225"/>
      <c r="J89" s="224"/>
      <c r="K89" s="223"/>
      <c r="L89" s="222">
        <f t="shared" ref="L89:W89" si="190">2*STDEV(L41:L46)</f>
        <v>44.376123740864138</v>
      </c>
      <c r="M89" s="222">
        <f t="shared" si="190"/>
        <v>0.32954936341389318</v>
      </c>
      <c r="N89" s="222">
        <f t="shared" si="190"/>
        <v>10.721061170773673</v>
      </c>
      <c r="O89" s="222">
        <f t="shared" si="190"/>
        <v>1.8086444912773112</v>
      </c>
      <c r="P89" s="222">
        <f t="shared" si="190"/>
        <v>2.0738622067291896E-2</v>
      </c>
      <c r="Q89" s="222">
        <f t="shared" si="190"/>
        <v>0.57578214810565309</v>
      </c>
      <c r="R89" s="222">
        <f t="shared" si="190"/>
        <v>1.1903794634744798</v>
      </c>
      <c r="S89" s="222">
        <f t="shared" si="190"/>
        <v>1.8579931047466389</v>
      </c>
      <c r="T89" s="222">
        <f t="shared" si="190"/>
        <v>1.6317307569053356</v>
      </c>
      <c r="U89" s="222">
        <f t="shared" si="190"/>
        <v>0.14207569850402449</v>
      </c>
      <c r="V89" s="222">
        <f t="shared" si="190"/>
        <v>21.433737051814447</v>
      </c>
      <c r="W89" s="222">
        <f t="shared" si="190"/>
        <v>114.95223683341725</v>
      </c>
      <c r="X89" s="223"/>
      <c r="Y89" s="221">
        <f t="shared" ref="Y89:AI89" si="191">2*STDEV(Y41:Y46)</f>
        <v>635.61059268900988</v>
      </c>
      <c r="Z89" s="221">
        <f t="shared" si="191"/>
        <v>20.821320360683888</v>
      </c>
      <c r="AA89" s="221">
        <f t="shared" si="191"/>
        <v>17.497216948064807</v>
      </c>
      <c r="AB89" s="221">
        <f t="shared" si="191"/>
        <v>9.1033239454755197</v>
      </c>
      <c r="AC89" s="221">
        <f t="shared" si="191"/>
        <v>6.8351424402937706</v>
      </c>
      <c r="AD89" s="221">
        <f t="shared" si="191"/>
        <v>69.758061517989773</v>
      </c>
      <c r="AE89" s="221">
        <f t="shared" si="191"/>
        <v>339.51864048585014</v>
      </c>
      <c r="AF89" s="221">
        <f t="shared" si="191"/>
        <v>42.52020879761367</v>
      </c>
      <c r="AG89" s="221">
        <f t="shared" si="191"/>
        <v>9.6546111239573822</v>
      </c>
      <c r="AH89" s="221">
        <f t="shared" si="191"/>
        <v>21.427150325008682</v>
      </c>
      <c r="AI89" s="221">
        <f t="shared" si="191"/>
        <v>90.671016385822867</v>
      </c>
      <c r="AJ89" s="223"/>
      <c r="AK89" s="408"/>
      <c r="AL89" s="406"/>
      <c r="AM89" s="223"/>
      <c r="AN89" s="222">
        <f t="shared" ref="AN89:AW89" si="192">2*STDEV(AN41:AN46)</f>
        <v>79.10880242865484</v>
      </c>
      <c r="AO89" s="222">
        <f t="shared" si="192"/>
        <v>0.47778515205908306</v>
      </c>
      <c r="AP89" s="222">
        <f t="shared" si="192"/>
        <v>18.834883308966202</v>
      </c>
      <c r="AQ89" s="222">
        <f t="shared" si="192"/>
        <v>2.8188933043812936</v>
      </c>
      <c r="AR89" s="222">
        <f t="shared" si="192"/>
        <v>3.0290504066871043E-2</v>
      </c>
      <c r="AS89" s="222">
        <f t="shared" si="192"/>
        <v>0.8545370983178443</v>
      </c>
      <c r="AT89" s="222">
        <f t="shared" si="192"/>
        <v>1.7067346822180158</v>
      </c>
      <c r="AU89" s="222">
        <f t="shared" si="192"/>
        <v>2.9808157614873276</v>
      </c>
      <c r="AV89" s="222">
        <f t="shared" si="192"/>
        <v>2.6763289630092775</v>
      </c>
      <c r="AW89" s="222">
        <f t="shared" si="192"/>
        <v>0.18635683870003908</v>
      </c>
      <c r="AX89" s="223"/>
      <c r="AY89" s="221">
        <f t="shared" ref="AY89:BI89" si="193">2*STDEV(AY41:AY46)</f>
        <v>1032.1705801852552</v>
      </c>
      <c r="AZ89" s="221">
        <f t="shared" si="193"/>
        <v>29.260241214784553</v>
      </c>
      <c r="BA89" s="221">
        <f t="shared" si="193"/>
        <v>26.059841567192777</v>
      </c>
      <c r="BB89" s="221">
        <f t="shared" si="193"/>
        <v>12.049226018752892</v>
      </c>
      <c r="BC89" s="221">
        <f t="shared" si="193"/>
        <v>10.328681572615318</v>
      </c>
      <c r="BD89" s="221">
        <f t="shared" si="193"/>
        <v>106.07426198045333</v>
      </c>
      <c r="BE89" s="221">
        <f t="shared" si="193"/>
        <v>558.44554512347383</v>
      </c>
      <c r="BF89" s="221">
        <f t="shared" si="193"/>
        <v>59.540382082421729</v>
      </c>
      <c r="BG89" s="221">
        <f t="shared" si="193"/>
        <v>14.699132158458751</v>
      </c>
      <c r="BH89" s="221">
        <f t="shared" si="193"/>
        <v>32.11023573205064</v>
      </c>
      <c r="BI89" s="221">
        <f t="shared" si="193"/>
        <v>146.75355226723659</v>
      </c>
      <c r="BJ89" s="259"/>
      <c r="BK89" s="223"/>
      <c r="BL89" s="222">
        <f t="shared" ref="BL89:BX89" si="194">2*STDEV(BL41:BL46)</f>
        <v>0.20706047265820512</v>
      </c>
      <c r="BM89" s="222">
        <f t="shared" si="194"/>
        <v>0.50221362323545315</v>
      </c>
      <c r="BN89" s="222">
        <f t="shared" si="194"/>
        <v>0.32313195246267729</v>
      </c>
      <c r="BO89" s="222">
        <f t="shared" si="194"/>
        <v>0.4878790389153923</v>
      </c>
      <c r="BP89" s="222">
        <f t="shared" si="194"/>
        <v>0.34987625010650458</v>
      </c>
      <c r="BQ89" s="222">
        <f t="shared" si="194"/>
        <v>0.72851769726749405</v>
      </c>
      <c r="BR89" s="222">
        <f t="shared" si="194"/>
        <v>0.68707470775353463</v>
      </c>
      <c r="BS89" s="222">
        <f t="shared" si="194"/>
        <v>0.73211426993537876</v>
      </c>
      <c r="BT89" s="222">
        <f t="shared" si="194"/>
        <v>0.77199331024896445</v>
      </c>
      <c r="BU89" s="222">
        <f t="shared" si="194"/>
        <v>0.56874901453490589</v>
      </c>
      <c r="BV89" s="222">
        <f t="shared" si="194"/>
        <v>0.57992048373824245</v>
      </c>
      <c r="BW89" s="222">
        <f t="shared" si="194"/>
        <v>0.72792450778407258</v>
      </c>
      <c r="BX89" s="222">
        <f t="shared" si="194"/>
        <v>0.74294350669376696</v>
      </c>
      <c r="BY89" s="208"/>
    </row>
    <row r="90" spans="1:77" x14ac:dyDescent="0.15">
      <c r="F90" s="252"/>
      <c r="G90" s="252"/>
      <c r="H90" s="209"/>
      <c r="I90" s="209"/>
      <c r="J90" s="209"/>
      <c r="K90" s="209"/>
      <c r="L90" s="211"/>
      <c r="M90" s="211"/>
      <c r="N90" s="211"/>
      <c r="O90" s="211"/>
      <c r="P90" s="211"/>
      <c r="Q90" s="211"/>
      <c r="R90" s="211"/>
      <c r="S90" s="211"/>
      <c r="T90" s="211"/>
      <c r="U90" s="211"/>
      <c r="V90" s="210"/>
      <c r="W90" s="211"/>
      <c r="X90" s="208"/>
      <c r="Y90" s="209"/>
      <c r="Z90" s="209"/>
      <c r="AA90" s="209"/>
      <c r="AB90" s="209"/>
      <c r="AC90" s="209"/>
      <c r="AD90" s="209"/>
      <c r="AE90" s="209"/>
      <c r="AF90" s="209"/>
      <c r="AG90" s="209"/>
      <c r="AH90" s="209"/>
      <c r="AI90" s="209"/>
      <c r="AJ90" s="208"/>
      <c r="AK90" s="408"/>
      <c r="AL90" s="406"/>
      <c r="AM90" s="208"/>
      <c r="AN90" s="208"/>
      <c r="AO90" s="208"/>
      <c r="AP90" s="208"/>
      <c r="AQ90" s="208"/>
      <c r="AR90" s="208"/>
      <c r="AS90" s="208"/>
      <c r="AT90" s="208"/>
      <c r="AU90" s="208"/>
      <c r="AV90" s="208"/>
      <c r="AW90" s="208"/>
      <c r="AX90" s="208"/>
      <c r="AY90" s="217"/>
      <c r="AZ90" s="217"/>
      <c r="BA90" s="217"/>
      <c r="BB90" s="217"/>
      <c r="BC90" s="217"/>
      <c r="BD90" s="217"/>
      <c r="BE90" s="217"/>
      <c r="BF90" s="217"/>
      <c r="BG90" s="217"/>
      <c r="BH90" s="217"/>
      <c r="BI90" s="217"/>
      <c r="BL90" s="208"/>
      <c r="BM90" s="208"/>
      <c r="BN90" s="208"/>
      <c r="BO90" s="208"/>
      <c r="BP90" s="208"/>
      <c r="BQ90" s="208"/>
      <c r="BR90" s="208"/>
      <c r="BS90" s="208"/>
      <c r="BT90" s="208"/>
      <c r="BU90" s="208"/>
      <c r="BV90" s="208"/>
    </row>
    <row r="91" spans="1:77" x14ac:dyDescent="0.15">
      <c r="A91" s="218" t="s">
        <v>201</v>
      </c>
      <c r="F91" s="252"/>
      <c r="G91" s="252"/>
      <c r="H91" s="209"/>
      <c r="I91" s="209"/>
      <c r="J91" s="209"/>
      <c r="K91" s="209"/>
      <c r="L91" s="211"/>
      <c r="M91" s="211"/>
      <c r="N91" s="211"/>
      <c r="O91" s="211"/>
      <c r="P91" s="211"/>
      <c r="Q91" s="211"/>
      <c r="R91" s="211"/>
      <c r="S91" s="211"/>
      <c r="T91" s="211"/>
      <c r="U91" s="211"/>
      <c r="V91" s="210"/>
      <c r="W91" s="211"/>
      <c r="X91" s="208"/>
      <c r="Y91" s="209"/>
      <c r="Z91" s="209"/>
      <c r="AA91" s="209"/>
      <c r="AB91" s="209"/>
      <c r="AC91" s="209"/>
      <c r="AD91" s="209"/>
      <c r="AE91" s="209"/>
      <c r="AF91" s="209"/>
      <c r="AG91" s="209"/>
      <c r="AH91" s="209"/>
      <c r="AI91" s="209"/>
      <c r="AJ91" s="208"/>
      <c r="AK91" s="406"/>
      <c r="AL91" s="265"/>
      <c r="AM91" s="208"/>
      <c r="AN91" s="208"/>
      <c r="AO91" s="208"/>
      <c r="AP91" s="208"/>
      <c r="AQ91" s="208"/>
      <c r="AR91" s="208"/>
      <c r="AS91" s="208"/>
      <c r="AT91" s="208"/>
      <c r="AU91" s="208"/>
      <c r="AV91" s="208"/>
      <c r="AW91" s="208"/>
      <c r="AX91" s="208"/>
      <c r="AY91" s="217"/>
      <c r="AZ91" s="217"/>
      <c r="BA91" s="217"/>
      <c r="BB91" s="217"/>
      <c r="BC91" s="217"/>
      <c r="BD91" s="217"/>
      <c r="BE91" s="217"/>
      <c r="BF91" s="217"/>
      <c r="BG91" s="217"/>
      <c r="BH91" s="217"/>
      <c r="BI91" s="217"/>
      <c r="BL91" s="208"/>
      <c r="BM91" s="208"/>
      <c r="BN91" s="208"/>
      <c r="BO91" s="208"/>
      <c r="BP91" s="208"/>
      <c r="BQ91" s="208"/>
      <c r="BR91" s="208"/>
      <c r="BS91" s="208"/>
      <c r="BT91" s="208"/>
      <c r="BU91" s="208"/>
      <c r="BV91" s="208"/>
    </row>
    <row r="92" spans="1:77" x14ac:dyDescent="0.15">
      <c r="A92" s="213" t="s">
        <v>202</v>
      </c>
      <c r="B92" s="213"/>
      <c r="C92" s="212" t="s">
        <v>203</v>
      </c>
      <c r="D92" s="537" t="s">
        <v>204</v>
      </c>
      <c r="E92" s="201" t="s">
        <v>173</v>
      </c>
      <c r="F92" s="252">
        <v>40376</v>
      </c>
      <c r="G92" s="78" t="s">
        <v>79</v>
      </c>
      <c r="H92" s="209"/>
      <c r="I92" s="209"/>
      <c r="J92" s="209"/>
      <c r="K92" s="209"/>
      <c r="L92" s="211">
        <v>77.599999999999994</v>
      </c>
      <c r="M92" s="211">
        <v>0.109</v>
      </c>
      <c r="N92" s="211">
        <v>11.7</v>
      </c>
      <c r="O92" s="211">
        <v>0.85</v>
      </c>
      <c r="P92" s="211">
        <v>2.4E-2</v>
      </c>
      <c r="Q92" s="211">
        <v>0.22</v>
      </c>
      <c r="R92" s="211">
        <v>0.14000000000000001</v>
      </c>
      <c r="S92" s="211">
        <v>2.98</v>
      </c>
      <c r="T92" s="211">
        <v>5.14</v>
      </c>
      <c r="U92" s="211">
        <v>1.4999999999999999E-2</v>
      </c>
      <c r="V92" s="210">
        <v>1.1299999999999999</v>
      </c>
      <c r="W92" s="211">
        <v>99.88</v>
      </c>
      <c r="X92" s="209"/>
      <c r="Y92" s="209">
        <v>260</v>
      </c>
      <c r="Z92" s="209">
        <v>10</v>
      </c>
      <c r="AA92" s="209">
        <v>15</v>
      </c>
      <c r="AB92" s="209">
        <v>15</v>
      </c>
      <c r="AC92" s="209" t="s">
        <v>83</v>
      </c>
      <c r="AD92" s="209">
        <v>197</v>
      </c>
      <c r="AE92" s="209">
        <v>39</v>
      </c>
      <c r="AF92" s="209" t="s">
        <v>83</v>
      </c>
      <c r="AG92" s="209">
        <v>14</v>
      </c>
      <c r="AH92" s="209">
        <v>16</v>
      </c>
      <c r="AI92" s="209">
        <v>86</v>
      </c>
      <c r="AJ92" s="209"/>
      <c r="AK92" s="310"/>
      <c r="AL92" s="310"/>
      <c r="AM92" s="209"/>
      <c r="AN92" s="208">
        <f t="shared" ref="AN92:AW93" si="195">IFERROR((L92*100)/(100-$V92),"NA")</f>
        <v>78.486901992515413</v>
      </c>
      <c r="AO92" s="208">
        <f t="shared" si="195"/>
        <v>0.1102457772833013</v>
      </c>
      <c r="AP92" s="208">
        <f t="shared" si="195"/>
        <v>11.833721047840598</v>
      </c>
      <c r="AQ92" s="208">
        <f t="shared" si="195"/>
        <v>0.85971477697987253</v>
      </c>
      <c r="AR92" s="208">
        <f t="shared" si="195"/>
        <v>2.4274299585314046E-2</v>
      </c>
      <c r="AS92" s="208">
        <f t="shared" si="195"/>
        <v>0.22251441286537876</v>
      </c>
      <c r="AT92" s="208">
        <f t="shared" si="195"/>
        <v>0.14160008091433196</v>
      </c>
      <c r="AU92" s="208">
        <f t="shared" si="195"/>
        <v>3.0140588651764944</v>
      </c>
      <c r="AV92" s="208">
        <f t="shared" si="195"/>
        <v>5.1987458278547587</v>
      </c>
      <c r="AW92" s="208">
        <f t="shared" si="195"/>
        <v>1.5171437240821279E-2</v>
      </c>
      <c r="AX92" s="208"/>
      <c r="AY92" s="217">
        <f t="shared" ref="AY92:BI93" si="196">IFERROR((Y92*100)/(100-$V92),"&lt;10")</f>
        <v>262.97157884090217</v>
      </c>
      <c r="AZ92" s="217">
        <f t="shared" si="196"/>
        <v>10.114291493880852</v>
      </c>
      <c r="BA92" s="217">
        <f t="shared" si="196"/>
        <v>15.17143724082128</v>
      </c>
      <c r="BB92" s="217">
        <f t="shared" si="196"/>
        <v>15.17143724082128</v>
      </c>
      <c r="BC92" s="217" t="str">
        <f t="shared" si="196"/>
        <v>&lt;10</v>
      </c>
      <c r="BD92" s="217">
        <f t="shared" si="196"/>
        <v>199.2515424294528</v>
      </c>
      <c r="BE92" s="217">
        <f t="shared" si="196"/>
        <v>39.445736826135331</v>
      </c>
      <c r="BF92" s="217" t="str">
        <f t="shared" si="196"/>
        <v>&lt;10</v>
      </c>
      <c r="BG92" s="217">
        <f t="shared" si="196"/>
        <v>14.160008091433195</v>
      </c>
      <c r="BH92" s="217">
        <f t="shared" si="196"/>
        <v>16.182866390209366</v>
      </c>
      <c r="BI92" s="217">
        <f t="shared" si="196"/>
        <v>86.982906847375332</v>
      </c>
      <c r="BJ92" s="217">
        <v>11.139581954189655</v>
      </c>
      <c r="BL92" s="208"/>
      <c r="BM92" s="208"/>
      <c r="BN92" s="208"/>
      <c r="BO92" s="208"/>
      <c r="BP92" s="208"/>
      <c r="BQ92" s="208"/>
      <c r="BR92" s="208"/>
      <c r="BS92" s="208"/>
      <c r="BT92" s="208"/>
      <c r="BU92" s="208"/>
      <c r="BV92" s="208"/>
      <c r="BW92" s="208"/>
      <c r="BX92" s="208"/>
      <c r="BY92" s="208"/>
    </row>
    <row r="93" spans="1:77" x14ac:dyDescent="0.15">
      <c r="A93" s="213" t="s">
        <v>205</v>
      </c>
      <c r="B93" s="213"/>
      <c r="C93" s="212" t="s">
        <v>206</v>
      </c>
      <c r="D93" s="537" t="s">
        <v>139</v>
      </c>
      <c r="E93" s="201" t="s">
        <v>173</v>
      </c>
      <c r="F93" s="252">
        <v>40376</v>
      </c>
      <c r="G93" s="78" t="s">
        <v>79</v>
      </c>
      <c r="H93" s="209"/>
      <c r="I93" s="209"/>
      <c r="J93" s="209"/>
      <c r="K93" s="209"/>
      <c r="L93" s="211">
        <v>77.3</v>
      </c>
      <c r="M93" s="211">
        <v>0.10299999999999999</v>
      </c>
      <c r="N93" s="211">
        <v>11.7</v>
      </c>
      <c r="O93" s="211">
        <v>0.85</v>
      </c>
      <c r="P93" s="211">
        <v>2.3E-2</v>
      </c>
      <c r="Q93" s="211">
        <v>0.2</v>
      </c>
      <c r="R93" s="211">
        <v>0.09</v>
      </c>
      <c r="S93" s="211">
        <v>3.1</v>
      </c>
      <c r="T93" s="211">
        <v>5.29</v>
      </c>
      <c r="U93" s="211">
        <v>1.6E-2</v>
      </c>
      <c r="V93" s="210">
        <v>1.25</v>
      </c>
      <c r="W93" s="211">
        <v>99.87</v>
      </c>
      <c r="X93" s="209"/>
      <c r="Y93" s="209">
        <v>285</v>
      </c>
      <c r="Z93" s="209" t="s">
        <v>83</v>
      </c>
      <c r="AA93" s="209">
        <v>13</v>
      </c>
      <c r="AB93" s="209">
        <v>14</v>
      </c>
      <c r="AC93" s="209" t="s">
        <v>83</v>
      </c>
      <c r="AD93" s="209">
        <v>183</v>
      </c>
      <c r="AE93" s="209">
        <v>48</v>
      </c>
      <c r="AF93" s="209" t="s">
        <v>83</v>
      </c>
      <c r="AG93" s="209">
        <v>18</v>
      </c>
      <c r="AH93" s="209">
        <v>22</v>
      </c>
      <c r="AI93" s="209">
        <v>87</v>
      </c>
      <c r="AJ93" s="209"/>
      <c r="AK93" s="406">
        <v>0.74509732483833213</v>
      </c>
      <c r="AL93" s="407">
        <v>3.6000000000000001E-5</v>
      </c>
      <c r="AM93" s="209"/>
      <c r="AN93" s="208">
        <f t="shared" si="195"/>
        <v>78.278481012658233</v>
      </c>
      <c r="AO93" s="208">
        <f t="shared" si="195"/>
        <v>0.10430379746835441</v>
      </c>
      <c r="AP93" s="208">
        <f t="shared" si="195"/>
        <v>11.848101265822784</v>
      </c>
      <c r="AQ93" s="208">
        <f t="shared" si="195"/>
        <v>0.86075949367088611</v>
      </c>
      <c r="AR93" s="208">
        <f t="shared" si="195"/>
        <v>2.3291139240506329E-2</v>
      </c>
      <c r="AS93" s="208">
        <f t="shared" si="195"/>
        <v>0.20253164556962025</v>
      </c>
      <c r="AT93" s="208">
        <f t="shared" si="195"/>
        <v>9.1139240506329114E-2</v>
      </c>
      <c r="AU93" s="208">
        <f t="shared" si="195"/>
        <v>3.1392405063291138</v>
      </c>
      <c r="AV93" s="208">
        <f t="shared" si="195"/>
        <v>5.3569620253164558</v>
      </c>
      <c r="AW93" s="208">
        <f t="shared" si="195"/>
        <v>1.6202531645569621E-2</v>
      </c>
      <c r="AX93" s="208"/>
      <c r="AY93" s="217">
        <f t="shared" si="196"/>
        <v>288.60759493670884</v>
      </c>
      <c r="AZ93" s="217" t="str">
        <f t="shared" si="196"/>
        <v>&lt;10</v>
      </c>
      <c r="BA93" s="217">
        <f t="shared" si="196"/>
        <v>13.164556962025317</v>
      </c>
      <c r="BB93" s="217">
        <f t="shared" si="196"/>
        <v>14.177215189873417</v>
      </c>
      <c r="BC93" s="217" t="str">
        <f t="shared" si="196"/>
        <v>&lt;10</v>
      </c>
      <c r="BD93" s="217">
        <f t="shared" si="196"/>
        <v>185.31645569620252</v>
      </c>
      <c r="BE93" s="217">
        <f t="shared" si="196"/>
        <v>48.607594936708864</v>
      </c>
      <c r="BF93" s="217" t="str">
        <f t="shared" si="196"/>
        <v>&lt;10</v>
      </c>
      <c r="BG93" s="217">
        <f t="shared" si="196"/>
        <v>18.227848101265824</v>
      </c>
      <c r="BH93" s="217">
        <f t="shared" si="196"/>
        <v>22.278481012658229</v>
      </c>
      <c r="BI93" s="217">
        <f t="shared" si="196"/>
        <v>88.101265822784811</v>
      </c>
      <c r="BJ93" s="217">
        <v>8.3794043201624611</v>
      </c>
      <c r="BL93" s="208"/>
      <c r="BM93" s="208"/>
      <c r="BN93" s="208"/>
      <c r="BO93" s="208"/>
      <c r="BP93" s="208"/>
      <c r="BQ93" s="208"/>
      <c r="BR93" s="208"/>
      <c r="BS93" s="208"/>
      <c r="BT93" s="208"/>
      <c r="BU93" s="208"/>
      <c r="BV93" s="208"/>
      <c r="BW93" s="208"/>
      <c r="BX93" s="208"/>
      <c r="BY93" s="208"/>
    </row>
    <row r="94" spans="1:77" x14ac:dyDescent="0.15">
      <c r="A94" s="112" t="s">
        <v>179</v>
      </c>
      <c r="B94" s="219"/>
      <c r="C94" s="219"/>
      <c r="D94" s="219"/>
      <c r="E94" s="219"/>
      <c r="F94" s="225"/>
      <c r="G94" s="225"/>
      <c r="H94" s="225"/>
      <c r="I94" s="225"/>
      <c r="J94" s="224"/>
      <c r="K94" s="228"/>
      <c r="L94" s="227">
        <f t="shared" ref="L94:W94" si="197">AVERAGE(L64:L69)</f>
        <v>57.592612076255108</v>
      </c>
      <c r="M94" s="227">
        <f t="shared" si="197"/>
        <v>0.24461430274095911</v>
      </c>
      <c r="N94" s="227">
        <f t="shared" si="197"/>
        <v>13.583577290039988</v>
      </c>
      <c r="O94" s="227">
        <f t="shared" si="197"/>
        <v>1.5980512781391407</v>
      </c>
      <c r="P94" s="227">
        <f t="shared" si="197"/>
        <v>3.0049232454235315E-2</v>
      </c>
      <c r="Q94" s="227">
        <f t="shared" si="197"/>
        <v>0.88950426620578993</v>
      </c>
      <c r="R94" s="227">
        <f t="shared" si="197"/>
        <v>1.907718835546466</v>
      </c>
      <c r="S94" s="227">
        <f t="shared" si="197"/>
        <v>4.219982617497732</v>
      </c>
      <c r="T94" s="227">
        <f t="shared" si="197"/>
        <v>2.426781824064113</v>
      </c>
      <c r="U94" s="227">
        <f t="shared" si="197"/>
        <v>0.11351103460070049</v>
      </c>
      <c r="V94" s="227">
        <f t="shared" si="197"/>
        <v>0.8062192160415852</v>
      </c>
      <c r="W94" s="227">
        <f t="shared" si="197"/>
        <v>82.939769315057148</v>
      </c>
      <c r="X94" s="228"/>
      <c r="Y94" s="226">
        <f t="shared" ref="Y94:AI94" si="198">AVERAGE(Y64:Y69)</f>
        <v>1163.5458793060905</v>
      </c>
      <c r="Z94" s="226">
        <f t="shared" si="198"/>
        <v>6.1274053608444357</v>
      </c>
      <c r="AA94" s="226">
        <f t="shared" si="198"/>
        <v>17.942599111049841</v>
      </c>
      <c r="AB94" s="226">
        <f t="shared" si="198"/>
        <v>7.6689945951219975</v>
      </c>
      <c r="AC94" s="226">
        <f t="shared" si="198"/>
        <v>3.2138461147247397</v>
      </c>
      <c r="AD94" s="226">
        <f t="shared" si="198"/>
        <v>89.473791654661525</v>
      </c>
      <c r="AE94" s="226">
        <f t="shared" si="198"/>
        <v>677.86042652847061</v>
      </c>
      <c r="AF94" s="226">
        <f t="shared" si="198"/>
        <v>22.201386665169803</v>
      </c>
      <c r="AG94" s="226">
        <f t="shared" si="198"/>
        <v>4.7109778438531125</v>
      </c>
      <c r="AH94" s="226">
        <f t="shared" si="198"/>
        <v>41.849597113777143</v>
      </c>
      <c r="AI94" s="226">
        <f t="shared" si="198"/>
        <v>95.106855991426201</v>
      </c>
      <c r="AJ94" s="228"/>
      <c r="AK94" s="208"/>
      <c r="AL94" s="264"/>
      <c r="AM94" s="228"/>
      <c r="AN94" s="227">
        <f t="shared" ref="AN94:AW94" si="199">AVERAGE(AN64:AN69)</f>
        <v>58.121659756640447</v>
      </c>
      <c r="AO94" s="227">
        <f t="shared" si="199"/>
        <v>0.24666711758469842</v>
      </c>
      <c r="AP94" s="227">
        <f t="shared" si="199"/>
        <v>13.687508086452462</v>
      </c>
      <c r="AQ94" s="227">
        <f t="shared" si="199"/>
        <v>1.6112229380988321</v>
      </c>
      <c r="AR94" s="227">
        <f t="shared" si="199"/>
        <v>3.0337218067526196E-2</v>
      </c>
      <c r="AS94" s="227">
        <f t="shared" si="199"/>
        <v>0.89840558232326584</v>
      </c>
      <c r="AT94" s="227">
        <f t="shared" si="199"/>
        <v>1.920895157523806</v>
      </c>
      <c r="AU94" s="227">
        <f t="shared" si="199"/>
        <v>4.2552971983222099</v>
      </c>
      <c r="AV94" s="227">
        <f t="shared" si="199"/>
        <v>2.4508191973621014</v>
      </c>
      <c r="AW94" s="227">
        <f t="shared" si="199"/>
        <v>0.11442535716083603</v>
      </c>
      <c r="AX94" s="228"/>
      <c r="AY94" s="226">
        <f t="shared" ref="AY94:BI94" si="200">AVERAGE(AY64:AY69)</f>
        <v>1175.0811207726667</v>
      </c>
      <c r="AZ94" s="226">
        <f t="shared" si="200"/>
        <v>6.1688314459642442</v>
      </c>
      <c r="BA94" s="226">
        <f t="shared" si="200"/>
        <v>18.079518210289798</v>
      </c>
      <c r="BB94" s="226">
        <f t="shared" si="200"/>
        <v>7.7377198845156911</v>
      </c>
      <c r="BC94" s="226">
        <f t="shared" si="200"/>
        <v>3.2449014638597826</v>
      </c>
      <c r="BD94" s="226">
        <f t="shared" si="200"/>
        <v>90.327866708033625</v>
      </c>
      <c r="BE94" s="226">
        <f t="shared" si="200"/>
        <v>683.23978843081329</v>
      </c>
      <c r="BF94" s="226">
        <f t="shared" si="200"/>
        <v>22.381722423161978</v>
      </c>
      <c r="BG94" s="226">
        <f t="shared" si="200"/>
        <v>4.7538928965801626</v>
      </c>
      <c r="BH94" s="226">
        <f t="shared" si="200"/>
        <v>42.261395613082733</v>
      </c>
      <c r="BI94" s="226">
        <f t="shared" si="200"/>
        <v>95.802796199119769</v>
      </c>
      <c r="BJ94" s="228"/>
      <c r="BK94" s="228"/>
      <c r="BL94" s="227"/>
      <c r="BM94" s="227"/>
      <c r="BN94" s="227"/>
      <c r="BO94" s="227"/>
      <c r="BP94" s="227"/>
      <c r="BQ94" s="227"/>
      <c r="BR94" s="227"/>
      <c r="BS94" s="227"/>
      <c r="BT94" s="227"/>
      <c r="BU94" s="227"/>
      <c r="BV94" s="227"/>
      <c r="BW94" s="227"/>
      <c r="BX94" s="227"/>
      <c r="BY94" s="208"/>
    </row>
    <row r="95" spans="1:77" ht="18" x14ac:dyDescent="0.15">
      <c r="A95" s="112" t="s">
        <v>158</v>
      </c>
      <c r="B95" s="219"/>
      <c r="C95" s="219"/>
      <c r="D95" s="219"/>
      <c r="E95" s="219"/>
      <c r="F95" s="225"/>
      <c r="G95" s="225"/>
      <c r="H95" s="225"/>
      <c r="I95" s="225"/>
      <c r="J95" s="224"/>
      <c r="K95" s="223"/>
      <c r="L95" s="222">
        <f t="shared" ref="L95:W95" si="201">_xlfn.CONFIDENCE.T(0.05,STDEV(L64:L69),COUNT(L64:L69))</f>
        <v>29.3939938493433</v>
      </c>
      <c r="M95" s="222">
        <f t="shared" si="201"/>
        <v>0.11940395666201933</v>
      </c>
      <c r="N95" s="222">
        <f t="shared" si="201"/>
        <v>6.8556827341844855</v>
      </c>
      <c r="O95" s="222">
        <f t="shared" si="201"/>
        <v>0.73458282740519809</v>
      </c>
      <c r="P95" s="222">
        <f t="shared" si="201"/>
        <v>1.3443172280663369E-2</v>
      </c>
      <c r="Q95" s="222">
        <f t="shared" si="201"/>
        <v>0.37014536414403676</v>
      </c>
      <c r="R95" s="222">
        <f t="shared" si="201"/>
        <v>0.82272789501407484</v>
      </c>
      <c r="S95" s="222">
        <f t="shared" si="201"/>
        <v>1.9658782672026565</v>
      </c>
      <c r="T95" s="222">
        <f t="shared" si="201"/>
        <v>1.1091798486268407</v>
      </c>
      <c r="U95" s="222">
        <f t="shared" si="201"/>
        <v>5.274818158149893E-2</v>
      </c>
      <c r="V95" s="222">
        <f t="shared" si="201"/>
        <v>0.43505778053808103</v>
      </c>
      <c r="W95" s="222">
        <f t="shared" si="201"/>
        <v>42.619822457896802</v>
      </c>
      <c r="X95" s="223"/>
      <c r="Y95" s="221">
        <f t="shared" ref="Y95:AI95" si="202">_xlfn.CONFIDENCE.T(0.05,STDEV(Y64:Y69),COUNT(Y64:Y69))</f>
        <v>493.76651110745263</v>
      </c>
      <c r="Z95" s="221">
        <f t="shared" si="202"/>
        <v>2.7669014698747199</v>
      </c>
      <c r="AA95" s="221">
        <f t="shared" si="202"/>
        <v>8.20208349880021</v>
      </c>
      <c r="AB95" s="221">
        <f t="shared" si="202"/>
        <v>3.2815206060448601</v>
      </c>
      <c r="AC95" s="221">
        <f t="shared" si="202"/>
        <v>1.5659560832200676</v>
      </c>
      <c r="AD95" s="221">
        <f t="shared" si="202"/>
        <v>39.368027531433384</v>
      </c>
      <c r="AE95" s="221">
        <f t="shared" si="202"/>
        <v>289.94991369859378</v>
      </c>
      <c r="AF95" s="221">
        <f t="shared" si="202"/>
        <v>8.7567694070018067</v>
      </c>
      <c r="AG95" s="221">
        <f t="shared" si="202"/>
        <v>1.8758344059626384</v>
      </c>
      <c r="AH95" s="221">
        <f t="shared" si="202"/>
        <v>15.497827536254167</v>
      </c>
      <c r="AI95" s="221">
        <f t="shared" si="202"/>
        <v>44.828277662942007</v>
      </c>
      <c r="AJ95" s="223"/>
      <c r="AK95" s="208"/>
      <c r="AL95" s="264"/>
      <c r="AM95" s="223"/>
      <c r="AN95" s="222">
        <f t="shared" ref="AN95:AW95" si="203">_xlfn.CONFIDENCE.T(0.05,STDEV(AN64:AN69),COUNT(AN64:AN69))</f>
        <v>29.574632268779734</v>
      </c>
      <c r="AO95" s="222">
        <f t="shared" si="203"/>
        <v>0.12055470527417871</v>
      </c>
      <c r="AP95" s="222">
        <f t="shared" si="203"/>
        <v>6.9471401403219772</v>
      </c>
      <c r="AQ95" s="222">
        <f t="shared" si="203"/>
        <v>0.74164517528726559</v>
      </c>
      <c r="AR95" s="222">
        <f t="shared" si="203"/>
        <v>1.3536777825327893E-2</v>
      </c>
      <c r="AS95" s="222">
        <f t="shared" si="203"/>
        <v>0.37403356303184643</v>
      </c>
      <c r="AT95" s="222">
        <f t="shared" si="203"/>
        <v>0.82647666054073765</v>
      </c>
      <c r="AU95" s="222">
        <f t="shared" si="203"/>
        <v>1.9843215427016019</v>
      </c>
      <c r="AV95" s="222">
        <f t="shared" si="203"/>
        <v>1.1159618838250955</v>
      </c>
      <c r="AW95" s="222">
        <f t="shared" si="203"/>
        <v>5.3290010578268571E-2</v>
      </c>
      <c r="AX95" s="223"/>
      <c r="AY95" s="221">
        <f t="shared" ref="AY95:BI95" si="204">_xlfn.CONFIDENCE.T(0.05,STDEV(AY64:AY69),COUNT(AY64:AY69))</f>
        <v>498.27639143615767</v>
      </c>
      <c r="AZ95" s="221">
        <f t="shared" si="204"/>
        <v>2.7770243804318064</v>
      </c>
      <c r="BA95" s="221">
        <f t="shared" si="204"/>
        <v>8.2937906815048876</v>
      </c>
      <c r="BB95" s="221">
        <f t="shared" si="204"/>
        <v>3.3134254861519783</v>
      </c>
      <c r="BC95" s="221">
        <f t="shared" si="204"/>
        <v>1.5849557362387048</v>
      </c>
      <c r="BD95" s="221">
        <f t="shared" si="204"/>
        <v>39.668083710492404</v>
      </c>
      <c r="BE95" s="221">
        <f t="shared" si="204"/>
        <v>292.40800954303916</v>
      </c>
      <c r="BF95" s="221">
        <f t="shared" si="204"/>
        <v>8.8293054310895389</v>
      </c>
      <c r="BG95" s="221">
        <f t="shared" si="204"/>
        <v>1.8944188924755234</v>
      </c>
      <c r="BH95" s="221">
        <f t="shared" si="204"/>
        <v>15.670908995219722</v>
      </c>
      <c r="BI95" s="221">
        <f t="shared" si="204"/>
        <v>45.401593576705991</v>
      </c>
      <c r="BJ95" s="223"/>
      <c r="BK95" s="223"/>
      <c r="BL95" s="222"/>
      <c r="BM95" s="222"/>
      <c r="BN95" s="222"/>
      <c r="BO95" s="222"/>
      <c r="BP95" s="222"/>
      <c r="BQ95" s="222"/>
      <c r="BR95" s="222"/>
      <c r="BS95" s="222"/>
      <c r="BT95" s="222"/>
      <c r="BU95" s="222"/>
      <c r="BV95" s="222"/>
      <c r="BW95" s="222"/>
      <c r="BX95" s="222"/>
      <c r="BY95" s="208"/>
    </row>
    <row r="96" spans="1:77" x14ac:dyDescent="0.15">
      <c r="A96" s="112" t="s">
        <v>159</v>
      </c>
      <c r="B96" s="219"/>
      <c r="C96" s="219"/>
      <c r="D96" s="219"/>
      <c r="E96" s="219"/>
      <c r="F96" s="225"/>
      <c r="G96" s="225"/>
      <c r="H96" s="225"/>
      <c r="I96" s="225"/>
      <c r="J96" s="224"/>
      <c r="K96" s="223"/>
      <c r="L96" s="222">
        <f t="shared" ref="L96:W96" si="205">2*STDEV(L64:L69)</f>
        <v>56.018668952879672</v>
      </c>
      <c r="M96" s="222">
        <f t="shared" si="205"/>
        <v>0.22755841734868873</v>
      </c>
      <c r="N96" s="222">
        <f t="shared" si="205"/>
        <v>13.065465805723903</v>
      </c>
      <c r="O96" s="222">
        <f t="shared" si="205"/>
        <v>1.3999578430136157</v>
      </c>
      <c r="P96" s="222">
        <f t="shared" si="205"/>
        <v>2.5619812725239249E-2</v>
      </c>
      <c r="Q96" s="222">
        <f t="shared" si="205"/>
        <v>0.70541794098154298</v>
      </c>
      <c r="R96" s="222">
        <f t="shared" si="205"/>
        <v>1.5679434997950328</v>
      </c>
      <c r="S96" s="222">
        <f t="shared" si="205"/>
        <v>3.7465437468800005</v>
      </c>
      <c r="T96" s="222">
        <f t="shared" si="205"/>
        <v>2.1138596907891896</v>
      </c>
      <c r="U96" s="222">
        <f t="shared" si="205"/>
        <v>0.10052675852847365</v>
      </c>
      <c r="V96" s="222">
        <f t="shared" si="205"/>
        <v>0.82912713080947387</v>
      </c>
      <c r="W96" s="222">
        <f t="shared" si="205"/>
        <v>81.224271098932931</v>
      </c>
      <c r="X96" s="223"/>
      <c r="Y96" s="221">
        <f t="shared" ref="Y96:AI96" si="206">2*STDEV(Y64:Y69)</f>
        <v>941.01342156893497</v>
      </c>
      <c r="Z96" s="221">
        <f t="shared" si="206"/>
        <v>5.273122742713336</v>
      </c>
      <c r="AA96" s="221">
        <f t="shared" si="206"/>
        <v>15.631417853529662</v>
      </c>
      <c r="AB96" s="221">
        <f t="shared" si="206"/>
        <v>6.2538768101493289</v>
      </c>
      <c r="AC96" s="221">
        <f t="shared" si="206"/>
        <v>2.9843775524438603</v>
      </c>
      <c r="AD96" s="221">
        <f t="shared" si="206"/>
        <v>75.027045079839993</v>
      </c>
      <c r="AE96" s="221">
        <f t="shared" si="206"/>
        <v>552.58255518619956</v>
      </c>
      <c r="AF96" s="221">
        <f t="shared" si="206"/>
        <v>16.688530623697396</v>
      </c>
      <c r="AG96" s="221">
        <f t="shared" si="206"/>
        <v>3.574939395327879</v>
      </c>
      <c r="AH96" s="221">
        <f t="shared" si="206"/>
        <v>29.535546434825186</v>
      </c>
      <c r="AI96" s="221">
        <f t="shared" si="206"/>
        <v>85.433114635567719</v>
      </c>
      <c r="AJ96" s="223"/>
      <c r="AK96" s="209"/>
      <c r="AL96" s="264"/>
      <c r="AM96" s="223"/>
      <c r="AN96" s="222">
        <f t="shared" ref="AN96:AW96" si="207">2*STDEV(AN64:AN69)</f>
        <v>56.362927166664626</v>
      </c>
      <c r="AO96" s="222">
        <f t="shared" si="207"/>
        <v>0.22975149821694174</v>
      </c>
      <c r="AP96" s="222">
        <f t="shared" si="207"/>
        <v>13.239764071688182</v>
      </c>
      <c r="AQ96" s="222">
        <f t="shared" si="207"/>
        <v>1.4134171684140138</v>
      </c>
      <c r="AR96" s="222">
        <f t="shared" si="207"/>
        <v>2.579820488404529E-2</v>
      </c>
      <c r="AS96" s="222">
        <f t="shared" si="207"/>
        <v>0.71282801691186892</v>
      </c>
      <c r="AT96" s="222">
        <f t="shared" si="207"/>
        <v>1.5750878455445907</v>
      </c>
      <c r="AU96" s="222">
        <f t="shared" si="207"/>
        <v>3.7816926875063608</v>
      </c>
      <c r="AV96" s="222">
        <f t="shared" si="207"/>
        <v>2.1267848001344887</v>
      </c>
      <c r="AW96" s="222">
        <f t="shared" si="207"/>
        <v>0.10155936877377339</v>
      </c>
      <c r="AX96" s="223"/>
      <c r="AY96" s="221">
        <f t="shared" ref="AY96:BI96" si="208">2*STDEV(AY64:AY69)</f>
        <v>949.60828943363242</v>
      </c>
      <c r="AZ96" s="221">
        <f t="shared" si="208"/>
        <v>5.2924148463397955</v>
      </c>
      <c r="BA96" s="221">
        <f t="shared" si="208"/>
        <v>15.806192140238219</v>
      </c>
      <c r="BB96" s="221">
        <f t="shared" si="208"/>
        <v>6.3146806915770277</v>
      </c>
      <c r="BC96" s="221">
        <f t="shared" si="208"/>
        <v>3.0205868296902869</v>
      </c>
      <c r="BD96" s="221">
        <f t="shared" si="208"/>
        <v>75.598888016465935</v>
      </c>
      <c r="BE96" s="221">
        <f t="shared" si="208"/>
        <v>557.26716041780583</v>
      </c>
      <c r="BF96" s="221">
        <f t="shared" si="208"/>
        <v>16.826768780150559</v>
      </c>
      <c r="BG96" s="221">
        <f t="shared" si="208"/>
        <v>3.6103574539612353</v>
      </c>
      <c r="BH96" s="221">
        <f t="shared" si="208"/>
        <v>29.865402697344933</v>
      </c>
      <c r="BI96" s="221">
        <f t="shared" si="208"/>
        <v>86.52573221394691</v>
      </c>
      <c r="BJ96" s="223"/>
      <c r="BK96" s="223"/>
      <c r="BL96" s="222"/>
      <c r="BM96" s="222"/>
      <c r="BN96" s="222"/>
      <c r="BO96" s="222"/>
      <c r="BP96" s="222"/>
      <c r="BQ96" s="222"/>
      <c r="BR96" s="222"/>
      <c r="BS96" s="222"/>
      <c r="BT96" s="222"/>
      <c r="BU96" s="222"/>
      <c r="BV96" s="222"/>
      <c r="BW96" s="222"/>
      <c r="BX96" s="222"/>
      <c r="BY96" s="208"/>
    </row>
    <row r="97" spans="1:77" x14ac:dyDescent="0.2">
      <c r="A97" s="204"/>
      <c r="B97" s="204"/>
      <c r="C97" s="204"/>
      <c r="D97" s="204"/>
      <c r="E97" s="204"/>
      <c r="F97" s="205"/>
      <c r="G97" s="205"/>
      <c r="H97" s="204"/>
      <c r="I97" s="204"/>
      <c r="J97" s="204"/>
      <c r="K97" s="204"/>
      <c r="L97" s="207"/>
      <c r="M97" s="207"/>
      <c r="N97" s="207"/>
      <c r="O97" s="207"/>
      <c r="P97" s="207"/>
      <c r="Q97" s="207"/>
      <c r="R97" s="207"/>
      <c r="S97" s="207"/>
      <c r="T97" s="207"/>
      <c r="U97" s="207"/>
      <c r="V97" s="206"/>
      <c r="W97" s="206"/>
      <c r="X97" s="205"/>
      <c r="Y97" s="205"/>
      <c r="Z97" s="205"/>
      <c r="AA97" s="205"/>
      <c r="AB97" s="205"/>
      <c r="AC97" s="205"/>
      <c r="AD97" s="205"/>
      <c r="AE97" s="205"/>
      <c r="AF97" s="205"/>
      <c r="AG97" s="205"/>
      <c r="AH97" s="205"/>
      <c r="AI97" s="205"/>
      <c r="AJ97" s="205"/>
      <c r="AK97" s="266"/>
      <c r="AL97" s="266"/>
      <c r="AM97" s="205"/>
      <c r="AN97" s="205"/>
      <c r="AO97" s="205"/>
      <c r="AP97" s="205"/>
      <c r="AQ97" s="205"/>
      <c r="AR97" s="204"/>
      <c r="AS97" s="204"/>
      <c r="AT97" s="204"/>
      <c r="AU97" s="204"/>
      <c r="AV97" s="204"/>
      <c r="AW97" s="204"/>
      <c r="AX97" s="204"/>
      <c r="AY97" s="204"/>
      <c r="AZ97" s="204"/>
      <c r="BA97" s="204"/>
      <c r="BB97" s="204"/>
      <c r="BC97" s="204"/>
      <c r="BD97" s="204"/>
      <c r="BE97" s="204"/>
      <c r="BF97" s="204"/>
      <c r="BG97" s="204"/>
      <c r="BH97" s="204"/>
      <c r="BI97" s="204"/>
      <c r="BJ97" s="205"/>
      <c r="BK97" s="204"/>
      <c r="BL97" s="204"/>
      <c r="BM97" s="204"/>
      <c r="BN97" s="204"/>
      <c r="BO97" s="204"/>
      <c r="BP97" s="204"/>
      <c r="BQ97" s="204"/>
      <c r="BR97" s="204"/>
      <c r="BS97" s="204"/>
      <c r="BT97" s="204"/>
      <c r="BU97" s="204"/>
      <c r="BV97" s="204"/>
      <c r="BW97" s="204"/>
      <c r="BX97" s="204"/>
      <c r="BY97" s="204"/>
    </row>
    <row r="98" spans="1:77" x14ac:dyDescent="0.2">
      <c r="A98" s="202"/>
      <c r="B98" s="202"/>
      <c r="C98" s="202"/>
      <c r="D98" s="202"/>
      <c r="E98" s="202"/>
      <c r="F98" s="258"/>
      <c r="G98" s="258"/>
      <c r="H98" s="202"/>
      <c r="I98" s="202"/>
      <c r="J98" s="202"/>
      <c r="K98" s="202"/>
      <c r="L98" s="211"/>
      <c r="M98" s="211"/>
      <c r="N98" s="211"/>
      <c r="O98" s="211"/>
      <c r="P98" s="211"/>
      <c r="Q98" s="211"/>
      <c r="R98" s="211"/>
      <c r="S98" s="211"/>
      <c r="T98" s="211"/>
      <c r="U98" s="211"/>
      <c r="V98" s="210"/>
      <c r="W98" s="210"/>
      <c r="X98" s="258"/>
      <c r="Y98" s="258"/>
      <c r="Z98" s="258"/>
      <c r="AA98" s="258"/>
      <c r="AB98" s="258"/>
      <c r="AC98" s="258"/>
      <c r="AD98" s="258"/>
      <c r="AE98" s="258"/>
      <c r="AF98" s="258"/>
      <c r="AG98" s="258"/>
      <c r="AH98" s="258"/>
      <c r="AI98" s="258"/>
      <c r="AJ98" s="258"/>
      <c r="AK98" s="271"/>
      <c r="AL98" s="271"/>
      <c r="AM98" s="258"/>
      <c r="AN98" s="258"/>
      <c r="AO98" s="258"/>
      <c r="AP98" s="258"/>
      <c r="AQ98" s="258"/>
      <c r="AR98" s="202"/>
      <c r="AS98" s="202"/>
      <c r="AT98" s="202"/>
      <c r="AU98" s="202"/>
      <c r="AV98" s="202"/>
      <c r="AW98" s="202"/>
      <c r="AX98" s="202"/>
      <c r="AY98" s="202"/>
      <c r="AZ98" s="202"/>
      <c r="BA98" s="202"/>
      <c r="BB98" s="202"/>
      <c r="BC98" s="202"/>
      <c r="BD98" s="202"/>
      <c r="BE98" s="202"/>
      <c r="BF98" s="202"/>
      <c r="BG98" s="202"/>
      <c r="BH98" s="202"/>
      <c r="BI98" s="202"/>
      <c r="BJ98" s="258"/>
      <c r="BK98" s="202"/>
      <c r="BL98" s="202"/>
      <c r="BM98" s="202"/>
      <c r="BN98" s="202"/>
      <c r="BO98" s="202"/>
      <c r="BP98" s="202"/>
      <c r="BQ98" s="202"/>
      <c r="BR98" s="202"/>
      <c r="BS98" s="202"/>
      <c r="BT98" s="202"/>
      <c r="BU98" s="202"/>
      <c r="BV98" s="202"/>
      <c r="BW98" s="202"/>
      <c r="BX98" s="202"/>
      <c r="BY98" s="202"/>
    </row>
    <row r="99" spans="1:77" x14ac:dyDescent="0.2">
      <c r="A99" s="202" t="s">
        <v>1552</v>
      </c>
      <c r="B99" s="202"/>
      <c r="C99" s="202"/>
      <c r="D99" s="202"/>
      <c r="E99" s="202"/>
      <c r="F99" s="258"/>
      <c r="G99" s="258"/>
      <c r="H99" s="202"/>
      <c r="I99" s="202"/>
      <c r="J99" s="202"/>
      <c r="K99" s="202"/>
      <c r="L99" s="211"/>
      <c r="M99" s="211"/>
      <c r="N99" s="211"/>
      <c r="O99" s="211"/>
      <c r="P99" s="211"/>
      <c r="Q99" s="211"/>
      <c r="R99" s="211"/>
      <c r="S99" s="211"/>
      <c r="T99" s="211"/>
      <c r="U99" s="211"/>
      <c r="V99" s="210"/>
      <c r="W99" s="210"/>
      <c r="X99" s="258"/>
      <c r="Y99" s="258"/>
      <c r="Z99" s="258"/>
      <c r="AA99" s="258"/>
      <c r="AB99" s="258"/>
      <c r="AC99" s="258"/>
      <c r="AD99" s="258"/>
      <c r="AE99" s="258"/>
      <c r="AF99" s="258"/>
      <c r="AG99" s="258"/>
      <c r="AH99" s="258"/>
      <c r="AI99" s="258"/>
      <c r="AJ99" s="258"/>
      <c r="AK99" s="271"/>
      <c r="AL99" s="271"/>
      <c r="AM99" s="258"/>
      <c r="AN99" s="258"/>
      <c r="AO99" s="258"/>
      <c r="AP99" s="258"/>
      <c r="AQ99" s="258"/>
      <c r="AR99" s="202"/>
      <c r="AS99" s="202"/>
      <c r="AT99" s="202"/>
      <c r="AU99" s="202"/>
      <c r="AV99" s="202"/>
      <c r="AW99" s="202"/>
      <c r="AX99" s="202"/>
      <c r="AY99" s="202"/>
      <c r="AZ99" s="202"/>
      <c r="BA99" s="202"/>
      <c r="BB99" s="202"/>
      <c r="BC99" s="202"/>
      <c r="BD99" s="202"/>
      <c r="BE99" s="202"/>
      <c r="BF99" s="202"/>
      <c r="BG99" s="202"/>
      <c r="BH99" s="202"/>
      <c r="BI99" s="202"/>
      <c r="BJ99" s="258"/>
      <c r="BK99" s="202"/>
      <c r="BL99" s="202"/>
      <c r="BM99" s="202"/>
      <c r="BN99" s="202"/>
      <c r="BO99" s="202"/>
      <c r="BP99" s="202"/>
      <c r="BQ99" s="202"/>
      <c r="BR99" s="202"/>
      <c r="BS99" s="202"/>
      <c r="BT99" s="202"/>
      <c r="BU99" s="202"/>
      <c r="BV99" s="202"/>
      <c r="BW99" s="202"/>
      <c r="BX99" s="202"/>
      <c r="BY99" s="202"/>
    </row>
    <row r="100" spans="1:77" ht="18" x14ac:dyDescent="0.15">
      <c r="A100" s="202" t="s">
        <v>1554</v>
      </c>
      <c r="AK100" s="264"/>
      <c r="AL100" s="273"/>
    </row>
    <row r="101" spans="1:77" x14ac:dyDescent="0.15">
      <c r="A101" s="202" t="s">
        <v>1553</v>
      </c>
      <c r="AK101" s="264"/>
      <c r="AL101" s="273"/>
    </row>
    <row r="102" spans="1:77" x14ac:dyDescent="0.2">
      <c r="B102" s="202"/>
      <c r="C102" s="202"/>
      <c r="D102" s="202"/>
      <c r="E102" s="202"/>
      <c r="F102" s="258"/>
      <c r="G102" s="258"/>
      <c r="H102" s="202"/>
      <c r="I102" s="202"/>
      <c r="J102" s="202"/>
      <c r="K102" s="202"/>
      <c r="L102" s="211"/>
      <c r="M102" s="211"/>
      <c r="N102" s="211"/>
      <c r="O102" s="211"/>
      <c r="P102" s="211"/>
      <c r="Q102" s="211"/>
      <c r="R102" s="211"/>
      <c r="S102" s="211"/>
      <c r="T102" s="211"/>
      <c r="U102" s="211"/>
      <c r="V102" s="210"/>
      <c r="W102" s="210"/>
      <c r="X102" s="258"/>
      <c r="Y102" s="258"/>
      <c r="Z102" s="258"/>
      <c r="AA102" s="258"/>
      <c r="AB102" s="258"/>
      <c r="AC102" s="258"/>
      <c r="AD102" s="258"/>
      <c r="AE102" s="258"/>
      <c r="AF102" s="258"/>
      <c r="AG102" s="258"/>
      <c r="AH102" s="258"/>
      <c r="AI102" s="258"/>
      <c r="AJ102" s="258"/>
      <c r="AK102" s="271"/>
      <c r="AL102" s="271"/>
      <c r="AM102" s="258"/>
      <c r="AN102" s="258"/>
      <c r="AO102" s="258"/>
      <c r="AP102" s="258"/>
      <c r="AQ102" s="258"/>
      <c r="AR102" s="202"/>
      <c r="AS102" s="202"/>
      <c r="AT102" s="202"/>
      <c r="AU102" s="202"/>
      <c r="AV102" s="202"/>
      <c r="AW102" s="202"/>
      <c r="AX102" s="202"/>
      <c r="AY102" s="202"/>
      <c r="AZ102" s="202"/>
      <c r="BA102" s="202"/>
      <c r="BB102" s="202"/>
      <c r="BC102" s="202"/>
      <c r="BD102" s="202"/>
      <c r="BE102" s="202"/>
      <c r="BF102" s="202"/>
      <c r="BG102" s="202"/>
      <c r="BH102" s="202"/>
      <c r="BI102" s="202"/>
      <c r="BJ102" s="258"/>
      <c r="BK102" s="202"/>
      <c r="BL102" s="202"/>
      <c r="BM102" s="202"/>
      <c r="BN102" s="202"/>
      <c r="BO102" s="202"/>
      <c r="BP102" s="202"/>
      <c r="BQ102" s="202"/>
      <c r="BR102" s="202"/>
      <c r="BS102" s="202"/>
      <c r="BT102" s="202"/>
      <c r="BU102" s="202"/>
      <c r="BV102" s="202"/>
      <c r="BW102" s="202"/>
      <c r="BX102" s="202"/>
      <c r="BY102" s="202"/>
    </row>
    <row r="103" spans="1:77" x14ac:dyDescent="0.2">
      <c r="A103" s="202" t="s">
        <v>207</v>
      </c>
    </row>
    <row r="104" spans="1:77" x14ac:dyDescent="0.2">
      <c r="A104" s="202" t="s">
        <v>208</v>
      </c>
    </row>
    <row r="105" spans="1:77" x14ac:dyDescent="0.15">
      <c r="A105" s="37" t="s">
        <v>209</v>
      </c>
      <c r="AK105" s="264"/>
      <c r="AL105" s="273"/>
    </row>
    <row r="106" spans="1:77" x14ac:dyDescent="0.2">
      <c r="A106" s="203" t="s">
        <v>210</v>
      </c>
    </row>
    <row r="107" spans="1:77" x14ac:dyDescent="0.2">
      <c r="A107" s="202" t="s">
        <v>211</v>
      </c>
    </row>
    <row r="108" spans="1:77" ht="18" x14ac:dyDescent="0.2">
      <c r="A108" s="2" t="s">
        <v>212</v>
      </c>
    </row>
    <row r="109" spans="1:77" x14ac:dyDescent="0.2">
      <c r="A109" s="37" t="s">
        <v>213</v>
      </c>
    </row>
  </sheetData>
  <customSheetViews>
    <customSheetView guid="{454424E5-4F8E-4BF6-8BD3-7AB5E714315B}" scale="85">
      <selection activeCell="A48" sqref="A48:XFD48"/>
      <pageMargins left="0.7" right="0.7" top="0.75" bottom="0.75" header="0.3" footer="0.3"/>
      <pageSetup paperSize="9" orientation="portrait"/>
    </customSheetView>
  </customSheetViews>
  <hyperlinks>
    <hyperlink ref="D5" r:id="rId1" xr:uid="{00000000-0004-0000-0100-000000000000}"/>
    <hyperlink ref="D6" r:id="rId2" xr:uid="{00000000-0004-0000-0100-000001000000}"/>
    <hyperlink ref="D7" r:id="rId3" xr:uid="{00000000-0004-0000-0100-000002000000}"/>
    <hyperlink ref="D8" r:id="rId4" xr:uid="{00000000-0004-0000-0100-000003000000}"/>
    <hyperlink ref="D11" r:id="rId5" xr:uid="{00000000-0004-0000-0100-000004000000}"/>
    <hyperlink ref="D12" r:id="rId6" xr:uid="{00000000-0004-0000-0100-000005000000}"/>
    <hyperlink ref="D13" r:id="rId7" xr:uid="{00000000-0004-0000-0100-000006000000}"/>
    <hyperlink ref="D14" r:id="rId8" xr:uid="{00000000-0004-0000-0100-000007000000}"/>
    <hyperlink ref="D18" r:id="rId9" xr:uid="{00000000-0004-0000-0100-000008000000}"/>
    <hyperlink ref="D19" r:id="rId10" xr:uid="{00000000-0004-0000-0100-000009000000}"/>
    <hyperlink ref="D20" r:id="rId11" xr:uid="{00000000-0004-0000-0100-00000A000000}"/>
    <hyperlink ref="D23" r:id="rId12" xr:uid="{00000000-0004-0000-0100-00000B000000}"/>
    <hyperlink ref="D24" r:id="rId13" xr:uid="{00000000-0004-0000-0100-00000C000000}"/>
    <hyperlink ref="D25" r:id="rId14" xr:uid="{00000000-0004-0000-0100-00000D000000}"/>
    <hyperlink ref="D26" r:id="rId15" xr:uid="{00000000-0004-0000-0100-00000E000000}"/>
    <hyperlink ref="D29" r:id="rId16" xr:uid="{00000000-0004-0000-0100-00000F000000}"/>
    <hyperlink ref="D30" r:id="rId17" xr:uid="{00000000-0004-0000-0100-000010000000}"/>
    <hyperlink ref="D32" r:id="rId18" xr:uid="{00000000-0004-0000-0100-000011000000}"/>
    <hyperlink ref="D59" r:id="rId19" xr:uid="{00000000-0004-0000-0100-000012000000}"/>
    <hyperlink ref="D60" r:id="rId20" xr:uid="{00000000-0004-0000-0100-000013000000}"/>
    <hyperlink ref="D83" r:id="rId21" xr:uid="{00000000-0004-0000-0100-000014000000}"/>
    <hyperlink ref="D84" r:id="rId22" xr:uid="{00000000-0004-0000-0100-000015000000}"/>
    <hyperlink ref="D85" r:id="rId23" xr:uid="{00000000-0004-0000-0100-000016000000}"/>
    <hyperlink ref="D86" r:id="rId24" xr:uid="{00000000-0004-0000-0100-000017000000}"/>
    <hyperlink ref="D92" r:id="rId25" xr:uid="{00000000-0004-0000-0100-000018000000}"/>
    <hyperlink ref="D93" r:id="rId26" xr:uid="{00000000-0004-0000-0100-000019000000}"/>
    <hyperlink ref="D15" r:id="rId27" xr:uid="{00000000-0004-0000-0100-00001A000000}"/>
  </hyperlinks>
  <pageMargins left="0.7" right="0.7" top="0.75" bottom="0.75" header="0.3" footer="0.3"/>
  <pageSetup paperSize="9" orientation="landscape"/>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sheetPr>
  <dimension ref="A1:AU59"/>
  <sheetViews>
    <sheetView zoomScale="120" zoomScaleNormal="120" zoomScalePageLayoutView="120" workbookViewId="0">
      <pane xSplit="1" topLeftCell="U1" activePane="topRight" state="frozen"/>
      <selection activeCell="O14" sqref="O14"/>
      <selection pane="topRight" activeCell="V15" sqref="V15"/>
    </sheetView>
  </sheetViews>
  <sheetFormatPr baseColWidth="10" defaultColWidth="9.1640625" defaultRowHeight="14" x14ac:dyDescent="0.15"/>
  <cols>
    <col min="1" max="1" width="19.83203125" style="197" customWidth="1"/>
    <col min="2" max="2" width="3.5" style="197" customWidth="1"/>
    <col min="3" max="3" width="16.83203125" style="197" customWidth="1"/>
    <col min="4" max="4" width="32.5" style="197" customWidth="1"/>
    <col min="5" max="5" width="24.6640625" style="197" customWidth="1"/>
    <col min="6" max="6" width="14.6640625" style="197" customWidth="1"/>
    <col min="7" max="7" width="18.1640625" style="197" customWidth="1"/>
    <col min="8" max="9" width="6.83203125" style="197" customWidth="1"/>
    <col min="10" max="10" width="9.5" style="197" customWidth="1"/>
    <col min="11" max="11" width="2.1640625" style="197" customWidth="1"/>
    <col min="12" max="20" width="6.83203125" style="197" customWidth="1"/>
    <col min="21" max="21" width="5" style="197" customWidth="1"/>
    <col min="22" max="23" width="9.5" style="250" customWidth="1"/>
    <col min="24" max="24" width="5" style="197" customWidth="1"/>
    <col min="25" max="25" width="15.1640625" style="197" customWidth="1"/>
    <col min="26" max="29" width="6.83203125" style="197" customWidth="1"/>
    <col min="30" max="30" width="8" style="197" bestFit="1" customWidth="1"/>
    <col min="31" max="47" width="6.83203125" style="197" customWidth="1"/>
    <col min="48" max="16384" width="9.1640625" style="197"/>
  </cols>
  <sheetData>
    <row r="1" spans="1:47" ht="19.5" customHeight="1" x14ac:dyDescent="0.15">
      <c r="A1" s="294" t="s">
        <v>2</v>
      </c>
      <c r="B1" s="248"/>
      <c r="C1" s="248"/>
      <c r="D1" s="248"/>
      <c r="E1" s="248"/>
      <c r="F1" s="248"/>
      <c r="G1" s="248"/>
      <c r="H1" s="248"/>
      <c r="I1" s="248"/>
      <c r="J1" s="248"/>
      <c r="K1" s="248"/>
      <c r="L1" s="248"/>
      <c r="M1" s="248"/>
      <c r="N1" s="248"/>
      <c r="O1" s="248"/>
      <c r="P1" s="248"/>
      <c r="Q1" s="248"/>
      <c r="R1" s="248"/>
      <c r="S1" s="248"/>
      <c r="T1" s="248"/>
      <c r="Y1" s="473"/>
      <c r="AA1" s="473"/>
      <c r="AB1" s="473"/>
      <c r="AC1" s="473"/>
      <c r="AD1" s="473"/>
      <c r="AE1" s="473"/>
      <c r="AF1" s="473"/>
      <c r="AG1" s="473"/>
      <c r="AH1" s="473"/>
      <c r="AI1" s="473"/>
      <c r="AJ1" s="473"/>
      <c r="AK1" s="473"/>
      <c r="AL1" s="473"/>
      <c r="AM1" s="473"/>
      <c r="AN1" s="473"/>
      <c r="AO1" s="473"/>
      <c r="AP1" s="473"/>
      <c r="AQ1" s="473"/>
      <c r="AR1" s="473"/>
      <c r="AS1" s="473"/>
      <c r="AT1" s="473"/>
      <c r="AU1" s="473"/>
    </row>
    <row r="2" spans="1:47" ht="19.5" customHeight="1" x14ac:dyDescent="0.15">
      <c r="H2" s="194" t="s">
        <v>214</v>
      </c>
      <c r="I2" s="195"/>
      <c r="J2" s="196"/>
      <c r="L2" s="35" t="s">
        <v>215</v>
      </c>
      <c r="Q2" s="35"/>
      <c r="R2" s="59"/>
      <c r="S2" s="59"/>
      <c r="T2" s="59"/>
      <c r="V2" s="260" t="s">
        <v>16</v>
      </c>
      <c r="W2" s="36"/>
      <c r="Y2" s="474"/>
      <c r="Z2" s="36"/>
      <c r="AA2" s="474"/>
      <c r="AB2" s="474" t="s">
        <v>216</v>
      </c>
      <c r="AC2" s="474"/>
      <c r="AD2" s="474"/>
      <c r="AE2" s="474"/>
      <c r="AF2" s="474"/>
      <c r="AG2" s="474"/>
      <c r="AH2" s="474"/>
      <c r="AI2" s="474"/>
      <c r="AJ2" s="474"/>
      <c r="AK2" s="474"/>
      <c r="AL2" s="474"/>
      <c r="AM2" s="474"/>
      <c r="AN2" s="474"/>
      <c r="AO2" s="474"/>
      <c r="AP2" s="474"/>
      <c r="AQ2" s="474"/>
      <c r="AR2" s="474"/>
      <c r="AS2" s="474"/>
      <c r="AT2" s="474"/>
      <c r="AU2" s="474"/>
    </row>
    <row r="3" spans="1:47" ht="18" x14ac:dyDescent="0.15">
      <c r="A3" s="61" t="s">
        <v>20</v>
      </c>
      <c r="B3" s="61"/>
      <c r="C3" s="7" t="s">
        <v>21</v>
      </c>
      <c r="E3" s="61" t="s">
        <v>217</v>
      </c>
      <c r="F3" s="15" t="s">
        <v>218</v>
      </c>
      <c r="G3" s="61" t="s">
        <v>22</v>
      </c>
      <c r="H3" s="34" t="s">
        <v>219</v>
      </c>
      <c r="I3" s="34" t="s">
        <v>220</v>
      </c>
      <c r="J3" s="34" t="s">
        <v>221</v>
      </c>
      <c r="L3" s="69" t="s">
        <v>222</v>
      </c>
      <c r="M3" s="69" t="s">
        <v>223</v>
      </c>
      <c r="N3" s="69" t="s">
        <v>224</v>
      </c>
      <c r="O3" s="69" t="s">
        <v>225</v>
      </c>
      <c r="P3" s="69" t="s">
        <v>226</v>
      </c>
      <c r="Q3" s="69" t="s">
        <v>227</v>
      </c>
      <c r="R3" s="69" t="s">
        <v>228</v>
      </c>
      <c r="S3" s="36" t="s">
        <v>229</v>
      </c>
      <c r="T3" s="69" t="s">
        <v>230</v>
      </c>
      <c r="V3" s="36" t="s">
        <v>51</v>
      </c>
      <c r="W3" s="34" t="s">
        <v>52</v>
      </c>
      <c r="Y3" s="475" t="s">
        <v>231</v>
      </c>
      <c r="Z3" s="34" t="s">
        <v>53</v>
      </c>
      <c r="AA3" s="475"/>
      <c r="AB3" s="475" t="s">
        <v>232</v>
      </c>
      <c r="AC3" s="475"/>
      <c r="AD3" s="475" t="s">
        <v>233</v>
      </c>
      <c r="AE3" s="475"/>
      <c r="AF3" s="475" t="s">
        <v>234</v>
      </c>
      <c r="AG3" s="475"/>
      <c r="AH3" s="475" t="s">
        <v>235</v>
      </c>
      <c r="AI3" s="475"/>
      <c r="AJ3" s="475" t="s">
        <v>236</v>
      </c>
      <c r="AK3" s="475"/>
      <c r="AL3" s="475" t="s">
        <v>237</v>
      </c>
      <c r="AM3" s="475"/>
      <c r="AN3" s="475" t="s">
        <v>238</v>
      </c>
      <c r="AO3" s="475"/>
      <c r="AP3" s="475" t="s">
        <v>239</v>
      </c>
      <c r="AQ3" s="475"/>
      <c r="AR3" s="475" t="s">
        <v>240</v>
      </c>
      <c r="AS3" s="475"/>
      <c r="AT3" s="475" t="s">
        <v>241</v>
      </c>
      <c r="AU3" s="475"/>
    </row>
    <row r="4" spans="1:47" ht="21" customHeight="1" x14ac:dyDescent="0.15">
      <c r="A4" s="248"/>
      <c r="B4" s="248"/>
      <c r="C4" s="248"/>
      <c r="D4" s="248"/>
      <c r="E4" s="248"/>
      <c r="F4" s="248" t="s">
        <v>242</v>
      </c>
      <c r="G4" s="248"/>
      <c r="H4" s="62"/>
      <c r="I4" s="62" t="s">
        <v>243</v>
      </c>
      <c r="J4" s="62" t="s">
        <v>244</v>
      </c>
      <c r="K4" s="248"/>
      <c r="L4" s="62" t="s">
        <v>245</v>
      </c>
      <c r="M4" s="62" t="s">
        <v>245</v>
      </c>
      <c r="N4" s="62" t="s">
        <v>245</v>
      </c>
      <c r="O4" s="62" t="s">
        <v>245</v>
      </c>
      <c r="P4" s="62" t="s">
        <v>245</v>
      </c>
      <c r="Q4" s="62" t="s">
        <v>245</v>
      </c>
      <c r="R4" s="62" t="s">
        <v>245</v>
      </c>
      <c r="S4" s="62" t="s">
        <v>245</v>
      </c>
      <c r="T4" s="62" t="s">
        <v>245</v>
      </c>
      <c r="V4" s="71"/>
      <c r="W4" s="71"/>
      <c r="Y4" s="476"/>
      <c r="Z4" s="71" t="s">
        <v>246</v>
      </c>
      <c r="AA4" s="476" t="s">
        <v>247</v>
      </c>
      <c r="AB4" s="476" t="s">
        <v>246</v>
      </c>
      <c r="AC4" s="476" t="s">
        <v>247</v>
      </c>
      <c r="AD4" s="476" t="s">
        <v>246</v>
      </c>
      <c r="AE4" s="476" t="s">
        <v>247</v>
      </c>
      <c r="AF4" s="476" t="s">
        <v>246</v>
      </c>
      <c r="AG4" s="476" t="s">
        <v>247</v>
      </c>
      <c r="AH4" s="476" t="s">
        <v>246</v>
      </c>
      <c r="AI4" s="476" t="s">
        <v>247</v>
      </c>
      <c r="AJ4" s="476" t="s">
        <v>246</v>
      </c>
      <c r="AK4" s="476" t="s">
        <v>247</v>
      </c>
      <c r="AL4" s="476" t="s">
        <v>246</v>
      </c>
      <c r="AM4" s="476" t="s">
        <v>247</v>
      </c>
      <c r="AN4" s="476" t="s">
        <v>246</v>
      </c>
      <c r="AO4" s="476" t="s">
        <v>247</v>
      </c>
      <c r="AP4" s="476" t="s">
        <v>246</v>
      </c>
      <c r="AQ4" s="476" t="s">
        <v>247</v>
      </c>
      <c r="AR4" s="476" t="s">
        <v>246</v>
      </c>
      <c r="AS4" s="476" t="s">
        <v>247</v>
      </c>
      <c r="AT4" s="476" t="s">
        <v>246</v>
      </c>
      <c r="AU4" s="476" t="s">
        <v>247</v>
      </c>
    </row>
    <row r="5" spans="1:47" ht="21" customHeight="1" x14ac:dyDescent="0.15">
      <c r="A5" s="250"/>
      <c r="B5" s="250"/>
      <c r="C5" s="250"/>
      <c r="D5" s="250"/>
      <c r="E5" s="250"/>
      <c r="F5" s="250"/>
      <c r="G5" s="250"/>
      <c r="H5" s="54"/>
      <c r="I5" s="54"/>
      <c r="J5" s="54"/>
      <c r="K5" s="250"/>
      <c r="L5" s="54"/>
      <c r="M5" s="54"/>
      <c r="N5" s="54"/>
      <c r="O5" s="54"/>
      <c r="P5" s="54"/>
      <c r="Q5" s="54"/>
      <c r="R5" s="54"/>
      <c r="S5" s="54"/>
      <c r="T5" s="54"/>
      <c r="V5" s="54"/>
      <c r="W5" s="54"/>
      <c r="Y5" s="477"/>
      <c r="Z5" s="502"/>
      <c r="AA5" s="478"/>
      <c r="AB5" s="478"/>
      <c r="AC5" s="478"/>
      <c r="AD5" s="478"/>
      <c r="AE5" s="478"/>
      <c r="AF5" s="478"/>
      <c r="AG5" s="478"/>
      <c r="AH5" s="478"/>
      <c r="AI5" s="478"/>
      <c r="AJ5" s="478"/>
      <c r="AK5" s="478"/>
      <c r="AL5" s="478"/>
      <c r="AM5" s="478"/>
      <c r="AN5" s="478"/>
      <c r="AO5" s="478"/>
      <c r="AP5" s="478"/>
      <c r="AQ5" s="478"/>
      <c r="AR5" s="478"/>
      <c r="AS5" s="478"/>
      <c r="AT5" s="478"/>
      <c r="AU5" s="478"/>
    </row>
    <row r="6" spans="1:47" x14ac:dyDescent="0.15">
      <c r="A6" s="249" t="s">
        <v>248</v>
      </c>
      <c r="B6" s="250"/>
      <c r="C6" s="250"/>
      <c r="D6" s="250"/>
      <c r="E6" s="250"/>
      <c r="F6" s="250"/>
      <c r="G6" s="250"/>
      <c r="H6" s="250"/>
      <c r="I6" s="250"/>
      <c r="J6" s="54"/>
      <c r="K6" s="250"/>
      <c r="L6" s="54"/>
      <c r="M6" s="54"/>
      <c r="N6" s="54"/>
      <c r="O6" s="54"/>
      <c r="P6" s="54"/>
      <c r="Q6" s="54"/>
      <c r="R6" s="54"/>
      <c r="S6" s="54"/>
      <c r="T6" s="54"/>
      <c r="V6" s="54"/>
      <c r="W6" s="54"/>
      <c r="Y6" s="473"/>
      <c r="AA6" s="473"/>
      <c r="AB6" s="473"/>
      <c r="AC6" s="473"/>
      <c r="AD6" s="473"/>
      <c r="AE6" s="473"/>
      <c r="AF6" s="473"/>
      <c r="AG6" s="473"/>
      <c r="AH6" s="473"/>
      <c r="AI6" s="473"/>
      <c r="AJ6" s="473"/>
      <c r="AK6" s="473"/>
      <c r="AL6" s="473"/>
      <c r="AM6" s="473"/>
      <c r="AN6" s="473"/>
      <c r="AO6" s="473"/>
      <c r="AP6" s="473"/>
      <c r="AQ6" s="473"/>
      <c r="AR6" s="473"/>
      <c r="AS6" s="473"/>
      <c r="AT6" s="473"/>
      <c r="AU6" s="473"/>
    </row>
    <row r="7" spans="1:47" x14ac:dyDescent="0.15">
      <c r="A7" s="197" t="s">
        <v>249</v>
      </c>
      <c r="C7" s="536" t="s">
        <v>250</v>
      </c>
      <c r="D7" s="197" t="s">
        <v>251</v>
      </c>
      <c r="E7" s="197" t="s">
        <v>252</v>
      </c>
      <c r="F7" s="286">
        <v>40374</v>
      </c>
      <c r="G7" s="37" t="s">
        <v>253</v>
      </c>
      <c r="H7" s="198">
        <v>6.9</v>
      </c>
      <c r="I7" s="198">
        <v>7.9</v>
      </c>
      <c r="J7" s="198">
        <v>6.1</v>
      </c>
      <c r="K7" s="198"/>
      <c r="L7" s="199">
        <v>0.31212722769719847</v>
      </c>
      <c r="M7" s="199">
        <v>0.32171084353268425</v>
      </c>
      <c r="N7" s="199">
        <v>6.1471824408901254E-2</v>
      </c>
      <c r="O7" s="199">
        <v>0.72665219079078092</v>
      </c>
      <c r="P7" s="199">
        <v>0.69631929605754594</v>
      </c>
      <c r="Q7" s="198">
        <v>0.14000000000000001</v>
      </c>
      <c r="R7" s="198">
        <v>0.56000000000000005</v>
      </c>
      <c r="S7" s="64" t="s">
        <v>254</v>
      </c>
      <c r="T7" s="198">
        <v>0.59</v>
      </c>
      <c r="V7" s="311">
        <v>0.72057456767540584</v>
      </c>
      <c r="W7" s="311">
        <v>2.3E-5</v>
      </c>
      <c r="Y7" s="479"/>
      <c r="Z7" s="199">
        <v>0.12653954103242329</v>
      </c>
      <c r="AA7" s="480" t="s">
        <v>255</v>
      </c>
      <c r="AB7" s="480" t="s">
        <v>256</v>
      </c>
      <c r="AC7" s="480" t="s">
        <v>255</v>
      </c>
      <c r="AD7" s="481">
        <v>1.5</v>
      </c>
      <c r="AE7" s="481">
        <v>0.1</v>
      </c>
      <c r="AF7" s="480" t="s">
        <v>256</v>
      </c>
      <c r="AG7" s="480" t="s">
        <v>255</v>
      </c>
      <c r="AH7" s="481">
        <v>0.8</v>
      </c>
      <c r="AI7" s="481">
        <v>0.1</v>
      </c>
      <c r="AJ7" s="481">
        <v>7.3</v>
      </c>
      <c r="AK7" s="481">
        <v>0.2</v>
      </c>
      <c r="AL7" s="481">
        <v>2.2000000000000002</v>
      </c>
      <c r="AM7" s="481">
        <v>0.1</v>
      </c>
      <c r="AN7" s="481">
        <v>2.5999999999999999E-2</v>
      </c>
      <c r="AO7" s="481">
        <v>3.0000000000000001E-3</v>
      </c>
      <c r="AP7" s="480" t="s">
        <v>256</v>
      </c>
      <c r="AQ7" s="480" t="s">
        <v>255</v>
      </c>
      <c r="AR7" s="480" t="s">
        <v>256</v>
      </c>
      <c r="AS7" s="480" t="s">
        <v>255</v>
      </c>
      <c r="AT7" s="480" t="s">
        <v>256</v>
      </c>
      <c r="AU7" s="480" t="s">
        <v>255</v>
      </c>
    </row>
    <row r="8" spans="1:47" x14ac:dyDescent="0.15">
      <c r="A8" s="197" t="s">
        <v>257</v>
      </c>
      <c r="C8" s="536" t="s">
        <v>258</v>
      </c>
      <c r="D8" s="197" t="s">
        <v>259</v>
      </c>
      <c r="E8" s="197" t="s">
        <v>252</v>
      </c>
      <c r="F8" s="286">
        <v>40376</v>
      </c>
      <c r="G8" s="37" t="s">
        <v>253</v>
      </c>
      <c r="H8" s="198">
        <v>7.4</v>
      </c>
      <c r="I8" s="251">
        <v>11</v>
      </c>
      <c r="J8" s="198">
        <v>11.9</v>
      </c>
      <c r="K8" s="198"/>
      <c r="L8" s="199">
        <v>0.8137465684612335</v>
      </c>
      <c r="M8" s="199">
        <v>0.53356377909974217</v>
      </c>
      <c r="N8" s="199">
        <v>0.16250626839183024</v>
      </c>
      <c r="O8" s="199">
        <v>3.2996197475708904</v>
      </c>
      <c r="P8" s="199">
        <v>1.1538770508233298</v>
      </c>
      <c r="Q8" s="198">
        <v>0.09</v>
      </c>
      <c r="R8" s="198">
        <v>0.51</v>
      </c>
      <c r="S8" s="64" t="s">
        <v>254</v>
      </c>
      <c r="T8" s="198">
        <v>2.57</v>
      </c>
      <c r="V8" s="311">
        <v>0.71301035589467998</v>
      </c>
      <c r="W8" s="311">
        <v>1.0000000000000001E-5</v>
      </c>
      <c r="Y8" s="479"/>
      <c r="Z8" s="199">
        <v>0.43043647086604109</v>
      </c>
      <c r="AA8" s="480" t="s">
        <v>255</v>
      </c>
      <c r="AB8" s="481">
        <v>1.2</v>
      </c>
      <c r="AC8" s="481">
        <v>0.1</v>
      </c>
      <c r="AD8" s="481">
        <v>17</v>
      </c>
      <c r="AE8" s="481">
        <v>1</v>
      </c>
      <c r="AF8" s="480" t="s">
        <v>256</v>
      </c>
      <c r="AG8" s="480" t="s">
        <v>255</v>
      </c>
      <c r="AH8" s="481">
        <v>2.7</v>
      </c>
      <c r="AI8" s="481">
        <v>0.2</v>
      </c>
      <c r="AJ8" s="481">
        <v>7.3</v>
      </c>
      <c r="AK8" s="481">
        <v>0.2</v>
      </c>
      <c r="AL8" s="481">
        <v>0.6</v>
      </c>
      <c r="AM8" s="481">
        <v>0.1</v>
      </c>
      <c r="AN8" s="481">
        <v>0.09</v>
      </c>
      <c r="AO8" s="481">
        <v>0.01</v>
      </c>
      <c r="AP8" s="480" t="s">
        <v>256</v>
      </c>
      <c r="AQ8" s="480" t="s">
        <v>255</v>
      </c>
      <c r="AR8" s="480" t="s">
        <v>256</v>
      </c>
      <c r="AS8" s="480" t="s">
        <v>255</v>
      </c>
      <c r="AT8" s="481">
        <v>0.7</v>
      </c>
      <c r="AU8" s="481">
        <v>0.1</v>
      </c>
    </row>
    <row r="9" spans="1:47" x14ac:dyDescent="0.15">
      <c r="A9" s="197" t="s">
        <v>260</v>
      </c>
      <c r="C9" s="536" t="s">
        <v>261</v>
      </c>
      <c r="D9" s="197" t="s">
        <v>262</v>
      </c>
      <c r="E9" s="197" t="s">
        <v>252</v>
      </c>
      <c r="F9" s="286">
        <v>40376</v>
      </c>
      <c r="G9" s="37" t="s">
        <v>253</v>
      </c>
      <c r="H9" s="198" t="s">
        <v>263</v>
      </c>
      <c r="I9" s="198" t="s">
        <v>263</v>
      </c>
      <c r="J9" s="198">
        <v>14.6</v>
      </c>
      <c r="K9" s="198"/>
      <c r="L9" s="199">
        <v>0.63966455930434774</v>
      </c>
      <c r="M9" s="199">
        <v>0.50602862628571432</v>
      </c>
      <c r="N9" s="199">
        <v>0.12957749217391304</v>
      </c>
      <c r="O9" s="199">
        <v>2.4511116752298139</v>
      </c>
      <c r="P9" s="199">
        <v>1.2262668594656165</v>
      </c>
      <c r="Q9" s="198">
        <v>0.06</v>
      </c>
      <c r="R9" s="198">
        <v>0.04</v>
      </c>
      <c r="S9" s="64" t="s">
        <v>254</v>
      </c>
      <c r="T9" s="198">
        <v>1.24</v>
      </c>
      <c r="V9" s="311">
        <v>0.70914509194226538</v>
      </c>
      <c r="W9" s="311">
        <v>1.2E-5</v>
      </c>
      <c r="Y9" s="479"/>
      <c r="Z9" s="199">
        <v>0.24650003258921135</v>
      </c>
      <c r="AA9" s="480" t="s">
        <v>255</v>
      </c>
      <c r="AB9" s="481">
        <v>1.4</v>
      </c>
      <c r="AC9" s="481">
        <v>0.1</v>
      </c>
      <c r="AD9" s="481">
        <v>14</v>
      </c>
      <c r="AE9" s="481">
        <v>1</v>
      </c>
      <c r="AF9" s="480" t="s">
        <v>256</v>
      </c>
      <c r="AG9" s="480" t="s">
        <v>255</v>
      </c>
      <c r="AH9" s="481">
        <v>1.9</v>
      </c>
      <c r="AI9" s="481">
        <v>0.2</v>
      </c>
      <c r="AJ9" s="481">
        <v>7.4</v>
      </c>
      <c r="AK9" s="481">
        <v>0.3</v>
      </c>
      <c r="AL9" s="481">
        <v>2.2000000000000002</v>
      </c>
      <c r="AM9" s="481">
        <v>0.1</v>
      </c>
      <c r="AN9" s="481">
        <v>0.17</v>
      </c>
      <c r="AO9" s="481">
        <v>0.01</v>
      </c>
      <c r="AP9" s="480" t="s">
        <v>256</v>
      </c>
      <c r="AQ9" s="480" t="s">
        <v>255</v>
      </c>
      <c r="AR9" s="480" t="s">
        <v>256</v>
      </c>
      <c r="AS9" s="480" t="s">
        <v>255</v>
      </c>
      <c r="AT9" s="480" t="s">
        <v>256</v>
      </c>
      <c r="AU9" s="480" t="s">
        <v>255</v>
      </c>
    </row>
    <row r="10" spans="1:47" x14ac:dyDescent="0.15">
      <c r="A10" s="197" t="s">
        <v>264</v>
      </c>
      <c r="C10" s="536" t="s">
        <v>265</v>
      </c>
      <c r="D10" s="197" t="s">
        <v>266</v>
      </c>
      <c r="E10" s="197" t="s">
        <v>252</v>
      </c>
      <c r="F10" s="286">
        <v>40376</v>
      </c>
      <c r="G10" s="37" t="s">
        <v>253</v>
      </c>
      <c r="H10" s="198" t="s">
        <v>263</v>
      </c>
      <c r="I10" s="198" t="s">
        <v>263</v>
      </c>
      <c r="J10" s="198">
        <v>46.4</v>
      </c>
      <c r="K10" s="198"/>
      <c r="L10" s="199">
        <v>2.4540842232387017</v>
      </c>
      <c r="M10" s="199">
        <v>1.2254415533734402</v>
      </c>
      <c r="N10" s="199">
        <v>0.60819192437726843</v>
      </c>
      <c r="O10" s="199">
        <v>15.026210568786359</v>
      </c>
      <c r="P10" s="199">
        <v>2.8534565952689559</v>
      </c>
      <c r="Q10" s="198">
        <v>0.11</v>
      </c>
      <c r="R10" s="198">
        <v>0.15</v>
      </c>
      <c r="S10" s="64" t="s">
        <v>254</v>
      </c>
      <c r="T10" s="198">
        <v>11.34</v>
      </c>
      <c r="V10" s="311"/>
      <c r="W10" s="311"/>
      <c r="Y10" s="479"/>
      <c r="Z10" s="199">
        <v>1.9190684683572556</v>
      </c>
      <c r="AA10" s="480" t="s">
        <v>255</v>
      </c>
      <c r="AB10" s="481">
        <v>1.6</v>
      </c>
      <c r="AC10" s="481">
        <v>0.1</v>
      </c>
      <c r="AD10" s="481">
        <v>106</v>
      </c>
      <c r="AE10" s="481">
        <v>7</v>
      </c>
      <c r="AF10" s="480" t="s">
        <v>256</v>
      </c>
      <c r="AG10" s="480" t="s">
        <v>255</v>
      </c>
      <c r="AH10" s="481">
        <v>11.4</v>
      </c>
      <c r="AI10" s="481">
        <v>0.7</v>
      </c>
      <c r="AJ10" s="481">
        <v>16.100000000000001</v>
      </c>
      <c r="AK10" s="481">
        <v>0.4</v>
      </c>
      <c r="AL10" s="481">
        <v>5.0999999999999996</v>
      </c>
      <c r="AM10" s="481">
        <v>0.3</v>
      </c>
      <c r="AN10" s="481">
        <v>0.22</v>
      </c>
      <c r="AO10" s="481">
        <v>0.01</v>
      </c>
      <c r="AP10" s="480" t="s">
        <v>256</v>
      </c>
      <c r="AQ10" s="480" t="s">
        <v>255</v>
      </c>
      <c r="AR10" s="480" t="s">
        <v>256</v>
      </c>
      <c r="AS10" s="480" t="s">
        <v>255</v>
      </c>
      <c r="AT10" s="481">
        <v>0.7</v>
      </c>
      <c r="AU10" s="481">
        <v>0.1</v>
      </c>
    </row>
    <row r="11" spans="1:47" x14ac:dyDescent="0.15">
      <c r="A11" s="197" t="s">
        <v>267</v>
      </c>
      <c r="C11" s="536" t="s">
        <v>268</v>
      </c>
      <c r="D11" s="197" t="s">
        <v>269</v>
      </c>
      <c r="E11" s="197" t="s">
        <v>252</v>
      </c>
      <c r="F11" s="286">
        <v>40377</v>
      </c>
      <c r="G11" s="37" t="s">
        <v>270</v>
      </c>
      <c r="H11" s="198">
        <v>7.9</v>
      </c>
      <c r="I11" s="198">
        <v>10.6</v>
      </c>
      <c r="J11" s="198">
        <v>24.8</v>
      </c>
      <c r="K11" s="198"/>
      <c r="L11" s="199">
        <v>0.82427644240616471</v>
      </c>
      <c r="M11" s="199">
        <v>0.4804786626398212</v>
      </c>
      <c r="N11" s="199">
        <v>0.86046481307481992</v>
      </c>
      <c r="O11" s="199">
        <v>7.9767609052945572</v>
      </c>
      <c r="P11" s="199">
        <v>0.88509121130432555</v>
      </c>
      <c r="Q11" s="198">
        <v>0.17</v>
      </c>
      <c r="R11" s="198">
        <v>0.55000000000000004</v>
      </c>
      <c r="S11" s="64" t="s">
        <v>254</v>
      </c>
      <c r="T11" s="198">
        <v>7.23</v>
      </c>
      <c r="V11" s="311">
        <v>0.70945640335488269</v>
      </c>
      <c r="W11" s="311">
        <v>1.4E-5</v>
      </c>
      <c r="Y11" s="479"/>
      <c r="Z11" s="199">
        <v>0.58507085313779927</v>
      </c>
      <c r="AA11" s="480" t="s">
        <v>255</v>
      </c>
      <c r="AB11" s="481">
        <v>1.4</v>
      </c>
      <c r="AC11" s="481">
        <v>0.1</v>
      </c>
      <c r="AD11" s="481">
        <v>77</v>
      </c>
      <c r="AE11" s="481">
        <v>5</v>
      </c>
      <c r="AF11" s="480" t="s">
        <v>256</v>
      </c>
      <c r="AG11" s="480" t="s">
        <v>255</v>
      </c>
      <c r="AH11" s="481">
        <v>3.3</v>
      </c>
      <c r="AI11" s="481">
        <v>0.3</v>
      </c>
      <c r="AJ11" s="481">
        <v>12.7</v>
      </c>
      <c r="AK11" s="481">
        <v>0.4</v>
      </c>
      <c r="AL11" s="481">
        <v>2.5</v>
      </c>
      <c r="AM11" s="481">
        <v>0.1</v>
      </c>
      <c r="AN11" s="481">
        <v>8.1000000000000003E-2</v>
      </c>
      <c r="AO11" s="481">
        <v>4.0000000000000001E-3</v>
      </c>
      <c r="AP11" s="480" t="s">
        <v>256</v>
      </c>
      <c r="AQ11" s="480" t="s">
        <v>255</v>
      </c>
      <c r="AR11" s="480" t="s">
        <v>256</v>
      </c>
      <c r="AS11" s="480" t="s">
        <v>255</v>
      </c>
      <c r="AT11" s="481">
        <v>1.4</v>
      </c>
      <c r="AU11" s="481">
        <v>0.1</v>
      </c>
    </row>
    <row r="12" spans="1:47" x14ac:dyDescent="0.15">
      <c r="A12" s="112" t="s">
        <v>179</v>
      </c>
      <c r="F12" s="286"/>
      <c r="G12" s="37"/>
      <c r="H12" s="198"/>
      <c r="I12" s="198"/>
      <c r="J12" s="227">
        <f>AVERAGE(J7:J11)</f>
        <v>20.759999999999998</v>
      </c>
      <c r="K12" s="198"/>
      <c r="L12" s="227">
        <f>AVERAGE(L7:L11)</f>
        <v>1.0087798042215292</v>
      </c>
      <c r="M12" s="227">
        <f t="shared" ref="M12:T12" si="0">AVERAGE(M7:M11)</f>
        <v>0.61344469298628046</v>
      </c>
      <c r="N12" s="227">
        <f t="shared" si="0"/>
        <v>0.36444246448534656</v>
      </c>
      <c r="O12" s="227">
        <f t="shared" si="0"/>
        <v>5.8960710175344806</v>
      </c>
      <c r="P12" s="227">
        <f t="shared" si="0"/>
        <v>1.3630022025839545</v>
      </c>
      <c r="Q12" s="227">
        <f t="shared" si="0"/>
        <v>0.11400000000000002</v>
      </c>
      <c r="R12" s="227">
        <f t="shared" si="0"/>
        <v>0.36199999999999999</v>
      </c>
      <c r="S12" s="227" t="s">
        <v>254</v>
      </c>
      <c r="T12" s="227">
        <f t="shared" si="0"/>
        <v>4.5939999999999994</v>
      </c>
      <c r="V12" s="272">
        <f t="shared" ref="V12" si="1">AVERAGE(V7:V11)</f>
        <v>0.71304660471680847</v>
      </c>
      <c r="W12" s="272"/>
      <c r="Y12" s="473"/>
      <c r="Z12" s="227">
        <f t="shared" ref="Z12" si="2">AVERAGE(Z7:Z11)</f>
        <v>0.66152307319654613</v>
      </c>
      <c r="AA12" s="473"/>
      <c r="AB12" s="482">
        <f>AVERAGE(AB7:AB11)</f>
        <v>1.4</v>
      </c>
      <c r="AC12" s="473"/>
      <c r="AD12" s="482">
        <f t="shared" ref="AD12" si="3">AVERAGE(AD7:AD11)</f>
        <v>43.1</v>
      </c>
      <c r="AE12" s="473"/>
      <c r="AF12" s="473"/>
      <c r="AG12" s="473"/>
      <c r="AH12" s="482">
        <f t="shared" ref="AH12" si="4">AVERAGE(AH7:AH11)</f>
        <v>4.0200000000000005</v>
      </c>
      <c r="AI12" s="473"/>
      <c r="AJ12" s="482">
        <f t="shared" ref="AJ12" si="5">AVERAGE(AJ7:AJ11)</f>
        <v>10.16</v>
      </c>
      <c r="AK12" s="473"/>
      <c r="AL12" s="482">
        <f t="shared" ref="AL12" si="6">AVERAGE(AL7:AL11)</f>
        <v>2.52</v>
      </c>
      <c r="AM12" s="473"/>
      <c r="AN12" s="482">
        <f t="shared" ref="AN12" si="7">AVERAGE(AN7:AN11)</f>
        <v>0.11739999999999999</v>
      </c>
      <c r="AO12" s="473"/>
      <c r="AP12" s="473"/>
      <c r="AQ12" s="473"/>
      <c r="AR12" s="473"/>
      <c r="AS12" s="473"/>
      <c r="AT12" s="482">
        <f t="shared" ref="AT12" si="8">AVERAGE(AT7:AT11)</f>
        <v>0.93333333333333324</v>
      </c>
      <c r="AU12" s="473"/>
    </row>
    <row r="13" spans="1:47" ht="18" x14ac:dyDescent="0.15">
      <c r="A13" s="112" t="s">
        <v>158</v>
      </c>
      <c r="F13" s="286"/>
      <c r="G13" s="37"/>
      <c r="H13" s="198"/>
      <c r="I13" s="198"/>
      <c r="J13" s="222">
        <f>_xlfn.CONFIDENCE.T(0.05,STDEV(J7:J11),COUNT(J7:J11))</f>
        <v>19.682352317305103</v>
      </c>
      <c r="K13" s="198"/>
      <c r="L13" s="222">
        <f>_xlfn.CONFIDENCE.T(0.05,STDEV(L7:L11),COUNT(L7:L11))</f>
        <v>1.0356094080370033</v>
      </c>
      <c r="M13" s="222">
        <f t="shared" ref="M13:T13" si="9">_xlfn.CONFIDENCE.T(0.05,STDEV(M7:M11),COUNT(M7:M11))</f>
        <v>0.43690340479833628</v>
      </c>
      <c r="N13" s="222">
        <f t="shared" si="9"/>
        <v>0.4359916030789196</v>
      </c>
      <c r="O13" s="222">
        <f t="shared" si="9"/>
        <v>7.1603467917112713</v>
      </c>
      <c r="P13" s="222">
        <f t="shared" si="9"/>
        <v>1.0675330684979203</v>
      </c>
      <c r="Q13" s="222">
        <f t="shared" si="9"/>
        <v>5.3116522443743437E-2</v>
      </c>
      <c r="R13" s="222">
        <f t="shared" si="9"/>
        <v>0.30734632828676245</v>
      </c>
      <c r="S13" s="222"/>
      <c r="T13" s="222">
        <f t="shared" si="9"/>
        <v>5.6844253884908946</v>
      </c>
      <c r="V13" s="273">
        <f t="shared" ref="V13" si="10">_xlfn.CONFIDENCE.T(0.05,STDEV(V7:V11),COUNT(V7:V11))</f>
        <v>8.4591079071218815E-3</v>
      </c>
      <c r="W13" s="273"/>
      <c r="Y13" s="473"/>
      <c r="Z13" s="222">
        <f t="shared" ref="Z13" si="11">_xlfn.CONFIDENCE.T(0.05,STDEV(Z7:Z11),COUNT(Z7:Z11))</f>
        <v>0.89948206400979003</v>
      </c>
      <c r="AA13" s="473"/>
      <c r="AB13" s="483">
        <f>_xlfn.CONFIDENCE.T(0.05,STDEV(AB7:AB11),COUNT(AB7:AB11))</f>
        <v>0.25984565272502386</v>
      </c>
      <c r="AC13" s="473"/>
      <c r="AD13" s="483">
        <f t="shared" ref="AD13" si="12">_xlfn.CONFIDENCE.T(0.05,STDEV(AD7:AD11),COUNT(AD7:AD11))</f>
        <v>56.778811527087761</v>
      </c>
      <c r="AE13" s="473"/>
      <c r="AF13" s="473"/>
      <c r="AG13" s="473"/>
      <c r="AH13" s="483">
        <f t="shared" ref="AH13" si="13">_xlfn.CONFIDENCE.T(0.05,STDEV(AH7:AH11),COUNT(AH7:AH11))</f>
        <v>5.2528404299901954</v>
      </c>
      <c r="AI13" s="473"/>
      <c r="AJ13" s="483">
        <f t="shared" ref="AJ13" si="14">_xlfn.CONFIDENCE.T(0.05,STDEV(AJ7:AJ11),COUNT(AJ7:AJ11))</f>
        <v>5.0326466168710962</v>
      </c>
      <c r="AK13" s="473"/>
      <c r="AL13" s="483">
        <f t="shared" ref="AL13" si="15">_xlfn.CONFIDENCE.T(0.05,STDEV(AL7:AL11),COUNT(AL7:AL11))</f>
        <v>2.0163185885310972</v>
      </c>
      <c r="AM13" s="473"/>
      <c r="AN13" s="483">
        <f t="shared" ref="AN13" si="16">_xlfn.CONFIDENCE.T(0.05,STDEV(AN7:AN11),COUNT(AN7:AN11))</f>
        <v>9.5622639716174004E-2</v>
      </c>
      <c r="AO13" s="473"/>
      <c r="AP13" s="473"/>
      <c r="AQ13" s="473"/>
      <c r="AR13" s="473"/>
      <c r="AS13" s="473"/>
      <c r="AT13" s="483">
        <f t="shared" ref="AT13" si="17">_xlfn.CONFIDENCE.T(0.05,STDEV(AT7:AT11),COUNT(AT7:AT11))</f>
        <v>1.0039523036082083</v>
      </c>
      <c r="AU13" s="473"/>
    </row>
    <row r="14" spans="1:47" x14ac:dyDescent="0.15">
      <c r="A14" s="112" t="s">
        <v>159</v>
      </c>
      <c r="F14" s="286"/>
      <c r="G14" s="37"/>
      <c r="H14" s="198"/>
      <c r="I14" s="198"/>
      <c r="J14" s="222">
        <f>2*STDEV(J7:J11)</f>
        <v>31.703185959773823</v>
      </c>
      <c r="K14" s="198"/>
      <c r="L14" s="222">
        <f>2*STDEV(L7:L11)</f>
        <v>1.668099275706074</v>
      </c>
      <c r="M14" s="222">
        <f t="shared" ref="M14:T14" si="18">2*STDEV(M7:M11)</f>
        <v>0.70373854026592786</v>
      </c>
      <c r="N14" s="222">
        <f t="shared" si="18"/>
        <v>0.70226986319912754</v>
      </c>
      <c r="O14" s="222">
        <f t="shared" si="18"/>
        <v>11.533469283267756</v>
      </c>
      <c r="P14" s="222">
        <f t="shared" si="18"/>
        <v>1.7195200473594341</v>
      </c>
      <c r="Q14" s="222">
        <f t="shared" si="18"/>
        <v>8.5556998544829704E-2</v>
      </c>
      <c r="R14" s="222">
        <f t="shared" si="18"/>
        <v>0.49505555243830979</v>
      </c>
      <c r="S14" s="222"/>
      <c r="T14" s="222">
        <f t="shared" si="18"/>
        <v>9.1561411085675193</v>
      </c>
      <c r="V14" s="273">
        <f t="shared" ref="V14" si="19">2*STDEV(V7:V11)</f>
        <v>1.0632208176555889E-2</v>
      </c>
      <c r="W14" s="273"/>
      <c r="Y14" s="473"/>
      <c r="Z14" s="222">
        <f t="shared" ref="Z14" si="20">2*STDEV(Z7:Z11)</f>
        <v>1.4488332839013023</v>
      </c>
      <c r="AA14" s="473"/>
      <c r="AB14" s="483">
        <f>2*STDEV(AB7:AB11)</f>
        <v>0.32659863237109238</v>
      </c>
      <c r="AC14" s="473"/>
      <c r="AD14" s="483">
        <f t="shared" ref="AD14" si="21">2*STDEV(AD7:AD11)</f>
        <v>91.456000349895035</v>
      </c>
      <c r="AE14" s="473"/>
      <c r="AF14" s="473"/>
      <c r="AG14" s="473"/>
      <c r="AH14" s="483">
        <f t="shared" ref="AH14" si="22">2*STDEV(AH7:AH11)</f>
        <v>8.4609692116210891</v>
      </c>
      <c r="AI14" s="473"/>
      <c r="AJ14" s="483">
        <f t="shared" ref="AJ14" si="23">2*STDEV(AJ7:AJ11)</f>
        <v>8.1062938510764653</v>
      </c>
      <c r="AK14" s="473"/>
      <c r="AL14" s="483">
        <f t="shared" ref="AL14" si="24">2*STDEV(AL7:AL11)</f>
        <v>3.2477684646538458</v>
      </c>
      <c r="AM14" s="473"/>
      <c r="AN14" s="483">
        <f t="shared" ref="AN14" si="25">2*STDEV(AN7:AN11)</f>
        <v>0.15402337484940395</v>
      </c>
      <c r="AO14" s="473"/>
      <c r="AP14" s="473"/>
      <c r="AQ14" s="473"/>
      <c r="AR14" s="473"/>
      <c r="AS14" s="473"/>
      <c r="AT14" s="483">
        <f t="shared" ref="AT14" si="26">2*STDEV(AT7:AT11)</f>
        <v>0.80829037686547611</v>
      </c>
      <c r="AU14" s="473"/>
    </row>
    <row r="15" spans="1:47" x14ac:dyDescent="0.15">
      <c r="A15" s="112"/>
      <c r="F15" s="286"/>
      <c r="G15" s="37"/>
      <c r="H15" s="198"/>
      <c r="I15" s="198"/>
      <c r="J15" s="198"/>
      <c r="K15" s="198"/>
      <c r="L15" s="222"/>
      <c r="M15" s="222"/>
      <c r="N15" s="222"/>
      <c r="O15" s="222"/>
      <c r="P15" s="222"/>
      <c r="Q15" s="222"/>
      <c r="R15" s="222"/>
      <c r="S15" s="222"/>
      <c r="T15" s="222"/>
      <c r="V15" s="273"/>
      <c r="W15" s="273"/>
    </row>
    <row r="16" spans="1:47" x14ac:dyDescent="0.15">
      <c r="A16" s="249" t="s">
        <v>271</v>
      </c>
      <c r="F16" s="286"/>
      <c r="G16" s="37"/>
      <c r="H16" s="198"/>
      <c r="I16" s="198"/>
      <c r="J16" s="198"/>
      <c r="K16" s="198"/>
      <c r="L16" s="199"/>
      <c r="M16" s="199"/>
      <c r="N16" s="199"/>
      <c r="O16" s="199"/>
      <c r="P16" s="199"/>
      <c r="Q16" s="198"/>
      <c r="R16" s="198"/>
      <c r="S16" s="64"/>
      <c r="T16" s="198"/>
      <c r="V16" s="276"/>
      <c r="W16" s="276"/>
    </row>
    <row r="17" spans="1:47" x14ac:dyDescent="0.15">
      <c r="A17" s="197" t="s">
        <v>272</v>
      </c>
      <c r="C17" s="536" t="s">
        <v>273</v>
      </c>
      <c r="D17" s="197" t="s">
        <v>274</v>
      </c>
      <c r="E17" s="197" t="s">
        <v>252</v>
      </c>
      <c r="F17" s="286">
        <v>40379</v>
      </c>
      <c r="G17" s="197" t="s">
        <v>275</v>
      </c>
      <c r="H17" s="198" t="s">
        <v>263</v>
      </c>
      <c r="I17" s="198" t="s">
        <v>263</v>
      </c>
      <c r="J17" s="198" t="s">
        <v>263</v>
      </c>
      <c r="K17" s="198"/>
      <c r="L17" s="199">
        <v>4.5096600030659175</v>
      </c>
      <c r="M17" s="199">
        <v>6.1793697639243739</v>
      </c>
      <c r="N17" s="199">
        <v>1.4188135646397546</v>
      </c>
      <c r="O17" s="199">
        <v>3.7741182003065914</v>
      </c>
      <c r="P17" s="199">
        <v>10.645083664644154</v>
      </c>
      <c r="Q17" s="198" t="s">
        <v>263</v>
      </c>
      <c r="R17" s="198" t="s">
        <v>263</v>
      </c>
      <c r="S17" s="198" t="s">
        <v>263</v>
      </c>
      <c r="T17" s="198" t="s">
        <v>263</v>
      </c>
      <c r="W17" s="276"/>
    </row>
    <row r="18" spans="1:47" x14ac:dyDescent="0.15">
      <c r="A18" s="197" t="s">
        <v>276</v>
      </c>
      <c r="C18" s="536" t="s">
        <v>277</v>
      </c>
      <c r="D18" s="197" t="s">
        <v>278</v>
      </c>
      <c r="E18" s="197" t="s">
        <v>252</v>
      </c>
      <c r="F18" s="286">
        <v>40379</v>
      </c>
      <c r="G18" s="197" t="s">
        <v>275</v>
      </c>
      <c r="H18" s="198" t="s">
        <v>263</v>
      </c>
      <c r="I18" s="198" t="s">
        <v>263</v>
      </c>
      <c r="J18" s="198" t="s">
        <v>263</v>
      </c>
      <c r="K18" s="198"/>
      <c r="L18" s="199">
        <v>3.4507145502538066</v>
      </c>
      <c r="M18" s="199">
        <v>5.8873386131979695</v>
      </c>
      <c r="N18" s="199">
        <v>1.2230436517766496</v>
      </c>
      <c r="O18" s="199">
        <v>3.2078380741116752</v>
      </c>
      <c r="P18" s="199">
        <v>16.124123836489449</v>
      </c>
      <c r="Q18" s="198" t="s">
        <v>263</v>
      </c>
      <c r="R18" s="198" t="s">
        <v>263</v>
      </c>
      <c r="S18" s="198" t="s">
        <v>263</v>
      </c>
      <c r="T18" s="198" t="s">
        <v>263</v>
      </c>
      <c r="W18" s="276"/>
    </row>
    <row r="19" spans="1:47" x14ac:dyDescent="0.15">
      <c r="A19" s="197" t="s">
        <v>279</v>
      </c>
      <c r="C19" s="536" t="s">
        <v>280</v>
      </c>
      <c r="D19" s="197" t="s">
        <v>281</v>
      </c>
      <c r="E19" s="197" t="s">
        <v>252</v>
      </c>
      <c r="F19" s="286">
        <v>40379</v>
      </c>
      <c r="G19" s="197" t="s">
        <v>275</v>
      </c>
      <c r="H19" s="198" t="s">
        <v>263</v>
      </c>
      <c r="I19" s="198" t="s">
        <v>263</v>
      </c>
      <c r="J19" s="198" t="s">
        <v>263</v>
      </c>
      <c r="K19" s="198"/>
      <c r="L19" s="199">
        <v>2.3298459068100357</v>
      </c>
      <c r="M19" s="199">
        <v>7.7674260737327181</v>
      </c>
      <c r="N19" s="199">
        <v>1.0264177096774194</v>
      </c>
      <c r="O19" s="199">
        <v>3.0377706257040451</v>
      </c>
      <c r="P19" s="199">
        <v>17.585621019393692</v>
      </c>
      <c r="Q19" s="198">
        <v>16.18</v>
      </c>
      <c r="R19" s="199">
        <v>0.1</v>
      </c>
      <c r="S19" s="64" t="s">
        <v>254</v>
      </c>
      <c r="T19" s="198">
        <v>1.64</v>
      </c>
      <c r="W19" s="276"/>
    </row>
    <row r="20" spans="1:47" x14ac:dyDescent="0.15">
      <c r="A20" s="197" t="s">
        <v>282</v>
      </c>
      <c r="C20" s="536" t="s">
        <v>283</v>
      </c>
      <c r="D20" s="197" t="s">
        <v>284</v>
      </c>
      <c r="E20" s="197" t="s">
        <v>252</v>
      </c>
      <c r="F20" s="286">
        <v>40379</v>
      </c>
      <c r="G20" s="197" t="s">
        <v>275</v>
      </c>
      <c r="H20" s="198" t="s">
        <v>263</v>
      </c>
      <c r="I20" s="198" t="s">
        <v>263</v>
      </c>
      <c r="J20" s="198" t="s">
        <v>263</v>
      </c>
      <c r="K20" s="198"/>
      <c r="L20" s="199">
        <v>3.5623854847859726</v>
      </c>
      <c r="M20" s="199">
        <v>8.9096394791129452</v>
      </c>
      <c r="N20" s="199">
        <v>2.2362947240845799</v>
      </c>
      <c r="O20" s="199">
        <v>5.0170650825167611</v>
      </c>
      <c r="P20" s="199">
        <v>24.790484917657864</v>
      </c>
      <c r="Q20" s="198" t="s">
        <v>263</v>
      </c>
      <c r="R20" s="198" t="s">
        <v>263</v>
      </c>
      <c r="S20" s="198" t="s">
        <v>263</v>
      </c>
      <c r="T20" s="198" t="s">
        <v>263</v>
      </c>
      <c r="V20" s="276"/>
      <c r="W20" s="276"/>
    </row>
    <row r="21" spans="1:47" x14ac:dyDescent="0.15">
      <c r="A21" s="112" t="s">
        <v>179</v>
      </c>
      <c r="F21" s="286"/>
      <c r="H21" s="198"/>
      <c r="I21" s="198"/>
      <c r="J21" s="198"/>
      <c r="K21" s="198"/>
      <c r="L21" s="227">
        <f>AVERAGE(L16:L20)</f>
        <v>3.463151486228933</v>
      </c>
      <c r="M21" s="227">
        <f t="shared" ref="M21" si="27">AVERAGE(M16:M20)</f>
        <v>7.1859434824920019</v>
      </c>
      <c r="N21" s="227">
        <f t="shared" ref="N21" si="28">AVERAGE(N16:N20)</f>
        <v>1.476142412544601</v>
      </c>
      <c r="O21" s="227">
        <f t="shared" ref="O21" si="29">AVERAGE(O16:O20)</f>
        <v>3.7591979956597683</v>
      </c>
      <c r="P21" s="227">
        <f t="shared" ref="P21" si="30">AVERAGE(P16:P20)</f>
        <v>17.286328359546289</v>
      </c>
      <c r="Q21" s="227">
        <f t="shared" ref="Q21" si="31">AVERAGE(Q16:Q20)</f>
        <v>16.18</v>
      </c>
      <c r="R21" s="227">
        <f t="shared" ref="R21" si="32">AVERAGE(R16:R20)</f>
        <v>0.1</v>
      </c>
      <c r="S21" s="227" t="s">
        <v>254</v>
      </c>
      <c r="T21" s="227">
        <f t="shared" ref="T21" si="33">AVERAGE(T16:T20)</f>
        <v>1.64</v>
      </c>
      <c r="V21" s="272"/>
      <c r="W21" s="272"/>
    </row>
    <row r="22" spans="1:47" ht="18" x14ac:dyDescent="0.15">
      <c r="A22" s="112" t="s">
        <v>158</v>
      </c>
      <c r="F22" s="286"/>
      <c r="H22" s="198"/>
      <c r="I22" s="198"/>
      <c r="J22" s="198"/>
      <c r="K22" s="198"/>
      <c r="L22" s="222">
        <f>_xlfn.CONFIDENCE.T(0.05,STDEV(L16:L20),COUNT(L16:L20))</f>
        <v>1.4201354409468943</v>
      </c>
      <c r="M22" s="222">
        <f t="shared" ref="M22:P22" si="34">_xlfn.CONFIDENCE.T(0.05,STDEV(M16:M20),COUNT(M16:M20))</f>
        <v>2.2519818391016635</v>
      </c>
      <c r="N22" s="222">
        <f t="shared" si="34"/>
        <v>0.84571149123498501</v>
      </c>
      <c r="O22" s="222">
        <f t="shared" si="34"/>
        <v>1.4252798851400947</v>
      </c>
      <c r="P22" s="222">
        <f t="shared" si="34"/>
        <v>9.2719210071233267</v>
      </c>
      <c r="Q22" s="222"/>
      <c r="R22" s="222"/>
      <c r="S22" s="222"/>
      <c r="T22" s="222"/>
      <c r="V22" s="273"/>
      <c r="W22" s="273"/>
    </row>
    <row r="23" spans="1:47" x14ac:dyDescent="0.15">
      <c r="A23" s="112" t="s">
        <v>159</v>
      </c>
      <c r="F23" s="286"/>
      <c r="H23" s="198"/>
      <c r="I23" s="198"/>
      <c r="J23" s="198"/>
      <c r="K23" s="198"/>
      <c r="L23" s="222">
        <f>2*STDEV(L16:L20)</f>
        <v>1.784960756244768</v>
      </c>
      <c r="M23" s="222">
        <f t="shared" ref="M23:P23" si="35">2*STDEV(M16:M20)</f>
        <v>2.8305041129684088</v>
      </c>
      <c r="N23" s="222">
        <f t="shared" si="35"/>
        <v>1.0629703191923503</v>
      </c>
      <c r="O23" s="222">
        <f t="shared" si="35"/>
        <v>1.7914267810567615</v>
      </c>
      <c r="P23" s="222">
        <f t="shared" si="35"/>
        <v>11.65382868107401</v>
      </c>
      <c r="Q23" s="222"/>
      <c r="R23" s="222"/>
      <c r="S23" s="222"/>
      <c r="T23" s="222"/>
      <c r="V23" s="273"/>
      <c r="W23" s="273"/>
    </row>
    <row r="24" spans="1:47" x14ac:dyDescent="0.15">
      <c r="F24" s="286"/>
      <c r="G24" s="37"/>
      <c r="H24" s="198"/>
      <c r="I24" s="198"/>
      <c r="J24" s="198"/>
      <c r="K24" s="198"/>
      <c r="L24" s="199"/>
      <c r="M24" s="199"/>
      <c r="N24" s="199"/>
      <c r="O24" s="199"/>
      <c r="P24" s="199"/>
      <c r="Q24" s="198"/>
      <c r="R24" s="198"/>
      <c r="S24" s="64"/>
      <c r="T24" s="198"/>
      <c r="V24" s="276"/>
      <c r="W24" s="276"/>
    </row>
    <row r="25" spans="1:47" x14ac:dyDescent="0.15">
      <c r="A25" s="200" t="s">
        <v>285</v>
      </c>
      <c r="F25" s="286"/>
      <c r="G25" s="37"/>
      <c r="H25" s="198"/>
      <c r="I25" s="198"/>
      <c r="J25" s="198"/>
      <c r="K25" s="198"/>
      <c r="L25" s="199"/>
      <c r="M25" s="199"/>
      <c r="N25" s="199"/>
      <c r="O25" s="199"/>
      <c r="P25" s="199"/>
      <c r="Q25" s="198"/>
      <c r="R25" s="198"/>
      <c r="S25" s="64"/>
      <c r="T25" s="198"/>
      <c r="V25" s="276"/>
      <c r="W25" s="276"/>
    </row>
    <row r="26" spans="1:47" x14ac:dyDescent="0.15">
      <c r="A26" s="197" t="s">
        <v>286</v>
      </c>
      <c r="C26" s="536" t="s">
        <v>287</v>
      </c>
      <c r="D26" s="197" t="s">
        <v>288</v>
      </c>
      <c r="E26" s="197" t="s">
        <v>289</v>
      </c>
      <c r="F26" s="286">
        <v>40377</v>
      </c>
      <c r="G26" s="37" t="s">
        <v>253</v>
      </c>
      <c r="H26" s="198">
        <v>6.1</v>
      </c>
      <c r="I26" s="198">
        <v>16.3</v>
      </c>
      <c r="J26" s="198">
        <v>6.7</v>
      </c>
      <c r="K26" s="198"/>
      <c r="L26" s="199">
        <v>0.16750570712832977</v>
      </c>
      <c r="M26" s="199">
        <v>0.42120260479190436</v>
      </c>
      <c r="N26" s="199">
        <v>0.12020236222034822</v>
      </c>
      <c r="O26" s="199">
        <v>0.53291492484746261</v>
      </c>
      <c r="P26" s="199">
        <v>3.0350984121220281</v>
      </c>
      <c r="Q26" s="198">
        <v>0.06</v>
      </c>
      <c r="R26" s="198">
        <v>0.49</v>
      </c>
      <c r="S26" s="64" t="s">
        <v>254</v>
      </c>
      <c r="T26" s="198">
        <v>0.9</v>
      </c>
      <c r="V26" s="311">
        <v>0.71106770195535374</v>
      </c>
      <c r="W26" s="311">
        <v>3.1000000000000001E-5</v>
      </c>
      <c r="Y26" s="401"/>
      <c r="Z26" s="503">
        <v>6.25</v>
      </c>
      <c r="AA26" s="547">
        <v>0.6</v>
      </c>
      <c r="AB26" s="481">
        <v>1.2</v>
      </c>
      <c r="AC26" s="481">
        <v>0.1</v>
      </c>
      <c r="AD26" s="481">
        <v>2.7</v>
      </c>
      <c r="AE26" s="481">
        <v>0.2</v>
      </c>
      <c r="AF26" s="481">
        <v>0.61</v>
      </c>
      <c r="AG26" s="481">
        <v>0.03</v>
      </c>
      <c r="AH26" s="481">
        <v>3.4</v>
      </c>
      <c r="AI26" s="481">
        <v>0.2</v>
      </c>
      <c r="AJ26" s="481">
        <v>299</v>
      </c>
      <c r="AK26" s="481">
        <v>9</v>
      </c>
      <c r="AL26" s="481">
        <v>6</v>
      </c>
      <c r="AM26" s="481">
        <v>0.2</v>
      </c>
      <c r="AN26" s="481">
        <v>0.1</v>
      </c>
      <c r="AO26" s="481">
        <v>0.01</v>
      </c>
      <c r="AP26" s="481">
        <v>0.14000000000000001</v>
      </c>
      <c r="AQ26" s="481">
        <v>0.01</v>
      </c>
      <c r="AR26" s="481">
        <v>0.21</v>
      </c>
      <c r="AS26" s="481">
        <v>0.01</v>
      </c>
      <c r="AT26" s="481">
        <v>6.8</v>
      </c>
      <c r="AU26" s="481">
        <v>0.3</v>
      </c>
    </row>
    <row r="27" spans="1:47" x14ac:dyDescent="0.15">
      <c r="F27" s="286"/>
      <c r="G27" s="37"/>
      <c r="H27" s="198"/>
      <c r="I27" s="198"/>
      <c r="J27" s="198"/>
      <c r="K27" s="198"/>
      <c r="L27" s="199"/>
      <c r="M27" s="199"/>
      <c r="N27" s="199"/>
      <c r="O27" s="199"/>
      <c r="P27" s="199"/>
      <c r="Q27" s="198"/>
      <c r="R27" s="198"/>
      <c r="S27" s="64"/>
      <c r="T27" s="198"/>
      <c r="V27" s="276"/>
      <c r="W27" s="276"/>
    </row>
    <row r="28" spans="1:47" x14ac:dyDescent="0.15">
      <c r="A28" s="200" t="s">
        <v>290</v>
      </c>
      <c r="F28" s="286"/>
      <c r="G28" s="37"/>
      <c r="H28" s="198"/>
      <c r="I28" s="198"/>
      <c r="J28" s="198"/>
      <c r="K28" s="198"/>
      <c r="L28" s="199"/>
      <c r="M28" s="199"/>
      <c r="N28" s="199"/>
      <c r="O28" s="199"/>
      <c r="P28" s="199"/>
      <c r="Q28" s="198"/>
      <c r="R28" s="198"/>
      <c r="S28" s="64"/>
      <c r="T28" s="198"/>
      <c r="V28" s="276"/>
      <c r="W28" s="276"/>
    </row>
    <row r="29" spans="1:47" x14ac:dyDescent="0.15">
      <c r="A29" s="197" t="s">
        <v>291</v>
      </c>
      <c r="C29" s="536" t="s">
        <v>292</v>
      </c>
      <c r="D29" s="197" t="s">
        <v>293</v>
      </c>
      <c r="E29" s="197" t="s">
        <v>289</v>
      </c>
      <c r="F29" s="286">
        <v>40379</v>
      </c>
      <c r="G29" s="197" t="s">
        <v>275</v>
      </c>
      <c r="H29" s="198" t="s">
        <v>263</v>
      </c>
      <c r="I29" s="198" t="s">
        <v>263</v>
      </c>
      <c r="J29" s="198" t="s">
        <v>263</v>
      </c>
      <c r="K29" s="198"/>
      <c r="L29" s="199">
        <v>9.7289230858725748</v>
      </c>
      <c r="M29" s="199">
        <v>2.5468182991689745</v>
      </c>
      <c r="N29" s="199">
        <v>0.46251873568086677</v>
      </c>
      <c r="O29" s="199">
        <v>1.0430217950138503</v>
      </c>
      <c r="P29" s="199">
        <v>8.876139510262135</v>
      </c>
      <c r="Q29" s="198">
        <v>11.66</v>
      </c>
      <c r="R29" s="198">
        <v>0.28000000000000003</v>
      </c>
      <c r="S29" s="64">
        <v>0.39</v>
      </c>
      <c r="T29" s="198">
        <v>6.18</v>
      </c>
      <c r="V29" s="311">
        <v>0.71353191518238956</v>
      </c>
      <c r="W29" s="311">
        <v>1.2999999999999999E-5</v>
      </c>
      <c r="Z29" s="199">
        <v>1.7656482356240417</v>
      </c>
    </row>
    <row r="30" spans="1:47" x14ac:dyDescent="0.15">
      <c r="A30" s="197" t="s">
        <v>294</v>
      </c>
      <c r="C30" s="536" t="s">
        <v>295</v>
      </c>
      <c r="D30" s="197" t="s">
        <v>296</v>
      </c>
      <c r="E30" s="197" t="s">
        <v>289</v>
      </c>
      <c r="F30" s="286">
        <v>40379</v>
      </c>
      <c r="G30" s="197" t="s">
        <v>275</v>
      </c>
      <c r="H30" s="198" t="s">
        <v>263</v>
      </c>
      <c r="I30" s="198" t="s">
        <v>263</v>
      </c>
      <c r="J30" s="198" t="s">
        <v>263</v>
      </c>
      <c r="K30" s="198"/>
      <c r="L30" s="199">
        <v>6.4302943833922264</v>
      </c>
      <c r="M30" s="199">
        <v>3.8220689575971734</v>
      </c>
      <c r="N30" s="199">
        <v>0.43612054242319287</v>
      </c>
      <c r="O30" s="199">
        <v>1.2158120512367492</v>
      </c>
      <c r="P30" s="199">
        <v>8.4888870911399028</v>
      </c>
      <c r="Q30" s="199">
        <v>10</v>
      </c>
      <c r="R30" s="198">
        <v>1.85</v>
      </c>
      <c r="S30" s="64">
        <v>0.45</v>
      </c>
      <c r="T30" s="198">
        <v>7.31</v>
      </c>
      <c r="V30" s="311">
        <v>0.71393930629509994</v>
      </c>
      <c r="W30" s="311">
        <v>4.1999999999999998E-5</v>
      </c>
      <c r="Z30" s="199">
        <v>1.6472242228441134</v>
      </c>
    </row>
    <row r="31" spans="1:47" x14ac:dyDescent="0.15">
      <c r="A31" s="197" t="s">
        <v>297</v>
      </c>
      <c r="C31" s="536" t="s">
        <v>298</v>
      </c>
      <c r="D31" s="197" t="s">
        <v>299</v>
      </c>
      <c r="E31" s="197" t="s">
        <v>289</v>
      </c>
      <c r="F31" s="286">
        <v>40379</v>
      </c>
      <c r="G31" s="197" t="s">
        <v>275</v>
      </c>
      <c r="H31" s="198" t="s">
        <v>263</v>
      </c>
      <c r="I31" s="198" t="s">
        <v>263</v>
      </c>
      <c r="J31" s="198" t="s">
        <v>263</v>
      </c>
      <c r="K31" s="198"/>
      <c r="L31" s="199">
        <v>4.3411455260736185</v>
      </c>
      <c r="M31" s="199">
        <v>1.1495415991820042</v>
      </c>
      <c r="N31" s="199">
        <v>0.24905547404500519</v>
      </c>
      <c r="O31" s="199">
        <v>0.76025905981595088</v>
      </c>
      <c r="P31" s="199">
        <v>6.4232141186132345</v>
      </c>
      <c r="Q31" s="199">
        <v>4.5</v>
      </c>
      <c r="R31" s="198">
        <v>0.44</v>
      </c>
      <c r="S31" s="64">
        <v>0.33</v>
      </c>
      <c r="T31" s="198">
        <v>3.57</v>
      </c>
      <c r="V31" s="311">
        <v>0.71356348572904615</v>
      </c>
      <c r="W31" s="311">
        <v>5.3000000000000001E-5</v>
      </c>
      <c r="Z31" s="199">
        <v>0.95446367438081858</v>
      </c>
    </row>
    <row r="32" spans="1:47" x14ac:dyDescent="0.15">
      <c r="A32" s="112" t="s">
        <v>179</v>
      </c>
      <c r="F32" s="286"/>
      <c r="H32" s="198"/>
      <c r="I32" s="198"/>
      <c r="J32" s="198"/>
      <c r="K32" s="198"/>
      <c r="L32" s="227">
        <f>AVERAGE(L26:L31)</f>
        <v>5.1669671756166871</v>
      </c>
      <c r="M32" s="227">
        <f t="shared" ref="M32" si="36">AVERAGE(M26:M31)</f>
        <v>1.9849078651850141</v>
      </c>
      <c r="N32" s="227">
        <f t="shared" ref="N32" si="37">AVERAGE(N26:N31)</f>
        <v>0.31697427859235328</v>
      </c>
      <c r="O32" s="227">
        <f t="shared" ref="O32" si="38">AVERAGE(O26:O31)</f>
        <v>0.88800195772850321</v>
      </c>
      <c r="P32" s="227">
        <f t="shared" ref="P32" si="39">AVERAGE(P26:P31)</f>
        <v>6.7058347830343257</v>
      </c>
      <c r="Q32" s="227">
        <f t="shared" ref="Q32" si="40">AVERAGE(Q26:Q31)</f>
        <v>6.5549999999999997</v>
      </c>
      <c r="R32" s="227">
        <f>AVERAGE(R26:R31)</f>
        <v>0.76500000000000001</v>
      </c>
      <c r="S32" s="227">
        <f>AVERAGE(S26:S31)</f>
        <v>0.39000000000000007</v>
      </c>
      <c r="T32" s="227">
        <f t="shared" ref="T32" si="41">AVERAGE(T26:T31)</f>
        <v>4.49</v>
      </c>
      <c r="V32" s="272">
        <f t="shared" ref="V32" si="42">AVERAGE(V26:V31)</f>
        <v>0.71302560229047229</v>
      </c>
      <c r="W32" s="272"/>
      <c r="Z32" s="227">
        <f t="shared" ref="Z32" si="43">AVERAGE(Z26:Z31)</f>
        <v>2.6543340332122431</v>
      </c>
    </row>
    <row r="33" spans="1:47" ht="18" x14ac:dyDescent="0.15">
      <c r="A33" s="112" t="s">
        <v>158</v>
      </c>
      <c r="F33" s="286"/>
      <c r="H33" s="198"/>
      <c r="I33" s="198"/>
      <c r="J33" s="198"/>
      <c r="K33" s="198"/>
      <c r="L33" s="222">
        <f>_xlfn.CONFIDENCE.T(0.05,STDEV(L26:L31),COUNT(L26:L31))</f>
        <v>6.3704616917318431</v>
      </c>
      <c r="M33" s="222">
        <f t="shared" ref="M33:R33" si="44">_xlfn.CONFIDENCE.T(0.05,STDEV(M26:M31),COUNT(M26:M31))</f>
        <v>2.4016253175502236</v>
      </c>
      <c r="N33" s="222">
        <f t="shared" si="44"/>
        <v>0.25774405219138713</v>
      </c>
      <c r="O33" s="222">
        <f t="shared" si="44"/>
        <v>0.48079842270653078</v>
      </c>
      <c r="P33" s="222">
        <f t="shared" si="44"/>
        <v>4.254221531964002</v>
      </c>
      <c r="Q33" s="222">
        <f t="shared" si="44"/>
        <v>8.4368396218282165</v>
      </c>
      <c r="R33" s="222">
        <f t="shared" si="44"/>
        <v>1.1597750141500294</v>
      </c>
      <c r="S33" s="222">
        <f t="shared" ref="S33" si="45">_xlfn.CONFIDENCE.T(0.05,STDEV(S26:S31),COUNT(S26:S31))</f>
        <v>0.14904826270501856</v>
      </c>
      <c r="T33" s="222">
        <f t="shared" ref="T33" si="46">_xlfn.CONFIDENCE.T(0.05,STDEV(T26:T31),COUNT(T26:T31))</f>
        <v>4.5512876601045535</v>
      </c>
      <c r="V33" s="273">
        <f t="shared" ref="V33" si="47">_xlfn.CONFIDENCE.T(0.05,STDEV(V26:V31),COUNT(V26:V31))</f>
        <v>2.0977407435502655E-3</v>
      </c>
      <c r="W33" s="273"/>
      <c r="Z33" s="222">
        <f t="shared" ref="Z33" si="48">_xlfn.CONFIDENCE.T(0.05,STDEV(Z26:Z31),COUNT(Z26:Z31))</f>
        <v>3.8565863366020285</v>
      </c>
    </row>
    <row r="34" spans="1:47" x14ac:dyDescent="0.15">
      <c r="A34" s="112" t="s">
        <v>159</v>
      </c>
      <c r="F34" s="286"/>
      <c r="H34" s="198"/>
      <c r="I34" s="198"/>
      <c r="J34" s="198"/>
      <c r="K34" s="198"/>
      <c r="L34" s="222">
        <f>2*STDEV(L26:L31)</f>
        <v>8.0069997487846738</v>
      </c>
      <c r="M34" s="222">
        <f t="shared" ref="M34:R34" si="49">2*STDEV(M26:M31)</f>
        <v>3.0185902128973994</v>
      </c>
      <c r="N34" s="222">
        <f t="shared" si="49"/>
        <v>0.32395714172894396</v>
      </c>
      <c r="O34" s="222">
        <f t="shared" si="49"/>
        <v>0.60431300526048437</v>
      </c>
      <c r="P34" s="222">
        <f t="shared" si="49"/>
        <v>5.3471086376550776</v>
      </c>
      <c r="Q34" s="222">
        <f t="shared" si="49"/>
        <v>10.604219286051505</v>
      </c>
      <c r="R34" s="222">
        <f t="shared" si="49"/>
        <v>1.4577151070539587</v>
      </c>
      <c r="S34" s="222">
        <f t="shared" ref="S34" si="50">2*STDEV(S26:S31)</f>
        <v>0.11999999999999894</v>
      </c>
      <c r="T34" s="222">
        <f t="shared" ref="T34" si="51">2*STDEV(T26:T31)</f>
        <v>5.7204894895454519</v>
      </c>
      <c r="V34" s="273">
        <f t="shared" ref="V34" si="52">2*STDEV(V26:V31)</f>
        <v>2.6366392923173054E-3</v>
      </c>
      <c r="W34" s="273"/>
      <c r="Z34" s="222">
        <f t="shared" ref="Z34" si="53">2*STDEV(Z26:Z31)</f>
        <v>4.8473230548450319</v>
      </c>
    </row>
    <row r="35" spans="1:47" x14ac:dyDescent="0.15">
      <c r="A35" s="112"/>
      <c r="F35" s="286"/>
      <c r="H35" s="198"/>
      <c r="I35" s="198"/>
      <c r="J35" s="198"/>
      <c r="K35" s="198"/>
      <c r="L35" s="222"/>
      <c r="M35" s="222"/>
      <c r="N35" s="222"/>
      <c r="O35" s="222"/>
      <c r="P35" s="222"/>
      <c r="Q35" s="222"/>
      <c r="R35" s="222"/>
      <c r="S35" s="222"/>
      <c r="T35" s="222"/>
      <c r="V35" s="273"/>
      <c r="W35" s="273"/>
    </row>
    <row r="36" spans="1:47" x14ac:dyDescent="0.15">
      <c r="A36" s="200" t="s">
        <v>300</v>
      </c>
      <c r="F36" s="286"/>
      <c r="H36" s="198"/>
      <c r="I36" s="198"/>
      <c r="J36" s="198"/>
      <c r="K36" s="198"/>
      <c r="L36" s="199"/>
      <c r="M36" s="199"/>
      <c r="N36" s="199"/>
      <c r="O36" s="199"/>
      <c r="P36" s="199"/>
      <c r="Q36" s="198"/>
      <c r="R36" s="198"/>
      <c r="S36" s="64"/>
      <c r="T36" s="198"/>
      <c r="V36" s="276"/>
      <c r="W36" s="276"/>
    </row>
    <row r="37" spans="1:47" x14ac:dyDescent="0.15">
      <c r="A37" s="197" t="s">
        <v>301</v>
      </c>
      <c r="C37" s="536" t="s">
        <v>302</v>
      </c>
      <c r="D37" s="197" t="s">
        <v>303</v>
      </c>
      <c r="E37" s="197" t="s">
        <v>304</v>
      </c>
      <c r="F37" s="286">
        <v>40375</v>
      </c>
      <c r="G37" s="197" t="s">
        <v>305</v>
      </c>
      <c r="H37" s="198" t="s">
        <v>263</v>
      </c>
      <c r="I37" s="198" t="s">
        <v>263</v>
      </c>
      <c r="J37" s="198"/>
      <c r="K37" s="198"/>
      <c r="L37" s="199">
        <v>1.3648202021885105</v>
      </c>
      <c r="M37" s="199">
        <v>8.6200192038637518</v>
      </c>
      <c r="N37" s="199">
        <v>0.68140201074359619</v>
      </c>
      <c r="O37" s="199">
        <v>32.302505713268943</v>
      </c>
      <c r="P37" s="199">
        <v>6.0694985807393289</v>
      </c>
      <c r="Q37" s="198">
        <v>0.15</v>
      </c>
      <c r="R37" s="198">
        <v>0.17</v>
      </c>
      <c r="S37" s="64" t="s">
        <v>254</v>
      </c>
      <c r="T37" s="198">
        <v>49.52</v>
      </c>
      <c r="V37" s="311">
        <v>0.72269251684346669</v>
      </c>
      <c r="W37" s="311">
        <v>2.5999999999999998E-5</v>
      </c>
      <c r="Y37" s="401"/>
      <c r="Z37" s="503">
        <v>27</v>
      </c>
      <c r="AA37" s="481">
        <v>3</v>
      </c>
      <c r="AB37" s="481">
        <v>14</v>
      </c>
      <c r="AC37" s="481">
        <v>0.8</v>
      </c>
      <c r="AD37" s="481">
        <v>557</v>
      </c>
      <c r="AE37" s="481">
        <v>37</v>
      </c>
      <c r="AF37" s="480" t="s">
        <v>256</v>
      </c>
      <c r="AG37" s="402" t="s">
        <v>255</v>
      </c>
      <c r="AH37" s="481">
        <v>2.2000000000000002</v>
      </c>
      <c r="AI37" s="481">
        <v>0.2</v>
      </c>
      <c r="AJ37" s="481">
        <v>6.5</v>
      </c>
      <c r="AK37" s="481">
        <v>0.6</v>
      </c>
      <c r="AL37" s="481">
        <v>0.9</v>
      </c>
      <c r="AM37" s="481">
        <v>0.1</v>
      </c>
      <c r="AN37" s="481">
        <v>0.43</v>
      </c>
      <c r="AO37" s="481">
        <v>0.05</v>
      </c>
      <c r="AP37" s="480" t="s">
        <v>256</v>
      </c>
      <c r="AQ37" s="480" t="s">
        <v>255</v>
      </c>
      <c r="AR37" s="480" t="s">
        <v>256</v>
      </c>
      <c r="AS37" s="402" t="s">
        <v>255</v>
      </c>
      <c r="AT37" s="481">
        <v>1.1000000000000001</v>
      </c>
      <c r="AU37" s="481">
        <v>0.1</v>
      </c>
    </row>
    <row r="38" spans="1:47" x14ac:dyDescent="0.15">
      <c r="A38" s="197" t="s">
        <v>306</v>
      </c>
      <c r="C38" s="536" t="s">
        <v>307</v>
      </c>
      <c r="D38" s="197" t="s">
        <v>308</v>
      </c>
      <c r="E38" s="197" t="s">
        <v>304</v>
      </c>
      <c r="F38" s="286">
        <v>40375</v>
      </c>
      <c r="G38" s="197" t="s">
        <v>305</v>
      </c>
      <c r="H38" s="198">
        <v>9.3000000000000007</v>
      </c>
      <c r="I38" s="198">
        <v>13.4</v>
      </c>
      <c r="J38" s="198">
        <v>28.1</v>
      </c>
      <c r="K38" s="198"/>
      <c r="L38" s="199">
        <v>0.32674441428571427</v>
      </c>
      <c r="M38" s="199">
        <v>10.85765632</v>
      </c>
      <c r="N38" s="199">
        <v>1.2476575892857143E-2</v>
      </c>
      <c r="O38" s="199">
        <v>5.9817995377777775</v>
      </c>
      <c r="P38" s="199">
        <v>10.60140337084567</v>
      </c>
      <c r="Q38" s="198">
        <v>0.39</v>
      </c>
      <c r="R38" s="64" t="s">
        <v>254</v>
      </c>
      <c r="S38" s="64" t="s">
        <v>254</v>
      </c>
      <c r="T38" s="198">
        <v>6.48</v>
      </c>
      <c r="V38" s="311">
        <v>0.72353402300926828</v>
      </c>
      <c r="W38" s="311">
        <v>1.0000000000000001E-5</v>
      </c>
      <c r="Y38" s="401"/>
      <c r="Z38" s="503">
        <v>13</v>
      </c>
      <c r="AA38" s="481">
        <v>1</v>
      </c>
      <c r="AB38" s="481">
        <v>2.6</v>
      </c>
      <c r="AC38" s="481">
        <v>0.2</v>
      </c>
      <c r="AD38" s="481">
        <v>164</v>
      </c>
      <c r="AE38" s="481">
        <v>6</v>
      </c>
      <c r="AF38" s="480" t="s">
        <v>256</v>
      </c>
      <c r="AG38" s="402" t="s">
        <v>255</v>
      </c>
      <c r="AH38" s="481">
        <v>0.51</v>
      </c>
      <c r="AI38" s="481">
        <v>0.04</v>
      </c>
      <c r="AJ38" s="481">
        <v>9.4</v>
      </c>
      <c r="AK38" s="481">
        <v>0.3</v>
      </c>
      <c r="AL38" s="480" t="s">
        <v>256</v>
      </c>
      <c r="AM38" s="480" t="s">
        <v>255</v>
      </c>
      <c r="AN38" s="480" t="s">
        <v>256</v>
      </c>
      <c r="AO38" s="480" t="s">
        <v>255</v>
      </c>
      <c r="AP38" s="480" t="s">
        <v>256</v>
      </c>
      <c r="AQ38" s="480" t="s">
        <v>255</v>
      </c>
      <c r="AR38" s="480" t="s">
        <v>256</v>
      </c>
      <c r="AS38" s="402" t="s">
        <v>255</v>
      </c>
      <c r="AT38" s="480" t="s">
        <v>256</v>
      </c>
      <c r="AU38" s="480" t="s">
        <v>255</v>
      </c>
    </row>
    <row r="39" spans="1:47" x14ac:dyDescent="0.15">
      <c r="A39" s="197" t="s">
        <v>309</v>
      </c>
      <c r="C39" s="536" t="s">
        <v>310</v>
      </c>
      <c r="D39" s="197" t="s">
        <v>311</v>
      </c>
      <c r="E39" s="197" t="s">
        <v>304</v>
      </c>
      <c r="F39" s="286">
        <v>40375</v>
      </c>
      <c r="G39" s="197" t="s">
        <v>305</v>
      </c>
      <c r="H39" s="198">
        <v>8.1</v>
      </c>
      <c r="I39" s="198">
        <v>13.3</v>
      </c>
      <c r="J39" s="198">
        <v>33.200000000000003</v>
      </c>
      <c r="K39" s="198"/>
      <c r="L39" s="199">
        <v>0.49439599831965997</v>
      </c>
      <c r="M39" s="199">
        <v>6.5858669341258045</v>
      </c>
      <c r="N39" s="199">
        <v>5.0951421468814866E-2</v>
      </c>
      <c r="O39" s="199">
        <v>8.196109806835068</v>
      </c>
      <c r="P39" s="199">
        <v>8.8533749295332846</v>
      </c>
      <c r="Q39" s="198">
        <v>0.23</v>
      </c>
      <c r="R39" s="64" t="s">
        <v>254</v>
      </c>
      <c r="S39" s="64" t="s">
        <v>254</v>
      </c>
      <c r="T39" s="198">
        <v>6.77</v>
      </c>
      <c r="V39" s="311">
        <v>0.71760230707200734</v>
      </c>
      <c r="W39" s="311">
        <v>1.5E-5</v>
      </c>
      <c r="Y39" s="401"/>
      <c r="Z39" s="504">
        <v>8</v>
      </c>
      <c r="AA39" s="481">
        <v>1.1000000000000001</v>
      </c>
      <c r="AB39" s="481">
        <v>2.7</v>
      </c>
      <c r="AC39" s="481">
        <v>0.1</v>
      </c>
      <c r="AD39" s="481">
        <v>202</v>
      </c>
      <c r="AE39" s="481">
        <v>11</v>
      </c>
      <c r="AF39" s="480" t="s">
        <v>256</v>
      </c>
      <c r="AG39" s="402" t="s">
        <v>255</v>
      </c>
      <c r="AH39" s="480" t="s">
        <v>256</v>
      </c>
      <c r="AI39" s="480" t="s">
        <v>255</v>
      </c>
      <c r="AJ39" s="481">
        <v>40.700000000000003</v>
      </c>
      <c r="AK39" s="481">
        <v>1.1000000000000001</v>
      </c>
      <c r="AL39" s="480" t="s">
        <v>256</v>
      </c>
      <c r="AM39" s="480" t="s">
        <v>255</v>
      </c>
      <c r="AN39" s="481">
        <v>0.46</v>
      </c>
      <c r="AO39" s="481">
        <v>0.02</v>
      </c>
      <c r="AP39" s="480" t="s">
        <v>256</v>
      </c>
      <c r="AQ39" s="480" t="s">
        <v>255</v>
      </c>
      <c r="AR39" s="480" t="s">
        <v>256</v>
      </c>
      <c r="AS39" s="402" t="s">
        <v>255</v>
      </c>
      <c r="AT39" s="480" t="s">
        <v>256</v>
      </c>
      <c r="AU39" s="480" t="s">
        <v>255</v>
      </c>
    </row>
    <row r="40" spans="1:47" x14ac:dyDescent="0.15">
      <c r="A40" s="197" t="s">
        <v>312</v>
      </c>
      <c r="C40" s="536" t="s">
        <v>313</v>
      </c>
      <c r="D40" s="197" t="s">
        <v>314</v>
      </c>
      <c r="E40" s="197" t="s">
        <v>304</v>
      </c>
      <c r="F40" s="286">
        <v>40375</v>
      </c>
      <c r="G40" s="197" t="s">
        <v>305</v>
      </c>
      <c r="H40" s="198">
        <v>7.7</v>
      </c>
      <c r="I40" s="198">
        <v>13.3</v>
      </c>
      <c r="J40" s="198">
        <v>31.1</v>
      </c>
      <c r="K40" s="198"/>
      <c r="L40" s="199">
        <v>0.32434131912235104</v>
      </c>
      <c r="M40" s="199">
        <v>7.2330853425742569</v>
      </c>
      <c r="N40" s="199">
        <v>4.5752326519392247E-2</v>
      </c>
      <c r="O40" s="199">
        <v>8.3739637851485149</v>
      </c>
      <c r="P40" s="199">
        <v>9.1969152174386188</v>
      </c>
      <c r="Q40" s="198">
        <v>0.27</v>
      </c>
      <c r="R40" s="198">
        <v>0.12</v>
      </c>
      <c r="S40" s="64" t="s">
        <v>254</v>
      </c>
      <c r="T40" s="198">
        <v>6.05</v>
      </c>
      <c r="V40" s="311">
        <v>0.71968178142218253</v>
      </c>
      <c r="W40" s="311">
        <v>1.2E-5</v>
      </c>
      <c r="Y40" s="401"/>
      <c r="Z40" s="503">
        <v>10</v>
      </c>
      <c r="AA40" s="481">
        <v>1</v>
      </c>
      <c r="AB40" s="481">
        <v>3.3</v>
      </c>
      <c r="AC40" s="481">
        <v>0.2</v>
      </c>
      <c r="AD40" s="481">
        <v>152</v>
      </c>
      <c r="AE40" s="481">
        <v>8</v>
      </c>
      <c r="AF40" s="480" t="s">
        <v>256</v>
      </c>
      <c r="AG40" s="402" t="s">
        <v>255</v>
      </c>
      <c r="AH40" s="481">
        <v>0.39</v>
      </c>
      <c r="AI40" s="481">
        <v>0.03</v>
      </c>
      <c r="AJ40" s="481">
        <v>49.5</v>
      </c>
      <c r="AK40" s="481">
        <v>1.5</v>
      </c>
      <c r="AL40" s="480" t="s">
        <v>256</v>
      </c>
      <c r="AM40" s="480" t="s">
        <v>255</v>
      </c>
      <c r="AN40" s="481">
        <v>0.64</v>
      </c>
      <c r="AO40" s="481">
        <v>0.02</v>
      </c>
      <c r="AP40" s="480" t="s">
        <v>256</v>
      </c>
      <c r="AQ40" s="480" t="s">
        <v>255</v>
      </c>
      <c r="AR40" s="480" t="s">
        <v>256</v>
      </c>
      <c r="AS40" s="402" t="s">
        <v>255</v>
      </c>
      <c r="AT40" s="480" t="s">
        <v>256</v>
      </c>
      <c r="AU40" s="480" t="s">
        <v>255</v>
      </c>
    </row>
    <row r="41" spans="1:47" x14ac:dyDescent="0.15">
      <c r="A41" s="197" t="s">
        <v>315</v>
      </c>
      <c r="C41" s="536" t="s">
        <v>316</v>
      </c>
      <c r="D41" s="197" t="s">
        <v>317</v>
      </c>
      <c r="E41" s="197" t="s">
        <v>304</v>
      </c>
      <c r="F41" s="286">
        <v>40375</v>
      </c>
      <c r="G41" s="197" t="s">
        <v>305</v>
      </c>
      <c r="H41" s="198" t="s">
        <v>263</v>
      </c>
      <c r="I41" s="198" t="s">
        <v>263</v>
      </c>
      <c r="J41" s="198" t="s">
        <v>263</v>
      </c>
      <c r="K41" s="198"/>
      <c r="L41" s="199">
        <v>0.20157188258160974</v>
      </c>
      <c r="M41" s="199">
        <v>12.141809964303924</v>
      </c>
      <c r="N41" s="199">
        <v>2.6644232444555192E-2</v>
      </c>
      <c r="O41" s="199">
        <v>5.6906823814380427</v>
      </c>
      <c r="P41" s="199">
        <v>11.374213800557715</v>
      </c>
      <c r="Q41" s="198">
        <v>1.55</v>
      </c>
      <c r="R41" s="64" t="s">
        <v>254</v>
      </c>
      <c r="S41" s="64" t="s">
        <v>254</v>
      </c>
      <c r="T41" s="198">
        <v>5.94</v>
      </c>
      <c r="V41" s="277"/>
      <c r="W41" s="277"/>
      <c r="Y41" s="401"/>
      <c r="Z41" s="503">
        <v>44</v>
      </c>
      <c r="AA41" s="481">
        <v>4</v>
      </c>
      <c r="AB41" s="481">
        <v>1.2</v>
      </c>
      <c r="AC41" s="481">
        <v>0.1</v>
      </c>
      <c r="AD41" s="481">
        <v>167</v>
      </c>
      <c r="AE41" s="481">
        <v>10</v>
      </c>
      <c r="AF41" s="480" t="s">
        <v>256</v>
      </c>
      <c r="AG41" s="402" t="s">
        <v>255</v>
      </c>
      <c r="AH41" s="480" t="s">
        <v>256</v>
      </c>
      <c r="AI41" s="480" t="s">
        <v>255</v>
      </c>
      <c r="AJ41" s="481">
        <v>14.9</v>
      </c>
      <c r="AK41" s="481">
        <v>0.4</v>
      </c>
      <c r="AL41" s="480" t="s">
        <v>256</v>
      </c>
      <c r="AM41" s="480" t="s">
        <v>255</v>
      </c>
      <c r="AN41" s="481">
        <v>3.9E-2</v>
      </c>
      <c r="AO41" s="481">
        <v>4.0000000000000001E-3</v>
      </c>
      <c r="AP41" s="481">
        <v>0.15</v>
      </c>
      <c r="AQ41" s="481">
        <v>0.14000000000000001</v>
      </c>
      <c r="AR41" s="480" t="s">
        <v>256</v>
      </c>
      <c r="AS41" s="402" t="s">
        <v>255</v>
      </c>
      <c r="AT41" s="480" t="s">
        <v>256</v>
      </c>
      <c r="AU41" s="480" t="s">
        <v>255</v>
      </c>
    </row>
    <row r="42" spans="1:47" x14ac:dyDescent="0.15">
      <c r="A42" s="197" t="s">
        <v>318</v>
      </c>
      <c r="C42" s="536" t="s">
        <v>319</v>
      </c>
      <c r="D42" s="197" t="s">
        <v>320</v>
      </c>
      <c r="E42" s="197" t="s">
        <v>304</v>
      </c>
      <c r="F42" s="286">
        <v>40375</v>
      </c>
      <c r="G42" s="197" t="s">
        <v>305</v>
      </c>
      <c r="H42" s="198">
        <v>9.3000000000000007</v>
      </c>
      <c r="I42" s="198">
        <v>14.5</v>
      </c>
      <c r="J42" s="198">
        <v>31.1</v>
      </c>
      <c r="K42" s="198"/>
      <c r="L42" s="199">
        <v>0.3213620840727705</v>
      </c>
      <c r="M42" s="199">
        <v>8.951100906862747</v>
      </c>
      <c r="N42" s="199">
        <v>3.0136100480840727E-2</v>
      </c>
      <c r="O42" s="199">
        <v>7.2586759754901973</v>
      </c>
      <c r="P42" s="199">
        <v>9.8060280344386612</v>
      </c>
      <c r="Q42" s="198">
        <v>0.73</v>
      </c>
      <c r="R42" s="64" t="s">
        <v>254</v>
      </c>
      <c r="S42" s="64" t="s">
        <v>254</v>
      </c>
      <c r="T42" s="198">
        <v>6.26</v>
      </c>
      <c r="V42" s="277"/>
      <c r="W42" s="277"/>
      <c r="Y42" s="401"/>
      <c r="Z42" s="503">
        <v>17</v>
      </c>
      <c r="AA42" s="481">
        <v>2</v>
      </c>
      <c r="AB42" s="481">
        <v>2.1</v>
      </c>
      <c r="AC42" s="481">
        <v>0.2</v>
      </c>
      <c r="AD42" s="481">
        <v>205</v>
      </c>
      <c r="AE42" s="481">
        <v>19</v>
      </c>
      <c r="AF42" s="480" t="s">
        <v>256</v>
      </c>
      <c r="AG42" s="402" t="s">
        <v>255</v>
      </c>
      <c r="AH42" s="480" t="s">
        <v>256</v>
      </c>
      <c r="AI42" s="480" t="s">
        <v>255</v>
      </c>
      <c r="AJ42" s="481">
        <v>10.199999999999999</v>
      </c>
      <c r="AK42" s="481">
        <v>0.4</v>
      </c>
      <c r="AL42" s="480" t="s">
        <v>256</v>
      </c>
      <c r="AM42" s="480" t="s">
        <v>255</v>
      </c>
      <c r="AN42" s="480" t="s">
        <v>256</v>
      </c>
      <c r="AO42" s="480" t="s">
        <v>255</v>
      </c>
      <c r="AP42" s="480" t="s">
        <v>256</v>
      </c>
      <c r="AQ42" s="480" t="s">
        <v>255</v>
      </c>
      <c r="AR42" s="480" t="s">
        <v>256</v>
      </c>
      <c r="AS42" s="402" t="s">
        <v>255</v>
      </c>
      <c r="AT42" s="481">
        <v>6.6</v>
      </c>
      <c r="AU42" s="481">
        <v>0.3</v>
      </c>
    </row>
    <row r="43" spans="1:47" x14ac:dyDescent="0.15">
      <c r="A43" s="112" t="s">
        <v>179</v>
      </c>
      <c r="F43" s="252"/>
      <c r="H43" s="198"/>
      <c r="I43" s="198"/>
      <c r="J43" s="227">
        <f>AVERAGE(J38:J42)</f>
        <v>30.875</v>
      </c>
      <c r="K43" s="198"/>
      <c r="L43" s="227">
        <f>AVERAGE(L37:L42)</f>
        <v>0.50553931676176944</v>
      </c>
      <c r="M43" s="227">
        <f t="shared" ref="M43:V43" si="54">AVERAGE(M37:M42)</f>
        <v>9.0649231119550802</v>
      </c>
      <c r="N43" s="227">
        <f t="shared" si="54"/>
        <v>0.1412271112583427</v>
      </c>
      <c r="O43" s="227">
        <f t="shared" si="54"/>
        <v>11.300622866659758</v>
      </c>
      <c r="P43" s="227">
        <f t="shared" si="54"/>
        <v>9.3169056555922118</v>
      </c>
      <c r="Q43" s="227">
        <f t="shared" si="54"/>
        <v>0.55333333333333334</v>
      </c>
      <c r="R43" s="227">
        <f t="shared" si="54"/>
        <v>0.14500000000000002</v>
      </c>
      <c r="S43" s="227" t="s">
        <v>263</v>
      </c>
      <c r="T43" s="227">
        <f t="shared" si="54"/>
        <v>13.503333333333332</v>
      </c>
      <c r="V43" s="272">
        <f t="shared" si="54"/>
        <v>0.72087765708673124</v>
      </c>
      <c r="W43" s="277"/>
      <c r="Z43" s="227">
        <f>AVERAGE(Z37:Z42)</f>
        <v>19.833333333333332</v>
      </c>
      <c r="AA43" s="473"/>
      <c r="AB43" s="482">
        <f>AVERAGE(AB37:AB42)</f>
        <v>4.3166666666666673</v>
      </c>
      <c r="AC43" s="473"/>
      <c r="AD43" s="482">
        <f>AVERAGE(AD37:AD42)</f>
        <v>241.16666666666666</v>
      </c>
      <c r="AH43" s="482">
        <f>AVERAGE(AH37:AH42)</f>
        <v>1.0333333333333334</v>
      </c>
      <c r="AI43" s="473"/>
      <c r="AJ43" s="482">
        <f>AVERAGE(AJ37:AJ42)</f>
        <v>21.866666666666664</v>
      </c>
      <c r="AK43" s="473"/>
      <c r="AL43" s="482"/>
      <c r="AM43" s="473"/>
      <c r="AN43" s="482">
        <f>AVERAGE(AN37:AN42)</f>
        <v>0.39224999999999999</v>
      </c>
      <c r="AO43" s="473"/>
      <c r="AP43" s="482"/>
      <c r="AQ43" s="473"/>
      <c r="AR43" s="473"/>
      <c r="AT43" s="482">
        <f>AVERAGE(AT37:AT42)</f>
        <v>3.8499999999999996</v>
      </c>
      <c r="AU43" s="473"/>
    </row>
    <row r="44" spans="1:47" ht="18" x14ac:dyDescent="0.15">
      <c r="A44" s="112" t="s">
        <v>158</v>
      </c>
      <c r="F44" s="252"/>
      <c r="H44" s="198"/>
      <c r="I44" s="198"/>
      <c r="J44" s="222">
        <f>_xlfn.CONFIDENCE.T(0.05,STDEV(J38:J42),COUNT(J38:J42))</f>
        <v>3.3387259414961101</v>
      </c>
      <c r="K44" s="198"/>
      <c r="L44" s="222">
        <f>_xlfn.CONFIDENCE.T(0.05,STDEV(L37:L42),COUNT(L37:L42))</f>
        <v>0.45250165553962068</v>
      </c>
      <c r="M44" s="222">
        <f t="shared" ref="M44:T44" si="55">_xlfn.CONFIDENCE.T(0.05,STDEV(M37:M42),COUNT(M37:M42))</f>
        <v>2.2209077882006802</v>
      </c>
      <c r="N44" s="222">
        <f t="shared" si="55"/>
        <v>0.27809102161792143</v>
      </c>
      <c r="O44" s="222">
        <f t="shared" si="55"/>
        <v>10.859312003655068</v>
      </c>
      <c r="P44" s="222">
        <f t="shared" si="55"/>
        <v>1.9291700346443905</v>
      </c>
      <c r="Q44" s="222">
        <f t="shared" si="55"/>
        <v>0.55505787589978284</v>
      </c>
      <c r="R44" s="222">
        <f t="shared" si="55"/>
        <v>0.31765511840436689</v>
      </c>
      <c r="S44" s="227" t="s">
        <v>263</v>
      </c>
      <c r="T44" s="222">
        <f t="shared" si="55"/>
        <v>18.519416239180959</v>
      </c>
      <c r="V44" s="273">
        <f t="shared" ref="V44" si="56">_xlfn.CONFIDENCE.T(0.05,STDEV(V37:V42),COUNT(V37:V42))</f>
        <v>4.3585218300753511E-3</v>
      </c>
      <c r="W44" s="277"/>
      <c r="Z44" s="222">
        <f>_xlfn.CONFIDENCE.T(0.05,STDEV(Z37:Z42),COUNT(Z38:Z42))</f>
        <v>16.905184276768498</v>
      </c>
      <c r="AA44" s="473"/>
      <c r="AB44" s="483">
        <f>_xlfn.CONFIDENCE.T(0.05,STDEV(AB37:AB42),COUNT(AB38:AB42))</f>
        <v>5.9545092806390167</v>
      </c>
      <c r="AC44" s="473"/>
      <c r="AD44" s="483">
        <f>_xlfn.CONFIDENCE.T(0.05,STDEV(AD37:AD42),COUNT(AD38:AD42))</f>
        <v>193.95318941265955</v>
      </c>
      <c r="AH44" s="483">
        <f>_xlfn.CONFIDENCE.T(0.05,STDEV(AH37:AH42),COUNT(AH38:AH42))</f>
        <v>9.0937435298178944</v>
      </c>
      <c r="AI44" s="473"/>
      <c r="AJ44" s="483">
        <f>_xlfn.CONFIDENCE.T(0.05,STDEV(AJ37:AJ42),COUNT(AJ38:AJ42))</f>
        <v>22.858041618560197</v>
      </c>
      <c r="AK44" s="473"/>
      <c r="AL44" s="483"/>
      <c r="AM44" s="473"/>
      <c r="AN44" s="483">
        <f>_xlfn.CONFIDENCE.T(0.05,STDEV(AN37:AN42),COUNT(AN38:AN42))</f>
        <v>0.62873839558712363</v>
      </c>
      <c r="AO44" s="473"/>
      <c r="AP44" s="483"/>
      <c r="AQ44" s="473"/>
      <c r="AR44" s="473"/>
      <c r="AT44" s="483"/>
      <c r="AU44" s="473"/>
    </row>
    <row r="45" spans="1:47" x14ac:dyDescent="0.15">
      <c r="A45" s="112" t="s">
        <v>159</v>
      </c>
      <c r="F45" s="252"/>
      <c r="H45" s="198"/>
      <c r="I45" s="198"/>
      <c r="J45" s="222">
        <f>2*STDEV(J38:J42)</f>
        <v>4.1964270516714581</v>
      </c>
      <c r="K45" s="198"/>
      <c r="L45" s="222">
        <f>2*STDEV(L37:L42)</f>
        <v>0.86237142772180031</v>
      </c>
      <c r="M45" s="222">
        <f t="shared" ref="M45:T45" si="57">2*STDEV(M37:M42)</f>
        <v>4.232575498237904</v>
      </c>
      <c r="N45" s="222">
        <f t="shared" si="57"/>
        <v>0.5299820418629666</v>
      </c>
      <c r="O45" s="222">
        <f t="shared" si="57"/>
        <v>20.695527368846353</v>
      </c>
      <c r="P45" s="222">
        <f t="shared" si="57"/>
        <v>3.6765857024554669</v>
      </c>
      <c r="Q45" s="222">
        <f t="shared" si="57"/>
        <v>1.0578216610878541</v>
      </c>
      <c r="R45" s="222">
        <f t="shared" si="57"/>
        <v>7.0710678118654585E-2</v>
      </c>
      <c r="S45" s="227" t="s">
        <v>263</v>
      </c>
      <c r="T45" s="222">
        <f t="shared" si="57"/>
        <v>35.294048601239659</v>
      </c>
      <c r="V45" s="273">
        <f t="shared" ref="V45" si="58">2*STDEV(V37:V42)</f>
        <v>5.4782031330288814E-3</v>
      </c>
      <c r="W45" s="277"/>
      <c r="Z45" s="222">
        <f>2*STDEV(Z37:Z42)</f>
        <v>27.22988554266556</v>
      </c>
      <c r="AA45" s="473"/>
      <c r="AB45" s="483">
        <f>2*STDEV(AB37:AB42)</f>
        <v>9.5911765006523897</v>
      </c>
      <c r="AC45" s="473"/>
      <c r="AD45" s="483">
        <f>2*STDEV(AD37:AD42)</f>
        <v>312.40849326909574</v>
      </c>
      <c r="AH45" s="483">
        <f>2*STDEV(AH37:AH42)</f>
        <v>2.0242858823133987</v>
      </c>
      <c r="AI45" s="473"/>
      <c r="AJ45" s="483">
        <f>2*STDEV(AJ37:AJ42)</f>
        <v>36.818401196503189</v>
      </c>
      <c r="AK45" s="473"/>
      <c r="AL45" s="483"/>
      <c r="AM45" s="473"/>
      <c r="AN45" s="483">
        <f>2*STDEV(AN37:AN42)</f>
        <v>0.50620252863848891</v>
      </c>
      <c r="AO45" s="473"/>
      <c r="AP45" s="483"/>
      <c r="AQ45" s="473"/>
      <c r="AR45" s="473"/>
      <c r="AT45" s="483">
        <f>2*STDEV(AT37:AT42)</f>
        <v>7.7781745930520225</v>
      </c>
      <c r="AU45" s="473"/>
    </row>
    <row r="46" spans="1:47" x14ac:dyDescent="0.15">
      <c r="A46" s="255"/>
      <c r="B46" s="248"/>
      <c r="C46" s="248"/>
      <c r="D46" s="248"/>
      <c r="E46" s="248"/>
      <c r="F46" s="248"/>
      <c r="G46" s="248"/>
      <c r="H46" s="248"/>
      <c r="I46" s="248"/>
      <c r="J46" s="248"/>
      <c r="K46" s="248"/>
      <c r="L46" s="248"/>
      <c r="M46" s="248"/>
      <c r="N46" s="248"/>
      <c r="O46" s="248"/>
      <c r="P46" s="248"/>
      <c r="Q46" s="248"/>
      <c r="R46" s="248"/>
      <c r="S46" s="248"/>
      <c r="T46" s="248"/>
    </row>
    <row r="47" spans="1:47" x14ac:dyDescent="0.15">
      <c r="A47" s="37" t="s">
        <v>1556</v>
      </c>
      <c r="B47" s="37"/>
      <c r="C47" s="37"/>
      <c r="D47" s="37"/>
    </row>
    <row r="48" spans="1:47" x14ac:dyDescent="0.15">
      <c r="A48" s="37" t="s">
        <v>1557</v>
      </c>
      <c r="B48" s="37"/>
      <c r="C48" s="37"/>
      <c r="D48" s="37"/>
    </row>
    <row r="49" spans="1:47" x14ac:dyDescent="0.15">
      <c r="A49" s="37" t="s">
        <v>1558</v>
      </c>
      <c r="B49" s="37"/>
      <c r="C49" s="37"/>
      <c r="D49" s="37"/>
    </row>
    <row r="50" spans="1:47" x14ac:dyDescent="0.15">
      <c r="A50" s="202" t="s">
        <v>1553</v>
      </c>
      <c r="B50" s="37"/>
      <c r="C50" s="37"/>
      <c r="D50" s="37"/>
    </row>
    <row r="51" spans="1:47" x14ac:dyDescent="0.15">
      <c r="A51" s="37"/>
      <c r="B51" s="37"/>
      <c r="C51" s="37"/>
      <c r="D51" s="37"/>
    </row>
    <row r="52" spans="1:47" x14ac:dyDescent="0.15">
      <c r="A52" s="37" t="s">
        <v>321</v>
      </c>
      <c r="B52" s="37"/>
      <c r="C52" s="37"/>
      <c r="D52" s="37"/>
      <c r="Y52" s="485" t="s">
        <v>322</v>
      </c>
      <c r="Z52" s="151" t="s">
        <v>323</v>
      </c>
      <c r="AA52" s="486"/>
      <c r="AB52" s="486" t="s">
        <v>324</v>
      </c>
      <c r="AC52" s="486"/>
      <c r="AD52" s="486" t="s">
        <v>325</v>
      </c>
      <c r="AE52" s="486"/>
      <c r="AF52" s="486" t="s">
        <v>326</v>
      </c>
      <c r="AG52" s="486"/>
      <c r="AH52" s="486" t="s">
        <v>327</v>
      </c>
      <c r="AI52" s="486"/>
      <c r="AJ52" s="486" t="s">
        <v>328</v>
      </c>
      <c r="AK52" s="486"/>
      <c r="AL52" s="486" t="s">
        <v>329</v>
      </c>
      <c r="AM52" s="486"/>
      <c r="AN52" s="486" t="s">
        <v>330</v>
      </c>
      <c r="AO52" s="486"/>
      <c r="AP52" s="486" t="s">
        <v>331</v>
      </c>
      <c r="AQ52" s="486"/>
      <c r="AR52" s="486" t="s">
        <v>332</v>
      </c>
      <c r="AS52" s="486"/>
      <c r="AT52" s="486" t="s">
        <v>333</v>
      </c>
      <c r="AU52" s="473"/>
    </row>
    <row r="53" spans="1:47" x14ac:dyDescent="0.15">
      <c r="A53" s="37" t="s">
        <v>334</v>
      </c>
      <c r="B53" s="37"/>
      <c r="C53" s="37"/>
      <c r="D53" s="37"/>
    </row>
    <row r="54" spans="1:47" x14ac:dyDescent="0.15">
      <c r="A54" s="37" t="s">
        <v>335</v>
      </c>
      <c r="B54" s="37"/>
      <c r="C54" s="37"/>
      <c r="D54" s="37"/>
    </row>
    <row r="55" spans="1:47" x14ac:dyDescent="0.15">
      <c r="A55" s="37" t="s">
        <v>336</v>
      </c>
      <c r="B55" s="37"/>
      <c r="C55" s="37"/>
      <c r="D55" s="37"/>
    </row>
    <row r="56" spans="1:47" x14ac:dyDescent="0.15">
      <c r="A56" s="37" t="s">
        <v>208</v>
      </c>
      <c r="B56" s="37"/>
      <c r="C56" s="37"/>
      <c r="D56" s="37"/>
    </row>
    <row r="57" spans="1:47" ht="18" x14ac:dyDescent="0.15">
      <c r="A57" s="2" t="s">
        <v>212</v>
      </c>
    </row>
    <row r="58" spans="1:47" x14ac:dyDescent="0.15">
      <c r="A58" s="37" t="s">
        <v>337</v>
      </c>
    </row>
    <row r="59" spans="1:47" x14ac:dyDescent="0.15">
      <c r="A59" s="197" t="s">
        <v>338</v>
      </c>
    </row>
  </sheetData>
  <sortState xmlns:xlrd2="http://schemas.microsoft.com/office/spreadsheetml/2017/richdata2" ref="A56:T61">
    <sortCondition ref="A56"/>
  </sortState>
  <customSheetViews>
    <customSheetView guid="{454424E5-4F8E-4BF6-8BD3-7AB5E714315B}" scale="80">
      <pageMargins left="0.7" right="0.7" top="0.75" bottom="0.75" header="0.3" footer="0.3"/>
      <pageSetup paperSize="9" orientation="portrait"/>
    </customSheetView>
  </customSheetViews>
  <hyperlinks>
    <hyperlink ref="C7" r:id="rId1" xr:uid="{00000000-0004-0000-0200-000000000000}"/>
    <hyperlink ref="C8" r:id="rId2" xr:uid="{00000000-0004-0000-0200-000001000000}"/>
    <hyperlink ref="C9" r:id="rId3" xr:uid="{00000000-0004-0000-0200-000002000000}"/>
    <hyperlink ref="C10" r:id="rId4" xr:uid="{00000000-0004-0000-0200-000003000000}"/>
    <hyperlink ref="C11" r:id="rId5" xr:uid="{00000000-0004-0000-0200-000004000000}"/>
    <hyperlink ref="C17" r:id="rId6" xr:uid="{00000000-0004-0000-0200-000005000000}"/>
    <hyperlink ref="C18" r:id="rId7" xr:uid="{00000000-0004-0000-0200-000006000000}"/>
    <hyperlink ref="C19" r:id="rId8" xr:uid="{00000000-0004-0000-0200-000007000000}"/>
    <hyperlink ref="C20" r:id="rId9" xr:uid="{00000000-0004-0000-0200-000008000000}"/>
    <hyperlink ref="C26" r:id="rId10" xr:uid="{00000000-0004-0000-0200-000009000000}"/>
    <hyperlink ref="C29" r:id="rId11" xr:uid="{00000000-0004-0000-0200-00000A000000}"/>
    <hyperlink ref="C30" r:id="rId12" xr:uid="{00000000-0004-0000-0200-00000B000000}"/>
    <hyperlink ref="C31" r:id="rId13" xr:uid="{00000000-0004-0000-0200-00000C000000}"/>
    <hyperlink ref="C37" r:id="rId14" xr:uid="{00000000-0004-0000-0200-00000D000000}"/>
    <hyperlink ref="C38" r:id="rId15" xr:uid="{00000000-0004-0000-0200-00000E000000}"/>
    <hyperlink ref="C39" r:id="rId16" xr:uid="{00000000-0004-0000-0200-00000F000000}"/>
    <hyperlink ref="C40" r:id="rId17" xr:uid="{00000000-0004-0000-0200-000010000000}"/>
    <hyperlink ref="C41" r:id="rId18" xr:uid="{00000000-0004-0000-0200-000011000000}"/>
    <hyperlink ref="C42" r:id="rId19" xr:uid="{00000000-0004-0000-0200-000012000000}"/>
  </hyperlinks>
  <pageMargins left="0.7" right="0.7" top="0.75" bottom="0.75" header="0.3" footer="0.3"/>
  <pageSetup paperSize="9" orientation="landscape"/>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W48"/>
  <sheetViews>
    <sheetView zoomScale="120" zoomScaleNormal="120" zoomScalePageLayoutView="120" workbookViewId="0">
      <pane ySplit="3" topLeftCell="A5" activePane="bottomLeft" state="frozen"/>
      <selection activeCell="O14" sqref="O14"/>
      <selection pane="bottomLeft" activeCell="B29" sqref="B29"/>
    </sheetView>
  </sheetViews>
  <sheetFormatPr baseColWidth="10" defaultColWidth="9.1640625" defaultRowHeight="14" x14ac:dyDescent="0.15"/>
  <cols>
    <col min="1" max="1" width="8.6640625" style="83" customWidth="1"/>
    <col min="2" max="2" width="13" style="13" customWidth="1"/>
    <col min="3" max="3" width="12.5" style="83" customWidth="1"/>
    <col min="4" max="4" width="13.83203125" style="83" customWidth="1"/>
    <col min="5" max="5" width="16.6640625" style="13" customWidth="1"/>
    <col min="6" max="11" width="6" style="83" customWidth="1"/>
    <col min="12" max="12" width="6.6640625" style="83" customWidth="1"/>
    <col min="13" max="16" width="6" style="83" customWidth="1"/>
    <col min="17" max="20" width="6.5" style="83" customWidth="1"/>
    <col min="21" max="21" width="5.6640625" style="83" customWidth="1"/>
    <col min="22" max="23" width="9.5" style="250" customWidth="1"/>
    <col min="24" max="16384" width="9.1640625" style="83"/>
  </cols>
  <sheetData>
    <row r="1" spans="1:23" ht="20.25" customHeight="1" x14ac:dyDescent="0.15">
      <c r="A1" s="294" t="s">
        <v>339</v>
      </c>
      <c r="B1" s="31"/>
      <c r="C1" s="31"/>
      <c r="D1" s="248"/>
      <c r="E1" s="31"/>
      <c r="F1" s="55"/>
      <c r="G1" s="57"/>
      <c r="H1" s="57"/>
      <c r="I1" s="57"/>
      <c r="J1" s="57"/>
      <c r="K1" s="55"/>
      <c r="L1" s="55"/>
      <c r="M1" s="55"/>
      <c r="N1" s="55"/>
      <c r="O1" s="55"/>
      <c r="P1" s="55"/>
      <c r="Q1" s="55"/>
      <c r="R1" s="55"/>
      <c r="S1" s="55"/>
      <c r="T1" s="55"/>
    </row>
    <row r="2" spans="1:23" ht="18" customHeight="1" x14ac:dyDescent="0.15">
      <c r="A2" s="4"/>
      <c r="B2" s="1"/>
      <c r="C2" s="1"/>
      <c r="D2" s="15" t="s">
        <v>218</v>
      </c>
      <c r="E2" s="1"/>
      <c r="F2" s="194" t="s">
        <v>340</v>
      </c>
      <c r="G2" s="196"/>
      <c r="H2" s="196"/>
      <c r="I2" s="196"/>
      <c r="J2" s="70"/>
      <c r="K2" s="196"/>
      <c r="L2" s="196"/>
      <c r="M2" s="196"/>
      <c r="N2" s="196"/>
      <c r="O2" s="196"/>
      <c r="P2" s="246"/>
      <c r="Q2" s="59"/>
      <c r="R2" s="53"/>
      <c r="S2" s="53"/>
      <c r="T2" s="53"/>
      <c r="V2" s="260" t="s">
        <v>16</v>
      </c>
      <c r="W2" s="36"/>
    </row>
    <row r="3" spans="1:23" ht="33" customHeight="1" x14ac:dyDescent="0.15">
      <c r="A3" s="66" t="s">
        <v>20</v>
      </c>
      <c r="B3" s="66" t="s">
        <v>21</v>
      </c>
      <c r="C3" s="66"/>
      <c r="D3" s="248" t="s">
        <v>242</v>
      </c>
      <c r="E3" s="66" t="s">
        <v>22</v>
      </c>
      <c r="F3" s="247" t="s">
        <v>236</v>
      </c>
      <c r="G3" s="247" t="s">
        <v>341</v>
      </c>
      <c r="H3" s="247" t="s">
        <v>342</v>
      </c>
      <c r="I3" s="247" t="s">
        <v>224</v>
      </c>
      <c r="J3" s="247" t="s">
        <v>225</v>
      </c>
      <c r="K3" s="247" t="s">
        <v>223</v>
      </c>
      <c r="L3" s="247" t="s">
        <v>222</v>
      </c>
      <c r="M3" s="247" t="s">
        <v>237</v>
      </c>
      <c r="N3" s="247" t="s">
        <v>233</v>
      </c>
      <c r="O3" s="247" t="s">
        <v>53</v>
      </c>
      <c r="P3" s="287" t="s">
        <v>235</v>
      </c>
      <c r="Q3" s="69" t="s">
        <v>343</v>
      </c>
      <c r="R3" s="69" t="s">
        <v>344</v>
      </c>
      <c r="S3" s="69" t="s">
        <v>226</v>
      </c>
      <c r="T3" s="69" t="s">
        <v>241</v>
      </c>
      <c r="V3" s="36" t="s">
        <v>51</v>
      </c>
      <c r="W3" s="34" t="s">
        <v>52</v>
      </c>
    </row>
    <row r="4" spans="1:23" x14ac:dyDescent="0.2">
      <c r="A4" s="4" t="s">
        <v>252</v>
      </c>
      <c r="B4" s="83"/>
      <c r="C4" s="37"/>
      <c r="E4" s="37"/>
      <c r="F4" s="54"/>
      <c r="G4" s="54"/>
      <c r="H4" s="54"/>
      <c r="I4" s="54"/>
      <c r="J4" s="54"/>
      <c r="K4" s="54"/>
      <c r="L4" s="54"/>
      <c r="M4" s="54"/>
      <c r="N4" s="54"/>
      <c r="O4" s="54"/>
      <c r="P4" s="54"/>
      <c r="Q4" s="54"/>
      <c r="R4" s="54"/>
      <c r="S4" s="54"/>
      <c r="T4" s="54"/>
      <c r="V4" s="71"/>
      <c r="W4" s="71"/>
    </row>
    <row r="5" spans="1:23" x14ac:dyDescent="0.15">
      <c r="A5" s="83" t="s">
        <v>345</v>
      </c>
      <c r="B5" s="104" t="s">
        <v>346</v>
      </c>
      <c r="C5" s="83" t="s">
        <v>347</v>
      </c>
      <c r="D5" s="286">
        <v>40374</v>
      </c>
      <c r="E5" s="83" t="s">
        <v>348</v>
      </c>
      <c r="F5" s="72">
        <v>103.27628234862367</v>
      </c>
      <c r="G5" s="72">
        <v>97.467810463898019</v>
      </c>
      <c r="H5" s="72">
        <v>154.68367991201703</v>
      </c>
      <c r="I5" s="72">
        <v>898.41164385731395</v>
      </c>
      <c r="J5" s="72">
        <v>1815.5818886763338</v>
      </c>
      <c r="K5" s="72">
        <v>29.679355825097321</v>
      </c>
      <c r="L5" s="72">
        <v>18431.543258378148</v>
      </c>
      <c r="M5" s="72">
        <v>1948.3247481500664</v>
      </c>
      <c r="N5" s="127">
        <v>4.4439510250966219</v>
      </c>
      <c r="O5" s="507">
        <v>3.4290313607057734</v>
      </c>
      <c r="P5" s="127">
        <v>11.866599708280194</v>
      </c>
      <c r="Q5" s="54"/>
      <c r="R5" s="54"/>
      <c r="S5" s="54"/>
      <c r="T5" s="54"/>
      <c r="V5" s="54"/>
      <c r="W5" s="54"/>
    </row>
    <row r="6" spans="1:23" x14ac:dyDescent="0.15">
      <c r="B6" s="83"/>
      <c r="D6" s="252"/>
      <c r="E6" s="83"/>
      <c r="F6" s="72"/>
      <c r="G6" s="72"/>
      <c r="H6" s="72"/>
      <c r="I6" s="72"/>
      <c r="J6" s="72"/>
      <c r="K6" s="72"/>
      <c r="L6" s="72"/>
      <c r="M6" s="72"/>
      <c r="N6" s="127"/>
      <c r="O6" s="507"/>
      <c r="P6" s="127"/>
      <c r="V6" s="316">
        <v>0.7093352877812229</v>
      </c>
      <c r="W6" s="311">
        <v>2.0999999999999999E-5</v>
      </c>
    </row>
    <row r="7" spans="1:23" x14ac:dyDescent="0.15">
      <c r="A7" s="128" t="s">
        <v>289</v>
      </c>
      <c r="B7" s="83"/>
      <c r="E7" s="83"/>
      <c r="F7" s="72"/>
      <c r="G7" s="72"/>
      <c r="H7" s="72"/>
      <c r="I7" s="72"/>
      <c r="J7" s="72"/>
      <c r="K7" s="72"/>
      <c r="L7" s="72"/>
      <c r="M7" s="72"/>
      <c r="N7" s="127"/>
      <c r="O7" s="507"/>
      <c r="P7" s="127"/>
      <c r="V7" s="316"/>
      <c r="W7" s="311"/>
    </row>
    <row r="8" spans="1:23" x14ac:dyDescent="0.15">
      <c r="A8" s="83" t="s">
        <v>349</v>
      </c>
      <c r="B8" s="104" t="s">
        <v>350</v>
      </c>
      <c r="C8" s="83" t="s">
        <v>351</v>
      </c>
      <c r="D8" s="286">
        <v>40379</v>
      </c>
      <c r="E8" s="83" t="s">
        <v>348</v>
      </c>
      <c r="F8" s="72">
        <v>93.589679978085684</v>
      </c>
      <c r="G8" s="72">
        <v>77.632572261624546</v>
      </c>
      <c r="H8" s="72">
        <v>151.23418312393042</v>
      </c>
      <c r="I8" s="72">
        <v>879.40776089679071</v>
      </c>
      <c r="J8" s="72">
        <v>800.98537762078581</v>
      </c>
      <c r="K8" s="72">
        <v>12.973682357199692</v>
      </c>
      <c r="L8" s="72">
        <v>14210.162761691083</v>
      </c>
      <c r="M8" s="72">
        <v>1085.2546078613336</v>
      </c>
      <c r="N8" s="127">
        <v>2.223171744181569</v>
      </c>
      <c r="O8" s="507" t="s">
        <v>263</v>
      </c>
      <c r="P8" s="127">
        <v>4.8382449203224898</v>
      </c>
      <c r="V8" s="316">
        <v>0.71307216385058059</v>
      </c>
      <c r="W8" s="311">
        <v>3.6000000000000001E-5</v>
      </c>
    </row>
    <row r="9" spans="1:23" ht="9.75" customHeight="1" x14ac:dyDescent="0.15">
      <c r="B9" s="83"/>
      <c r="E9" s="83"/>
      <c r="F9" s="72"/>
      <c r="G9" s="72"/>
      <c r="H9" s="72"/>
      <c r="I9" s="72"/>
      <c r="J9" s="72"/>
      <c r="K9" s="72"/>
      <c r="L9" s="72"/>
      <c r="M9" s="72"/>
      <c r="N9" s="127"/>
      <c r="O9" s="507"/>
      <c r="P9" s="127"/>
      <c r="V9" s="316"/>
      <c r="W9" s="311"/>
    </row>
    <row r="10" spans="1:23" x14ac:dyDescent="0.15">
      <c r="A10" s="83" t="s">
        <v>352</v>
      </c>
      <c r="B10" s="104" t="s">
        <v>353</v>
      </c>
      <c r="C10" s="83" t="s">
        <v>354</v>
      </c>
      <c r="D10" s="286">
        <v>40379</v>
      </c>
      <c r="E10" s="83" t="s">
        <v>355</v>
      </c>
      <c r="F10" s="72">
        <v>70.71115563139125</v>
      </c>
      <c r="G10" s="72">
        <v>43.123374522573421</v>
      </c>
      <c r="H10" s="72">
        <v>309.39156288584081</v>
      </c>
      <c r="I10" s="72">
        <v>647.88375680570573</v>
      </c>
      <c r="J10" s="72">
        <v>3126.3819383805821</v>
      </c>
      <c r="K10" s="72">
        <v>6.4749132086825592</v>
      </c>
      <c r="L10" s="72">
        <v>1671.9951358111332</v>
      </c>
      <c r="M10" s="72">
        <v>614.72194258240211</v>
      </c>
      <c r="N10" s="127">
        <v>3.96091616781304</v>
      </c>
      <c r="O10" s="507">
        <v>4.3048637906058591</v>
      </c>
      <c r="P10" s="127">
        <v>4.0868106377657716</v>
      </c>
      <c r="V10" s="316"/>
      <c r="W10" s="311"/>
    </row>
    <row r="11" spans="1:23" x14ac:dyDescent="0.15">
      <c r="A11" s="83" t="s">
        <v>356</v>
      </c>
      <c r="B11" s="104" t="s">
        <v>357</v>
      </c>
      <c r="C11" s="83" t="s">
        <v>354</v>
      </c>
      <c r="D11" s="286">
        <v>40379</v>
      </c>
      <c r="E11" s="83" t="s">
        <v>358</v>
      </c>
      <c r="F11" s="72">
        <v>338.54450925602015</v>
      </c>
      <c r="G11" s="72">
        <v>222.61387111521907</v>
      </c>
      <c r="H11" s="72">
        <v>266.75854117649442</v>
      </c>
      <c r="I11" s="72">
        <v>1093.392128758795</v>
      </c>
      <c r="J11" s="72">
        <v>4731.3949909749799</v>
      </c>
      <c r="K11" s="72">
        <v>31.782786378704856</v>
      </c>
      <c r="L11" s="72">
        <v>3538.8766666030906</v>
      </c>
      <c r="M11" s="72" t="s">
        <v>263</v>
      </c>
      <c r="N11" s="127">
        <v>10.697252975299525</v>
      </c>
      <c r="O11" s="507">
        <v>7.9173020969719277</v>
      </c>
      <c r="P11" s="127">
        <v>22.77915277320847</v>
      </c>
      <c r="V11" s="316">
        <v>0.7118704014570062</v>
      </c>
      <c r="W11" s="409">
        <v>9.0000000000000002E-6</v>
      </c>
    </row>
    <row r="12" spans="1:23" ht="9.75" customHeight="1" x14ac:dyDescent="0.15">
      <c r="B12" s="83"/>
      <c r="E12" s="83"/>
      <c r="F12" s="72"/>
      <c r="G12" s="72"/>
      <c r="H12" s="72"/>
      <c r="I12" s="72"/>
      <c r="J12" s="72"/>
      <c r="K12" s="72"/>
      <c r="L12" s="72"/>
      <c r="M12" s="72"/>
      <c r="N12" s="127"/>
      <c r="O12" s="507"/>
      <c r="P12" s="127"/>
      <c r="V12" s="410"/>
      <c r="W12" s="407"/>
    </row>
    <row r="13" spans="1:23" x14ac:dyDescent="0.15">
      <c r="A13" s="83" t="s">
        <v>359</v>
      </c>
      <c r="B13" s="104" t="s">
        <v>360</v>
      </c>
      <c r="C13" s="83" t="s">
        <v>361</v>
      </c>
      <c r="D13" s="286">
        <v>40379</v>
      </c>
      <c r="E13" s="83" t="s">
        <v>362</v>
      </c>
      <c r="F13" s="72">
        <v>154.8721023462052</v>
      </c>
      <c r="G13" s="72">
        <v>72.952120421868656</v>
      </c>
      <c r="H13" s="72">
        <v>489.4229636810619</v>
      </c>
      <c r="I13" s="72">
        <v>2045.6125452221372</v>
      </c>
      <c r="J13" s="72">
        <v>8026.0613007200254</v>
      </c>
      <c r="K13" s="72">
        <v>52.725692516482347</v>
      </c>
      <c r="L13" s="72">
        <v>8918.1992608661585</v>
      </c>
      <c r="M13" s="72">
        <v>1156.7653458777934</v>
      </c>
      <c r="N13" s="127">
        <v>4.7530364939034859</v>
      </c>
      <c r="O13" s="507">
        <v>11.591724811566602</v>
      </c>
      <c r="P13" s="127">
        <v>68.73445996909048</v>
      </c>
      <c r="V13" s="316"/>
      <c r="W13" s="407"/>
    </row>
    <row r="14" spans="1:23" x14ac:dyDescent="0.15">
      <c r="A14" s="83" t="s">
        <v>363</v>
      </c>
      <c r="B14" s="104" t="s">
        <v>364</v>
      </c>
      <c r="C14" s="83" t="s">
        <v>361</v>
      </c>
      <c r="D14" s="286">
        <v>40379</v>
      </c>
      <c r="E14" s="83" t="s">
        <v>365</v>
      </c>
      <c r="F14" s="72">
        <v>153.47660267493589</v>
      </c>
      <c r="G14" s="72">
        <v>44.540992963380297</v>
      </c>
      <c r="H14" s="72">
        <v>1529.1646908853102</v>
      </c>
      <c r="I14" s="72">
        <v>1148.7406301186656</v>
      </c>
      <c r="J14" s="72">
        <v>10265.104917668215</v>
      </c>
      <c r="K14" s="72">
        <v>94.060231852385158</v>
      </c>
      <c r="L14" s="72">
        <v>2984.0217835889716</v>
      </c>
      <c r="M14" s="72" t="s">
        <v>263</v>
      </c>
      <c r="N14" s="127">
        <v>8.8514937110893932</v>
      </c>
      <c r="O14" s="507">
        <v>12.264043123747344</v>
      </c>
      <c r="P14" s="127">
        <v>124.55312805722774</v>
      </c>
      <c r="V14" s="316">
        <v>0.71300641537865339</v>
      </c>
      <c r="W14" s="407">
        <v>1.9000000000000001E-5</v>
      </c>
    </row>
    <row r="15" spans="1:23" x14ac:dyDescent="0.15">
      <c r="B15" s="83"/>
      <c r="D15" s="286"/>
      <c r="E15" s="83"/>
      <c r="F15" s="72"/>
      <c r="G15" s="72"/>
      <c r="H15" s="72"/>
      <c r="I15" s="72"/>
      <c r="J15" s="72"/>
      <c r="K15" s="72"/>
      <c r="L15" s="72"/>
      <c r="M15" s="72"/>
      <c r="N15" s="127"/>
      <c r="O15" s="507"/>
      <c r="P15" s="127"/>
      <c r="V15" s="261"/>
      <c r="W15" s="273"/>
    </row>
    <row r="16" spans="1:23" x14ac:dyDescent="0.15">
      <c r="A16" s="112" t="s">
        <v>366</v>
      </c>
      <c r="B16" s="197"/>
      <c r="C16" s="197"/>
      <c r="D16" s="197"/>
      <c r="E16" s="197"/>
      <c r="F16" s="226">
        <f>AVERAGE(F5:F14)</f>
        <v>152.4117220392103</v>
      </c>
      <c r="G16" s="226">
        <f t="shared" ref="G16:P16" si="0">AVERAGE(G5:G14)</f>
        <v>93.055123624760668</v>
      </c>
      <c r="H16" s="226">
        <f t="shared" si="0"/>
        <v>483.44260361077585</v>
      </c>
      <c r="I16" s="226">
        <f t="shared" si="0"/>
        <v>1118.9080776099015</v>
      </c>
      <c r="J16" s="226">
        <f t="shared" si="0"/>
        <v>4794.251735673487</v>
      </c>
      <c r="K16" s="226">
        <f t="shared" si="0"/>
        <v>37.94944368975866</v>
      </c>
      <c r="L16" s="226">
        <f t="shared" si="0"/>
        <v>8292.4664778230981</v>
      </c>
      <c r="M16" s="226">
        <f t="shared" si="0"/>
        <v>1201.2666611178988</v>
      </c>
      <c r="N16" s="228">
        <f t="shared" si="0"/>
        <v>5.8216370195639398</v>
      </c>
      <c r="O16" s="228">
        <f t="shared" si="0"/>
        <v>7.9013930367195</v>
      </c>
      <c r="P16" s="228">
        <f t="shared" si="0"/>
        <v>39.476399344315858</v>
      </c>
      <c r="V16" s="261"/>
      <c r="W16" s="273"/>
    </row>
    <row r="17" spans="1:23" ht="18" x14ac:dyDescent="0.15">
      <c r="A17" s="112" t="s">
        <v>158</v>
      </c>
      <c r="B17" s="197"/>
      <c r="C17" s="197"/>
      <c r="D17" s="197"/>
      <c r="E17" s="197"/>
      <c r="F17" s="221">
        <f>_xlfn.CONFIDENCE.T(0.05,STDEV(F5:F14),COUNT(F5:F14))</f>
        <v>101.9648739123171</v>
      </c>
      <c r="G17" s="221">
        <f t="shared" ref="G17:P17" si="1">_xlfn.CONFIDENCE.T(0.05,STDEV(G5:G14),COUNT(G5:G14))</f>
        <v>70.074845285278016</v>
      </c>
      <c r="H17" s="221">
        <f t="shared" si="1"/>
        <v>553.1752472030621</v>
      </c>
      <c r="I17" s="221">
        <f t="shared" si="1"/>
        <v>511.57489294849222</v>
      </c>
      <c r="J17" s="221">
        <f t="shared" si="1"/>
        <v>3869.5359942147716</v>
      </c>
      <c r="K17" s="221">
        <f t="shared" si="1"/>
        <v>33.475565229620763</v>
      </c>
      <c r="L17" s="221">
        <f t="shared" si="1"/>
        <v>7161.0952204531404</v>
      </c>
      <c r="M17" s="221">
        <f t="shared" si="1"/>
        <v>880.01481461943081</v>
      </c>
      <c r="N17" s="223">
        <f t="shared" si="1"/>
        <v>3.3974114621841212</v>
      </c>
      <c r="O17" s="223">
        <f t="shared" si="1"/>
        <v>5.0279174455316724</v>
      </c>
      <c r="P17" s="223">
        <f t="shared" si="1"/>
        <v>50.520070823912583</v>
      </c>
      <c r="W17" s="273"/>
    </row>
    <row r="18" spans="1:23" x14ac:dyDescent="0.15">
      <c r="A18" s="112" t="s">
        <v>159</v>
      </c>
      <c r="B18" s="197"/>
      <c r="C18" s="197"/>
      <c r="D18" s="197"/>
      <c r="E18" s="197"/>
      <c r="F18" s="221">
        <f>2*STDEV(F5:F14)</f>
        <v>194.32325344396236</v>
      </c>
      <c r="G18" s="221">
        <f t="shared" ref="G18:P18" si="2">2*STDEV(G5:G14)</f>
        <v>133.54767576260994</v>
      </c>
      <c r="H18" s="221">
        <f t="shared" si="2"/>
        <v>1054.2337732267038</v>
      </c>
      <c r="I18" s="221">
        <f t="shared" si="2"/>
        <v>974.95239059957453</v>
      </c>
      <c r="J18" s="221">
        <f t="shared" si="2"/>
        <v>7374.5084445546418</v>
      </c>
      <c r="K18" s="221">
        <f t="shared" si="2"/>
        <v>63.797271518125143</v>
      </c>
      <c r="L18" s="221">
        <f t="shared" si="2"/>
        <v>13647.516718915542</v>
      </c>
      <c r="M18" s="221">
        <f t="shared" si="2"/>
        <v>1106.0859856876411</v>
      </c>
      <c r="N18" s="223">
        <f t="shared" si="2"/>
        <v>6.4747400088696381</v>
      </c>
      <c r="O18" s="223">
        <f t="shared" si="2"/>
        <v>8.098676377514753</v>
      </c>
      <c r="P18" s="223">
        <f t="shared" si="2"/>
        <v>96.280455710309027</v>
      </c>
      <c r="V18" s="261"/>
      <c r="W18" s="273"/>
    </row>
    <row r="19" spans="1:23" ht="9.75" customHeight="1" x14ac:dyDescent="0.2">
      <c r="A19" s="5"/>
      <c r="B19" s="5"/>
      <c r="C19" s="16"/>
      <c r="D19" s="16"/>
      <c r="E19" s="5"/>
      <c r="F19" s="16"/>
      <c r="G19" s="16"/>
      <c r="H19" s="16"/>
      <c r="I19" s="16"/>
      <c r="J19" s="16"/>
      <c r="K19" s="16"/>
      <c r="L19" s="16"/>
      <c r="M19" s="16"/>
      <c r="N19" s="16"/>
      <c r="O19" s="17"/>
      <c r="P19" s="17"/>
      <c r="Q19" s="17"/>
      <c r="R19" s="17"/>
      <c r="S19" s="17"/>
      <c r="T19" s="17"/>
      <c r="U19" s="17"/>
      <c r="V19" s="17"/>
      <c r="W19" s="17"/>
    </row>
    <row r="20" spans="1:23" ht="38" customHeight="1" x14ac:dyDescent="0.2">
      <c r="A20" s="657" t="s">
        <v>1561</v>
      </c>
      <c r="B20" s="658"/>
      <c r="C20" s="658"/>
      <c r="D20" s="658"/>
      <c r="E20" s="658"/>
      <c r="F20" s="658"/>
      <c r="G20" s="658"/>
      <c r="H20" s="658"/>
      <c r="I20" s="658"/>
      <c r="J20" s="658"/>
      <c r="K20" s="658"/>
      <c r="L20" s="658"/>
      <c r="M20" s="658"/>
      <c r="N20" s="658"/>
      <c r="O20" s="658"/>
      <c r="P20" s="658"/>
      <c r="Q20" s="658"/>
      <c r="R20" s="658"/>
      <c r="S20" s="658"/>
      <c r="T20" s="658"/>
      <c r="U20" s="658"/>
      <c r="V20" s="658"/>
      <c r="W20" s="658"/>
    </row>
    <row r="21" spans="1:23" x14ac:dyDescent="0.15">
      <c r="A21" s="202" t="s">
        <v>1553</v>
      </c>
      <c r="C21" s="84"/>
      <c r="F21" s="84"/>
      <c r="G21" s="84"/>
      <c r="H21" s="84"/>
      <c r="I21" s="84"/>
      <c r="J21" s="84"/>
      <c r="K21" s="84"/>
      <c r="L21" s="84"/>
      <c r="M21" s="84"/>
      <c r="N21" s="84"/>
      <c r="V21" s="261"/>
      <c r="W21" s="276"/>
    </row>
    <row r="22" spans="1:23" x14ac:dyDescent="0.15">
      <c r="A22" s="126" t="s">
        <v>368</v>
      </c>
      <c r="W22" s="276"/>
    </row>
    <row r="23" spans="1:23" x14ac:dyDescent="0.15">
      <c r="A23" s="505" t="s">
        <v>213</v>
      </c>
      <c r="V23" s="506"/>
      <c r="W23" s="276"/>
    </row>
    <row r="24" spans="1:23" ht="18" x14ac:dyDescent="0.2">
      <c r="A24" s="2" t="s">
        <v>212</v>
      </c>
      <c r="N24" s="262"/>
      <c r="V24" s="261"/>
      <c r="W24" s="278"/>
    </row>
    <row r="25" spans="1:23" ht="15" x14ac:dyDescent="0.2">
      <c r="V25" s="261"/>
      <c r="W25" s="278"/>
    </row>
    <row r="26" spans="1:23" ht="15" x14ac:dyDescent="0.2">
      <c r="V26" s="261"/>
      <c r="W26" s="278"/>
    </row>
    <row r="27" spans="1:23" ht="15" x14ac:dyDescent="0.2">
      <c r="W27" s="278"/>
    </row>
    <row r="28" spans="1:23" ht="15" x14ac:dyDescent="0.2">
      <c r="V28" s="261"/>
      <c r="W28" s="278"/>
    </row>
    <row r="29" spans="1:23" ht="15" x14ac:dyDescent="0.2">
      <c r="V29" s="261"/>
      <c r="W29" s="278"/>
    </row>
    <row r="30" spans="1:23" ht="15" x14ac:dyDescent="0.2">
      <c r="V30" s="261"/>
      <c r="W30" s="278"/>
    </row>
    <row r="31" spans="1:23" ht="15" x14ac:dyDescent="0.2">
      <c r="V31" s="261"/>
      <c r="W31" s="278"/>
    </row>
    <row r="32" spans="1:23" ht="15" x14ac:dyDescent="0.2">
      <c r="W32" s="278"/>
    </row>
    <row r="33" spans="22:23" ht="15" x14ac:dyDescent="0.2">
      <c r="V33" s="278"/>
      <c r="W33" s="278"/>
    </row>
    <row r="34" spans="22:23" ht="15" x14ac:dyDescent="0.2">
      <c r="V34" s="278"/>
      <c r="W34" s="278"/>
    </row>
    <row r="35" spans="22:23" ht="15" x14ac:dyDescent="0.2">
      <c r="V35" s="278"/>
      <c r="W35" s="278"/>
    </row>
    <row r="36" spans="22:23" ht="15" x14ac:dyDescent="0.2">
      <c r="V36" s="278"/>
      <c r="W36" s="278"/>
    </row>
    <row r="37" spans="22:23" ht="15" x14ac:dyDescent="0.2">
      <c r="V37" s="278"/>
      <c r="W37" s="278"/>
    </row>
    <row r="38" spans="22:23" ht="15" x14ac:dyDescent="0.2">
      <c r="V38" s="278"/>
      <c r="W38" s="278"/>
    </row>
    <row r="39" spans="22:23" ht="15" x14ac:dyDescent="0.2">
      <c r="V39" s="278"/>
      <c r="W39" s="278"/>
    </row>
    <row r="40" spans="22:23" ht="15" x14ac:dyDescent="0.2">
      <c r="V40" s="278"/>
      <c r="W40" s="278"/>
    </row>
    <row r="41" spans="22:23" ht="15" x14ac:dyDescent="0.2">
      <c r="V41" s="278"/>
      <c r="W41" s="278"/>
    </row>
    <row r="42" spans="22:23" ht="15" x14ac:dyDescent="0.2">
      <c r="V42" s="278"/>
      <c r="W42" s="278"/>
    </row>
    <row r="43" spans="22:23" ht="15" x14ac:dyDescent="0.2">
      <c r="V43" s="278"/>
      <c r="W43" s="278"/>
    </row>
    <row r="44" spans="22:23" ht="15" x14ac:dyDescent="0.2">
      <c r="V44" s="278"/>
      <c r="W44" s="278"/>
    </row>
    <row r="45" spans="22:23" ht="15" x14ac:dyDescent="0.2">
      <c r="V45" s="278"/>
      <c r="W45" s="278"/>
    </row>
    <row r="46" spans="22:23" ht="15" x14ac:dyDescent="0.2">
      <c r="V46" s="278"/>
      <c r="W46" s="278"/>
    </row>
    <row r="47" spans="22:23" ht="15" x14ac:dyDescent="0.2">
      <c r="V47" s="278"/>
      <c r="W47" s="278"/>
    </row>
    <row r="48" spans="22:23" ht="15" x14ac:dyDescent="0.2">
      <c r="V48" s="278"/>
      <c r="W48" s="278"/>
    </row>
  </sheetData>
  <customSheetViews>
    <customSheetView guid="{454424E5-4F8E-4BF6-8BD3-7AB5E714315B}" scale="85" fitToPage="1">
      <pageMargins left="0.7" right="0.7" top="0.75" bottom="0.75" header="0.3" footer="0.3"/>
      <pageSetup paperSize="9" scale="59" orientation="portrait"/>
    </customSheetView>
  </customSheetViews>
  <mergeCells count="1">
    <mergeCell ref="A20:W20"/>
  </mergeCells>
  <hyperlinks>
    <hyperlink ref="B5" r:id="rId1" xr:uid="{00000000-0004-0000-0300-000000000000}"/>
    <hyperlink ref="B8" r:id="rId2" xr:uid="{00000000-0004-0000-0300-000001000000}"/>
    <hyperlink ref="B10" r:id="rId3" xr:uid="{00000000-0004-0000-0300-000002000000}"/>
    <hyperlink ref="B11" r:id="rId4" xr:uid="{00000000-0004-0000-0300-000003000000}"/>
    <hyperlink ref="B13" r:id="rId5" xr:uid="{00000000-0004-0000-0300-000004000000}"/>
    <hyperlink ref="B14" r:id="rId6" xr:uid="{00000000-0004-0000-0300-000005000000}"/>
  </hyperlinks>
  <pageMargins left="0.7" right="0.7" top="0.75" bottom="0.75" header="0.3" footer="0.3"/>
  <pageSetup paperSize="9" scale="67" orientation="landscape"/>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A1:CF384"/>
  <sheetViews>
    <sheetView zoomScale="120" zoomScaleNormal="120" zoomScalePageLayoutView="120" workbookViewId="0">
      <pane xSplit="4" ySplit="3" topLeftCell="BC13" activePane="bottomRight" state="frozen"/>
      <selection activeCell="O14" sqref="O14"/>
      <selection pane="topRight" activeCell="O14" sqref="O14"/>
      <selection pane="bottomLeft" activeCell="O14" sqref="O14"/>
      <selection pane="bottomRight" activeCell="A249" sqref="A249:A251"/>
    </sheetView>
  </sheetViews>
  <sheetFormatPr baseColWidth="10" defaultColWidth="9.1640625" defaultRowHeight="14" x14ac:dyDescent="0.2"/>
  <cols>
    <col min="1" max="2" width="7.5" style="2" customWidth="1"/>
    <col min="3" max="3" width="13.33203125" style="2" customWidth="1"/>
    <col min="4" max="4" width="34" style="2" customWidth="1"/>
    <col min="5" max="5" width="31.83203125" style="3" customWidth="1"/>
    <col min="6" max="6" width="8" style="78" customWidth="1"/>
    <col min="7" max="7" width="8.5" style="78" customWidth="1"/>
    <col min="8" max="8" width="5.83203125" style="3" customWidth="1"/>
    <col min="9" max="9" width="7.5" style="3" bestFit="1" customWidth="1"/>
    <col min="10" max="10" width="5.83203125" style="3" customWidth="1"/>
    <col min="11" max="12" width="7.1640625" style="3" customWidth="1"/>
    <col min="13" max="13" width="6.1640625" style="3" customWidth="1"/>
    <col min="14" max="14" width="7.1640625" style="3" customWidth="1"/>
    <col min="15" max="15" width="5.83203125" style="3" customWidth="1"/>
    <col min="16" max="16" width="6.6640625" style="3" customWidth="1"/>
    <col min="17" max="17" width="7.33203125" style="3" customWidth="1"/>
    <col min="18" max="18" width="5.83203125" style="3" customWidth="1"/>
    <col min="19" max="19" width="6.6640625" style="3" customWidth="1"/>
    <col min="20" max="20" width="5.83203125" style="3" customWidth="1"/>
    <col min="21" max="21" width="8.5" style="79" customWidth="1"/>
    <col min="22" max="22" width="1.83203125" style="3" customWidth="1"/>
    <col min="23" max="33" width="5.83203125" style="3" customWidth="1"/>
    <col min="34" max="34" width="9.1640625" style="3"/>
    <col min="35" max="35" width="6" style="3" customWidth="1"/>
    <col min="36" max="36" width="10" style="201" customWidth="1"/>
    <col min="37" max="37" width="10" style="274" customWidth="1"/>
    <col min="38" max="39" width="9.1640625" style="3"/>
    <col min="40" max="40" width="4" style="3" customWidth="1"/>
    <col min="41" max="16384" width="9.1640625" style="3"/>
  </cols>
  <sheetData>
    <row r="1" spans="1:84" ht="18" customHeight="1" x14ac:dyDescent="0.2">
      <c r="A1" s="294" t="s">
        <v>369</v>
      </c>
      <c r="B1" s="10"/>
      <c r="C1" s="10"/>
      <c r="D1" s="31"/>
      <c r="E1" s="17"/>
      <c r="F1" s="16"/>
      <c r="G1" s="16"/>
      <c r="H1" s="17"/>
      <c r="I1" s="17"/>
      <c r="J1" s="17"/>
      <c r="K1" s="17"/>
      <c r="L1" s="17"/>
      <c r="M1" s="17"/>
      <c r="N1" s="17"/>
      <c r="O1" s="17"/>
      <c r="P1" s="17"/>
      <c r="Q1" s="17"/>
      <c r="R1" s="17"/>
      <c r="S1" s="17"/>
      <c r="T1" s="17"/>
      <c r="U1" s="32"/>
      <c r="V1" s="17"/>
      <c r="W1" s="17"/>
      <c r="X1" s="17"/>
      <c r="Y1" s="17"/>
      <c r="Z1" s="17"/>
      <c r="AA1" s="17"/>
      <c r="AB1" s="17"/>
      <c r="AC1" s="17"/>
      <c r="AD1" s="17"/>
      <c r="AE1" s="17"/>
      <c r="AF1" s="17"/>
      <c r="AG1" s="17"/>
      <c r="AH1" s="17"/>
      <c r="AJ1" s="204"/>
      <c r="AK1" s="267"/>
      <c r="BN1" s="278"/>
      <c r="BO1" s="278"/>
      <c r="BP1" s="278"/>
      <c r="BQ1" s="278"/>
      <c r="BR1" s="278"/>
      <c r="BS1" s="278"/>
      <c r="BT1" s="278"/>
      <c r="BU1" s="278"/>
      <c r="BV1" s="278"/>
      <c r="BW1" s="278"/>
      <c r="BX1" s="278"/>
      <c r="BY1" s="278"/>
      <c r="BZ1" s="509"/>
    </row>
    <row r="2" spans="1:84" x14ac:dyDescent="0.15">
      <c r="A2" s="4"/>
      <c r="B2" s="4"/>
      <c r="C2" s="4"/>
      <c r="D2" s="1"/>
      <c r="F2" s="85"/>
      <c r="H2" s="5" t="s">
        <v>14</v>
      </c>
      <c r="I2" s="6"/>
      <c r="J2" s="6"/>
      <c r="K2" s="6"/>
      <c r="L2" s="6"/>
      <c r="M2" s="6"/>
      <c r="N2" s="6"/>
      <c r="O2" s="6"/>
      <c r="P2" s="6"/>
      <c r="Q2" s="6"/>
      <c r="R2" s="6"/>
      <c r="S2" s="6"/>
      <c r="T2" s="6"/>
      <c r="U2" s="6"/>
      <c r="V2" s="33"/>
      <c r="W2" s="5" t="s">
        <v>15</v>
      </c>
      <c r="X2" s="6"/>
      <c r="Y2" s="6"/>
      <c r="Z2" s="6"/>
      <c r="AA2" s="6"/>
      <c r="AB2" s="6"/>
      <c r="AC2" s="6"/>
      <c r="AD2" s="6"/>
      <c r="AE2" s="6"/>
      <c r="AF2" s="6"/>
      <c r="AG2" s="6"/>
      <c r="AH2" s="508"/>
      <c r="AJ2" s="260" t="s">
        <v>16</v>
      </c>
      <c r="AK2" s="268"/>
      <c r="AO2" s="243" t="s">
        <v>17</v>
      </c>
      <c r="AP2" s="205"/>
      <c r="AQ2" s="205"/>
      <c r="AR2" s="205"/>
      <c r="AS2" s="205"/>
      <c r="AT2" s="205"/>
      <c r="AU2" s="205"/>
      <c r="AV2" s="205"/>
      <c r="AW2" s="205"/>
      <c r="AX2" s="205"/>
      <c r="AY2" s="201"/>
      <c r="AZ2" s="242" t="s">
        <v>18</v>
      </c>
      <c r="BA2" s="241"/>
      <c r="BB2" s="241"/>
      <c r="BC2" s="241"/>
      <c r="BD2" s="241"/>
      <c r="BE2" s="241"/>
      <c r="BF2" s="241"/>
      <c r="BG2" s="241"/>
      <c r="BH2" s="241"/>
      <c r="BI2" s="241"/>
      <c r="BJ2" s="241"/>
      <c r="BK2" s="257"/>
      <c r="BL2" s="201"/>
      <c r="BM2" s="241" t="s">
        <v>19</v>
      </c>
      <c r="BN2" s="241"/>
      <c r="BO2" s="241"/>
      <c r="BP2" s="241"/>
      <c r="BQ2" s="241"/>
      <c r="BR2" s="241"/>
      <c r="BS2" s="241"/>
      <c r="BT2" s="241"/>
      <c r="BU2" s="241"/>
      <c r="BV2" s="241"/>
      <c r="BW2" s="241"/>
      <c r="BX2" s="241"/>
      <c r="BY2" s="241"/>
      <c r="BZ2" s="241"/>
      <c r="CA2" s="17"/>
      <c r="CB2" s="17"/>
    </row>
    <row r="3" spans="1:84" s="109" customFormat="1" ht="27.75" customHeight="1" x14ac:dyDescent="0.2">
      <c r="A3" s="66" t="s">
        <v>20</v>
      </c>
      <c r="B3" s="66"/>
      <c r="C3" s="103" t="s">
        <v>21</v>
      </c>
      <c r="D3" s="66" t="s">
        <v>370</v>
      </c>
      <c r="E3" s="90" t="s">
        <v>22</v>
      </c>
      <c r="F3" s="20" t="s">
        <v>24</v>
      </c>
      <c r="G3" s="67" t="s">
        <v>371</v>
      </c>
      <c r="H3" s="42" t="s">
        <v>28</v>
      </c>
      <c r="I3" s="39" t="s">
        <v>29</v>
      </c>
      <c r="J3" s="42" t="s">
        <v>30</v>
      </c>
      <c r="K3" s="40" t="s">
        <v>31</v>
      </c>
      <c r="L3" s="39" t="s">
        <v>32</v>
      </c>
      <c r="M3" s="40" t="s">
        <v>33</v>
      </c>
      <c r="N3" s="40" t="s">
        <v>34</v>
      </c>
      <c r="O3" s="40" t="s">
        <v>35</v>
      </c>
      <c r="P3" s="40" t="s">
        <v>36</v>
      </c>
      <c r="Q3" s="39" t="s">
        <v>37</v>
      </c>
      <c r="R3" s="39" t="s">
        <v>372</v>
      </c>
      <c r="S3" s="39" t="s">
        <v>373</v>
      </c>
      <c r="T3" s="40" t="s">
        <v>38</v>
      </c>
      <c r="U3" s="40" t="s">
        <v>39</v>
      </c>
      <c r="V3" s="107"/>
      <c r="W3" s="41" t="s">
        <v>235</v>
      </c>
      <c r="X3" s="41" t="s">
        <v>239</v>
      </c>
      <c r="Y3" s="41" t="s">
        <v>374</v>
      </c>
      <c r="Z3" s="41" t="s">
        <v>375</v>
      </c>
      <c r="AA3" s="41" t="s">
        <v>240</v>
      </c>
      <c r="AB3" s="41" t="s">
        <v>232</v>
      </c>
      <c r="AC3" s="41" t="s">
        <v>233</v>
      </c>
      <c r="AD3" s="41" t="s">
        <v>238</v>
      </c>
      <c r="AE3" s="41" t="s">
        <v>234</v>
      </c>
      <c r="AF3" s="41" t="s">
        <v>241</v>
      </c>
      <c r="AG3" s="41" t="s">
        <v>376</v>
      </c>
      <c r="AH3" s="236" t="s">
        <v>53</v>
      </c>
      <c r="AJ3" s="36" t="s">
        <v>51</v>
      </c>
      <c r="AK3" s="269" t="s">
        <v>52</v>
      </c>
      <c r="AL3" s="36" t="s">
        <v>377</v>
      </c>
      <c r="AM3" s="69" t="s">
        <v>52</v>
      </c>
      <c r="AO3" s="239" t="s">
        <v>28</v>
      </c>
      <c r="AP3" s="237" t="s">
        <v>29</v>
      </c>
      <c r="AQ3" s="239" t="s">
        <v>30</v>
      </c>
      <c r="AR3" s="238" t="s">
        <v>31</v>
      </c>
      <c r="AS3" s="237" t="s">
        <v>32</v>
      </c>
      <c r="AT3" s="238" t="s">
        <v>33</v>
      </c>
      <c r="AU3" s="238" t="s">
        <v>34</v>
      </c>
      <c r="AV3" s="238" t="s">
        <v>35</v>
      </c>
      <c r="AW3" s="238" t="s">
        <v>36</v>
      </c>
      <c r="AX3" s="237" t="s">
        <v>37</v>
      </c>
      <c r="AY3" s="236"/>
      <c r="AZ3" s="236" t="s">
        <v>40</v>
      </c>
      <c r="BA3" s="236" t="s">
        <v>41</v>
      </c>
      <c r="BB3" s="236" t="s">
        <v>42</v>
      </c>
      <c r="BC3" s="236" t="s">
        <v>43</v>
      </c>
      <c r="BD3" s="236" t="s">
        <v>44</v>
      </c>
      <c r="BE3" s="236" t="s">
        <v>45</v>
      </c>
      <c r="BF3" s="236" t="s">
        <v>46</v>
      </c>
      <c r="BG3" s="236" t="s">
        <v>47</v>
      </c>
      <c r="BH3" s="236" t="s">
        <v>48</v>
      </c>
      <c r="BI3" s="236" t="s">
        <v>49</v>
      </c>
      <c r="BJ3" s="236" t="s">
        <v>50</v>
      </c>
      <c r="BK3" s="236" t="s">
        <v>53</v>
      </c>
      <c r="BL3" s="204"/>
      <c r="BM3" s="235" t="s">
        <v>54</v>
      </c>
      <c r="BN3" s="234" t="s">
        <v>55</v>
      </c>
      <c r="BO3" s="234" t="s">
        <v>56</v>
      </c>
      <c r="BP3" s="234" t="s">
        <v>57</v>
      </c>
      <c r="BQ3" s="234" t="s">
        <v>58</v>
      </c>
      <c r="BR3" s="234" t="s">
        <v>59</v>
      </c>
      <c r="BS3" s="234" t="s">
        <v>60</v>
      </c>
      <c r="BT3" s="234" t="s">
        <v>61</v>
      </c>
      <c r="BU3" s="234" t="s">
        <v>62</v>
      </c>
      <c r="BV3" s="234" t="s">
        <v>63</v>
      </c>
      <c r="BW3" s="234" t="s">
        <v>64</v>
      </c>
      <c r="BX3" s="234" t="s">
        <v>65</v>
      </c>
      <c r="BY3" s="234" t="s">
        <v>66</v>
      </c>
      <c r="BZ3" s="234" t="s">
        <v>67</v>
      </c>
      <c r="CA3" s="44" t="s">
        <v>68</v>
      </c>
      <c r="CB3" s="44" t="s">
        <v>69</v>
      </c>
      <c r="CC3" s="44" t="s">
        <v>70</v>
      </c>
      <c r="CD3" s="44" t="s">
        <v>71</v>
      </c>
      <c r="CE3" s="418" t="s">
        <v>72</v>
      </c>
      <c r="CF3" s="418" t="s">
        <v>73</v>
      </c>
    </row>
    <row r="4" spans="1:84" x14ac:dyDescent="0.2">
      <c r="A4" s="110" t="s">
        <v>378</v>
      </c>
      <c r="B4" s="110"/>
      <c r="C4" s="110"/>
      <c r="D4" s="11"/>
      <c r="E4" s="26"/>
      <c r="F4" s="12"/>
      <c r="G4" s="12"/>
      <c r="H4" s="8"/>
      <c r="I4" s="8"/>
      <c r="J4" s="8"/>
      <c r="K4" s="8"/>
      <c r="L4" s="8"/>
      <c r="M4" s="8"/>
      <c r="N4" s="8"/>
      <c r="O4" s="8"/>
      <c r="P4" s="8"/>
      <c r="Q4" s="8"/>
      <c r="R4" s="8"/>
      <c r="S4" s="8"/>
      <c r="T4" s="8"/>
      <c r="U4" s="9"/>
      <c r="V4" s="11"/>
      <c r="W4" s="12"/>
      <c r="X4" s="12"/>
      <c r="Y4" s="12"/>
      <c r="Z4" s="12"/>
      <c r="AA4" s="12"/>
      <c r="AB4" s="12"/>
      <c r="AC4" s="12"/>
      <c r="AD4" s="12"/>
      <c r="AE4" s="12"/>
      <c r="AF4" s="12"/>
      <c r="AG4" s="12"/>
      <c r="AJ4" s="263"/>
      <c r="AK4" s="270"/>
      <c r="AO4" s="231"/>
      <c r="AP4" s="231"/>
      <c r="AQ4" s="231"/>
      <c r="AR4" s="231"/>
      <c r="AS4" s="231"/>
      <c r="AT4" s="231"/>
      <c r="AU4" s="231"/>
      <c r="AV4" s="231"/>
      <c r="AW4" s="231"/>
      <c r="AX4" s="231"/>
      <c r="AY4" s="231"/>
      <c r="AZ4" s="231"/>
      <c r="BA4" s="231"/>
      <c r="BB4" s="231"/>
      <c r="BC4" s="231"/>
      <c r="BD4" s="231"/>
      <c r="BE4" s="231"/>
      <c r="BF4" s="231"/>
      <c r="BG4" s="231"/>
      <c r="BH4" s="231"/>
      <c r="BI4" s="231"/>
      <c r="BJ4" s="231"/>
      <c r="BK4" s="258"/>
      <c r="BL4" s="202"/>
      <c r="BM4" s="232"/>
      <c r="BN4" s="231"/>
      <c r="BO4" s="231"/>
      <c r="BP4" s="231"/>
      <c r="BQ4" s="231"/>
      <c r="BR4" s="231"/>
      <c r="BS4" s="231"/>
      <c r="BT4" s="231"/>
      <c r="BU4" s="231"/>
      <c r="BV4" s="231"/>
      <c r="BW4" s="231"/>
      <c r="BX4" s="231"/>
      <c r="BY4" s="231"/>
      <c r="BZ4" s="231"/>
    </row>
    <row r="5" spans="1:84" x14ac:dyDescent="0.2">
      <c r="A5" s="11" t="s">
        <v>379</v>
      </c>
      <c r="B5" s="11" t="s">
        <v>380</v>
      </c>
      <c r="C5" s="105" t="s">
        <v>381</v>
      </c>
      <c r="D5" s="3" t="s">
        <v>382</v>
      </c>
      <c r="E5" s="3" t="s">
        <v>383</v>
      </c>
      <c r="F5" s="78" t="s">
        <v>79</v>
      </c>
      <c r="G5" s="14">
        <v>6.5</v>
      </c>
      <c r="H5" s="8">
        <v>36.24</v>
      </c>
      <c r="I5" s="9">
        <v>0.54700000000000004</v>
      </c>
      <c r="J5" s="8">
        <v>11.37</v>
      </c>
      <c r="K5" s="9">
        <v>3.88</v>
      </c>
      <c r="L5" s="9">
        <v>0.42</v>
      </c>
      <c r="M5" s="9">
        <v>1.55</v>
      </c>
      <c r="N5" s="9">
        <v>4.54</v>
      </c>
      <c r="O5" s="9">
        <v>1.34</v>
      </c>
      <c r="P5" s="9">
        <v>1.91</v>
      </c>
      <c r="Q5" s="9">
        <v>0.36399999999999999</v>
      </c>
      <c r="R5" s="14" t="s">
        <v>263</v>
      </c>
      <c r="S5" s="14" t="s">
        <v>263</v>
      </c>
      <c r="T5" s="8">
        <v>37.5</v>
      </c>
      <c r="U5" s="9">
        <v>99.661000000000001</v>
      </c>
      <c r="V5" s="22"/>
      <c r="W5" s="12">
        <v>1073</v>
      </c>
      <c r="X5" s="12">
        <v>33</v>
      </c>
      <c r="Y5" s="12">
        <v>14</v>
      </c>
      <c r="Z5" s="12">
        <v>14</v>
      </c>
      <c r="AA5" s="12">
        <v>18</v>
      </c>
      <c r="AB5" s="12">
        <v>83</v>
      </c>
      <c r="AC5" s="12">
        <v>317</v>
      </c>
      <c r="AD5" s="12">
        <v>69</v>
      </c>
      <c r="AE5" s="12">
        <v>16</v>
      </c>
      <c r="AF5" s="12">
        <v>88</v>
      </c>
      <c r="AG5" s="12">
        <v>110</v>
      </c>
      <c r="AH5" s="21">
        <v>7.9440153874319934</v>
      </c>
      <c r="AJ5" s="12"/>
      <c r="AK5" s="3"/>
      <c r="AL5" s="8">
        <v>-4.7011731475243845</v>
      </c>
      <c r="AM5" s="8">
        <v>0.14615475095373143</v>
      </c>
      <c r="AO5" s="21">
        <v>57.984000000000002</v>
      </c>
      <c r="AP5" s="79">
        <v>0.87520000000000009</v>
      </c>
      <c r="AQ5" s="21">
        <v>18.192</v>
      </c>
      <c r="AR5" s="79">
        <v>6.2080000000000002</v>
      </c>
      <c r="AS5" s="79">
        <v>0.67200000000000004</v>
      </c>
      <c r="AT5" s="79">
        <v>2.48</v>
      </c>
      <c r="AU5" s="79">
        <v>7.2640000000000002</v>
      </c>
      <c r="AV5" s="79">
        <v>2.1440000000000001</v>
      </c>
      <c r="AW5" s="79">
        <v>3.056</v>
      </c>
      <c r="AX5" s="79">
        <v>0.58240000000000003</v>
      </c>
      <c r="AZ5" s="24">
        <v>1716.8</v>
      </c>
      <c r="BA5" s="24">
        <v>52.8</v>
      </c>
      <c r="BB5" s="24">
        <v>22.4</v>
      </c>
      <c r="BC5" s="24">
        <v>22.4</v>
      </c>
      <c r="BD5" s="24">
        <v>28.8</v>
      </c>
      <c r="BE5" s="24">
        <v>132.80000000000001</v>
      </c>
      <c r="BF5" s="24">
        <v>507.2</v>
      </c>
      <c r="BG5" s="24">
        <v>110.4</v>
      </c>
      <c r="BH5" s="24">
        <v>25.6</v>
      </c>
      <c r="BI5" s="24">
        <v>140.80000000000001</v>
      </c>
      <c r="BJ5" s="24">
        <v>176</v>
      </c>
      <c r="BK5" s="21">
        <f>(AH5*100)/(100-$T5)</f>
        <v>12.710424619891189</v>
      </c>
      <c r="BM5" s="79">
        <v>0.27066730193196797</v>
      </c>
      <c r="BN5" s="79">
        <v>-0.28938637464371086</v>
      </c>
      <c r="BO5" s="184">
        <v>-0.34365508238565734</v>
      </c>
      <c r="BP5" s="184">
        <v>-0.22864604639106423</v>
      </c>
      <c r="BQ5" s="184">
        <v>-0.36692433619098674</v>
      </c>
      <c r="BR5" s="184">
        <v>8.6400735196427423</v>
      </c>
      <c r="BS5" s="184">
        <v>-0.43766272629383429</v>
      </c>
      <c r="BT5" s="184">
        <v>-0.13985868675106405</v>
      </c>
      <c r="BU5" s="184">
        <v>-0.49961304270253282</v>
      </c>
      <c r="BV5" s="184">
        <v>2.8726047829263912E-2</v>
      </c>
      <c r="BW5" s="184">
        <v>1.1653626860413553</v>
      </c>
      <c r="BX5" s="79">
        <v>-0.23500279908354171</v>
      </c>
      <c r="BY5" s="79">
        <v>6.3946241904382362E-3</v>
      </c>
      <c r="BZ5" s="291">
        <f>BK5/BK$143*BJ$143/BJ5-1</f>
        <v>-0.44986781089413064</v>
      </c>
      <c r="CA5" s="79">
        <f>IFERROR(BE5/BE$143*BJ$143/BJ5-1,"n.a.")</f>
        <v>-4.9559275476215303E-2</v>
      </c>
      <c r="CB5" s="79">
        <f>IFERROR(BA5/BA$143*BJ$143/BJ5-1,"n.a.")</f>
        <v>0.11236766218858563</v>
      </c>
      <c r="CC5" s="79">
        <f>IFERROR(AZ5/AZ$143*BJ$143/BJ5-1,"n.a.")</f>
        <v>0.82777711114291175</v>
      </c>
      <c r="CD5" s="79">
        <f>IFERROR(BD5/BD$143*BJ$143/BJ5-1,"n.a.")</f>
        <v>-0.463989170701116</v>
      </c>
      <c r="CE5" s="79">
        <f>IFERROR(BG5/BG$143*BJ$143/BJ5-1,"n.a.")</f>
        <v>-0.32505137453475053</v>
      </c>
      <c r="CF5" s="79">
        <f>IFERROR(BH5/BH$143*BJ$143/BJ5-1,"n.a.")</f>
        <v>-1.8916942724614527E-2</v>
      </c>
    </row>
    <row r="6" spans="1:84" x14ac:dyDescent="0.2">
      <c r="A6" s="11" t="s">
        <v>384</v>
      </c>
      <c r="B6" s="11" t="s">
        <v>380</v>
      </c>
      <c r="C6" s="105" t="s">
        <v>385</v>
      </c>
      <c r="D6" s="3" t="s">
        <v>386</v>
      </c>
      <c r="E6" s="3" t="s">
        <v>383</v>
      </c>
      <c r="F6" s="78" t="s">
        <v>79</v>
      </c>
      <c r="G6" s="14">
        <v>19.5</v>
      </c>
      <c r="H6" s="8">
        <v>49.26</v>
      </c>
      <c r="I6" s="9">
        <v>0.71</v>
      </c>
      <c r="J6" s="8">
        <v>14.9</v>
      </c>
      <c r="K6" s="9">
        <v>4.84</v>
      </c>
      <c r="L6" s="9">
        <v>0.16600000000000001</v>
      </c>
      <c r="M6" s="9">
        <v>1.91</v>
      </c>
      <c r="N6" s="9">
        <v>3.2</v>
      </c>
      <c r="O6" s="9">
        <v>1.94</v>
      </c>
      <c r="P6" s="9">
        <v>2.2000000000000002</v>
      </c>
      <c r="Q6" s="9">
        <v>0.26300000000000001</v>
      </c>
      <c r="R6" s="14" t="s">
        <v>263</v>
      </c>
      <c r="S6" s="14" t="s">
        <v>263</v>
      </c>
      <c r="T6" s="8">
        <v>20.3</v>
      </c>
      <c r="U6" s="9">
        <v>99.689000000000007</v>
      </c>
      <c r="V6" s="22"/>
      <c r="W6" s="12">
        <v>781</v>
      </c>
      <c r="X6" s="12">
        <v>30</v>
      </c>
      <c r="Y6" s="12">
        <v>16</v>
      </c>
      <c r="Z6" s="12">
        <v>13</v>
      </c>
      <c r="AA6" s="12">
        <v>16</v>
      </c>
      <c r="AB6" s="12">
        <v>93</v>
      </c>
      <c r="AC6" s="12">
        <v>286</v>
      </c>
      <c r="AD6" s="12">
        <v>87</v>
      </c>
      <c r="AE6" s="12">
        <v>20</v>
      </c>
      <c r="AF6" s="12">
        <v>80</v>
      </c>
      <c r="AG6" s="12">
        <v>149</v>
      </c>
      <c r="AH6" s="21">
        <v>42.156990866136681</v>
      </c>
      <c r="AJ6" s="12"/>
      <c r="AK6" s="3"/>
      <c r="AL6" s="8">
        <v>-4.9742703428146129</v>
      </c>
      <c r="AM6" s="8">
        <v>0.14073146830859354</v>
      </c>
      <c r="AO6" s="21">
        <v>61.80677540777917</v>
      </c>
      <c r="AP6" s="79">
        <v>0.89084065244667499</v>
      </c>
      <c r="AQ6" s="21">
        <v>18.695106649937266</v>
      </c>
      <c r="AR6" s="79">
        <v>6.0727728983688829</v>
      </c>
      <c r="AS6" s="79">
        <v>0.20828105395232122</v>
      </c>
      <c r="AT6" s="79">
        <v>2.3964868255959848</v>
      </c>
      <c r="AU6" s="79">
        <v>4.0150564617314926</v>
      </c>
      <c r="AV6" s="79">
        <v>2.4341279799247175</v>
      </c>
      <c r="AW6" s="79">
        <v>2.760351317440402</v>
      </c>
      <c r="AX6" s="79">
        <v>0.32998745294855708</v>
      </c>
      <c r="AZ6" s="24">
        <v>979.92471769134249</v>
      </c>
      <c r="BA6" s="24">
        <v>37.641154328732746</v>
      </c>
      <c r="BB6" s="24">
        <v>20.075282308657464</v>
      </c>
      <c r="BC6" s="24">
        <v>16.311166875784192</v>
      </c>
      <c r="BD6" s="24">
        <v>20.075282308657464</v>
      </c>
      <c r="BE6" s="24">
        <v>116.68757841907151</v>
      </c>
      <c r="BF6" s="24">
        <v>358.84567126725216</v>
      </c>
      <c r="BG6" s="24">
        <v>109.15934755332496</v>
      </c>
      <c r="BH6" s="24">
        <v>25.09410288582183</v>
      </c>
      <c r="BI6" s="24">
        <v>100.37641154328732</v>
      </c>
      <c r="BJ6" s="24">
        <v>186.95106649937264</v>
      </c>
      <c r="BK6" s="21">
        <f t="shared" ref="BK6:BK61" si="0">(AH6*100)/(100-$T6)</f>
        <v>52.894593307574254</v>
      </c>
      <c r="BM6" s="79">
        <v>0.31338955554765779</v>
      </c>
      <c r="BN6" s="79">
        <v>-0.28690701246803774</v>
      </c>
      <c r="BO6" s="184">
        <v>-0.37105949393666315</v>
      </c>
      <c r="BP6" s="184">
        <v>-0.25374727443286782</v>
      </c>
      <c r="BQ6" s="184">
        <v>-0.41699044590756484</v>
      </c>
      <c r="BR6" s="184">
        <v>1.8128434398957567</v>
      </c>
      <c r="BS6" s="184">
        <v>-0.48843013117269807</v>
      </c>
      <c r="BT6" s="184">
        <v>-0.55242033192853179</v>
      </c>
      <c r="BU6" s="184">
        <v>-0.46517791902594663</v>
      </c>
      <c r="BV6" s="184">
        <v>-0.12522680496615501</v>
      </c>
      <c r="BW6" s="184">
        <v>0.15502512182270811</v>
      </c>
      <c r="BX6" s="79">
        <v>-0.49046615838858898</v>
      </c>
      <c r="BY6" s="79">
        <v>-0.32456736631514227</v>
      </c>
      <c r="BZ6" s="291">
        <f t="shared" ref="BZ6:BZ34" si="1">BK6/BK$143*BJ$143/BJ6-1</f>
        <v>1.1552765350591181</v>
      </c>
      <c r="CA6" s="79">
        <f t="shared" ref="CA6:CA35" si="2">IFERROR(BE6/BE$143*BJ$143/BJ6-1,"n.a.")</f>
        <v>-0.21379408006158995</v>
      </c>
      <c r="CB6" s="79">
        <f t="shared" ref="CB6:CB36" si="3">IFERROR(BA6/BA$143*BJ$143/BJ6-1,"n.a.")</f>
        <v>-0.25344452202108336</v>
      </c>
      <c r="CC6" s="79">
        <f t="shared" ref="CC6:CC36" si="4">IFERROR(AZ6/AZ$143*BJ$143/BJ6-1,"n.a.")</f>
        <v>-1.78428941105504E-2</v>
      </c>
      <c r="CD6" s="79">
        <f t="shared" ref="CD6:CD36" si="5">IFERROR(BD6/BD$143*BJ$143/BJ6-1,"n.a.")</f>
        <v>-0.6482553842035661</v>
      </c>
      <c r="CE6" s="79">
        <f t="shared" ref="CE6:CE36" si="6">IFERROR(BG6/BG$143*BJ$143/BJ6-1,"n.a.")</f>
        <v>-0.3717285919947052</v>
      </c>
      <c r="CF6" s="79">
        <f t="shared" ref="CF6:CF36" si="7">IFERROR(BH6/BH$143*BJ$143/BJ6-1,"n.a.")</f>
        <v>-9.4638118286137662E-2</v>
      </c>
    </row>
    <row r="7" spans="1:84" x14ac:dyDescent="0.2">
      <c r="A7" s="3" t="s">
        <v>387</v>
      </c>
      <c r="B7" s="11" t="s">
        <v>380</v>
      </c>
      <c r="C7" s="105" t="s">
        <v>385</v>
      </c>
      <c r="D7" s="3" t="s">
        <v>388</v>
      </c>
      <c r="E7" s="3" t="s">
        <v>389</v>
      </c>
      <c r="F7" s="78" t="s">
        <v>390</v>
      </c>
      <c r="G7" s="14">
        <v>19.5</v>
      </c>
      <c r="H7" s="14" t="s">
        <v>263</v>
      </c>
      <c r="I7" s="14" t="s">
        <v>391</v>
      </c>
      <c r="J7" s="9">
        <v>1.3984344805729758E-3</v>
      </c>
      <c r="K7" s="9">
        <v>2.0648668823778857E-4</v>
      </c>
      <c r="L7" s="9">
        <v>8.8521964350924374E-4</v>
      </c>
      <c r="M7" s="9">
        <v>1.0122990502253472E-2</v>
      </c>
      <c r="N7" s="9">
        <v>0.27003115363864694</v>
      </c>
      <c r="O7" s="9">
        <v>7.1931869267623351E-3</v>
      </c>
      <c r="P7" s="9">
        <v>2.0587632789713008E-2</v>
      </c>
      <c r="Q7" s="14" t="s">
        <v>263</v>
      </c>
      <c r="R7" s="14" t="s">
        <v>263</v>
      </c>
      <c r="S7" s="14" t="s">
        <v>263</v>
      </c>
      <c r="T7" s="14" t="s">
        <v>263</v>
      </c>
      <c r="U7" s="9"/>
      <c r="W7" s="14">
        <v>64.38171931789951</v>
      </c>
      <c r="X7" s="14" t="s">
        <v>391</v>
      </c>
      <c r="Y7" s="14" t="s">
        <v>391</v>
      </c>
      <c r="Z7" s="14" t="s">
        <v>263</v>
      </c>
      <c r="AA7" s="14" t="s">
        <v>391</v>
      </c>
      <c r="AB7" s="14" t="s">
        <v>263</v>
      </c>
      <c r="AC7" s="14">
        <v>18.569589800717392</v>
      </c>
      <c r="AD7" s="14" t="s">
        <v>263</v>
      </c>
      <c r="AE7" s="14" t="s">
        <v>263</v>
      </c>
      <c r="AF7" s="14" t="s">
        <v>391</v>
      </c>
      <c r="AG7" s="14" t="s">
        <v>263</v>
      </c>
      <c r="AJ7" s="14"/>
      <c r="AK7" s="3"/>
      <c r="AL7" s="8"/>
      <c r="AM7" s="8"/>
      <c r="AO7" s="21"/>
      <c r="AP7" s="79"/>
      <c r="AQ7" s="21"/>
      <c r="AR7" s="79"/>
      <c r="AS7" s="79"/>
      <c r="AT7" s="79"/>
      <c r="AU7" s="79"/>
      <c r="AV7" s="79"/>
      <c r="AW7" s="79"/>
      <c r="AX7" s="79"/>
      <c r="AZ7" s="24"/>
      <c r="BA7" s="24"/>
      <c r="BB7" s="24"/>
      <c r="BC7" s="24"/>
      <c r="BD7" s="24"/>
      <c r="BE7" s="24"/>
      <c r="BF7" s="24"/>
      <c r="BG7" s="24"/>
      <c r="BH7" s="24"/>
      <c r="BI7" s="24"/>
      <c r="BJ7" s="24"/>
      <c r="BK7" s="21"/>
      <c r="BM7" s="79" t="s">
        <v>263</v>
      </c>
      <c r="BN7" s="79" t="s">
        <v>263</v>
      </c>
      <c r="BO7" s="79" t="s">
        <v>263</v>
      </c>
      <c r="BP7" s="79" t="s">
        <v>263</v>
      </c>
      <c r="BQ7" s="79" t="s">
        <v>263</v>
      </c>
      <c r="BR7" s="79" t="s">
        <v>263</v>
      </c>
      <c r="BS7" s="79" t="s">
        <v>263</v>
      </c>
      <c r="BT7" s="79" t="s">
        <v>263</v>
      </c>
      <c r="BU7" s="79" t="s">
        <v>263</v>
      </c>
      <c r="BV7" s="79" t="s">
        <v>263</v>
      </c>
      <c r="BW7" s="79" t="s">
        <v>263</v>
      </c>
      <c r="BX7" s="79" t="s">
        <v>263</v>
      </c>
      <c r="BY7" s="79" t="s">
        <v>263</v>
      </c>
      <c r="BZ7" s="291"/>
      <c r="CA7" s="79" t="str">
        <f t="shared" si="2"/>
        <v>n.a.</v>
      </c>
      <c r="CB7" s="79" t="str">
        <f t="shared" si="3"/>
        <v>n.a.</v>
      </c>
      <c r="CC7" s="79" t="str">
        <f t="shared" si="4"/>
        <v>n.a.</v>
      </c>
      <c r="CD7" s="79" t="str">
        <f t="shared" si="5"/>
        <v>n.a.</v>
      </c>
      <c r="CE7" s="79" t="str">
        <f t="shared" si="6"/>
        <v>n.a.</v>
      </c>
      <c r="CF7" s="79" t="str">
        <f t="shared" si="7"/>
        <v>n.a.</v>
      </c>
    </row>
    <row r="8" spans="1:84" x14ac:dyDescent="0.2">
      <c r="A8" s="3" t="s">
        <v>392</v>
      </c>
      <c r="B8" s="11" t="s">
        <v>380</v>
      </c>
      <c r="C8" s="105" t="s">
        <v>385</v>
      </c>
      <c r="D8" s="3" t="s">
        <v>393</v>
      </c>
      <c r="E8" s="3" t="s">
        <v>394</v>
      </c>
      <c r="F8" s="78" t="s">
        <v>390</v>
      </c>
      <c r="G8" s="14">
        <v>19.5</v>
      </c>
      <c r="H8" s="14" t="s">
        <v>263</v>
      </c>
      <c r="I8" s="9">
        <v>0.83613851455729893</v>
      </c>
      <c r="J8" s="8">
        <v>14.322593094752202</v>
      </c>
      <c r="K8" s="9">
        <v>5.6808849238727976</v>
      </c>
      <c r="L8" s="9">
        <v>9.3490452945532154E-2</v>
      </c>
      <c r="M8" s="9">
        <v>2.2431937058333076</v>
      </c>
      <c r="N8" s="9">
        <v>2.7578985762863724</v>
      </c>
      <c r="O8" s="9">
        <v>2.0245588738101765</v>
      </c>
      <c r="P8" s="9">
        <v>2.4904665636430097</v>
      </c>
      <c r="Q8" s="14" t="s">
        <v>263</v>
      </c>
      <c r="R8" s="14" t="s">
        <v>263</v>
      </c>
      <c r="S8" s="14" t="s">
        <v>263</v>
      </c>
      <c r="T8" s="14" t="s">
        <v>263</v>
      </c>
      <c r="U8" s="9"/>
      <c r="W8" s="14">
        <v>708.42310663687169</v>
      </c>
      <c r="X8" s="14" t="s">
        <v>391</v>
      </c>
      <c r="Y8" s="14" t="s">
        <v>391</v>
      </c>
      <c r="Z8" s="14" t="s">
        <v>263</v>
      </c>
      <c r="AA8" s="14" t="s">
        <v>391</v>
      </c>
      <c r="AB8" s="14" t="s">
        <v>263</v>
      </c>
      <c r="AC8" s="14">
        <v>253.43545077026118</v>
      </c>
      <c r="AD8" s="14" t="s">
        <v>263</v>
      </c>
      <c r="AE8" s="14" t="s">
        <v>263</v>
      </c>
      <c r="AF8" s="14">
        <v>114</v>
      </c>
      <c r="AG8" s="14" t="s">
        <v>263</v>
      </c>
      <c r="AJ8" s="14"/>
      <c r="AK8" s="3"/>
      <c r="AL8" s="8"/>
      <c r="AM8" s="8"/>
      <c r="AO8" s="21"/>
      <c r="AP8" s="79"/>
      <c r="AQ8" s="21"/>
      <c r="AR8" s="79"/>
      <c r="AS8" s="79"/>
      <c r="AT8" s="79"/>
      <c r="AU8" s="79"/>
      <c r="AV8" s="79"/>
      <c r="AW8" s="79"/>
      <c r="AX8" s="79"/>
      <c r="AZ8" s="24"/>
      <c r="BA8" s="24"/>
      <c r="BB8" s="24"/>
      <c r="BC8" s="24"/>
      <c r="BD8" s="24"/>
      <c r="BE8" s="24"/>
      <c r="BF8" s="24"/>
      <c r="BG8" s="24"/>
      <c r="BH8" s="24"/>
      <c r="BI8" s="24"/>
      <c r="BJ8" s="24"/>
      <c r="BK8" s="21"/>
      <c r="BM8" s="79" t="s">
        <v>263</v>
      </c>
      <c r="BN8" s="79" t="s">
        <v>263</v>
      </c>
      <c r="BO8" s="79" t="s">
        <v>263</v>
      </c>
      <c r="BP8" s="79" t="s">
        <v>263</v>
      </c>
      <c r="BQ8" s="79" t="s">
        <v>263</v>
      </c>
      <c r="BR8" s="79" t="s">
        <v>263</v>
      </c>
      <c r="BS8" s="79" t="s">
        <v>263</v>
      </c>
      <c r="BT8" s="79" t="s">
        <v>263</v>
      </c>
      <c r="BU8" s="79" t="s">
        <v>263</v>
      </c>
      <c r="BV8" s="79" t="s">
        <v>263</v>
      </c>
      <c r="BW8" s="79" t="s">
        <v>263</v>
      </c>
      <c r="BX8" s="79" t="s">
        <v>263</v>
      </c>
      <c r="BY8" s="79" t="s">
        <v>263</v>
      </c>
      <c r="BZ8" s="291"/>
      <c r="CA8" s="79" t="str">
        <f t="shared" si="2"/>
        <v>n.a.</v>
      </c>
      <c r="CB8" s="79" t="str">
        <f t="shared" si="3"/>
        <v>n.a.</v>
      </c>
      <c r="CC8" s="79" t="str">
        <f t="shared" si="4"/>
        <v>n.a.</v>
      </c>
      <c r="CD8" s="79" t="str">
        <f t="shared" si="5"/>
        <v>n.a.</v>
      </c>
      <c r="CE8" s="79" t="str">
        <f t="shared" si="6"/>
        <v>n.a.</v>
      </c>
      <c r="CF8" s="79" t="str">
        <f t="shared" si="7"/>
        <v>n.a.</v>
      </c>
    </row>
    <row r="9" spans="1:84" x14ac:dyDescent="0.2">
      <c r="A9" s="11" t="s">
        <v>395</v>
      </c>
      <c r="B9" s="11" t="s">
        <v>380</v>
      </c>
      <c r="C9" s="105" t="s">
        <v>396</v>
      </c>
      <c r="D9" s="3" t="s">
        <v>397</v>
      </c>
      <c r="E9" s="3" t="s">
        <v>383</v>
      </c>
      <c r="F9" s="78" t="s">
        <v>79</v>
      </c>
      <c r="G9" s="14">
        <v>30</v>
      </c>
      <c r="H9" s="8">
        <v>57.51</v>
      </c>
      <c r="I9" s="9">
        <v>0.876</v>
      </c>
      <c r="J9" s="8">
        <v>17.61</v>
      </c>
      <c r="K9" s="9">
        <v>6.44</v>
      </c>
      <c r="L9" s="9">
        <v>0.11700000000000001</v>
      </c>
      <c r="M9" s="9">
        <v>2.4900000000000002</v>
      </c>
      <c r="N9" s="9">
        <v>3.73</v>
      </c>
      <c r="O9" s="9">
        <v>2.09</v>
      </c>
      <c r="P9" s="9">
        <v>2.33</v>
      </c>
      <c r="Q9" s="9">
        <v>0.23400000000000001</v>
      </c>
      <c r="R9" s="14" t="s">
        <v>263</v>
      </c>
      <c r="S9" s="14" t="s">
        <v>263</v>
      </c>
      <c r="T9" s="9">
        <v>6.31</v>
      </c>
      <c r="U9" s="9">
        <v>99.736999999999995</v>
      </c>
      <c r="V9" s="22"/>
      <c r="W9" s="12">
        <v>863</v>
      </c>
      <c r="X9" s="12">
        <v>38</v>
      </c>
      <c r="Y9" s="12">
        <v>21</v>
      </c>
      <c r="Z9" s="12">
        <v>13</v>
      </c>
      <c r="AA9" s="12">
        <v>16</v>
      </c>
      <c r="AB9" s="12">
        <v>114</v>
      </c>
      <c r="AC9" s="12">
        <v>332</v>
      </c>
      <c r="AD9" s="12">
        <v>122</v>
      </c>
      <c r="AE9" s="12">
        <v>24</v>
      </c>
      <c r="AF9" s="12">
        <v>102</v>
      </c>
      <c r="AG9" s="12">
        <v>174</v>
      </c>
      <c r="AH9" s="21">
        <v>38.636074786060632</v>
      </c>
      <c r="AJ9" s="12"/>
      <c r="AK9" s="3"/>
      <c r="AL9" s="8"/>
      <c r="AM9" s="8"/>
      <c r="AO9" s="21">
        <v>61.383285302593663</v>
      </c>
      <c r="AP9" s="79">
        <v>0.9349983989753442</v>
      </c>
      <c r="AQ9" s="21">
        <v>18.796029458853667</v>
      </c>
      <c r="AR9" s="79">
        <v>6.8737325221475079</v>
      </c>
      <c r="AS9" s="79">
        <v>0.12487992315081654</v>
      </c>
      <c r="AT9" s="79">
        <v>2.6577009285943007</v>
      </c>
      <c r="AU9" s="79">
        <v>3.9812146440388516</v>
      </c>
      <c r="AV9" s="79">
        <v>2.2307610203863808</v>
      </c>
      <c r="AW9" s="79">
        <v>2.4869249653111325</v>
      </c>
      <c r="AX9" s="79">
        <v>0.24975984630163309</v>
      </c>
      <c r="AZ9" s="24">
        <v>921.12285195858681</v>
      </c>
      <c r="BA9" s="24">
        <v>40.559291279752372</v>
      </c>
      <c r="BB9" s="24">
        <v>22.414345180915788</v>
      </c>
      <c r="BC9" s="24">
        <v>13.875547016757391</v>
      </c>
      <c r="BD9" s="24">
        <v>17.07759632831679</v>
      </c>
      <c r="BE9" s="24">
        <v>121.67787383925713</v>
      </c>
      <c r="BF9" s="24">
        <v>354.36012381257336</v>
      </c>
      <c r="BG9" s="24">
        <v>130.21667200341551</v>
      </c>
      <c r="BH9" s="24">
        <v>25.616394492475184</v>
      </c>
      <c r="BI9" s="24">
        <v>108.86967659301953</v>
      </c>
      <c r="BJ9" s="24">
        <v>185.71886007044509</v>
      </c>
      <c r="BK9" s="21">
        <f t="shared" si="0"/>
        <v>41.238205556687618</v>
      </c>
      <c r="BM9" s="79">
        <v>0.30883403650396957</v>
      </c>
      <c r="BN9" s="79">
        <v>-0.28709420349546755</v>
      </c>
      <c r="BO9" s="184">
        <v>-0.33550404230685626</v>
      </c>
      <c r="BP9" s="184">
        <v>-0.24474077602085065</v>
      </c>
      <c r="BQ9" s="184">
        <v>-0.3357169092275375</v>
      </c>
      <c r="BR9" s="184">
        <v>0.69769767648880809</v>
      </c>
      <c r="BS9" s="184">
        <v>-0.42890552737071264</v>
      </c>
      <c r="BT9" s="184">
        <v>-0.55324829000704034</v>
      </c>
      <c r="BU9" s="184">
        <v>-0.50660936059921202</v>
      </c>
      <c r="BV9" s="184">
        <v>-0.20664835391875669</v>
      </c>
      <c r="BW9" s="184">
        <v>-0.11998807094378394</v>
      </c>
      <c r="BX9" s="79">
        <v>-0.49349690384950406</v>
      </c>
      <c r="BY9" s="79">
        <v>-0.26255566330873059</v>
      </c>
      <c r="BZ9" s="291">
        <f t="shared" si="1"/>
        <v>0.69146655561753456</v>
      </c>
      <c r="CA9" s="79">
        <f t="shared" si="2"/>
        <v>-0.17473156865196915</v>
      </c>
      <c r="CB9" s="79">
        <f t="shared" si="3"/>
        <v>-0.19023043748723656</v>
      </c>
      <c r="CC9" s="79">
        <f t="shared" si="4"/>
        <v>-7.0653334400292422E-2</v>
      </c>
      <c r="CD9" s="79">
        <f t="shared" si="5"/>
        <v>-0.6987934037145479</v>
      </c>
      <c r="CE9" s="79">
        <f t="shared" si="6"/>
        <v>-0.24555967401768741</v>
      </c>
      <c r="CF9" s="79">
        <f t="shared" si="7"/>
        <v>-6.9662618100927665E-2</v>
      </c>
    </row>
    <row r="10" spans="1:84" x14ac:dyDescent="0.2">
      <c r="A10" s="11" t="s">
        <v>398</v>
      </c>
      <c r="B10" s="11" t="s">
        <v>380</v>
      </c>
      <c r="C10" s="105" t="s">
        <v>399</v>
      </c>
      <c r="D10" s="3" t="s">
        <v>400</v>
      </c>
      <c r="E10" s="3" t="s">
        <v>383</v>
      </c>
      <c r="F10" s="78" t="s">
        <v>79</v>
      </c>
      <c r="G10" s="14">
        <v>38.5</v>
      </c>
      <c r="H10" s="8">
        <v>56.56</v>
      </c>
      <c r="I10" s="9">
        <v>0.93400000000000005</v>
      </c>
      <c r="J10" s="8">
        <v>17.72</v>
      </c>
      <c r="K10" s="9">
        <v>6.85</v>
      </c>
      <c r="L10" s="9">
        <v>0.109</v>
      </c>
      <c r="M10" s="9">
        <v>2.65</v>
      </c>
      <c r="N10" s="9">
        <v>3.69</v>
      </c>
      <c r="O10" s="9">
        <v>1.9</v>
      </c>
      <c r="P10" s="9">
        <v>2.2599999999999998</v>
      </c>
      <c r="Q10" s="9">
        <v>0.215</v>
      </c>
      <c r="R10" s="14" t="s">
        <v>263</v>
      </c>
      <c r="S10" s="14" t="s">
        <v>263</v>
      </c>
      <c r="T10" s="9">
        <v>6.78</v>
      </c>
      <c r="U10" s="9">
        <v>99.668000000000006</v>
      </c>
      <c r="V10" s="22"/>
      <c r="W10" s="12">
        <v>825</v>
      </c>
      <c r="X10" s="12">
        <v>39</v>
      </c>
      <c r="Y10" s="12">
        <v>20</v>
      </c>
      <c r="Z10" s="12">
        <v>15</v>
      </c>
      <c r="AA10" s="12">
        <v>19</v>
      </c>
      <c r="AB10" s="12">
        <v>114</v>
      </c>
      <c r="AC10" s="12">
        <v>313</v>
      </c>
      <c r="AD10" s="12">
        <v>130</v>
      </c>
      <c r="AE10" s="12">
        <v>24</v>
      </c>
      <c r="AF10" s="12">
        <v>96</v>
      </c>
      <c r="AG10" s="12">
        <v>175</v>
      </c>
      <c r="AH10" s="21">
        <v>39.078440009129828</v>
      </c>
      <c r="AJ10" s="12"/>
      <c r="AK10" s="3"/>
      <c r="AL10" s="8"/>
      <c r="AM10" s="8"/>
      <c r="AO10" s="21">
        <v>60.673675177000646</v>
      </c>
      <c r="AP10" s="79">
        <v>1.0019309161124224</v>
      </c>
      <c r="AQ10" s="21">
        <v>19.008796395623257</v>
      </c>
      <c r="AR10" s="79">
        <v>7.3482085389401419</v>
      </c>
      <c r="AS10" s="79">
        <v>0.11692769791890154</v>
      </c>
      <c r="AT10" s="79">
        <v>2.8427376099549453</v>
      </c>
      <c r="AU10" s="79">
        <v>3.9583780304655654</v>
      </c>
      <c r="AV10" s="79">
        <v>2.0381892297790176</v>
      </c>
      <c r="AW10" s="79">
        <v>2.4243724522634627</v>
      </c>
      <c r="AX10" s="79">
        <v>0.23063720231709933</v>
      </c>
      <c r="AZ10" s="24">
        <v>885.00321819352075</v>
      </c>
      <c r="BA10" s="24">
        <v>41.836515769148249</v>
      </c>
      <c r="BB10" s="24">
        <v>21.454623471358079</v>
      </c>
      <c r="BC10" s="24">
        <v>16.090967603518557</v>
      </c>
      <c r="BD10" s="24">
        <v>20.381892297790174</v>
      </c>
      <c r="BE10" s="24">
        <v>122.29135378674104</v>
      </c>
      <c r="BF10" s="24">
        <v>335.76485732675394</v>
      </c>
      <c r="BG10" s="24">
        <v>139.45505256382751</v>
      </c>
      <c r="BH10" s="24">
        <v>25.745548165629693</v>
      </c>
      <c r="BI10" s="24">
        <v>102.98219266251877</v>
      </c>
      <c r="BJ10" s="24">
        <v>187.72795537438319</v>
      </c>
      <c r="BK10" s="21">
        <f t="shared" si="0"/>
        <v>41.920660812196765</v>
      </c>
      <c r="BM10" s="79">
        <v>0.31623100776875757</v>
      </c>
      <c r="BN10" s="79">
        <v>-0.30287705274098253</v>
      </c>
      <c r="BO10" s="184">
        <v>-0.29555626183653638</v>
      </c>
      <c r="BP10" s="184">
        <v>-0.24436581159716675</v>
      </c>
      <c r="BQ10" s="184">
        <v>-0.29746316247409199</v>
      </c>
      <c r="BR10" s="184">
        <v>0.57257797959886392</v>
      </c>
      <c r="BS10" s="184">
        <v>-0.39568178696646161</v>
      </c>
      <c r="BT10" s="184">
        <v>-0.56056468338861776</v>
      </c>
      <c r="BU10" s="184">
        <v>-0.55402612334682022</v>
      </c>
      <c r="BV10" s="184">
        <v>-0.23488019299818996</v>
      </c>
      <c r="BW10" s="184">
        <v>-0.19606236224681228</v>
      </c>
      <c r="BX10" s="79">
        <v>-0.52521219238298955</v>
      </c>
      <c r="BY10" s="79">
        <v>-0.3099008291265567</v>
      </c>
      <c r="BZ10" s="291">
        <f t="shared" si="1"/>
        <v>0.70105687799609306</v>
      </c>
      <c r="CA10" s="79">
        <f t="shared" si="2"/>
        <v>-0.17944738825967221</v>
      </c>
      <c r="CB10" s="79">
        <f t="shared" si="3"/>
        <v>-0.1736697366599077</v>
      </c>
      <c r="CC10" s="79">
        <f t="shared" si="4"/>
        <v>-0.11665145607125949</v>
      </c>
      <c r="CD10" s="79">
        <f t="shared" si="5"/>
        <v>-0.64436106881439126</v>
      </c>
      <c r="CE10" s="79">
        <f t="shared" si="6"/>
        <v>-0.20068195907635067</v>
      </c>
      <c r="CF10" s="79">
        <f t="shared" si="7"/>
        <v>-7.4978831711779437E-2</v>
      </c>
    </row>
    <row r="11" spans="1:84" x14ac:dyDescent="0.2">
      <c r="A11" s="3" t="s">
        <v>401</v>
      </c>
      <c r="B11" s="11" t="s">
        <v>380</v>
      </c>
      <c r="C11" s="105" t="s">
        <v>399</v>
      </c>
      <c r="D11" s="26" t="s">
        <v>402</v>
      </c>
      <c r="E11" s="3" t="s">
        <v>389</v>
      </c>
      <c r="F11" s="78" t="s">
        <v>390</v>
      </c>
      <c r="G11" s="14">
        <v>38.5</v>
      </c>
      <c r="H11" s="14" t="s">
        <v>263</v>
      </c>
      <c r="I11" s="14" t="s">
        <v>391</v>
      </c>
      <c r="J11" s="9">
        <v>4.72003561518447E-4</v>
      </c>
      <c r="K11" s="9">
        <v>6.5988237897637766E-5</v>
      </c>
      <c r="L11" s="9">
        <v>8.1075055980221169E-4</v>
      </c>
      <c r="M11" s="9">
        <v>6.5252512457152747E-3</v>
      </c>
      <c r="N11" s="9">
        <v>7.6285791088934907E-2</v>
      </c>
      <c r="O11" s="9">
        <v>4.3289044202945949E-3</v>
      </c>
      <c r="P11" s="9">
        <v>1.5175961561185405E-2</v>
      </c>
      <c r="Q11" s="14" t="s">
        <v>263</v>
      </c>
      <c r="R11" s="14" t="s">
        <v>263</v>
      </c>
      <c r="S11" s="14" t="s">
        <v>263</v>
      </c>
      <c r="T11" s="14" t="s">
        <v>263</v>
      </c>
      <c r="U11" s="9"/>
      <c r="V11" s="22"/>
      <c r="W11" s="14">
        <v>38.068723230651244</v>
      </c>
      <c r="X11" s="14" t="s">
        <v>391</v>
      </c>
      <c r="Y11" s="14" t="s">
        <v>391</v>
      </c>
      <c r="Z11" s="14" t="s">
        <v>263</v>
      </c>
      <c r="AA11" s="14" t="s">
        <v>391</v>
      </c>
      <c r="AB11" s="14" t="s">
        <v>263</v>
      </c>
      <c r="AC11" s="12">
        <v>5.5498306022593953</v>
      </c>
      <c r="AD11" s="14" t="s">
        <v>263</v>
      </c>
      <c r="AE11" s="14" t="s">
        <v>263</v>
      </c>
      <c r="AF11" s="14" t="s">
        <v>391</v>
      </c>
      <c r="AG11" s="14" t="s">
        <v>263</v>
      </c>
      <c r="AJ11" s="14"/>
      <c r="AK11" s="3"/>
      <c r="AL11" s="8"/>
      <c r="AM11" s="8"/>
      <c r="AO11" s="21"/>
      <c r="AP11" s="79"/>
      <c r="AQ11" s="21"/>
      <c r="AR11" s="21"/>
      <c r="AS11" s="21"/>
      <c r="AT11" s="21"/>
      <c r="AU11" s="21"/>
      <c r="AV11" s="21"/>
      <c r="AW11" s="21"/>
      <c r="AX11" s="21"/>
      <c r="AZ11" s="24"/>
      <c r="BA11" s="24"/>
      <c r="BB11" s="24"/>
      <c r="BC11" s="24"/>
      <c r="BD11" s="24"/>
      <c r="BE11" s="24"/>
      <c r="BF11" s="24"/>
      <c r="BG11" s="24"/>
      <c r="BH11" s="24"/>
      <c r="BI11" s="24"/>
      <c r="BJ11" s="24"/>
      <c r="BK11" s="21"/>
      <c r="BM11" s="79" t="s">
        <v>263</v>
      </c>
      <c r="BN11" s="79" t="s">
        <v>263</v>
      </c>
      <c r="BO11" s="79" t="s">
        <v>263</v>
      </c>
      <c r="BP11" s="79" t="s">
        <v>263</v>
      </c>
      <c r="BQ11" s="79" t="s">
        <v>263</v>
      </c>
      <c r="BR11" s="79" t="s">
        <v>263</v>
      </c>
      <c r="BS11" s="79" t="s">
        <v>263</v>
      </c>
      <c r="BT11" s="79" t="s">
        <v>263</v>
      </c>
      <c r="BU11" s="79" t="s">
        <v>263</v>
      </c>
      <c r="BV11" s="79" t="s">
        <v>263</v>
      </c>
      <c r="BW11" s="79" t="s">
        <v>263</v>
      </c>
      <c r="BX11" s="79" t="s">
        <v>263</v>
      </c>
      <c r="BY11" s="79" t="s">
        <v>263</v>
      </c>
      <c r="BZ11" s="291"/>
      <c r="CA11" s="79" t="str">
        <f t="shared" si="2"/>
        <v>n.a.</v>
      </c>
      <c r="CB11" s="79" t="str">
        <f t="shared" si="3"/>
        <v>n.a.</v>
      </c>
      <c r="CC11" s="79" t="str">
        <f t="shared" si="4"/>
        <v>n.a.</v>
      </c>
      <c r="CD11" s="79" t="str">
        <f t="shared" si="5"/>
        <v>n.a.</v>
      </c>
      <c r="CE11" s="79" t="str">
        <f t="shared" si="6"/>
        <v>n.a.</v>
      </c>
      <c r="CF11" s="79" t="str">
        <f t="shared" si="7"/>
        <v>n.a.</v>
      </c>
    </row>
    <row r="12" spans="1:84" x14ac:dyDescent="0.2">
      <c r="A12" s="3" t="s">
        <v>403</v>
      </c>
      <c r="B12" s="11" t="s">
        <v>380</v>
      </c>
      <c r="C12" s="105" t="s">
        <v>399</v>
      </c>
      <c r="D12" s="26" t="s">
        <v>404</v>
      </c>
      <c r="E12" s="3" t="s">
        <v>394</v>
      </c>
      <c r="F12" s="78" t="s">
        <v>390</v>
      </c>
      <c r="G12" s="14">
        <v>38.5</v>
      </c>
      <c r="H12" s="14" t="s">
        <v>263</v>
      </c>
      <c r="I12" s="9">
        <v>0.90846795078079723</v>
      </c>
      <c r="J12" s="8">
        <v>15.28757373763354</v>
      </c>
      <c r="K12" s="9">
        <v>6.9535934974564126</v>
      </c>
      <c r="L12" s="9">
        <v>0.10914255338518818</v>
      </c>
      <c r="M12" s="9">
        <v>2.8862670693678831</v>
      </c>
      <c r="N12" s="9">
        <v>3.7230031330311673</v>
      </c>
      <c r="O12" s="9">
        <v>1.8290518954687163</v>
      </c>
      <c r="P12" s="9">
        <v>2.2387977531476961</v>
      </c>
      <c r="Q12" s="14" t="s">
        <v>263</v>
      </c>
      <c r="R12" s="14" t="s">
        <v>263</v>
      </c>
      <c r="S12" s="14" t="s">
        <v>263</v>
      </c>
      <c r="T12" s="14" t="s">
        <v>263</v>
      </c>
      <c r="U12" s="9"/>
      <c r="V12" s="22"/>
      <c r="W12" s="14">
        <v>891.4817726542085</v>
      </c>
      <c r="X12" s="14" t="s">
        <v>391</v>
      </c>
      <c r="Y12" s="14" t="s">
        <v>391</v>
      </c>
      <c r="Z12" s="14" t="s">
        <v>263</v>
      </c>
      <c r="AA12" s="14" t="s">
        <v>391</v>
      </c>
      <c r="AB12" s="14" t="s">
        <v>263</v>
      </c>
      <c r="AC12" s="12">
        <v>289.73756242589104</v>
      </c>
      <c r="AD12" s="14" t="s">
        <v>263</v>
      </c>
      <c r="AE12" s="14" t="s">
        <v>263</v>
      </c>
      <c r="AF12" s="12">
        <v>121</v>
      </c>
      <c r="AG12" s="14" t="s">
        <v>263</v>
      </c>
      <c r="AJ12" s="14"/>
      <c r="AK12" s="3"/>
      <c r="AL12" s="8"/>
      <c r="AM12" s="8"/>
      <c r="AO12" s="21"/>
      <c r="AP12" s="79"/>
      <c r="AQ12" s="21"/>
      <c r="AR12" s="21"/>
      <c r="AS12" s="21"/>
      <c r="AT12" s="21"/>
      <c r="AU12" s="21"/>
      <c r="AV12" s="21"/>
      <c r="AW12" s="21"/>
      <c r="AX12" s="21"/>
      <c r="AZ12" s="24"/>
      <c r="BA12" s="24"/>
      <c r="BB12" s="24"/>
      <c r="BC12" s="24"/>
      <c r="BD12" s="24"/>
      <c r="BE12" s="24"/>
      <c r="BF12" s="24"/>
      <c r="BG12" s="24"/>
      <c r="BH12" s="24"/>
      <c r="BI12" s="24"/>
      <c r="BJ12" s="24"/>
      <c r="BK12" s="21"/>
      <c r="BM12" s="79" t="s">
        <v>263</v>
      </c>
      <c r="BN12" s="79" t="s">
        <v>263</v>
      </c>
      <c r="BO12" s="79" t="s">
        <v>263</v>
      </c>
      <c r="BP12" s="79" t="s">
        <v>263</v>
      </c>
      <c r="BQ12" s="79" t="s">
        <v>263</v>
      </c>
      <c r="BR12" s="79" t="s">
        <v>263</v>
      </c>
      <c r="BS12" s="79" t="s">
        <v>263</v>
      </c>
      <c r="BT12" s="79" t="s">
        <v>263</v>
      </c>
      <c r="BU12" s="79" t="s">
        <v>263</v>
      </c>
      <c r="BV12" s="79" t="s">
        <v>263</v>
      </c>
      <c r="BW12" s="79" t="s">
        <v>263</v>
      </c>
      <c r="BX12" s="79" t="s">
        <v>263</v>
      </c>
      <c r="BY12" s="79" t="s">
        <v>263</v>
      </c>
      <c r="BZ12" s="291"/>
      <c r="CA12" s="79" t="str">
        <f t="shared" si="2"/>
        <v>n.a.</v>
      </c>
      <c r="CB12" s="79" t="str">
        <f t="shared" si="3"/>
        <v>n.a.</v>
      </c>
      <c r="CC12" s="79" t="str">
        <f t="shared" si="4"/>
        <v>n.a.</v>
      </c>
      <c r="CD12" s="79" t="str">
        <f t="shared" si="5"/>
        <v>n.a.</v>
      </c>
      <c r="CE12" s="79" t="str">
        <f t="shared" si="6"/>
        <v>n.a.</v>
      </c>
      <c r="CF12" s="79" t="str">
        <f t="shared" si="7"/>
        <v>n.a.</v>
      </c>
    </row>
    <row r="13" spans="1:84" x14ac:dyDescent="0.2">
      <c r="A13" s="11" t="s">
        <v>405</v>
      </c>
      <c r="B13" s="11" t="s">
        <v>380</v>
      </c>
      <c r="C13" s="105" t="s">
        <v>406</v>
      </c>
      <c r="D13" s="26" t="s">
        <v>407</v>
      </c>
      <c r="E13" s="3" t="s">
        <v>383</v>
      </c>
      <c r="F13" s="78" t="s">
        <v>79</v>
      </c>
      <c r="G13" s="14">
        <v>52.5</v>
      </c>
      <c r="H13" s="8">
        <v>56.75</v>
      </c>
      <c r="I13" s="9">
        <v>0.96599999999999997</v>
      </c>
      <c r="J13" s="8">
        <v>18.079999999999998</v>
      </c>
      <c r="K13" s="9">
        <v>7.03</v>
      </c>
      <c r="L13" s="9">
        <v>0.106</v>
      </c>
      <c r="M13" s="9">
        <v>2.74</v>
      </c>
      <c r="N13" s="9">
        <v>3.64</v>
      </c>
      <c r="O13" s="9">
        <v>1.84</v>
      </c>
      <c r="P13" s="9">
        <v>2.29</v>
      </c>
      <c r="Q13" s="9">
        <v>0.19</v>
      </c>
      <c r="R13" s="14" t="s">
        <v>263</v>
      </c>
      <c r="S13" s="14" t="s">
        <v>263</v>
      </c>
      <c r="T13" s="9">
        <v>6.08</v>
      </c>
      <c r="U13" s="9">
        <v>99.711999999999989</v>
      </c>
      <c r="V13" s="22"/>
      <c r="W13" s="12">
        <v>835</v>
      </c>
      <c r="X13" s="12">
        <v>44</v>
      </c>
      <c r="Y13" s="12">
        <v>19</v>
      </c>
      <c r="Z13" s="12">
        <v>16</v>
      </c>
      <c r="AA13" s="12">
        <v>18</v>
      </c>
      <c r="AB13" s="12">
        <v>108</v>
      </c>
      <c r="AC13" s="12">
        <v>311</v>
      </c>
      <c r="AD13" s="12">
        <v>141</v>
      </c>
      <c r="AE13" s="12">
        <v>25</v>
      </c>
      <c r="AF13" s="12">
        <v>97</v>
      </c>
      <c r="AG13" s="12">
        <v>179</v>
      </c>
      <c r="AH13" s="21">
        <v>42.126278418561675</v>
      </c>
      <c r="AI13" s="291"/>
      <c r="AJ13" s="12"/>
      <c r="AK13" s="3"/>
      <c r="AL13" s="8"/>
      <c r="AM13" s="8"/>
      <c r="AO13" s="21">
        <v>60.423764906303234</v>
      </c>
      <c r="AP13" s="79">
        <v>1.0285349233390118</v>
      </c>
      <c r="AQ13" s="21">
        <v>19.250425894378193</v>
      </c>
      <c r="AR13" s="79">
        <v>7.4850936967632027</v>
      </c>
      <c r="AS13" s="79">
        <v>0.11286201022146507</v>
      </c>
      <c r="AT13" s="79">
        <v>2.9173764906303234</v>
      </c>
      <c r="AU13" s="79">
        <v>3.8756388415672913</v>
      </c>
      <c r="AV13" s="79">
        <v>1.959114139693356</v>
      </c>
      <c r="AW13" s="79">
        <v>2.43824531516184</v>
      </c>
      <c r="AX13" s="79">
        <v>0.20229982964224871</v>
      </c>
      <c r="AZ13" s="24">
        <v>889.0545144804089</v>
      </c>
      <c r="BA13" s="24">
        <v>46.84838160136286</v>
      </c>
      <c r="BB13" s="24">
        <v>20.22998296422487</v>
      </c>
      <c r="BC13" s="24">
        <v>17.035775127768314</v>
      </c>
      <c r="BD13" s="24">
        <v>19.165247018739354</v>
      </c>
      <c r="BE13" s="24">
        <v>114.99148211243612</v>
      </c>
      <c r="BF13" s="24">
        <v>331.13287904599656</v>
      </c>
      <c r="BG13" s="24">
        <v>150.12776831345826</v>
      </c>
      <c r="BH13" s="24">
        <v>26.618398637137989</v>
      </c>
      <c r="BI13" s="24">
        <v>103.2793867120954</v>
      </c>
      <c r="BJ13" s="24">
        <v>190.58773424190801</v>
      </c>
      <c r="BK13" s="21">
        <f t="shared" si="0"/>
        <v>44.853362881773506</v>
      </c>
      <c r="BM13" s="79">
        <v>0.3264909970699037</v>
      </c>
      <c r="BN13" s="79">
        <v>-0.31616572997418912</v>
      </c>
      <c r="BO13" s="184">
        <v>-0.28770223621276014</v>
      </c>
      <c r="BP13" s="184">
        <v>-0.24624305708079619</v>
      </c>
      <c r="BQ13" s="184">
        <v>-0.29511402000876874</v>
      </c>
      <c r="BR13" s="184">
        <v>0.4951218041904013</v>
      </c>
      <c r="BS13" s="184">
        <v>-0.38912072699571698</v>
      </c>
      <c r="BT13" s="184">
        <v>-0.57620581568568163</v>
      </c>
      <c r="BU13" s="184">
        <v>-0.5777606930834347</v>
      </c>
      <c r="BV13" s="184">
        <v>-0.24204834464830316</v>
      </c>
      <c r="BW13" s="184">
        <v>-0.30541960620258579</v>
      </c>
      <c r="BX13" s="79">
        <v>-0.53878796955832375</v>
      </c>
      <c r="BY13" s="79">
        <v>-0.31829414422854407</v>
      </c>
      <c r="BZ13" s="291">
        <f t="shared" si="1"/>
        <v>0.79274998756661197</v>
      </c>
      <c r="CA13" s="79">
        <f t="shared" si="2"/>
        <v>-0.24000566686797054</v>
      </c>
      <c r="CB13" s="79">
        <f t="shared" si="3"/>
        <v>-8.8562809379929774E-2</v>
      </c>
      <c r="CC13" s="79">
        <f t="shared" si="4"/>
        <v>-0.12592310152979724</v>
      </c>
      <c r="CD13" s="79">
        <f t="shared" si="5"/>
        <v>-0.67060787026325563</v>
      </c>
      <c r="CE13" s="79">
        <f t="shared" si="6"/>
        <v>-0.15242059906355621</v>
      </c>
      <c r="CF13" s="79">
        <f t="shared" si="7"/>
        <v>-5.7968433132922548E-2</v>
      </c>
    </row>
    <row r="14" spans="1:84" x14ac:dyDescent="0.2">
      <c r="A14" s="11" t="s">
        <v>408</v>
      </c>
      <c r="B14" s="11" t="s">
        <v>380</v>
      </c>
      <c r="C14" s="105" t="s">
        <v>409</v>
      </c>
      <c r="D14" s="26" t="s">
        <v>410</v>
      </c>
      <c r="E14" s="3" t="s">
        <v>383</v>
      </c>
      <c r="F14" s="78" t="s">
        <v>79</v>
      </c>
      <c r="G14" s="14">
        <v>64.5</v>
      </c>
      <c r="H14" s="8">
        <v>56.9</v>
      </c>
      <c r="I14" s="9">
        <v>0.96499999999999997</v>
      </c>
      <c r="J14" s="8">
        <v>18.25</v>
      </c>
      <c r="K14" s="9">
        <v>7.12</v>
      </c>
      <c r="L14" s="9">
        <v>0.107</v>
      </c>
      <c r="M14" s="9">
        <v>2.74</v>
      </c>
      <c r="N14" s="9">
        <v>3.67</v>
      </c>
      <c r="O14" s="9">
        <v>1.86</v>
      </c>
      <c r="P14" s="9">
        <v>2.2000000000000002</v>
      </c>
      <c r="Q14" s="9">
        <v>0.188</v>
      </c>
      <c r="R14" s="14" t="s">
        <v>263</v>
      </c>
      <c r="S14" s="14" t="s">
        <v>263</v>
      </c>
      <c r="T14" s="9">
        <v>5.75</v>
      </c>
      <c r="U14" s="9">
        <v>99.750000000000014</v>
      </c>
      <c r="V14" s="22"/>
      <c r="W14" s="12">
        <v>777</v>
      </c>
      <c r="X14" s="12">
        <v>43</v>
      </c>
      <c r="Y14" s="12">
        <v>21</v>
      </c>
      <c r="Z14" s="12">
        <v>15</v>
      </c>
      <c r="AA14" s="12">
        <v>20</v>
      </c>
      <c r="AB14" s="12">
        <v>109</v>
      </c>
      <c r="AC14" s="12">
        <v>307</v>
      </c>
      <c r="AD14" s="12">
        <v>139</v>
      </c>
      <c r="AE14" s="12">
        <v>24</v>
      </c>
      <c r="AF14" s="12">
        <v>100</v>
      </c>
      <c r="AG14" s="12">
        <v>180</v>
      </c>
      <c r="AH14" s="21">
        <v>41.821040762276255</v>
      </c>
      <c r="AI14" s="291"/>
      <c r="AJ14" s="411">
        <v>0.70784999999999998</v>
      </c>
      <c r="AK14" s="314">
        <v>1.16E-4</v>
      </c>
      <c r="AL14" s="8"/>
      <c r="AM14" s="8"/>
      <c r="AO14" s="21">
        <v>60.371352785145888</v>
      </c>
      <c r="AP14" s="79">
        <v>1.0238726790450929</v>
      </c>
      <c r="AQ14" s="21">
        <v>19.363395225464192</v>
      </c>
      <c r="AR14" s="79">
        <v>7.5543766578249336</v>
      </c>
      <c r="AS14" s="79">
        <v>0.11352785145888593</v>
      </c>
      <c r="AT14" s="79">
        <v>2.9071618037135281</v>
      </c>
      <c r="AU14" s="79">
        <v>3.8938992042440317</v>
      </c>
      <c r="AV14" s="79">
        <v>1.9734748010610079</v>
      </c>
      <c r="AW14" s="79">
        <v>2.3342175066313002</v>
      </c>
      <c r="AX14" s="79">
        <v>0.19946949602122016</v>
      </c>
      <c r="AZ14" s="24">
        <v>824.40318302387266</v>
      </c>
      <c r="BA14" s="24">
        <v>45.623342175066313</v>
      </c>
      <c r="BB14" s="24">
        <v>22.281167108753316</v>
      </c>
      <c r="BC14" s="24">
        <v>15.915119363395226</v>
      </c>
      <c r="BD14" s="24">
        <v>21.220159151193634</v>
      </c>
      <c r="BE14" s="24">
        <v>115.64986737400531</v>
      </c>
      <c r="BF14" s="24">
        <v>325.72944297082228</v>
      </c>
      <c r="BG14" s="24">
        <v>147.48010610079575</v>
      </c>
      <c r="BH14" s="24">
        <v>25.46419098143236</v>
      </c>
      <c r="BI14" s="24">
        <v>106.10079575596816</v>
      </c>
      <c r="BJ14" s="24">
        <v>190.9814323607427</v>
      </c>
      <c r="BK14" s="21">
        <f t="shared" si="0"/>
        <v>44.372457042202917</v>
      </c>
      <c r="BM14" s="79">
        <v>0.3278794002470824</v>
      </c>
      <c r="BN14" s="79">
        <v>-0.31816735940872365</v>
      </c>
      <c r="BO14" s="184">
        <v>-0.29239271780659704</v>
      </c>
      <c r="BP14" s="184">
        <v>-0.2433826532444352</v>
      </c>
      <c r="BQ14" s="184">
        <v>-0.29005604253261852</v>
      </c>
      <c r="BR14" s="184">
        <v>0.50084213394437915</v>
      </c>
      <c r="BS14" s="184">
        <v>-0.39251450073462946</v>
      </c>
      <c r="BT14" s="184">
        <v>-0.57508682310499815</v>
      </c>
      <c r="BU14" s="184">
        <v>-0.57554240686956137</v>
      </c>
      <c r="BV14" s="184">
        <v>-0.27588218855531721</v>
      </c>
      <c r="BW14" s="184">
        <v>-0.3165491399979361</v>
      </c>
      <c r="BX14" s="79">
        <v>-0.54724929065985273</v>
      </c>
      <c r="BY14" s="79">
        <v>-0.30111484431219571</v>
      </c>
      <c r="BZ14" s="291">
        <f t="shared" si="1"/>
        <v>0.76987256314562025</v>
      </c>
      <c r="CA14" s="79">
        <f t="shared" si="2"/>
        <v>-0.2372299674002557</v>
      </c>
      <c r="CB14" s="79">
        <f t="shared" si="3"/>
        <v>-0.11422575047945949</v>
      </c>
      <c r="CC14" s="79">
        <f t="shared" si="4"/>
        <v>-0.19115610598848176</v>
      </c>
      <c r="CD14" s="79">
        <f t="shared" si="5"/>
        <v>-0.63604202948841215</v>
      </c>
      <c r="CE14" s="79">
        <f t="shared" si="6"/>
        <v>-0.16908498523642013</v>
      </c>
      <c r="CF14" s="79">
        <f t="shared" si="7"/>
        <v>-0.10067386416423008</v>
      </c>
    </row>
    <row r="15" spans="1:84" x14ac:dyDescent="0.2">
      <c r="A15" s="11" t="s">
        <v>411</v>
      </c>
      <c r="B15" s="11" t="s">
        <v>380</v>
      </c>
      <c r="C15" s="105" t="s">
        <v>412</v>
      </c>
      <c r="D15" s="26" t="s">
        <v>413</v>
      </c>
      <c r="E15" s="3" t="s">
        <v>383</v>
      </c>
      <c r="F15" s="78" t="s">
        <v>79</v>
      </c>
      <c r="G15" s="14">
        <v>77</v>
      </c>
      <c r="H15" s="8">
        <v>57.9</v>
      </c>
      <c r="I15" s="9">
        <v>0.96</v>
      </c>
      <c r="J15" s="8">
        <v>18.02</v>
      </c>
      <c r="K15" s="9">
        <v>7.02</v>
      </c>
      <c r="L15" s="9">
        <v>0.107</v>
      </c>
      <c r="M15" s="9">
        <v>2.73</v>
      </c>
      <c r="N15" s="9">
        <v>3.66</v>
      </c>
      <c r="O15" s="9">
        <v>1.82</v>
      </c>
      <c r="P15" s="9">
        <v>2.2400000000000002</v>
      </c>
      <c r="Q15" s="9">
        <v>0.183</v>
      </c>
      <c r="R15" s="14" t="s">
        <v>263</v>
      </c>
      <c r="S15" s="14" t="s">
        <v>263</v>
      </c>
      <c r="T15" s="9">
        <v>5.0999999999999996</v>
      </c>
      <c r="U15" s="9">
        <v>99.739999999999981</v>
      </c>
      <c r="V15" s="22"/>
      <c r="W15" s="12">
        <v>803</v>
      </c>
      <c r="X15" s="12">
        <v>41</v>
      </c>
      <c r="Y15" s="12">
        <v>21</v>
      </c>
      <c r="Z15" s="12">
        <v>14</v>
      </c>
      <c r="AA15" s="12">
        <v>16</v>
      </c>
      <c r="AB15" s="12">
        <v>109</v>
      </c>
      <c r="AC15" s="12">
        <v>313</v>
      </c>
      <c r="AD15" s="12">
        <v>133</v>
      </c>
      <c r="AE15" s="12">
        <v>24</v>
      </c>
      <c r="AF15" s="12">
        <v>94</v>
      </c>
      <c r="AG15" s="12">
        <v>181</v>
      </c>
      <c r="AH15" s="21">
        <v>39.758229287229859</v>
      </c>
      <c r="AJ15" s="292"/>
      <c r="AK15" s="3"/>
      <c r="AL15" s="8"/>
      <c r="AM15" s="8"/>
      <c r="AO15" s="21">
        <v>61.011591148577445</v>
      </c>
      <c r="AP15" s="79">
        <v>1.0115911485774498</v>
      </c>
      <c r="AQ15" s="21">
        <v>18.988408851422548</v>
      </c>
      <c r="AR15" s="79">
        <v>7.3972602739726021</v>
      </c>
      <c r="AS15" s="79">
        <v>0.11275026343519493</v>
      </c>
      <c r="AT15" s="79">
        <v>2.8767123287671232</v>
      </c>
      <c r="AU15" s="79">
        <v>3.8566912539515279</v>
      </c>
      <c r="AV15" s="79">
        <v>1.9178082191780821</v>
      </c>
      <c r="AW15" s="79">
        <v>2.3603793466807166</v>
      </c>
      <c r="AX15" s="79">
        <v>0.1928345626975764</v>
      </c>
      <c r="AZ15" s="24">
        <v>846.15384615384608</v>
      </c>
      <c r="BA15" s="24">
        <v>43.203371970495255</v>
      </c>
      <c r="BB15" s="24">
        <v>22.128556375131716</v>
      </c>
      <c r="BC15" s="24">
        <v>14.752370916754478</v>
      </c>
      <c r="BD15" s="24">
        <v>16.859852476290833</v>
      </c>
      <c r="BE15" s="24">
        <v>114.85774499473129</v>
      </c>
      <c r="BF15" s="24">
        <v>329.8208640674394</v>
      </c>
      <c r="BG15" s="24">
        <v>140.14752370916753</v>
      </c>
      <c r="BH15" s="24">
        <v>25.289778714436249</v>
      </c>
      <c r="BI15" s="24">
        <v>99.051633298208628</v>
      </c>
      <c r="BJ15" s="24">
        <v>190.72708113804003</v>
      </c>
      <c r="BK15" s="21">
        <f t="shared" si="0"/>
        <v>41.894867531327563</v>
      </c>
      <c r="BM15" s="79">
        <v>0.32698306871759675</v>
      </c>
      <c r="BN15" s="79">
        <v>-0.31001759603042256</v>
      </c>
      <c r="BO15" s="184">
        <v>-0.2999482531530645</v>
      </c>
      <c r="BP15" s="184">
        <v>-0.25704562902100991</v>
      </c>
      <c r="BQ15" s="184">
        <v>-0.303894418759868</v>
      </c>
      <c r="BR15" s="184">
        <v>0.49255018845297371</v>
      </c>
      <c r="BS15" s="184">
        <v>-0.39807562540024388</v>
      </c>
      <c r="BT15" s="184">
        <v>-0.57858581459583114</v>
      </c>
      <c r="BU15" s="184">
        <v>-0.58696516512347263</v>
      </c>
      <c r="BV15" s="184">
        <v>-0.26678980016450005</v>
      </c>
      <c r="BW15" s="184">
        <v>-0.33840157139802551</v>
      </c>
      <c r="BX15" s="79">
        <v>-0.54095101473493457</v>
      </c>
      <c r="BY15" s="79">
        <v>-0.34667752297029575</v>
      </c>
      <c r="BZ15" s="291">
        <f t="shared" si="1"/>
        <v>0.67327809035784569</v>
      </c>
      <c r="CA15" s="79">
        <f t="shared" si="2"/>
        <v>-0.24144416647539235</v>
      </c>
      <c r="CB15" s="79">
        <f t="shared" si="3"/>
        <v>-0.16009071547454845</v>
      </c>
      <c r="CC15" s="79">
        <f t="shared" si="4"/>
        <v>-0.16870882882580795</v>
      </c>
      <c r="CD15" s="79">
        <f t="shared" si="5"/>
        <v>-0.71044227760404055</v>
      </c>
      <c r="CE15" s="79">
        <f t="shared" si="6"/>
        <v>-0.20934435178504296</v>
      </c>
      <c r="CF15" s="79">
        <f t="shared" si="7"/>
        <v>-0.10564251684840553</v>
      </c>
    </row>
    <row r="16" spans="1:84" x14ac:dyDescent="0.2">
      <c r="A16" s="11" t="s">
        <v>414</v>
      </c>
      <c r="B16" s="11" t="s">
        <v>380</v>
      </c>
      <c r="C16" s="105" t="s">
        <v>415</v>
      </c>
      <c r="D16" s="26" t="s">
        <v>416</v>
      </c>
      <c r="E16" s="3" t="s">
        <v>383</v>
      </c>
      <c r="F16" s="78" t="s">
        <v>79</v>
      </c>
      <c r="G16" s="14">
        <v>89</v>
      </c>
      <c r="H16" s="8">
        <v>55.66</v>
      </c>
      <c r="I16" s="9">
        <v>1.028</v>
      </c>
      <c r="J16" s="8">
        <v>19.25</v>
      </c>
      <c r="K16" s="9">
        <v>7.67</v>
      </c>
      <c r="L16" s="9">
        <v>0.11899999999999999</v>
      </c>
      <c r="M16" s="9">
        <v>2.92</v>
      </c>
      <c r="N16" s="9">
        <v>3.7</v>
      </c>
      <c r="O16" s="9">
        <v>1.74</v>
      </c>
      <c r="P16" s="9">
        <v>2.19</v>
      </c>
      <c r="Q16" s="9">
        <v>0.183</v>
      </c>
      <c r="R16" s="14" t="s">
        <v>263</v>
      </c>
      <c r="S16" s="14" t="s">
        <v>263</v>
      </c>
      <c r="T16" s="9">
        <v>5.26</v>
      </c>
      <c r="U16" s="9">
        <v>99.72</v>
      </c>
      <c r="V16" s="22"/>
      <c r="W16" s="12">
        <v>773</v>
      </c>
      <c r="X16" s="12">
        <v>44</v>
      </c>
      <c r="Y16" s="12">
        <v>22</v>
      </c>
      <c r="Z16" s="12">
        <v>15</v>
      </c>
      <c r="AA16" s="12">
        <v>21</v>
      </c>
      <c r="AB16" s="12">
        <v>111</v>
      </c>
      <c r="AC16" s="12">
        <v>300</v>
      </c>
      <c r="AD16" s="12">
        <v>151</v>
      </c>
      <c r="AE16" s="12">
        <v>26</v>
      </c>
      <c r="AF16" s="12">
        <v>101</v>
      </c>
      <c r="AG16" s="12">
        <v>205</v>
      </c>
      <c r="AH16" s="21">
        <v>42.67364117253323</v>
      </c>
      <c r="AJ16" s="411">
        <v>0.7077744820518429</v>
      </c>
      <c r="AK16" s="314">
        <v>9.7E-5</v>
      </c>
      <c r="AL16" s="8">
        <v>-6.0276452389407265</v>
      </c>
      <c r="AM16" s="8">
        <v>0.14876029162999152</v>
      </c>
      <c r="AO16" s="21">
        <v>58.750263880092888</v>
      </c>
      <c r="AP16" s="79">
        <v>1.0850749419463797</v>
      </c>
      <c r="AQ16" s="21">
        <v>20.318767152206039</v>
      </c>
      <c r="AR16" s="79">
        <v>8.0958412497361198</v>
      </c>
      <c r="AS16" s="79">
        <v>0.12560692421363731</v>
      </c>
      <c r="AT16" s="79">
        <v>3.0821194849060589</v>
      </c>
      <c r="AU16" s="79">
        <v>3.9054253747097323</v>
      </c>
      <c r="AV16" s="79">
        <v>1.8366054464851174</v>
      </c>
      <c r="AW16" s="79">
        <v>2.3115896136795442</v>
      </c>
      <c r="AX16" s="79">
        <v>0.19316022799240026</v>
      </c>
      <c r="AZ16" s="24">
        <v>815.91724720287107</v>
      </c>
      <c r="BA16" s="24">
        <v>46.44289634789952</v>
      </c>
      <c r="BB16" s="24">
        <v>23.22144817394976</v>
      </c>
      <c r="BC16" s="24">
        <v>15.832805573147562</v>
      </c>
      <c r="BD16" s="24">
        <v>22.165927802406589</v>
      </c>
      <c r="BE16" s="24">
        <v>117.16276124129196</v>
      </c>
      <c r="BF16" s="24">
        <v>316.65611146295123</v>
      </c>
      <c r="BG16" s="24">
        <v>159.38357610301881</v>
      </c>
      <c r="BH16" s="24">
        <v>27.44352966012244</v>
      </c>
      <c r="BI16" s="24">
        <v>106.60755752586026</v>
      </c>
      <c r="BJ16" s="24">
        <v>216.38167616635002</v>
      </c>
      <c r="BK16" s="21">
        <f t="shared" si="0"/>
        <v>45.042897585532231</v>
      </c>
      <c r="BM16" s="79">
        <v>0.4067771489056633</v>
      </c>
      <c r="BN16" s="79">
        <v>-0.41436453688063113</v>
      </c>
      <c r="BO16" s="184">
        <v>-0.33812383926668887</v>
      </c>
      <c r="BP16" s="184">
        <v>-0.29925048940647336</v>
      </c>
      <c r="BQ16" s="184">
        <v>-0.32848134579373345</v>
      </c>
      <c r="BR16" s="184">
        <v>0.46560467331153865</v>
      </c>
      <c r="BS16" s="184">
        <v>-0.43155709735823633</v>
      </c>
      <c r="BT16" s="184">
        <v>-0.62385568443932859</v>
      </c>
      <c r="BU16" s="184">
        <v>-0.65135033262928554</v>
      </c>
      <c r="BV16" s="184">
        <v>-0.367079287646355</v>
      </c>
      <c r="BW16" s="184">
        <v>-0.41585699718557378</v>
      </c>
      <c r="BX16" s="79">
        <v>-0.61152715810966962</v>
      </c>
      <c r="BY16" s="79">
        <v>-0.38020818876076679</v>
      </c>
      <c r="BZ16" s="291">
        <f t="shared" si="1"/>
        <v>0.58571635464656313</v>
      </c>
      <c r="CA16" s="79">
        <f t="shared" si="2"/>
        <v>-0.31796172515807153</v>
      </c>
      <c r="CB16" s="79">
        <f t="shared" si="3"/>
        <v>-0.20415972136101157</v>
      </c>
      <c r="CC16" s="79">
        <f t="shared" si="4"/>
        <v>-0.29345174113844563</v>
      </c>
      <c r="CD16" s="79">
        <f t="shared" si="5"/>
        <v>-0.6644485052356579</v>
      </c>
      <c r="CE16" s="79">
        <f t="shared" si="6"/>
        <v>-0.20743042283649393</v>
      </c>
      <c r="CF16" s="79">
        <f t="shared" si="7"/>
        <v>-0.14454343176597484</v>
      </c>
    </row>
    <row r="17" spans="1:84" x14ac:dyDescent="0.2">
      <c r="A17" s="11" t="s">
        <v>417</v>
      </c>
      <c r="B17" s="11" t="s">
        <v>380</v>
      </c>
      <c r="C17" s="105" t="s">
        <v>418</v>
      </c>
      <c r="D17" s="26" t="s">
        <v>419</v>
      </c>
      <c r="E17" s="3" t="s">
        <v>383</v>
      </c>
      <c r="F17" s="78" t="s">
        <v>79</v>
      </c>
      <c r="G17" s="14">
        <v>100</v>
      </c>
      <c r="H17" s="8">
        <v>56.49</v>
      </c>
      <c r="I17" s="9">
        <v>1.014</v>
      </c>
      <c r="J17" s="8">
        <v>18.989999999999998</v>
      </c>
      <c r="K17" s="9">
        <v>7.69</v>
      </c>
      <c r="L17" s="9">
        <v>0.124</v>
      </c>
      <c r="M17" s="9">
        <v>2.9</v>
      </c>
      <c r="N17" s="9">
        <v>3.64</v>
      </c>
      <c r="O17" s="9">
        <v>1.75</v>
      </c>
      <c r="P17" s="9">
        <v>2.3199999999999998</v>
      </c>
      <c r="Q17" s="9">
        <v>0.18099999999999999</v>
      </c>
      <c r="R17" s="14" t="s">
        <v>263</v>
      </c>
      <c r="S17" s="14" t="s">
        <v>263</v>
      </c>
      <c r="T17" s="9">
        <v>4.62</v>
      </c>
      <c r="U17" s="9">
        <v>99.718999999999994</v>
      </c>
      <c r="V17" s="22"/>
      <c r="W17" s="12">
        <v>833</v>
      </c>
      <c r="X17" s="12">
        <v>43</v>
      </c>
      <c r="Y17" s="12">
        <v>23</v>
      </c>
      <c r="Z17" s="12">
        <v>14</v>
      </c>
      <c r="AA17" s="12">
        <v>19</v>
      </c>
      <c r="AB17" s="12">
        <v>109</v>
      </c>
      <c r="AC17" s="12">
        <v>299</v>
      </c>
      <c r="AD17" s="12">
        <v>151</v>
      </c>
      <c r="AE17" s="12">
        <v>26</v>
      </c>
      <c r="AF17" s="12">
        <v>100</v>
      </c>
      <c r="AG17" s="12">
        <v>207</v>
      </c>
      <c r="AH17" s="21">
        <v>41.252238100404831</v>
      </c>
      <c r="AJ17" s="411"/>
      <c r="AK17" s="314"/>
      <c r="AL17" s="8"/>
      <c r="AM17" s="8"/>
      <c r="AO17" s="21">
        <v>59.226252883204026</v>
      </c>
      <c r="AP17" s="79">
        <v>1.0631159572237368</v>
      </c>
      <c r="AQ17" s="21">
        <v>19.909834346823231</v>
      </c>
      <c r="AR17" s="79">
        <v>8.0624868945271544</v>
      </c>
      <c r="AS17" s="79">
        <v>0.13000629062696584</v>
      </c>
      <c r="AT17" s="79">
        <v>3.0404697001467813</v>
      </c>
      <c r="AU17" s="79">
        <v>3.8163136925980292</v>
      </c>
      <c r="AV17" s="79">
        <v>1.834766198364437</v>
      </c>
      <c r="AW17" s="79">
        <v>2.432375760117425</v>
      </c>
      <c r="AX17" s="79">
        <v>0.18976724680226462</v>
      </c>
      <c r="AZ17" s="24">
        <v>873.34871042147199</v>
      </c>
      <c r="BA17" s="24">
        <v>45.082826588383313</v>
      </c>
      <c r="BB17" s="24">
        <v>24.114070035646886</v>
      </c>
      <c r="BC17" s="24">
        <v>14.678129586915496</v>
      </c>
      <c r="BD17" s="24">
        <v>19.920318725099602</v>
      </c>
      <c r="BE17" s="24">
        <v>114.27972321241351</v>
      </c>
      <c r="BF17" s="24">
        <v>313.48291046340955</v>
      </c>
      <c r="BG17" s="24">
        <v>158.31411197316001</v>
      </c>
      <c r="BH17" s="24">
        <v>27.25938351855735</v>
      </c>
      <c r="BI17" s="24">
        <v>104.84378276368211</v>
      </c>
      <c r="BJ17" s="24">
        <v>217.02663032082199</v>
      </c>
      <c r="BK17" s="21">
        <f t="shared" si="0"/>
        <v>43.250406899145347</v>
      </c>
      <c r="BM17" s="79">
        <v>0.40854007330703934</v>
      </c>
      <c r="BN17" s="79">
        <v>-0.41137425128751892</v>
      </c>
      <c r="BO17" s="184">
        <v>-0.35344556508753278</v>
      </c>
      <c r="BP17" s="184">
        <v>-0.31539423871884831</v>
      </c>
      <c r="BQ17" s="184">
        <v>-0.33323534038542213</v>
      </c>
      <c r="BR17" s="184">
        <v>0.51242929385699365</v>
      </c>
      <c r="BS17" s="184">
        <v>-0.44090512603314058</v>
      </c>
      <c r="BT17" s="184">
        <v>-0.63353063288761846</v>
      </c>
      <c r="BU17" s="184">
        <v>-0.65273455447486317</v>
      </c>
      <c r="BV17" s="184">
        <v>-0.335986829030963</v>
      </c>
      <c r="BW17" s="184">
        <v>-0.42782328556718974</v>
      </c>
      <c r="BX17" s="79">
        <v>-0.61656291717121081</v>
      </c>
      <c r="BY17" s="79">
        <v>-0.39227377766277882</v>
      </c>
      <c r="BZ17" s="291">
        <f t="shared" si="1"/>
        <v>0.51808760981209545</v>
      </c>
      <c r="CA17" s="79">
        <f t="shared" si="2"/>
        <v>-0.33672171078283109</v>
      </c>
      <c r="CB17" s="79">
        <f t="shared" si="3"/>
        <v>-0.22976152215605172</v>
      </c>
      <c r="CC17" s="79">
        <f t="shared" si="4"/>
        <v>-0.24596613092541575</v>
      </c>
      <c r="CD17" s="79">
        <f t="shared" si="5"/>
        <v>-0.6993390678382535</v>
      </c>
      <c r="CE17" s="79">
        <f t="shared" si="6"/>
        <v>-0.21508809991053746</v>
      </c>
      <c r="CF17" s="79">
        <f t="shared" si="7"/>
        <v>-0.15280871261847762</v>
      </c>
    </row>
    <row r="18" spans="1:84" x14ac:dyDescent="0.2">
      <c r="A18" s="11" t="s">
        <v>420</v>
      </c>
      <c r="B18" s="11" t="s">
        <v>380</v>
      </c>
      <c r="C18" s="105" t="s">
        <v>421</v>
      </c>
      <c r="D18" s="26" t="s">
        <v>422</v>
      </c>
      <c r="E18" s="3" t="s">
        <v>383</v>
      </c>
      <c r="F18" s="78" t="s">
        <v>79</v>
      </c>
      <c r="G18" s="14">
        <v>110.5</v>
      </c>
      <c r="H18" s="8">
        <v>56.1</v>
      </c>
      <c r="I18" s="9">
        <v>0.97</v>
      </c>
      <c r="J18" s="8">
        <v>18.170000000000002</v>
      </c>
      <c r="K18" s="9">
        <v>7.39</v>
      </c>
      <c r="L18" s="9">
        <v>0.11799999999999999</v>
      </c>
      <c r="M18" s="9">
        <v>2.82</v>
      </c>
      <c r="N18" s="9">
        <v>3.51</v>
      </c>
      <c r="O18" s="9">
        <v>1.64</v>
      </c>
      <c r="P18" s="9">
        <v>2.16</v>
      </c>
      <c r="Q18" s="9">
        <v>0.157</v>
      </c>
      <c r="R18" s="9">
        <v>5.7083538217500003</v>
      </c>
      <c r="S18" s="9">
        <v>0.95770737770000003</v>
      </c>
      <c r="T18" s="79">
        <v>6.6660611994500005</v>
      </c>
      <c r="U18" s="9">
        <v>99.701061199449995</v>
      </c>
      <c r="V18" s="22"/>
      <c r="W18" s="12">
        <v>766</v>
      </c>
      <c r="X18" s="12">
        <v>45</v>
      </c>
      <c r="Y18" s="12">
        <v>21</v>
      </c>
      <c r="Z18" s="12">
        <v>15</v>
      </c>
      <c r="AA18" s="12">
        <v>16</v>
      </c>
      <c r="AB18" s="12">
        <v>108</v>
      </c>
      <c r="AC18" s="12">
        <v>287</v>
      </c>
      <c r="AD18" s="12">
        <v>143</v>
      </c>
      <c r="AE18" s="12">
        <v>25</v>
      </c>
      <c r="AF18" s="12">
        <v>92</v>
      </c>
      <c r="AG18" s="12">
        <v>194</v>
      </c>
      <c r="AH18" s="21">
        <v>42.203299024739778</v>
      </c>
      <c r="AJ18" s="411">
        <v>0.70774000000000004</v>
      </c>
      <c r="AK18" s="314">
        <v>9.7E-5</v>
      </c>
      <c r="AL18" s="8"/>
      <c r="AM18" s="8"/>
      <c r="AO18" s="21">
        <v>60.106752935695681</v>
      </c>
      <c r="AP18" s="79">
        <v>1.0392789723284281</v>
      </c>
      <c r="AQ18" s="21">
        <v>19.467730852791277</v>
      </c>
      <c r="AR18" s="79">
        <v>7.9178057788732819</v>
      </c>
      <c r="AS18" s="79">
        <v>0.12642775127294278</v>
      </c>
      <c r="AT18" s="79">
        <v>3.0214089710991412</v>
      </c>
      <c r="AU18" s="79">
        <v>3.7606898895595693</v>
      </c>
      <c r="AV18" s="79">
        <v>1.7571314583697133</v>
      </c>
      <c r="AW18" s="79">
        <v>2.3142707012674273</v>
      </c>
      <c r="AX18" s="79">
        <v>0.16821319449027133</v>
      </c>
      <c r="AZ18" s="24">
        <v>820.70896165317095</v>
      </c>
      <c r="BA18" s="24">
        <v>48.213972943071404</v>
      </c>
      <c r="BB18" s="24">
        <v>22.49985404009999</v>
      </c>
      <c r="BC18" s="24">
        <v>16.071324314357135</v>
      </c>
      <c r="BD18" s="24">
        <v>17.142745935314277</v>
      </c>
      <c r="BE18" s="24">
        <v>115.71353506337137</v>
      </c>
      <c r="BF18" s="24">
        <v>307.49800521469984</v>
      </c>
      <c r="BG18" s="24">
        <v>153.21329179687135</v>
      </c>
      <c r="BH18" s="24">
        <v>26.785540523928557</v>
      </c>
      <c r="BI18" s="24">
        <v>98.570789128057086</v>
      </c>
      <c r="BJ18" s="24">
        <v>207.85579446568562</v>
      </c>
      <c r="BK18" s="21">
        <f t="shared" si="0"/>
        <v>45.21752705082568</v>
      </c>
      <c r="BM18" s="79">
        <v>0.38244418352664844</v>
      </c>
      <c r="BN18" s="79">
        <v>-0.37626637393413054</v>
      </c>
      <c r="BO18" s="184">
        <v>-0.34005538448283656</v>
      </c>
      <c r="BP18" s="184">
        <v>-0.30106123589923761</v>
      </c>
      <c r="BQ18" s="184">
        <v>-0.31630990659163172</v>
      </c>
      <c r="BR18" s="184">
        <v>0.53569163334514958</v>
      </c>
      <c r="BS18" s="184">
        <v>-0.41989683304405534</v>
      </c>
      <c r="BT18" s="184">
        <v>-0.62293864271150579</v>
      </c>
      <c r="BU18" s="184">
        <v>-0.65275501193851726</v>
      </c>
      <c r="BV18" s="184">
        <v>-0.34035378376360692</v>
      </c>
      <c r="BW18" s="184">
        <v>-0.47043427002472238</v>
      </c>
      <c r="BX18" s="79">
        <v>-0.60728866576258445</v>
      </c>
      <c r="BY18" s="79">
        <v>-0.40342586710360628</v>
      </c>
      <c r="BZ18" s="291">
        <f t="shared" si="1"/>
        <v>0.6571595977948268</v>
      </c>
      <c r="CA18" s="79">
        <f t="shared" si="2"/>
        <v>-0.2987681153060141</v>
      </c>
      <c r="CB18" s="79">
        <f t="shared" si="3"/>
        <v>-0.13992191067892845</v>
      </c>
      <c r="CC18" s="79">
        <f t="shared" si="4"/>
        <v>-0.2601507509300367</v>
      </c>
      <c r="CD18" s="79">
        <f t="shared" si="5"/>
        <v>-0.72984563013572856</v>
      </c>
      <c r="CE18" s="79">
        <f t="shared" si="6"/>
        <v>-0.20686225320720364</v>
      </c>
      <c r="CF18" s="79">
        <f t="shared" si="7"/>
        <v>-0.13080592541645941</v>
      </c>
    </row>
    <row r="19" spans="1:84" x14ac:dyDescent="0.2">
      <c r="A19" s="110" t="s">
        <v>423</v>
      </c>
      <c r="B19" s="110"/>
      <c r="C19" s="110"/>
      <c r="D19" s="3"/>
      <c r="G19" s="14"/>
      <c r="H19" s="8"/>
      <c r="I19" s="9"/>
      <c r="J19" s="8"/>
      <c r="K19" s="9"/>
      <c r="L19" s="9"/>
      <c r="M19" s="9"/>
      <c r="N19" s="9"/>
      <c r="O19" s="9"/>
      <c r="P19" s="9"/>
      <c r="Q19" s="9"/>
      <c r="R19" s="9"/>
      <c r="S19" s="9"/>
      <c r="T19" s="9"/>
      <c r="U19" s="9"/>
      <c r="V19" s="22"/>
      <c r="W19" s="12"/>
      <c r="X19" s="12"/>
      <c r="Y19" s="12"/>
      <c r="Z19" s="12"/>
      <c r="AA19" s="12"/>
      <c r="AB19" s="12"/>
      <c r="AC19" s="12"/>
      <c r="AD19" s="12"/>
      <c r="AE19" s="12"/>
      <c r="AF19" s="12"/>
      <c r="AG19" s="12"/>
      <c r="AJ19" s="411"/>
      <c r="AK19" s="314"/>
      <c r="AL19" s="8"/>
      <c r="AM19" s="8"/>
      <c r="AO19" s="21"/>
      <c r="AP19" s="21"/>
      <c r="AQ19" s="21"/>
      <c r="AR19" s="21"/>
      <c r="AS19" s="21"/>
      <c r="AT19" s="21"/>
      <c r="AU19" s="21"/>
      <c r="AV19" s="21"/>
      <c r="AW19" s="21"/>
      <c r="AX19" s="21"/>
      <c r="AZ19" s="21"/>
      <c r="BA19" s="21"/>
      <c r="BB19" s="21"/>
      <c r="BC19" s="21"/>
      <c r="BD19" s="21"/>
      <c r="BE19" s="21"/>
      <c r="BF19" s="21"/>
      <c r="BG19" s="21"/>
      <c r="BH19" s="21"/>
      <c r="BI19" s="21"/>
      <c r="BJ19" s="21"/>
      <c r="BK19" s="21">
        <f t="shared" si="0"/>
        <v>0</v>
      </c>
      <c r="BM19" s="79"/>
      <c r="BN19" s="79"/>
      <c r="BO19" s="184"/>
      <c r="BP19" s="184"/>
      <c r="BQ19" s="184"/>
      <c r="BR19" s="184"/>
      <c r="BS19" s="184"/>
      <c r="BT19" s="184"/>
      <c r="BU19" s="184"/>
      <c r="BV19" s="184"/>
      <c r="BW19" s="184"/>
      <c r="BX19" s="79"/>
      <c r="BY19" s="79"/>
      <c r="BZ19" s="291"/>
      <c r="CA19" s="79"/>
      <c r="CB19" s="79"/>
      <c r="CC19" s="79"/>
      <c r="CD19" s="79"/>
      <c r="CE19" s="79"/>
      <c r="CF19" s="79"/>
    </row>
    <row r="20" spans="1:84" x14ac:dyDescent="0.2">
      <c r="A20" s="2" t="s">
        <v>424</v>
      </c>
      <c r="B20" s="11" t="s">
        <v>380</v>
      </c>
      <c r="C20" s="105" t="s">
        <v>425</v>
      </c>
      <c r="D20" s="2" t="s">
        <v>426</v>
      </c>
      <c r="E20" s="3" t="s">
        <v>383</v>
      </c>
      <c r="F20" s="78" t="s">
        <v>79</v>
      </c>
      <c r="G20" s="14">
        <v>5</v>
      </c>
      <c r="H20" s="21">
        <v>53.72</v>
      </c>
      <c r="I20" s="79">
        <v>0.97699999999999998</v>
      </c>
      <c r="J20" s="79">
        <v>17.97</v>
      </c>
      <c r="K20" s="79">
        <v>7.7</v>
      </c>
      <c r="L20" s="78">
        <v>0.19</v>
      </c>
      <c r="M20" s="78">
        <v>2.65</v>
      </c>
      <c r="N20" s="78">
        <v>3.51</v>
      </c>
      <c r="O20" s="78">
        <v>1.54</v>
      </c>
      <c r="P20" s="78">
        <v>2.06</v>
      </c>
      <c r="Q20" s="79">
        <v>0.27700000000000002</v>
      </c>
      <c r="R20" s="79" t="s">
        <v>263</v>
      </c>
      <c r="S20" s="79" t="s">
        <v>263</v>
      </c>
      <c r="T20" s="79">
        <v>9.08</v>
      </c>
      <c r="U20" s="9">
        <v>99.674000000000021</v>
      </c>
      <c r="V20" s="22"/>
      <c r="W20" s="78">
        <v>716</v>
      </c>
      <c r="X20" s="78">
        <v>23</v>
      </c>
      <c r="Y20" s="78">
        <v>19</v>
      </c>
      <c r="Z20" s="78">
        <v>14</v>
      </c>
      <c r="AA20" s="78" t="s">
        <v>83</v>
      </c>
      <c r="AB20" s="78">
        <v>101</v>
      </c>
      <c r="AC20" s="78">
        <v>222</v>
      </c>
      <c r="AD20" s="78">
        <v>137</v>
      </c>
      <c r="AE20" s="78">
        <v>29</v>
      </c>
      <c r="AF20" s="78">
        <v>115</v>
      </c>
      <c r="AG20" s="78">
        <v>268</v>
      </c>
      <c r="AH20" s="21">
        <v>36.8361681364986</v>
      </c>
      <c r="AJ20" s="314"/>
      <c r="AK20" s="314"/>
      <c r="AL20" s="21">
        <v>-6.1056730090236488</v>
      </c>
      <c r="AM20" s="21">
        <v>0.16048881384984579</v>
      </c>
      <c r="AO20" s="21">
        <v>59.084909810822701</v>
      </c>
      <c r="AP20" s="79">
        <v>1.0745710514738231</v>
      </c>
      <c r="AQ20" s="21">
        <v>19.764628244610645</v>
      </c>
      <c r="AR20" s="79">
        <v>8.4689837219533661</v>
      </c>
      <c r="AS20" s="79">
        <v>0.20897492300923889</v>
      </c>
      <c r="AT20" s="79">
        <v>2.9146502419709632</v>
      </c>
      <c r="AU20" s="79">
        <v>3.8605367355917291</v>
      </c>
      <c r="AV20" s="79">
        <v>1.6937967443906732</v>
      </c>
      <c r="AW20" s="79">
        <v>2.2657281126264848</v>
      </c>
      <c r="AX20" s="79">
        <v>0.30466344038715359</v>
      </c>
      <c r="AZ20" s="24">
        <v>787.50549934007915</v>
      </c>
      <c r="BA20" s="24">
        <v>25.296964364276285</v>
      </c>
      <c r="BB20" s="24">
        <v>20.89749230092389</v>
      </c>
      <c r="BC20" s="24">
        <v>15.398152221733392</v>
      </c>
      <c r="BD20" s="24" t="s">
        <v>427</v>
      </c>
      <c r="BE20" s="24">
        <v>111.08666959964803</v>
      </c>
      <c r="BF20" s="24">
        <v>244.17069951605808</v>
      </c>
      <c r="BG20" s="24">
        <v>150.68191816981962</v>
      </c>
      <c r="BH20" s="24">
        <v>31.896172459304882</v>
      </c>
      <c r="BI20" s="24">
        <v>126.48482182138143</v>
      </c>
      <c r="BJ20" s="24">
        <v>294.76462824461066</v>
      </c>
      <c r="BK20" s="21">
        <f t="shared" si="0"/>
        <v>40.514923159369332</v>
      </c>
      <c r="BM20" s="79">
        <v>0.56452524298997009</v>
      </c>
      <c r="BN20" s="79">
        <v>-0.56764624364154148</v>
      </c>
      <c r="BO20" s="184">
        <v>-0.51883142585054587</v>
      </c>
      <c r="BP20" s="184">
        <v>-0.49962084035666554</v>
      </c>
      <c r="BQ20" s="184">
        <v>-0.4843292359918504</v>
      </c>
      <c r="BR20" s="184">
        <v>0.7899567924709785</v>
      </c>
      <c r="BS20" s="184">
        <v>-0.60538922656392091</v>
      </c>
      <c r="BT20" s="184">
        <v>-0.72705259957474677</v>
      </c>
      <c r="BU20" s="184">
        <v>-0.76396315836992934</v>
      </c>
      <c r="BV20" s="184">
        <v>-0.5446016206178963</v>
      </c>
      <c r="BW20" s="184">
        <v>-0.32365711575692846</v>
      </c>
      <c r="BX20" s="79">
        <v>-0.78010697718371969</v>
      </c>
      <c r="BY20" s="79">
        <v>-0.46018945064412131</v>
      </c>
      <c r="BZ20" s="291">
        <f t="shared" si="1"/>
        <v>4.7030464132757022E-2</v>
      </c>
      <c r="CA20" s="79">
        <f t="shared" si="2"/>
        <v>-0.52529237324855027</v>
      </c>
      <c r="CB20" s="79">
        <f t="shared" si="3"/>
        <v>-0.68178537026943453</v>
      </c>
      <c r="CC20" s="79">
        <f t="shared" si="4"/>
        <v>-0.49939587266272645</v>
      </c>
      <c r="CD20" s="79" t="str">
        <f t="shared" si="5"/>
        <v>n.a.</v>
      </c>
      <c r="CE20" s="79">
        <f t="shared" si="6"/>
        <v>-0.44995263974901001</v>
      </c>
      <c r="CF20" s="79">
        <f t="shared" si="7"/>
        <v>-0.27013643826761202</v>
      </c>
    </row>
    <row r="21" spans="1:84" x14ac:dyDescent="0.2">
      <c r="A21" s="2" t="s">
        <v>428</v>
      </c>
      <c r="B21" s="11" t="s">
        <v>380</v>
      </c>
      <c r="C21" s="105" t="s">
        <v>429</v>
      </c>
      <c r="D21" s="2" t="s">
        <v>430</v>
      </c>
      <c r="E21" s="3" t="s">
        <v>383</v>
      </c>
      <c r="F21" s="78" t="s">
        <v>79</v>
      </c>
      <c r="G21" s="14">
        <v>35</v>
      </c>
      <c r="H21" s="21">
        <v>54.36</v>
      </c>
      <c r="I21" s="79">
        <v>1.079</v>
      </c>
      <c r="J21" s="79">
        <v>19.760000000000002</v>
      </c>
      <c r="K21" s="78">
        <v>8.58</v>
      </c>
      <c r="L21" s="79">
        <v>0.14199999999999999</v>
      </c>
      <c r="M21" s="78">
        <v>2.93</v>
      </c>
      <c r="N21" s="78">
        <v>3.57</v>
      </c>
      <c r="O21" s="78">
        <v>1.41</v>
      </c>
      <c r="P21" s="78">
        <v>2.0499999999999998</v>
      </c>
      <c r="Q21" s="79">
        <v>0.16900000000000001</v>
      </c>
      <c r="R21" s="79" t="s">
        <v>263</v>
      </c>
      <c r="S21" s="79" t="s">
        <v>263</v>
      </c>
      <c r="T21" s="79">
        <v>5.6</v>
      </c>
      <c r="U21" s="9">
        <v>99.649999999999977</v>
      </c>
      <c r="V21" s="22"/>
      <c r="W21" s="78">
        <v>677</v>
      </c>
      <c r="X21" s="78">
        <v>23</v>
      </c>
      <c r="Y21" s="78">
        <v>23</v>
      </c>
      <c r="Z21" s="78">
        <v>14</v>
      </c>
      <c r="AA21" s="78" t="s">
        <v>83</v>
      </c>
      <c r="AB21" s="78">
        <v>113</v>
      </c>
      <c r="AC21" s="78">
        <v>222</v>
      </c>
      <c r="AD21" s="78">
        <v>151</v>
      </c>
      <c r="AE21" s="78">
        <v>28</v>
      </c>
      <c r="AF21" s="78">
        <v>117</v>
      </c>
      <c r="AG21" s="78">
        <v>249</v>
      </c>
      <c r="AH21" s="21">
        <v>38.848940317717116</v>
      </c>
      <c r="AJ21" s="314"/>
      <c r="AK21" s="314"/>
      <c r="AL21" s="21">
        <v>-6.4177840893575588</v>
      </c>
      <c r="AM21" s="21">
        <v>0.16489337710540874</v>
      </c>
      <c r="AO21" s="21">
        <v>57.584745762711862</v>
      </c>
      <c r="AP21" s="79">
        <v>1.143008474576271</v>
      </c>
      <c r="AQ21" s="21">
        <v>20.932203389830509</v>
      </c>
      <c r="AR21" s="79">
        <v>9.0889830508474567</v>
      </c>
      <c r="AS21" s="79">
        <v>0.15042372881355931</v>
      </c>
      <c r="AT21" s="79">
        <v>3.1038135593220337</v>
      </c>
      <c r="AU21" s="79">
        <v>3.781779661016949</v>
      </c>
      <c r="AV21" s="79">
        <v>1.4936440677966101</v>
      </c>
      <c r="AW21" s="79">
        <v>2.1716101694915251</v>
      </c>
      <c r="AX21" s="79">
        <v>0.17902542372881358</v>
      </c>
      <c r="AZ21" s="24">
        <v>717.16101694915255</v>
      </c>
      <c r="BA21" s="24">
        <v>24.364406779661014</v>
      </c>
      <c r="BB21" s="24">
        <v>24.364406779661014</v>
      </c>
      <c r="BC21" s="24">
        <v>14.83050847457627</v>
      </c>
      <c r="BD21" s="24" t="s">
        <v>427</v>
      </c>
      <c r="BE21" s="24">
        <v>119.70338983050847</v>
      </c>
      <c r="BF21" s="24">
        <v>235.16949152542372</v>
      </c>
      <c r="BG21" s="24">
        <v>159.95762711864407</v>
      </c>
      <c r="BH21" s="24">
        <v>29.66101694915254</v>
      </c>
      <c r="BI21" s="24">
        <v>123.94067796610169</v>
      </c>
      <c r="BJ21" s="24">
        <v>263.77118644067792</v>
      </c>
      <c r="BK21" s="21">
        <f t="shared" si="0"/>
        <v>41.153538472157962</v>
      </c>
      <c r="BM21" s="79">
        <v>0.51335641852283076</v>
      </c>
      <c r="BN21" s="79">
        <v>-0.52911145307715779</v>
      </c>
      <c r="BO21" s="184">
        <v>-0.4280479998851251</v>
      </c>
      <c r="BP21" s="184">
        <v>-0.40779301778286992</v>
      </c>
      <c r="BQ21" s="184">
        <v>-0.38155010609143092</v>
      </c>
      <c r="BR21" s="184">
        <v>0.43983503898278498</v>
      </c>
      <c r="BS21" s="184">
        <v>-0.53040211603705867</v>
      </c>
      <c r="BT21" s="184">
        <v>-0.70120349794521064</v>
      </c>
      <c r="BU21" s="184">
        <v>-0.7673978988286364</v>
      </c>
      <c r="BV21" s="184">
        <v>-0.51223170422948527</v>
      </c>
      <c r="BW21" s="184">
        <v>-0.55587082027551071</v>
      </c>
      <c r="BX21" s="79">
        <v>-0.76332799150697539</v>
      </c>
      <c r="BY21" s="79">
        <v>-0.40889472374356783</v>
      </c>
      <c r="BZ21" s="291">
        <f t="shared" si="1"/>
        <v>0.18850084641242626</v>
      </c>
      <c r="CA21" s="79">
        <f t="shared" si="2"/>
        <v>-0.42836511318378834</v>
      </c>
      <c r="CB21" s="79">
        <f t="shared" si="3"/>
        <v>-0.6575039326594716</v>
      </c>
      <c r="CC21" s="79">
        <f t="shared" si="4"/>
        <v>-0.4905453633104172</v>
      </c>
      <c r="CD21" s="79" t="str">
        <f t="shared" si="5"/>
        <v>n.a.</v>
      </c>
      <c r="CE21" s="79">
        <f t="shared" si="6"/>
        <v>-0.34748287823888047</v>
      </c>
      <c r="CF21" s="79">
        <f t="shared" si="7"/>
        <v>-0.24153217459633847</v>
      </c>
    </row>
    <row r="22" spans="1:84" x14ac:dyDescent="0.2">
      <c r="A22" s="2" t="s">
        <v>431</v>
      </c>
      <c r="B22" s="11" t="s">
        <v>380</v>
      </c>
      <c r="C22" s="105" t="s">
        <v>432</v>
      </c>
      <c r="D22" s="2" t="s">
        <v>433</v>
      </c>
      <c r="E22" s="3" t="s">
        <v>383</v>
      </c>
      <c r="F22" s="78" t="s">
        <v>79</v>
      </c>
      <c r="G22" s="14">
        <v>65</v>
      </c>
      <c r="H22" s="21">
        <v>55</v>
      </c>
      <c r="I22" s="79">
        <v>1.048</v>
      </c>
      <c r="J22" s="79">
        <v>18.55</v>
      </c>
      <c r="K22" s="78">
        <v>8.49</v>
      </c>
      <c r="L22" s="78">
        <v>0.14000000000000001</v>
      </c>
      <c r="M22" s="78">
        <v>2.93</v>
      </c>
      <c r="N22" s="78">
        <v>3.67</v>
      </c>
      <c r="O22" s="78">
        <v>1.39</v>
      </c>
      <c r="P22" s="78">
        <v>2.04</v>
      </c>
      <c r="Q22" s="79">
        <v>0.128</v>
      </c>
      <c r="R22" s="79" t="s">
        <v>263</v>
      </c>
      <c r="S22" s="79" t="s">
        <v>263</v>
      </c>
      <c r="T22" s="79">
        <v>6.27</v>
      </c>
      <c r="U22" s="9">
        <v>99.656000000000006</v>
      </c>
      <c r="V22" s="22"/>
      <c r="W22" s="78">
        <v>667</v>
      </c>
      <c r="X22" s="78">
        <v>20</v>
      </c>
      <c r="Y22" s="78">
        <v>20</v>
      </c>
      <c r="Z22" s="78">
        <v>15</v>
      </c>
      <c r="AA22" s="78" t="s">
        <v>83</v>
      </c>
      <c r="AB22" s="78">
        <v>105</v>
      </c>
      <c r="AC22" s="78">
        <v>221</v>
      </c>
      <c r="AD22" s="78">
        <v>155</v>
      </c>
      <c r="AE22" s="78">
        <v>27</v>
      </c>
      <c r="AF22" s="78">
        <v>109</v>
      </c>
      <c r="AG22" s="78">
        <v>249</v>
      </c>
      <c r="AH22" s="21">
        <v>36.222625677832674</v>
      </c>
      <c r="AJ22" s="314"/>
      <c r="AK22" s="314"/>
      <c r="AL22" s="21"/>
      <c r="AM22" s="21"/>
      <c r="AO22" s="21">
        <v>58.679184892777123</v>
      </c>
      <c r="AP22" s="79">
        <v>1.1181051957750987</v>
      </c>
      <c r="AQ22" s="21">
        <v>19.790888722927559</v>
      </c>
      <c r="AR22" s="79">
        <v>9.0579323589032317</v>
      </c>
      <c r="AS22" s="79">
        <v>0.14936519790888725</v>
      </c>
      <c r="AT22" s="79">
        <v>3.126000213378854</v>
      </c>
      <c r="AU22" s="79">
        <v>3.9155019737544006</v>
      </c>
      <c r="AV22" s="79">
        <v>1.4829830363810945</v>
      </c>
      <c r="AW22" s="79">
        <v>2.1764643123866425</v>
      </c>
      <c r="AX22" s="79">
        <v>0.13656246665955404</v>
      </c>
      <c r="AZ22" s="24">
        <v>711.61847860876981</v>
      </c>
      <c r="BA22" s="24">
        <v>21.337885415555316</v>
      </c>
      <c r="BB22" s="24">
        <v>21.337885415555316</v>
      </c>
      <c r="BC22" s="24">
        <v>16.00341406166649</v>
      </c>
      <c r="BD22" s="24" t="s">
        <v>427</v>
      </c>
      <c r="BE22" s="24">
        <v>112.02389843166542</v>
      </c>
      <c r="BF22" s="24">
        <v>235.78363384188626</v>
      </c>
      <c r="BG22" s="24">
        <v>165.3686119705537</v>
      </c>
      <c r="BH22" s="24">
        <v>28.806145310999678</v>
      </c>
      <c r="BI22" s="24">
        <v>116.29147551477648</v>
      </c>
      <c r="BJ22" s="24">
        <v>265.65667342366368</v>
      </c>
      <c r="BK22" s="21">
        <f t="shared" si="0"/>
        <v>38.645711808207267</v>
      </c>
      <c r="BM22" s="79">
        <v>0.5168103507218742</v>
      </c>
      <c r="BN22" s="79">
        <v>-0.52356751139153201</v>
      </c>
      <c r="BO22" s="184">
        <v>-0.44448035577350431</v>
      </c>
      <c r="BP22" s="184">
        <v>-0.44405670444697565</v>
      </c>
      <c r="BQ22" s="184">
        <v>-0.38803734274082158</v>
      </c>
      <c r="BR22" s="184">
        <v>0.41955567223654877</v>
      </c>
      <c r="BS22" s="184">
        <v>-0.53040211603705867</v>
      </c>
      <c r="BT22" s="184">
        <v>-0.69283384802770953</v>
      </c>
      <c r="BU22" s="184">
        <v>-0.77069721941262737</v>
      </c>
      <c r="BV22" s="184">
        <v>-0.5146110617698294</v>
      </c>
      <c r="BW22" s="184">
        <v>-0.66361813606665909</v>
      </c>
      <c r="BX22" s="79">
        <v>-0.7643940816353223</v>
      </c>
      <c r="BY22" s="79">
        <v>-0.44931217853033245</v>
      </c>
      <c r="BZ22" s="291">
        <f t="shared" si="1"/>
        <v>0.10815432609757192</v>
      </c>
      <c r="CA22" s="79">
        <f t="shared" si="2"/>
        <v>-0.46883483968405115</v>
      </c>
      <c r="CB22" s="79">
        <f t="shared" si="3"/>
        <v>-0.7021773327473666</v>
      </c>
      <c r="CC22" s="79">
        <f t="shared" si="4"/>
        <v>-0.49807054258205075</v>
      </c>
      <c r="CD22" s="79" t="str">
        <f t="shared" si="5"/>
        <v>n.a.</v>
      </c>
      <c r="CE22" s="79">
        <f t="shared" si="6"/>
        <v>-0.33019765647037413</v>
      </c>
      <c r="CF22" s="79">
        <f t="shared" si="7"/>
        <v>-0.26862031121789787</v>
      </c>
    </row>
    <row r="23" spans="1:84" x14ac:dyDescent="0.2">
      <c r="A23" s="2" t="s">
        <v>434</v>
      </c>
      <c r="B23" s="11" t="s">
        <v>380</v>
      </c>
      <c r="C23" s="105" t="s">
        <v>435</v>
      </c>
      <c r="D23" s="11" t="s">
        <v>436</v>
      </c>
      <c r="E23" s="3" t="s">
        <v>383</v>
      </c>
      <c r="F23" s="78" t="s">
        <v>79</v>
      </c>
      <c r="G23" s="14">
        <v>85</v>
      </c>
      <c r="H23" s="21">
        <v>56.68</v>
      </c>
      <c r="I23" s="79">
        <v>1.032</v>
      </c>
      <c r="J23" s="79">
        <v>18.28</v>
      </c>
      <c r="K23" s="78">
        <v>8.61</v>
      </c>
      <c r="L23" s="78">
        <v>0.14000000000000001</v>
      </c>
      <c r="M23" s="78">
        <v>2.88</v>
      </c>
      <c r="N23" s="78">
        <v>3.67</v>
      </c>
      <c r="O23" s="78">
        <v>1.4</v>
      </c>
      <c r="P23" s="78">
        <v>2.02</v>
      </c>
      <c r="Q23" s="79">
        <v>0.126</v>
      </c>
      <c r="R23" s="79" t="s">
        <v>263</v>
      </c>
      <c r="S23" s="79" t="s">
        <v>263</v>
      </c>
      <c r="T23" s="79">
        <v>4.83</v>
      </c>
      <c r="U23" s="9">
        <v>99.668000000000006</v>
      </c>
      <c r="V23" s="22"/>
      <c r="W23" s="78">
        <v>636</v>
      </c>
      <c r="X23" s="78">
        <v>26</v>
      </c>
      <c r="Y23" s="78">
        <v>20</v>
      </c>
      <c r="Z23" s="78">
        <v>12</v>
      </c>
      <c r="AA23" s="78" t="s">
        <v>83</v>
      </c>
      <c r="AB23" s="78">
        <v>108</v>
      </c>
      <c r="AC23" s="78">
        <v>223</v>
      </c>
      <c r="AD23" s="78">
        <v>162</v>
      </c>
      <c r="AE23" s="78">
        <v>29</v>
      </c>
      <c r="AF23" s="78">
        <v>102</v>
      </c>
      <c r="AG23" s="78">
        <v>240</v>
      </c>
      <c r="AH23" s="21">
        <v>34.611203130878557</v>
      </c>
      <c r="AJ23" s="314"/>
      <c r="AK23" s="314"/>
      <c r="AL23" s="21"/>
      <c r="AM23" s="21"/>
      <c r="AO23" s="21">
        <v>59.556582956814118</v>
      </c>
      <c r="AP23" s="79">
        <v>1.0843753283597772</v>
      </c>
      <c r="AQ23" s="21">
        <v>19.207733529473572</v>
      </c>
      <c r="AR23" s="79">
        <v>9.0469685825365129</v>
      </c>
      <c r="AS23" s="79">
        <v>0.14710518020384578</v>
      </c>
      <c r="AT23" s="79">
        <v>3.0261637070505412</v>
      </c>
      <c r="AU23" s="79">
        <v>3.8562572239150992</v>
      </c>
      <c r="AV23" s="79">
        <v>1.4710518020384575</v>
      </c>
      <c r="AW23" s="79">
        <v>2.12251760008406</v>
      </c>
      <c r="AX23" s="79">
        <v>0.13239466218346116</v>
      </c>
      <c r="AZ23" s="24">
        <v>668.27781864032784</v>
      </c>
      <c r="BA23" s="24">
        <v>27.319533466428496</v>
      </c>
      <c r="BB23" s="24">
        <v>21.015025743406536</v>
      </c>
      <c r="BC23" s="24">
        <v>12.609015446043921</v>
      </c>
      <c r="BD23" s="24" t="s">
        <v>427</v>
      </c>
      <c r="BE23" s="24">
        <v>113.4811390143953</v>
      </c>
      <c r="BF23" s="24">
        <v>234.31753703898286</v>
      </c>
      <c r="BG23" s="24">
        <v>170.22170852159294</v>
      </c>
      <c r="BH23" s="24">
        <v>30.471787327939477</v>
      </c>
      <c r="BI23" s="24">
        <v>107.17663129137333</v>
      </c>
      <c r="BJ23" s="24">
        <v>252.18030892087842</v>
      </c>
      <c r="BK23" s="21">
        <f t="shared" si="0"/>
        <v>36.36776624028429</v>
      </c>
      <c r="BM23" s="79">
        <v>0.49098898558234616</v>
      </c>
      <c r="BN23" s="79">
        <v>-0.49060271438426795</v>
      </c>
      <c r="BO23" s="184">
        <v>-0.4324476306552395</v>
      </c>
      <c r="BP23" s="184">
        <v>-0.43160417402636764</v>
      </c>
      <c r="BQ23" s="184">
        <v>-0.3561147323952788</v>
      </c>
      <c r="BR23" s="184">
        <v>0.47278900994541928</v>
      </c>
      <c r="BS23" s="184">
        <v>-0.52110632174700722</v>
      </c>
      <c r="BT23" s="184">
        <v>-0.68131511732874861</v>
      </c>
      <c r="BU23" s="184">
        <v>-0.76038684258765554</v>
      </c>
      <c r="BV23" s="184">
        <v>-0.5013461434824118</v>
      </c>
      <c r="BW23" s="184">
        <v>-0.65645688154151571</v>
      </c>
      <c r="BX23" s="79">
        <v>-0.75334672268032699</v>
      </c>
      <c r="BY23" s="79">
        <v>-0.46535285589882969</v>
      </c>
      <c r="BZ23" s="291">
        <f t="shared" si="1"/>
        <v>9.856338488216787E-2</v>
      </c>
      <c r="CA23" s="79">
        <f t="shared" si="2"/>
        <v>-0.43317089320569468</v>
      </c>
      <c r="CB23" s="79">
        <f t="shared" si="3"/>
        <v>-0.59831167754301062</v>
      </c>
      <c r="CC23" s="79">
        <f t="shared" si="4"/>
        <v>-0.50345104576126865</v>
      </c>
      <c r="CD23" s="79" t="str">
        <f t="shared" si="5"/>
        <v>n.a.</v>
      </c>
      <c r="CE23" s="79">
        <f t="shared" si="6"/>
        <v>-0.27369658781456851</v>
      </c>
      <c r="CF23" s="79">
        <f t="shared" si="7"/>
        <v>-0.18498568939883342</v>
      </c>
    </row>
    <row r="24" spans="1:84" x14ac:dyDescent="0.2">
      <c r="A24" s="11" t="s">
        <v>437</v>
      </c>
      <c r="B24" s="11" t="s">
        <v>380</v>
      </c>
      <c r="C24" s="105" t="s">
        <v>438</v>
      </c>
      <c r="D24" s="26" t="s">
        <v>439</v>
      </c>
      <c r="E24" s="3" t="s">
        <v>383</v>
      </c>
      <c r="F24" s="78" t="s">
        <v>79</v>
      </c>
      <c r="G24" s="14">
        <v>178</v>
      </c>
      <c r="H24" s="8">
        <v>55.68</v>
      </c>
      <c r="I24" s="9">
        <v>1.036</v>
      </c>
      <c r="J24" s="8">
        <v>18.53</v>
      </c>
      <c r="K24" s="9">
        <v>9.27</v>
      </c>
      <c r="L24" s="9">
        <v>9.8000000000000004E-2</v>
      </c>
      <c r="M24" s="9">
        <v>2.66</v>
      </c>
      <c r="N24" s="9">
        <v>1.94</v>
      </c>
      <c r="O24" s="9">
        <v>0.41</v>
      </c>
      <c r="P24" s="9">
        <v>2.12</v>
      </c>
      <c r="Q24" s="9">
        <v>5.1999999999999998E-2</v>
      </c>
      <c r="R24" s="9">
        <v>7.5794999999999995</v>
      </c>
      <c r="S24" s="9">
        <v>0.36703917669999997</v>
      </c>
      <c r="T24" s="79">
        <v>7.9465391766999991</v>
      </c>
      <c r="U24" s="9">
        <v>99.742539176700006</v>
      </c>
      <c r="V24" s="22"/>
      <c r="W24" s="12">
        <v>651</v>
      </c>
      <c r="X24" s="12">
        <v>33</v>
      </c>
      <c r="Y24" s="12">
        <v>23</v>
      </c>
      <c r="Z24" s="12">
        <v>15</v>
      </c>
      <c r="AA24" s="12">
        <v>12</v>
      </c>
      <c r="AB24" s="12">
        <v>103</v>
      </c>
      <c r="AC24" s="12">
        <v>109</v>
      </c>
      <c r="AD24" s="12">
        <v>172</v>
      </c>
      <c r="AE24" s="12">
        <v>25</v>
      </c>
      <c r="AF24" s="12">
        <v>82</v>
      </c>
      <c r="AG24" s="12">
        <v>167</v>
      </c>
      <c r="AH24" s="21">
        <v>27.444286696120532</v>
      </c>
      <c r="AJ24" s="411">
        <v>0.70796899999999996</v>
      </c>
      <c r="AK24" s="314">
        <v>9.7E-5</v>
      </c>
      <c r="AL24" s="8"/>
      <c r="AM24" s="8"/>
      <c r="AO24" s="21">
        <v>60.486590620291622</v>
      </c>
      <c r="AP24" s="79">
        <v>1.1254329720298515</v>
      </c>
      <c r="AQ24" s="21">
        <v>20.129607115553227</v>
      </c>
      <c r="AR24" s="79">
        <v>10.070235184089499</v>
      </c>
      <c r="AS24" s="79">
        <v>0.10645987573255351</v>
      </c>
      <c r="AT24" s="79">
        <v>2.8896251984550236</v>
      </c>
      <c r="AU24" s="79">
        <v>2.1074710093995286</v>
      </c>
      <c r="AV24" s="79">
        <v>0.44539335765660137</v>
      </c>
      <c r="AW24" s="79">
        <v>2.3030095566634023</v>
      </c>
      <c r="AX24" s="79">
        <v>5.6488913654007981E-2</v>
      </c>
      <c r="AZ24" s="24">
        <v>707.19774593767681</v>
      </c>
      <c r="BA24" s="24">
        <v>35.848733665043525</v>
      </c>
      <c r="BB24" s="24">
        <v>24.985481039272759</v>
      </c>
      <c r="BC24" s="24">
        <v>16.294878938656147</v>
      </c>
      <c r="BD24" s="24">
        <v>13.035903150924918</v>
      </c>
      <c r="BE24" s="24">
        <v>111.89150204543888</v>
      </c>
      <c r="BF24" s="24">
        <v>118.40945362090135</v>
      </c>
      <c r="BG24" s="24">
        <v>186.84794516325715</v>
      </c>
      <c r="BH24" s="24">
        <v>27.158131564426913</v>
      </c>
      <c r="BI24" s="24">
        <v>89.078671531320282</v>
      </c>
      <c r="BJ24" s="24">
        <v>181.41631885037179</v>
      </c>
      <c r="BK24" s="21">
        <f t="shared" si="0"/>
        <v>29.813421951403704</v>
      </c>
      <c r="BM24" s="79">
        <v>0.29244207095920483</v>
      </c>
      <c r="BN24" s="79">
        <v>-0.28084785188196471</v>
      </c>
      <c r="BO24" s="184">
        <v>-0.18119446505894465</v>
      </c>
      <c r="BP24" s="184">
        <v>-0.17197227516413427</v>
      </c>
      <c r="BQ24" s="184">
        <v>-3.7236027130520544E-3</v>
      </c>
      <c r="BR24" s="184">
        <v>0.48160810581335589</v>
      </c>
      <c r="BS24" s="184">
        <v>-0.3643427224785627</v>
      </c>
      <c r="BT24" s="184">
        <v>-0.75790161142825851</v>
      </c>
      <c r="BU24" s="184">
        <v>-0.89915340167076696</v>
      </c>
      <c r="BV24" s="184">
        <v>-0.2478950548522294</v>
      </c>
      <c r="BW24" s="184">
        <v>-0.79624474297301195</v>
      </c>
      <c r="BX24" s="79">
        <v>-0.82673801093733668</v>
      </c>
      <c r="BY24" s="79">
        <v>-0.38230270072143768</v>
      </c>
      <c r="BZ24" s="291">
        <f t="shared" si="1"/>
        <v>0.25185820967051864</v>
      </c>
      <c r="CA24" s="79">
        <f t="shared" si="2"/>
        <v>-0.22310847638305453</v>
      </c>
      <c r="CB24" s="79">
        <f t="shared" si="3"/>
        <v>-0.26730273748057221</v>
      </c>
      <c r="CC24" s="79">
        <f t="shared" si="4"/>
        <v>-0.26956644625598447</v>
      </c>
      <c r="CD24" s="79">
        <f t="shared" si="5"/>
        <v>-0.76462598314220664</v>
      </c>
      <c r="CE24" s="79">
        <f t="shared" si="6"/>
        <v>0.1082207753017892</v>
      </c>
      <c r="CF24" s="79">
        <f t="shared" si="7"/>
        <v>9.7224578994423716E-3</v>
      </c>
    </row>
    <row r="25" spans="1:84" x14ac:dyDescent="0.2">
      <c r="A25" s="3" t="s">
        <v>440</v>
      </c>
      <c r="B25" s="11" t="s">
        <v>380</v>
      </c>
      <c r="C25" s="105" t="s">
        <v>438</v>
      </c>
      <c r="D25" s="26" t="s">
        <v>441</v>
      </c>
      <c r="E25" s="3" t="s">
        <v>389</v>
      </c>
      <c r="F25" s="78" t="s">
        <v>390</v>
      </c>
      <c r="G25" s="14">
        <v>178</v>
      </c>
      <c r="H25" s="14" t="s">
        <v>263</v>
      </c>
      <c r="I25" s="14" t="s">
        <v>391</v>
      </c>
      <c r="J25" s="14" t="s">
        <v>391</v>
      </c>
      <c r="K25" s="14" t="s">
        <v>391</v>
      </c>
      <c r="L25" s="9">
        <v>1.3440421945893071E-3</v>
      </c>
      <c r="M25" s="9">
        <v>2.6925678653946801E-2</v>
      </c>
      <c r="N25" s="9">
        <v>5.8398120440268896E-2</v>
      </c>
      <c r="O25" s="9">
        <v>1.2302208913423944E-2</v>
      </c>
      <c r="P25" s="9">
        <v>6.7604193595339626E-3</v>
      </c>
      <c r="Q25" s="14" t="s">
        <v>263</v>
      </c>
      <c r="R25" s="14" t="s">
        <v>263</v>
      </c>
      <c r="S25" s="14" t="s">
        <v>263</v>
      </c>
      <c r="T25" s="14" t="s">
        <v>263</v>
      </c>
      <c r="U25" s="9"/>
      <c r="V25" s="22"/>
      <c r="W25" s="14">
        <v>114.47306362514519</v>
      </c>
      <c r="X25" s="14" t="s">
        <v>391</v>
      </c>
      <c r="Y25" s="14" t="s">
        <v>391</v>
      </c>
      <c r="Z25" s="14" t="s">
        <v>263</v>
      </c>
      <c r="AA25" s="14" t="s">
        <v>391</v>
      </c>
      <c r="AB25" s="14" t="s">
        <v>263</v>
      </c>
      <c r="AC25" s="14">
        <v>6.2760713805295376</v>
      </c>
      <c r="AD25" s="14" t="s">
        <v>263</v>
      </c>
      <c r="AE25" s="14" t="s">
        <v>263</v>
      </c>
      <c r="AF25" s="14" t="s">
        <v>391</v>
      </c>
      <c r="AG25" s="14" t="s">
        <v>263</v>
      </c>
      <c r="AJ25" s="411"/>
      <c r="AK25" s="314"/>
      <c r="AL25" s="8"/>
      <c r="AM25" s="8"/>
      <c r="AO25" s="21"/>
      <c r="AP25" s="79"/>
      <c r="AQ25" s="21"/>
      <c r="AR25" s="79"/>
      <c r="AS25" s="79"/>
      <c r="AT25" s="79"/>
      <c r="AU25" s="79"/>
      <c r="AV25" s="79"/>
      <c r="AW25" s="79"/>
      <c r="AX25" s="79"/>
      <c r="AZ25" s="24"/>
      <c r="BA25" s="24"/>
      <c r="BB25" s="24"/>
      <c r="BC25" s="24"/>
      <c r="BD25" s="24"/>
      <c r="BE25" s="24"/>
      <c r="BF25" s="24"/>
      <c r="BG25" s="24"/>
      <c r="BH25" s="24"/>
      <c r="BI25" s="24"/>
      <c r="BJ25" s="24"/>
      <c r="BK25" s="21"/>
      <c r="BM25" s="79" t="s">
        <v>263</v>
      </c>
      <c r="BN25" s="79" t="s">
        <v>263</v>
      </c>
      <c r="BO25" s="79" t="s">
        <v>263</v>
      </c>
      <c r="BP25" s="79" t="s">
        <v>263</v>
      </c>
      <c r="BQ25" s="79" t="s">
        <v>263</v>
      </c>
      <c r="BR25" s="79" t="s">
        <v>263</v>
      </c>
      <c r="BS25" s="79" t="s">
        <v>263</v>
      </c>
      <c r="BT25" s="79" t="s">
        <v>263</v>
      </c>
      <c r="BU25" s="79" t="s">
        <v>263</v>
      </c>
      <c r="BV25" s="79" t="s">
        <v>263</v>
      </c>
      <c r="BW25" s="79" t="s">
        <v>263</v>
      </c>
      <c r="BX25" s="79" t="s">
        <v>263</v>
      </c>
      <c r="BY25" s="79" t="s">
        <v>263</v>
      </c>
      <c r="BZ25" s="291"/>
      <c r="CA25" s="79" t="str">
        <f t="shared" si="2"/>
        <v>n.a.</v>
      </c>
      <c r="CB25" s="79" t="str">
        <f t="shared" si="3"/>
        <v>n.a.</v>
      </c>
      <c r="CC25" s="79" t="str">
        <f t="shared" si="4"/>
        <v>n.a.</v>
      </c>
      <c r="CD25" s="79" t="str">
        <f t="shared" si="5"/>
        <v>n.a.</v>
      </c>
      <c r="CE25" s="79" t="str">
        <f t="shared" si="6"/>
        <v>n.a.</v>
      </c>
      <c r="CF25" s="79" t="str">
        <f t="shared" si="7"/>
        <v>n.a.</v>
      </c>
    </row>
    <row r="26" spans="1:84" x14ac:dyDescent="0.2">
      <c r="A26" s="3" t="s">
        <v>442</v>
      </c>
      <c r="B26" s="11" t="s">
        <v>380</v>
      </c>
      <c r="C26" s="105" t="s">
        <v>438</v>
      </c>
      <c r="D26" s="26" t="s">
        <v>443</v>
      </c>
      <c r="E26" s="3" t="s">
        <v>394</v>
      </c>
      <c r="F26" s="78" t="s">
        <v>390</v>
      </c>
      <c r="G26" s="14">
        <v>178</v>
      </c>
      <c r="H26" s="14" t="s">
        <v>263</v>
      </c>
      <c r="I26" s="9">
        <v>0.14315594718613608</v>
      </c>
      <c r="J26" s="8">
        <v>15.356022662022651</v>
      </c>
      <c r="K26" s="9">
        <v>9.5926852678877612</v>
      </c>
      <c r="L26" s="9">
        <v>8.0800004522687291E-2</v>
      </c>
      <c r="M26" s="9">
        <v>2.0384256892399897</v>
      </c>
      <c r="N26" s="9">
        <v>1.8092397997533309</v>
      </c>
      <c r="O26" s="9">
        <v>0.59104560741359236</v>
      </c>
      <c r="P26" s="9">
        <v>1.7148789323450131</v>
      </c>
      <c r="Q26" s="14" t="s">
        <v>263</v>
      </c>
      <c r="R26" s="14" t="s">
        <v>263</v>
      </c>
      <c r="S26" s="14" t="s">
        <v>263</v>
      </c>
      <c r="T26" s="14" t="s">
        <v>263</v>
      </c>
      <c r="U26" s="9"/>
      <c r="V26" s="22"/>
      <c r="W26" s="14">
        <v>484.48830697382073</v>
      </c>
      <c r="X26" s="14" t="s">
        <v>391</v>
      </c>
      <c r="Y26" s="14" t="s">
        <v>391</v>
      </c>
      <c r="Z26" s="14" t="s">
        <v>263</v>
      </c>
      <c r="AA26" s="14" t="s">
        <v>391</v>
      </c>
      <c r="AB26" s="14" t="s">
        <v>263</v>
      </c>
      <c r="AC26" s="14" t="s">
        <v>391</v>
      </c>
      <c r="AD26" s="14" t="s">
        <v>263</v>
      </c>
      <c r="AE26" s="14" t="s">
        <v>263</v>
      </c>
      <c r="AF26" s="14" t="s">
        <v>391</v>
      </c>
      <c r="AG26" s="14" t="s">
        <v>263</v>
      </c>
      <c r="AJ26" s="411"/>
      <c r="AK26" s="314"/>
      <c r="AL26" s="8"/>
      <c r="AM26" s="8"/>
      <c r="AO26" s="21"/>
      <c r="AP26" s="79"/>
      <c r="AQ26" s="21"/>
      <c r="AR26" s="79"/>
      <c r="AS26" s="79"/>
      <c r="AT26" s="79"/>
      <c r="AU26" s="79"/>
      <c r="AV26" s="79"/>
      <c r="AW26" s="79"/>
      <c r="AX26" s="79"/>
      <c r="AZ26" s="24"/>
      <c r="BA26" s="24"/>
      <c r="BB26" s="24"/>
      <c r="BC26" s="24"/>
      <c r="BD26" s="24"/>
      <c r="BE26" s="24"/>
      <c r="BF26" s="24"/>
      <c r="BG26" s="24"/>
      <c r="BH26" s="24"/>
      <c r="BI26" s="24"/>
      <c r="BJ26" s="24"/>
      <c r="BK26" s="21"/>
      <c r="BM26" s="79" t="s">
        <v>263</v>
      </c>
      <c r="BN26" s="79" t="s">
        <v>263</v>
      </c>
      <c r="BO26" s="79" t="s">
        <v>263</v>
      </c>
      <c r="BP26" s="79" t="s">
        <v>263</v>
      </c>
      <c r="BQ26" s="79" t="s">
        <v>263</v>
      </c>
      <c r="BR26" s="79" t="s">
        <v>263</v>
      </c>
      <c r="BS26" s="79" t="s">
        <v>263</v>
      </c>
      <c r="BT26" s="79" t="s">
        <v>263</v>
      </c>
      <c r="BU26" s="79" t="s">
        <v>263</v>
      </c>
      <c r="BV26" s="79" t="s">
        <v>263</v>
      </c>
      <c r="BW26" s="79" t="s">
        <v>263</v>
      </c>
      <c r="BX26" s="79" t="s">
        <v>263</v>
      </c>
      <c r="BY26" s="79" t="s">
        <v>263</v>
      </c>
      <c r="BZ26" s="291"/>
      <c r="CA26" s="79" t="str">
        <f t="shared" si="2"/>
        <v>n.a.</v>
      </c>
      <c r="CB26" s="79" t="str">
        <f t="shared" si="3"/>
        <v>n.a.</v>
      </c>
      <c r="CC26" s="79" t="str">
        <f t="shared" si="4"/>
        <v>n.a.</v>
      </c>
      <c r="CD26" s="79" t="str">
        <f t="shared" si="5"/>
        <v>n.a.</v>
      </c>
      <c r="CE26" s="79" t="str">
        <f t="shared" si="6"/>
        <v>n.a.</v>
      </c>
      <c r="CF26" s="79" t="str">
        <f t="shared" si="7"/>
        <v>n.a.</v>
      </c>
    </row>
    <row r="27" spans="1:84" x14ac:dyDescent="0.2">
      <c r="A27" s="11" t="s">
        <v>444</v>
      </c>
      <c r="B27" s="11" t="s">
        <v>380</v>
      </c>
      <c r="C27" s="105" t="s">
        <v>445</v>
      </c>
      <c r="D27" s="26" t="s">
        <v>446</v>
      </c>
      <c r="E27" s="3" t="s">
        <v>383</v>
      </c>
      <c r="F27" s="78" t="s">
        <v>79</v>
      </c>
      <c r="G27" s="14">
        <v>257</v>
      </c>
      <c r="H27" s="8">
        <v>56.48</v>
      </c>
      <c r="I27" s="9">
        <v>1.02</v>
      </c>
      <c r="J27" s="8">
        <v>18.600000000000001</v>
      </c>
      <c r="K27" s="9">
        <v>8.31</v>
      </c>
      <c r="L27" s="9">
        <v>0.10299999999999999</v>
      </c>
      <c r="M27" s="9">
        <v>2.83</v>
      </c>
      <c r="N27" s="9">
        <v>2.54</v>
      </c>
      <c r="O27" s="9">
        <v>0.69</v>
      </c>
      <c r="P27" s="9">
        <v>2.27</v>
      </c>
      <c r="Q27" s="9">
        <v>4.1000000000000002E-2</v>
      </c>
      <c r="R27" s="9">
        <v>6.6315112763000004</v>
      </c>
      <c r="S27" s="9">
        <v>0.24861215009999998</v>
      </c>
      <c r="T27" s="79">
        <v>6.8801234264</v>
      </c>
      <c r="U27" s="9">
        <v>99.764123426399991</v>
      </c>
      <c r="V27" s="22"/>
      <c r="W27" s="12">
        <v>744</v>
      </c>
      <c r="X27" s="12">
        <v>31</v>
      </c>
      <c r="Y27" s="12">
        <v>20</v>
      </c>
      <c r="Z27" s="12">
        <v>14</v>
      </c>
      <c r="AA27" s="12">
        <v>12</v>
      </c>
      <c r="AB27" s="12">
        <v>102</v>
      </c>
      <c r="AC27" s="12">
        <v>167</v>
      </c>
      <c r="AD27" s="12">
        <v>143</v>
      </c>
      <c r="AE27" s="12">
        <v>26</v>
      </c>
      <c r="AF27" s="12">
        <v>86</v>
      </c>
      <c r="AG27" s="12">
        <v>178</v>
      </c>
      <c r="AH27" s="21">
        <v>25.189497880654834</v>
      </c>
      <c r="AJ27" s="411">
        <v>0.70849899999999999</v>
      </c>
      <c r="AK27" s="314">
        <v>9.7E-5</v>
      </c>
      <c r="AL27" s="8"/>
      <c r="AM27" s="8"/>
      <c r="AO27" s="21">
        <v>60.653001355043024</v>
      </c>
      <c r="AP27" s="79">
        <v>1.095362276596032</v>
      </c>
      <c r="AQ27" s="21">
        <v>19.974253279104115</v>
      </c>
      <c r="AR27" s="79">
        <v>8.9239809005029667</v>
      </c>
      <c r="AS27" s="79">
        <v>0.11061011224450126</v>
      </c>
      <c r="AT27" s="79">
        <v>3.0390933752615399</v>
      </c>
      <c r="AU27" s="79">
        <v>2.7276668456410995</v>
      </c>
      <c r="AV27" s="79">
        <v>0.74098036357966868</v>
      </c>
      <c r="AW27" s="79">
        <v>2.4377180077186202</v>
      </c>
      <c r="AX27" s="79">
        <v>4.4029267980820901E-2</v>
      </c>
      <c r="AZ27" s="24">
        <v>798.97013116416451</v>
      </c>
      <c r="BA27" s="24">
        <v>33.290422131840188</v>
      </c>
      <c r="BB27" s="24">
        <v>21.477691697961411</v>
      </c>
      <c r="BC27" s="24">
        <v>15.034384188572988</v>
      </c>
      <c r="BD27" s="24">
        <v>12.886615018776848</v>
      </c>
      <c r="BE27" s="24">
        <v>109.5362276596032</v>
      </c>
      <c r="BF27" s="24">
        <v>179.33872567797778</v>
      </c>
      <c r="BG27" s="24">
        <v>153.5654956404241</v>
      </c>
      <c r="BH27" s="24">
        <v>27.920999207349837</v>
      </c>
      <c r="BI27" s="24">
        <v>92.354074301234078</v>
      </c>
      <c r="BJ27" s="24">
        <v>191.15145611185656</v>
      </c>
      <c r="BK27" s="21">
        <f t="shared" si="0"/>
        <v>27.050613475357846</v>
      </c>
      <c r="BM27" s="79">
        <v>0.32847723229029757</v>
      </c>
      <c r="BN27" s="79">
        <v>-0.31559572704852279</v>
      </c>
      <c r="BO27" s="184">
        <v>-0.2436589799690938</v>
      </c>
      <c r="BP27" s="184">
        <v>-0.22020782609277201</v>
      </c>
      <c r="BQ27" s="184">
        <v>-0.16208956288685983</v>
      </c>
      <c r="BR27" s="184">
        <v>0.46096887342900272</v>
      </c>
      <c r="BS27" s="184">
        <v>-0.36551071654683076</v>
      </c>
      <c r="BT27" s="184">
        <v>-0.70261411309984556</v>
      </c>
      <c r="BU27" s="184">
        <v>-0.84077071080463794</v>
      </c>
      <c r="BV27" s="184">
        <v>-0.24444704352324476</v>
      </c>
      <c r="BW27" s="184">
        <v>-0.84927482229215778</v>
      </c>
      <c r="BX27" s="79">
        <v>-0.75094816962330602</v>
      </c>
      <c r="BY27" s="79">
        <v>-0.39220549381757241</v>
      </c>
      <c r="BZ27" s="291">
        <f t="shared" si="1"/>
        <v>7.8001024493820958E-2</v>
      </c>
      <c r="CA27" s="79">
        <f t="shared" si="2"/>
        <v>-0.27819514490612796</v>
      </c>
      <c r="CB27" s="79">
        <f t="shared" si="3"/>
        <v>-0.35424349198789962</v>
      </c>
      <c r="CC27" s="79">
        <f t="shared" si="4"/>
        <v>-0.21680639823274073</v>
      </c>
      <c r="CD27" s="79">
        <f t="shared" si="5"/>
        <v>-0.77917156845364333</v>
      </c>
      <c r="CE27" s="79">
        <f t="shared" si="6"/>
        <v>-0.13556897259661516</v>
      </c>
      <c r="CF27" s="79">
        <f t="shared" si="7"/>
        <v>-1.4783165797892184E-2</v>
      </c>
    </row>
    <row r="28" spans="1:84" x14ac:dyDescent="0.2">
      <c r="A28" s="11" t="s">
        <v>447</v>
      </c>
      <c r="B28" s="11" t="s">
        <v>380</v>
      </c>
      <c r="C28" s="105" t="s">
        <v>448</v>
      </c>
      <c r="D28" s="26" t="s">
        <v>449</v>
      </c>
      <c r="E28" s="3" t="s">
        <v>450</v>
      </c>
      <c r="F28" s="78" t="s">
        <v>79</v>
      </c>
      <c r="G28" s="14">
        <v>287</v>
      </c>
      <c r="H28" s="8">
        <v>53.37</v>
      </c>
      <c r="I28" s="9">
        <v>1.171</v>
      </c>
      <c r="J28" s="8">
        <v>18.77</v>
      </c>
      <c r="K28" s="9">
        <v>9.25</v>
      </c>
      <c r="L28" s="9">
        <v>0.14099999999999999</v>
      </c>
      <c r="M28" s="9">
        <v>3.69</v>
      </c>
      <c r="N28" s="9">
        <v>3.87</v>
      </c>
      <c r="O28" s="9">
        <v>1.1499999999999999</v>
      </c>
      <c r="P28" s="9">
        <v>1.9</v>
      </c>
      <c r="Q28" s="9">
        <v>3.6999999999999998E-2</v>
      </c>
      <c r="R28" s="9">
        <v>6.1995253484999999</v>
      </c>
      <c r="S28" s="9">
        <v>0.16627590525000002</v>
      </c>
      <c r="T28" s="79">
        <v>6.3658012537499999</v>
      </c>
      <c r="U28" s="9">
        <v>99.714801253750025</v>
      </c>
      <c r="V28" s="22"/>
      <c r="W28" s="12">
        <v>518</v>
      </c>
      <c r="X28" s="12">
        <v>36</v>
      </c>
      <c r="Y28" s="12">
        <v>21</v>
      </c>
      <c r="Z28" s="12">
        <v>17</v>
      </c>
      <c r="AA28" s="12">
        <v>14</v>
      </c>
      <c r="AB28" s="12">
        <v>104</v>
      </c>
      <c r="AC28" s="12">
        <v>201</v>
      </c>
      <c r="AD28" s="12">
        <v>175</v>
      </c>
      <c r="AE28" s="12">
        <v>33</v>
      </c>
      <c r="AF28" s="12">
        <v>106</v>
      </c>
      <c r="AG28" s="12">
        <v>175</v>
      </c>
      <c r="AH28" s="21">
        <v>28.385572925879195</v>
      </c>
      <c r="AJ28" s="411"/>
      <c r="AK28" s="314"/>
      <c r="AL28" s="8"/>
      <c r="AM28" s="8"/>
      <c r="AO28" s="21">
        <v>56.998405192352259</v>
      </c>
      <c r="AP28" s="79">
        <v>1.2506114386405192</v>
      </c>
      <c r="AQ28" s="21">
        <v>20.04609453738902</v>
      </c>
      <c r="AR28" s="79">
        <v>9.8788691779887277</v>
      </c>
      <c r="AS28" s="79">
        <v>0.1505860058482606</v>
      </c>
      <c r="AT28" s="79">
        <v>3.9408678126246928</v>
      </c>
      <c r="AU28" s="79">
        <v>4.1331052668990678</v>
      </c>
      <c r="AV28" s="79">
        <v>1.2281837356418417</v>
      </c>
      <c r="AW28" s="79">
        <v>2.0291731284517387</v>
      </c>
      <c r="AX28" s="79">
        <v>3.9515476711954912E-2</v>
      </c>
      <c r="AZ28" s="24">
        <v>553.21667396736882</v>
      </c>
      <c r="BA28" s="24">
        <v>38.447490854875049</v>
      </c>
      <c r="BB28" s="24">
        <v>22.427702998677113</v>
      </c>
      <c r="BC28" s="24">
        <v>18.155759570357663</v>
      </c>
      <c r="BD28" s="24">
        <v>14.951801999118075</v>
      </c>
      <c r="BE28" s="24">
        <v>111.07052913630569</v>
      </c>
      <c r="BF28" s="24">
        <v>214.66515727305236</v>
      </c>
      <c r="BG28" s="24">
        <v>186.89752498897593</v>
      </c>
      <c r="BH28" s="24">
        <v>35.243533283635465</v>
      </c>
      <c r="BI28" s="24">
        <v>113.20650085046542</v>
      </c>
      <c r="BJ28" s="24">
        <v>186.89752498897593</v>
      </c>
      <c r="BK28" s="21">
        <f t="shared" si="0"/>
        <v>30.315390429948032</v>
      </c>
      <c r="BM28" s="79">
        <v>0.31319285866656044</v>
      </c>
      <c r="BN28" s="79">
        <v>-0.34219498417231686</v>
      </c>
      <c r="BO28" s="184">
        <v>-0.11680554883360184</v>
      </c>
      <c r="BP28" s="184">
        <v>-0.19959064806313864</v>
      </c>
      <c r="BQ28" s="184">
        <v>-5.1318869034357895E-2</v>
      </c>
      <c r="BR28" s="184">
        <v>1.034252248838897</v>
      </c>
      <c r="BS28" s="184">
        <v>-0.15851539392688418</v>
      </c>
      <c r="BT28" s="184">
        <v>-0.53912881428562365</v>
      </c>
      <c r="BU28" s="184">
        <v>-0.73006844307833862</v>
      </c>
      <c r="BV28" s="184">
        <v>-0.35675768437900923</v>
      </c>
      <c r="BW28" s="184">
        <v>-0.86164794140991652</v>
      </c>
      <c r="BX28" s="79">
        <v>-0.69510431523636063</v>
      </c>
      <c r="BY28" s="79">
        <v>-0.23801549882723971</v>
      </c>
      <c r="BZ28" s="291">
        <f t="shared" si="1"/>
        <v>0.23560393020155468</v>
      </c>
      <c r="CA28" s="79">
        <f t="shared" si="2"/>
        <v>-0.25142568753513961</v>
      </c>
      <c r="CB28" s="79">
        <f t="shared" si="3"/>
        <v>-0.23723360307068386</v>
      </c>
      <c r="CC28" s="79">
        <f t="shared" si="4"/>
        <v>-0.4453641869635302</v>
      </c>
      <c r="CD28" s="79">
        <f t="shared" si="5"/>
        <v>-0.73795026123165675</v>
      </c>
      <c r="CE28" s="79">
        <f t="shared" si="6"/>
        <v>7.6005055089528151E-2</v>
      </c>
      <c r="CF28" s="79">
        <f t="shared" si="7"/>
        <v>0.27190410639630347</v>
      </c>
    </row>
    <row r="29" spans="1:84" x14ac:dyDescent="0.2">
      <c r="A29" s="11" t="s">
        <v>451</v>
      </c>
      <c r="B29" s="11" t="s">
        <v>380</v>
      </c>
      <c r="C29" s="105" t="s">
        <v>452</v>
      </c>
      <c r="D29" s="26" t="s">
        <v>453</v>
      </c>
      <c r="E29" s="3" t="s">
        <v>450</v>
      </c>
      <c r="F29" s="78" t="s">
        <v>79</v>
      </c>
      <c r="G29" s="14">
        <v>330</v>
      </c>
      <c r="H29" s="8">
        <v>56.73</v>
      </c>
      <c r="I29" s="9">
        <v>0.94199999999999995</v>
      </c>
      <c r="J29" s="8">
        <v>18.53</v>
      </c>
      <c r="K29" s="9">
        <v>7.33</v>
      </c>
      <c r="L29" s="9">
        <v>0.13700000000000001</v>
      </c>
      <c r="M29" s="9">
        <v>2.8</v>
      </c>
      <c r="N29" s="9">
        <v>3.87</v>
      </c>
      <c r="O29" s="9">
        <v>1.47</v>
      </c>
      <c r="P29" s="9">
        <v>2.31</v>
      </c>
      <c r="Q29" s="9">
        <v>0.04</v>
      </c>
      <c r="R29" s="9">
        <v>5.2911603715000002</v>
      </c>
      <c r="S29" s="9">
        <v>0.30223438064999997</v>
      </c>
      <c r="T29" s="79">
        <v>5.59339475215</v>
      </c>
      <c r="U29" s="9">
        <v>99.752394752150011</v>
      </c>
      <c r="V29" s="22"/>
      <c r="W29" s="12">
        <v>753</v>
      </c>
      <c r="X29" s="12">
        <v>28</v>
      </c>
      <c r="Y29" s="12">
        <v>21</v>
      </c>
      <c r="Z29" s="12">
        <v>14</v>
      </c>
      <c r="AA29" s="12">
        <v>11</v>
      </c>
      <c r="AB29" s="12">
        <v>103</v>
      </c>
      <c r="AC29" s="12">
        <v>267</v>
      </c>
      <c r="AD29" s="12">
        <v>134</v>
      </c>
      <c r="AE29" s="12">
        <v>25</v>
      </c>
      <c r="AF29" s="12">
        <v>85</v>
      </c>
      <c r="AG29" s="12">
        <v>178</v>
      </c>
      <c r="AH29" s="21">
        <v>22.472282911864482</v>
      </c>
      <c r="AJ29" s="411"/>
      <c r="AK29" s="314"/>
      <c r="AL29" s="8">
        <v>-6.9639784799424564</v>
      </c>
      <c r="AM29" s="8">
        <v>0.14556247900567507</v>
      </c>
      <c r="AO29" s="21">
        <v>60.091134355550786</v>
      </c>
      <c r="AP29" s="79">
        <v>0.99781153821485691</v>
      </c>
      <c r="AQ29" s="21">
        <v>19.627863909895225</v>
      </c>
      <c r="AR29" s="79">
        <v>7.7642872347291956</v>
      </c>
      <c r="AS29" s="79">
        <v>0.14511696468729876</v>
      </c>
      <c r="AT29" s="79">
        <v>2.965894168791507</v>
      </c>
      <c r="AU29" s="79">
        <v>4.0992894404368334</v>
      </c>
      <c r="AV29" s="79">
        <v>1.5570944386155412</v>
      </c>
      <c r="AW29" s="79">
        <v>2.4468626892529932</v>
      </c>
      <c r="AX29" s="79">
        <v>4.2369916697021531E-2</v>
      </c>
      <c r="AZ29" s="24">
        <v>797.6136818214303</v>
      </c>
      <c r="BA29" s="24">
        <v>29.658941687915071</v>
      </c>
      <c r="BB29" s="24">
        <v>22.244206265936302</v>
      </c>
      <c r="BC29" s="24">
        <v>14.829470843957536</v>
      </c>
      <c r="BD29" s="24">
        <v>11.651727091680922</v>
      </c>
      <c r="BE29" s="24">
        <v>109.10253549483045</v>
      </c>
      <c r="BF29" s="24">
        <v>282.81919395261872</v>
      </c>
      <c r="BG29" s="24">
        <v>141.93922093502212</v>
      </c>
      <c r="BH29" s="24">
        <v>26.481197935638455</v>
      </c>
      <c r="BI29" s="24">
        <v>90.036072981170747</v>
      </c>
      <c r="BJ29" s="24">
        <v>188.54612930174582</v>
      </c>
      <c r="BK29" s="21">
        <f t="shared" si="0"/>
        <v>23.803718874189961</v>
      </c>
      <c r="BM29" s="79">
        <v>0.31919814352410003</v>
      </c>
      <c r="BN29" s="79">
        <v>-0.31256631720011863</v>
      </c>
      <c r="BO29" s="184">
        <v>-0.30149682267733979</v>
      </c>
      <c r="BP29" s="184">
        <v>-0.2231425278225303</v>
      </c>
      <c r="BQ29" s="184">
        <v>-0.26090451214930022</v>
      </c>
      <c r="BR29" s="184">
        <v>0.94323044329877104</v>
      </c>
      <c r="BS29" s="184">
        <v>-0.37223675135375489</v>
      </c>
      <c r="BT29" s="184">
        <v>-0.5468963061796861</v>
      </c>
      <c r="BU29" s="184">
        <v>-0.66077238388814163</v>
      </c>
      <c r="BV29" s="184">
        <v>-0.23113333503907318</v>
      </c>
      <c r="BW29" s="184">
        <v>-0.85295104613869055</v>
      </c>
      <c r="BX29" s="79">
        <v>-0.6018153370624113</v>
      </c>
      <c r="BY29" s="79">
        <v>-0.39927287179643789</v>
      </c>
      <c r="BZ29" s="291">
        <f t="shared" si="1"/>
        <v>-3.828396594163741E-2</v>
      </c>
      <c r="CA29" s="79">
        <f t="shared" si="2"/>
        <v>-0.27111862671893316</v>
      </c>
      <c r="CB29" s="79">
        <f t="shared" si="3"/>
        <v>-0.41673605727939333</v>
      </c>
      <c r="CC29" s="79">
        <f t="shared" si="4"/>
        <v>-0.20733228208233045</v>
      </c>
      <c r="CD29" s="79">
        <f t="shared" si="5"/>
        <v>-0.79757393774917307</v>
      </c>
      <c r="CE29" s="79">
        <f t="shared" si="6"/>
        <v>-0.18997372257305212</v>
      </c>
      <c r="CF29" s="79">
        <f t="shared" si="7"/>
        <v>-5.2676120959512018E-2</v>
      </c>
    </row>
    <row r="30" spans="1:84" x14ac:dyDescent="0.2">
      <c r="A30" s="11" t="s">
        <v>454</v>
      </c>
      <c r="B30" s="11" t="s">
        <v>380</v>
      </c>
      <c r="C30" s="105" t="s">
        <v>455</v>
      </c>
      <c r="D30" s="26" t="s">
        <v>456</v>
      </c>
      <c r="E30" s="3" t="s">
        <v>450</v>
      </c>
      <c r="F30" s="78" t="s">
        <v>79</v>
      </c>
      <c r="G30" s="14">
        <v>414</v>
      </c>
      <c r="H30" s="8">
        <v>57.58</v>
      </c>
      <c r="I30" s="9">
        <v>0.95699999999999996</v>
      </c>
      <c r="J30" s="8">
        <v>18.23</v>
      </c>
      <c r="K30" s="9">
        <v>7.5</v>
      </c>
      <c r="L30" s="9">
        <v>0.115</v>
      </c>
      <c r="M30" s="9">
        <v>2.85</v>
      </c>
      <c r="N30" s="9">
        <v>3.67</v>
      </c>
      <c r="O30" s="9">
        <v>1.41</v>
      </c>
      <c r="P30" s="9">
        <v>2.16</v>
      </c>
      <c r="Q30" s="9">
        <v>6.5000000000000002E-2</v>
      </c>
      <c r="R30" s="9">
        <v>5.0092605037000002</v>
      </c>
      <c r="S30" s="9">
        <v>0.1856101275</v>
      </c>
      <c r="T30" s="79">
        <v>5.1948706312000006</v>
      </c>
      <c r="U30" s="9">
        <v>99.731870631199982</v>
      </c>
      <c r="V30" s="22"/>
      <c r="W30" s="12">
        <v>747</v>
      </c>
      <c r="X30" s="12">
        <v>33</v>
      </c>
      <c r="Y30" s="12">
        <v>21</v>
      </c>
      <c r="Z30" s="12">
        <v>17</v>
      </c>
      <c r="AA30" s="12">
        <v>13</v>
      </c>
      <c r="AB30" s="12">
        <v>120</v>
      </c>
      <c r="AC30" s="12">
        <v>279</v>
      </c>
      <c r="AD30" s="12">
        <v>136</v>
      </c>
      <c r="AE30" s="12">
        <v>29</v>
      </c>
      <c r="AF30" s="12">
        <v>79</v>
      </c>
      <c r="AG30" s="12">
        <v>174</v>
      </c>
      <c r="AH30" s="21">
        <v>23.322335678236833</v>
      </c>
      <c r="AJ30" s="411">
        <v>0.70849899999999999</v>
      </c>
      <c r="AK30" s="314">
        <v>9.7E-5</v>
      </c>
      <c r="AL30" s="8"/>
      <c r="AM30" s="8"/>
      <c r="AO30" s="21">
        <v>60.735110413708647</v>
      </c>
      <c r="AP30" s="79">
        <v>1.009439052898909</v>
      </c>
      <c r="AQ30" s="21">
        <v>19.228917381762916</v>
      </c>
      <c r="AR30" s="79">
        <v>7.9109643644115115</v>
      </c>
      <c r="AS30" s="79">
        <v>0.12130145358764317</v>
      </c>
      <c r="AT30" s="79">
        <v>3.0061664584763745</v>
      </c>
      <c r="AU30" s="79">
        <v>3.8710985623186995</v>
      </c>
      <c r="AV30" s="79">
        <v>1.4872613005093642</v>
      </c>
      <c r="AW30" s="79">
        <v>2.2783577369505155</v>
      </c>
      <c r="AX30" s="79">
        <v>6.8561691158233101E-2</v>
      </c>
      <c r="AZ30" s="24">
        <v>787.93205069538658</v>
      </c>
      <c r="BA30" s="24">
        <v>34.808243203410655</v>
      </c>
      <c r="BB30" s="24">
        <v>22.150700220352231</v>
      </c>
      <c r="BC30" s="24">
        <v>17.931519225999427</v>
      </c>
      <c r="BD30" s="24">
        <v>13.712338231646621</v>
      </c>
      <c r="BE30" s="24">
        <v>126.57542983058418</v>
      </c>
      <c r="BF30" s="24">
        <v>294.28787435610826</v>
      </c>
      <c r="BG30" s="24">
        <v>143.45215380799542</v>
      </c>
      <c r="BH30" s="24">
        <v>30.589062209057847</v>
      </c>
      <c r="BI30" s="24">
        <v>83.328824638467921</v>
      </c>
      <c r="BJ30" s="24">
        <v>183.53437325434706</v>
      </c>
      <c r="BK30" s="21">
        <f t="shared" si="0"/>
        <v>24.600288859383301</v>
      </c>
      <c r="BM30" s="79">
        <v>0.30060755059715583</v>
      </c>
      <c r="BN30" s="79">
        <v>-0.28622646908831539</v>
      </c>
      <c r="BO30" s="184">
        <v>-0.27406092293112028</v>
      </c>
      <c r="BP30" s="184">
        <v>-0.21815016166156176</v>
      </c>
      <c r="BQ30" s="184">
        <v>-0.22637838807554811</v>
      </c>
      <c r="BR30" s="184">
        <v>0.66867720338643521</v>
      </c>
      <c r="BS30" s="184">
        <v>-0.34633765180985177</v>
      </c>
      <c r="BT30" s="184">
        <v>-0.56043464459137748</v>
      </c>
      <c r="BU30" s="184">
        <v>-0.6671383724616694</v>
      </c>
      <c r="BV30" s="184">
        <v>-0.26453237959850406</v>
      </c>
      <c r="BW30" s="184">
        <v>-0.75555224192882886</v>
      </c>
      <c r="BX30" s="79">
        <v>-0.57435432582533608</v>
      </c>
      <c r="BY30" s="79">
        <v>-0.42884213138617366</v>
      </c>
      <c r="BZ30" s="291">
        <f t="shared" si="1"/>
        <v>2.1039301147016243E-2</v>
      </c>
      <c r="CA30" s="79">
        <f t="shared" si="2"/>
        <v>-0.13129638805470423</v>
      </c>
      <c r="CB30" s="79">
        <f t="shared" si="3"/>
        <v>-0.29677906413365251</v>
      </c>
      <c r="CC30" s="79">
        <f t="shared" si="4"/>
        <v>-0.19557131030940722</v>
      </c>
      <c r="CD30" s="79">
        <f t="shared" si="5"/>
        <v>-0.75526964051807022</v>
      </c>
      <c r="CE30" s="79">
        <f t="shared" si="6"/>
        <v>-0.15898455464266781</v>
      </c>
      <c r="CF30" s="79">
        <f t="shared" si="7"/>
        <v>0.12415766979471266</v>
      </c>
    </row>
    <row r="31" spans="1:84" x14ac:dyDescent="0.2">
      <c r="A31" s="3" t="s">
        <v>457</v>
      </c>
      <c r="B31" s="11" t="s">
        <v>380</v>
      </c>
      <c r="C31" s="105" t="s">
        <v>455</v>
      </c>
      <c r="D31" s="26" t="s">
        <v>458</v>
      </c>
      <c r="E31" s="3" t="s">
        <v>459</v>
      </c>
      <c r="F31" s="78" t="s">
        <v>390</v>
      </c>
      <c r="G31" s="14">
        <v>414</v>
      </c>
      <c r="H31" s="14" t="s">
        <v>263</v>
      </c>
      <c r="I31" s="14" t="s">
        <v>391</v>
      </c>
      <c r="J31" s="14" t="s">
        <v>391</v>
      </c>
      <c r="K31" s="14" t="s">
        <v>391</v>
      </c>
      <c r="L31" s="9">
        <v>9.7262031688130168E-4</v>
      </c>
      <c r="M31" s="9">
        <v>2.194607207185522E-2</v>
      </c>
      <c r="N31" s="9">
        <v>3.9520599597307512E-2</v>
      </c>
      <c r="O31" s="9">
        <v>1.1715442143504675E-2</v>
      </c>
      <c r="P31" s="9">
        <v>4.5357480565733519E-3</v>
      </c>
      <c r="Q31" s="14" t="s">
        <v>263</v>
      </c>
      <c r="R31" s="14" t="s">
        <v>263</v>
      </c>
      <c r="S31" s="14" t="s">
        <v>263</v>
      </c>
      <c r="T31" s="14" t="s">
        <v>263</v>
      </c>
      <c r="U31" s="9"/>
      <c r="V31" s="22"/>
      <c r="W31" s="12">
        <v>108.9944663741185</v>
      </c>
      <c r="X31" s="14" t="s">
        <v>391</v>
      </c>
      <c r="Y31" s="14" t="s">
        <v>391</v>
      </c>
      <c r="Z31" s="14" t="s">
        <v>263</v>
      </c>
      <c r="AA31" s="14" t="s">
        <v>391</v>
      </c>
      <c r="AB31" s="14" t="s">
        <v>263</v>
      </c>
      <c r="AC31" s="14">
        <v>10.723854304530033</v>
      </c>
      <c r="AD31" s="14" t="s">
        <v>263</v>
      </c>
      <c r="AE31" s="14" t="s">
        <v>263</v>
      </c>
      <c r="AF31" s="14" t="s">
        <v>391</v>
      </c>
      <c r="AG31" s="14" t="s">
        <v>263</v>
      </c>
      <c r="AJ31" s="411"/>
      <c r="AK31" s="314"/>
      <c r="AL31" s="8"/>
      <c r="AM31" s="8"/>
      <c r="AO31" s="21"/>
      <c r="AP31" s="79"/>
      <c r="AQ31" s="21"/>
      <c r="AR31" s="79"/>
      <c r="AS31" s="79"/>
      <c r="AT31" s="79"/>
      <c r="AU31" s="79"/>
      <c r="AV31" s="79"/>
      <c r="AW31" s="79"/>
      <c r="AX31" s="79"/>
      <c r="AZ31" s="24"/>
      <c r="BA31" s="24"/>
      <c r="BB31" s="24"/>
      <c r="BC31" s="24"/>
      <c r="BD31" s="24"/>
      <c r="BE31" s="24"/>
      <c r="BF31" s="24"/>
      <c r="BG31" s="24"/>
      <c r="BH31" s="24"/>
      <c r="BI31" s="24"/>
      <c r="BJ31" s="24"/>
      <c r="BK31" s="21"/>
      <c r="BM31" s="79" t="s">
        <v>263</v>
      </c>
      <c r="BN31" s="79" t="s">
        <v>263</v>
      </c>
      <c r="BO31" s="79" t="s">
        <v>263</v>
      </c>
      <c r="BP31" s="79" t="s">
        <v>263</v>
      </c>
      <c r="BQ31" s="79" t="s">
        <v>263</v>
      </c>
      <c r="BR31" s="79" t="s">
        <v>263</v>
      </c>
      <c r="BS31" s="79" t="s">
        <v>263</v>
      </c>
      <c r="BT31" s="79" t="s">
        <v>263</v>
      </c>
      <c r="BU31" s="79" t="s">
        <v>263</v>
      </c>
      <c r="BV31" s="79" t="s">
        <v>263</v>
      </c>
      <c r="BW31" s="79" t="s">
        <v>263</v>
      </c>
      <c r="BX31" s="79" t="s">
        <v>263</v>
      </c>
      <c r="BY31" s="79" t="s">
        <v>263</v>
      </c>
      <c r="BZ31" s="291"/>
      <c r="CA31" s="79" t="str">
        <f t="shared" si="2"/>
        <v>n.a.</v>
      </c>
      <c r="CB31" s="79" t="str">
        <f t="shared" si="3"/>
        <v>n.a.</v>
      </c>
      <c r="CC31" s="79" t="str">
        <f t="shared" si="4"/>
        <v>n.a.</v>
      </c>
      <c r="CD31" s="79" t="str">
        <f t="shared" si="5"/>
        <v>n.a.</v>
      </c>
      <c r="CE31" s="79" t="str">
        <f t="shared" si="6"/>
        <v>n.a.</v>
      </c>
      <c r="CF31" s="79" t="str">
        <f t="shared" si="7"/>
        <v>n.a.</v>
      </c>
    </row>
    <row r="32" spans="1:84" x14ac:dyDescent="0.2">
      <c r="A32" s="3" t="s">
        <v>460</v>
      </c>
      <c r="B32" s="11" t="s">
        <v>380</v>
      </c>
      <c r="C32" s="105" t="s">
        <v>455</v>
      </c>
      <c r="D32" s="26" t="s">
        <v>461</v>
      </c>
      <c r="E32" s="3" t="s">
        <v>462</v>
      </c>
      <c r="F32" s="78" t="s">
        <v>390</v>
      </c>
      <c r="G32" s="14">
        <v>414</v>
      </c>
      <c r="H32" s="14" t="s">
        <v>263</v>
      </c>
      <c r="I32" s="9">
        <v>0.69739953694391021</v>
      </c>
      <c r="J32" s="8">
        <v>17.180793830656391</v>
      </c>
      <c r="K32" s="9">
        <v>5.52721564256343</v>
      </c>
      <c r="L32" s="9">
        <v>7.8906719188145721E-2</v>
      </c>
      <c r="M32" s="9">
        <v>2.315097808653289</v>
      </c>
      <c r="N32" s="9">
        <v>3.6532940849101738</v>
      </c>
      <c r="O32" s="9">
        <v>1.5452706316956544</v>
      </c>
      <c r="P32" s="9">
        <v>1.7815012391194294</v>
      </c>
      <c r="Q32" s="14" t="s">
        <v>263</v>
      </c>
      <c r="R32" s="14" t="s">
        <v>263</v>
      </c>
      <c r="S32" s="14" t="s">
        <v>263</v>
      </c>
      <c r="T32" s="14" t="s">
        <v>263</v>
      </c>
      <c r="U32" s="9"/>
      <c r="V32" s="22"/>
      <c r="W32" s="14">
        <v>632.09478215535137</v>
      </c>
      <c r="X32" s="14" t="s">
        <v>391</v>
      </c>
      <c r="Y32" s="14" t="s">
        <v>391</v>
      </c>
      <c r="Z32" s="14" t="s">
        <v>263</v>
      </c>
      <c r="AA32" s="14" t="s">
        <v>391</v>
      </c>
      <c r="AB32" s="14" t="s">
        <v>263</v>
      </c>
      <c r="AC32" s="14">
        <v>277.27468945344333</v>
      </c>
      <c r="AD32" s="14" t="s">
        <v>263</v>
      </c>
      <c r="AE32" s="14" t="s">
        <v>263</v>
      </c>
      <c r="AF32" s="14" t="s">
        <v>391</v>
      </c>
      <c r="AG32" s="14" t="s">
        <v>263</v>
      </c>
      <c r="AJ32" s="411"/>
      <c r="AK32" s="314"/>
      <c r="AL32" s="8"/>
      <c r="AM32" s="8"/>
      <c r="AO32" s="21"/>
      <c r="AP32" s="79"/>
      <c r="AQ32" s="21"/>
      <c r="AR32" s="79"/>
      <c r="AS32" s="79"/>
      <c r="AT32" s="79"/>
      <c r="AU32" s="79"/>
      <c r="AV32" s="79"/>
      <c r="AW32" s="79"/>
      <c r="AX32" s="79"/>
      <c r="AZ32" s="24"/>
      <c r="BA32" s="24"/>
      <c r="BB32" s="24"/>
      <c r="BC32" s="24"/>
      <c r="BD32" s="24"/>
      <c r="BE32" s="24"/>
      <c r="BF32" s="24"/>
      <c r="BG32" s="24"/>
      <c r="BH32" s="24"/>
      <c r="BI32" s="24"/>
      <c r="BJ32" s="24"/>
      <c r="BK32" s="21"/>
      <c r="BM32" s="79" t="s">
        <v>263</v>
      </c>
      <c r="BN32" s="79" t="s">
        <v>263</v>
      </c>
      <c r="BO32" s="79" t="s">
        <v>263</v>
      </c>
      <c r="BP32" s="79" t="s">
        <v>263</v>
      </c>
      <c r="BQ32" s="79" t="s">
        <v>263</v>
      </c>
      <c r="BR32" s="79" t="s">
        <v>263</v>
      </c>
      <c r="BS32" s="79" t="s">
        <v>263</v>
      </c>
      <c r="BT32" s="79" t="s">
        <v>263</v>
      </c>
      <c r="BU32" s="79" t="s">
        <v>263</v>
      </c>
      <c r="BV32" s="79" t="s">
        <v>263</v>
      </c>
      <c r="BW32" s="79" t="s">
        <v>263</v>
      </c>
      <c r="BX32" s="79" t="s">
        <v>263</v>
      </c>
      <c r="BY32" s="79" t="s">
        <v>263</v>
      </c>
      <c r="BZ32" s="291"/>
      <c r="CA32" s="79" t="str">
        <f t="shared" si="2"/>
        <v>n.a.</v>
      </c>
      <c r="CB32" s="79" t="str">
        <f t="shared" si="3"/>
        <v>n.a.</v>
      </c>
      <c r="CC32" s="79" t="str">
        <f t="shared" si="4"/>
        <v>n.a.</v>
      </c>
      <c r="CD32" s="79" t="str">
        <f t="shared" si="5"/>
        <v>n.a.</v>
      </c>
      <c r="CE32" s="79" t="str">
        <f t="shared" si="6"/>
        <v>n.a.</v>
      </c>
      <c r="CF32" s="79" t="str">
        <f t="shared" si="7"/>
        <v>n.a.</v>
      </c>
    </row>
    <row r="33" spans="1:84" x14ac:dyDescent="0.2">
      <c r="A33" s="11" t="s">
        <v>463</v>
      </c>
      <c r="B33" s="11" t="s">
        <v>380</v>
      </c>
      <c r="C33" s="105" t="s">
        <v>464</v>
      </c>
      <c r="D33" s="26" t="s">
        <v>465</v>
      </c>
      <c r="E33" s="3" t="s">
        <v>450</v>
      </c>
      <c r="F33" s="78" t="s">
        <v>79</v>
      </c>
      <c r="G33" s="14">
        <v>513</v>
      </c>
      <c r="H33" s="8">
        <v>59.26</v>
      </c>
      <c r="I33" s="9">
        <v>0.89600000000000002</v>
      </c>
      <c r="J33" s="8">
        <v>17.440000000000001</v>
      </c>
      <c r="K33" s="9">
        <v>6.82</v>
      </c>
      <c r="L33" s="9">
        <v>0.104</v>
      </c>
      <c r="M33" s="9">
        <v>2.63</v>
      </c>
      <c r="N33" s="9">
        <v>4.4800000000000004</v>
      </c>
      <c r="O33" s="9">
        <v>1.93</v>
      </c>
      <c r="P33" s="9">
        <v>2.11</v>
      </c>
      <c r="Q33" s="9">
        <v>0.16300000000000001</v>
      </c>
      <c r="R33" s="9">
        <v>3.81393038055</v>
      </c>
      <c r="S33" s="9">
        <v>7.6573214150000013E-2</v>
      </c>
      <c r="T33" s="79">
        <v>3.8905035947000002</v>
      </c>
      <c r="U33" s="9">
        <v>99.723503594700006</v>
      </c>
      <c r="V33" s="22"/>
      <c r="W33" s="12">
        <v>734</v>
      </c>
      <c r="X33" s="12">
        <v>27</v>
      </c>
      <c r="Y33" s="12">
        <v>20</v>
      </c>
      <c r="Z33" s="12">
        <v>14</v>
      </c>
      <c r="AA33" s="12">
        <v>10</v>
      </c>
      <c r="AB33" s="12">
        <v>91</v>
      </c>
      <c r="AC33" s="12">
        <v>324</v>
      </c>
      <c r="AD33" s="12">
        <v>126</v>
      </c>
      <c r="AE33" s="12">
        <v>24</v>
      </c>
      <c r="AF33" s="12">
        <v>79</v>
      </c>
      <c r="AG33" s="12">
        <v>161</v>
      </c>
      <c r="AH33" s="21">
        <v>24.962623765475485</v>
      </c>
      <c r="AJ33" s="411"/>
      <c r="AK33" s="314"/>
      <c r="AL33" s="8"/>
      <c r="AM33" s="8"/>
      <c r="AO33" s="21">
        <v>61.658839361821975</v>
      </c>
      <c r="AP33" s="79">
        <v>0.93226999777577624</v>
      </c>
      <c r="AQ33" s="21">
        <v>18.145969599564214</v>
      </c>
      <c r="AR33" s="79">
        <v>7.0960729741415101</v>
      </c>
      <c r="AS33" s="79">
        <v>0.10820991045611687</v>
      </c>
      <c r="AT33" s="79">
        <v>2.7364621586498785</v>
      </c>
      <c r="AU33" s="79">
        <v>4.6613499888788814</v>
      </c>
      <c r="AV33" s="79">
        <v>2.0081262228875536</v>
      </c>
      <c r="AW33" s="79">
        <v>2.195412606369294</v>
      </c>
      <c r="AX33" s="79">
        <v>0.16959822504179856</v>
      </c>
      <c r="AZ33" s="24">
        <v>763.71225264220948</v>
      </c>
      <c r="BA33" s="24">
        <v>28.092957522261109</v>
      </c>
      <c r="BB33" s="24">
        <v>20.809598164637858</v>
      </c>
      <c r="BC33" s="24">
        <v>14.566718715246502</v>
      </c>
      <c r="BD33" s="24">
        <v>10.404799082318929</v>
      </c>
      <c r="BE33" s="24">
        <v>94.683671649102266</v>
      </c>
      <c r="BF33" s="24">
        <v>337.11549026713334</v>
      </c>
      <c r="BG33" s="24">
        <v>131.10046843721852</v>
      </c>
      <c r="BH33" s="24">
        <v>24.971517797565433</v>
      </c>
      <c r="BI33" s="24">
        <v>82.197912750319546</v>
      </c>
      <c r="BJ33" s="24">
        <v>167.51726522533477</v>
      </c>
      <c r="BK33" s="21">
        <f t="shared" si="0"/>
        <v>25.973108484729202</v>
      </c>
      <c r="BM33" s="79">
        <v>0.23373537236709552</v>
      </c>
      <c r="BN33" s="79">
        <v>-0.20608538346024663</v>
      </c>
      <c r="BO33" s="184">
        <v>-0.26545294968524424</v>
      </c>
      <c r="BP33" s="184">
        <v>-0.19163679913721832</v>
      </c>
      <c r="BQ33" s="184">
        <v>-0.23971735450227027</v>
      </c>
      <c r="BR33" s="184">
        <v>0.63091453807620512</v>
      </c>
      <c r="BS33" s="184">
        <v>-0.34808986863076041</v>
      </c>
      <c r="BT33" s="184">
        <v>-0.42009243006392349</v>
      </c>
      <c r="BU33" s="184">
        <v>-0.50759177234517339</v>
      </c>
      <c r="BV33" s="184">
        <v>-0.22354617507992536</v>
      </c>
      <c r="BW33" s="184">
        <v>-0.3375033622155228</v>
      </c>
      <c r="BX33" s="79">
        <v>-0.46578952053093692</v>
      </c>
      <c r="BY33" s="79">
        <v>-0.38272379416890823</v>
      </c>
      <c r="BZ33" s="291">
        <f t="shared" si="1"/>
        <v>0.18109279581323823</v>
      </c>
      <c r="CA33" s="79">
        <f t="shared" si="2"/>
        <v>-0.28804073542744257</v>
      </c>
      <c r="CB33" s="79">
        <f t="shared" si="3"/>
        <v>-0.37817956772066641</v>
      </c>
      <c r="CC33" s="79">
        <f t="shared" si="4"/>
        <v>-0.14574725791344478</v>
      </c>
      <c r="CD33" s="79">
        <f t="shared" si="5"/>
        <v>-0.79654523387550991</v>
      </c>
      <c r="CE33" s="79">
        <f t="shared" si="6"/>
        <v>-0.15790908732123898</v>
      </c>
      <c r="CF33" s="79">
        <f t="shared" si="7"/>
        <v>5.457791617631047E-3</v>
      </c>
    </row>
    <row r="34" spans="1:84" x14ac:dyDescent="0.2">
      <c r="A34" s="11" t="s">
        <v>466</v>
      </c>
      <c r="B34" s="11" t="s">
        <v>380</v>
      </c>
      <c r="C34" s="105" t="s">
        <v>467</v>
      </c>
      <c r="D34" s="26" t="s">
        <v>468</v>
      </c>
      <c r="E34" s="3" t="s">
        <v>450</v>
      </c>
      <c r="F34" s="78" t="s">
        <v>79</v>
      </c>
      <c r="G34" s="14">
        <v>605</v>
      </c>
      <c r="H34" s="8">
        <v>58.77</v>
      </c>
      <c r="I34" s="9">
        <v>1.0069999999999999</v>
      </c>
      <c r="J34" s="8">
        <v>17.079999999999998</v>
      </c>
      <c r="K34" s="9">
        <v>7.56</v>
      </c>
      <c r="L34" s="9">
        <v>0.11600000000000001</v>
      </c>
      <c r="M34" s="9">
        <v>2.97</v>
      </c>
      <c r="N34" s="9">
        <v>3.88</v>
      </c>
      <c r="O34" s="9">
        <v>1.5</v>
      </c>
      <c r="P34" s="9">
        <v>2.13</v>
      </c>
      <c r="Q34" s="9">
        <v>0.114</v>
      </c>
      <c r="R34" s="9">
        <v>4.5114242510000002</v>
      </c>
      <c r="S34" s="9">
        <v>0.11051844320000001</v>
      </c>
      <c r="T34" s="79">
        <v>4.6219426942000004</v>
      </c>
      <c r="U34" s="9">
        <v>99.748942694199982</v>
      </c>
      <c r="V34" s="22"/>
      <c r="W34" s="12">
        <v>613</v>
      </c>
      <c r="X34" s="12">
        <v>28</v>
      </c>
      <c r="Y34" s="12">
        <v>21</v>
      </c>
      <c r="Z34" s="12">
        <v>14</v>
      </c>
      <c r="AA34" s="12">
        <v>11</v>
      </c>
      <c r="AB34" s="12">
        <v>111</v>
      </c>
      <c r="AC34" s="12">
        <v>262</v>
      </c>
      <c r="AD34" s="12">
        <v>141</v>
      </c>
      <c r="AE34" s="12">
        <v>25</v>
      </c>
      <c r="AF34" s="12">
        <v>85</v>
      </c>
      <c r="AG34" s="12">
        <v>161</v>
      </c>
      <c r="AH34" s="21">
        <v>24.559320077850032</v>
      </c>
      <c r="AJ34" s="411">
        <v>0.70792029274190593</v>
      </c>
      <c r="AK34" s="314">
        <v>6.3999999999999997E-5</v>
      </c>
      <c r="AL34" s="8"/>
      <c r="AM34" s="8"/>
      <c r="AO34" s="21">
        <v>61.617946160899798</v>
      </c>
      <c r="AP34" s="79">
        <v>1.0557983968695948</v>
      </c>
      <c r="AQ34" s="21">
        <v>17.907682838662044</v>
      </c>
      <c r="AR34" s="79">
        <v>7.9263514203913985</v>
      </c>
      <c r="AS34" s="79">
        <v>0.12162126518060877</v>
      </c>
      <c r="AT34" s="79">
        <v>3.1139237722966207</v>
      </c>
      <c r="AU34" s="79">
        <v>4.0680216284548445</v>
      </c>
      <c r="AV34" s="79">
        <v>1.5726887738871822</v>
      </c>
      <c r="AW34" s="79">
        <v>2.2332180589197987</v>
      </c>
      <c r="AX34" s="79">
        <v>0.11952434681542586</v>
      </c>
      <c r="AZ34" s="24">
        <v>642.70547892856177</v>
      </c>
      <c r="BA34" s="24">
        <v>29.356857112560736</v>
      </c>
      <c r="BB34" s="24">
        <v>22.017642834420549</v>
      </c>
      <c r="BC34" s="24">
        <v>14.678428556280368</v>
      </c>
      <c r="BD34" s="24">
        <v>11.533051008506003</v>
      </c>
      <c r="BE34" s="24">
        <v>116.37896926765148</v>
      </c>
      <c r="BF34" s="24">
        <v>274.69630583896117</v>
      </c>
      <c r="BG34" s="24">
        <v>147.83274474539513</v>
      </c>
      <c r="BH34" s="24">
        <v>26.211479564786369</v>
      </c>
      <c r="BI34" s="24">
        <v>89.119030520273654</v>
      </c>
      <c r="BJ34" s="24">
        <v>168.80192839722423</v>
      </c>
      <c r="BK34" s="21">
        <f t="shared" si="0"/>
        <v>25.74944465382455</v>
      </c>
      <c r="BM34" s="79">
        <v>0.23956701159295268</v>
      </c>
      <c r="BN34" s="79">
        <v>-0.21264998288826686</v>
      </c>
      <c r="BO34" s="184">
        <v>-0.17445437537169772</v>
      </c>
      <c r="BP34" s="184">
        <v>-0.20832319548530343</v>
      </c>
      <c r="BQ34" s="184">
        <v>-0.1572233431139537</v>
      </c>
      <c r="BR34" s="184">
        <v>0.81909698477730575</v>
      </c>
      <c r="BS34" s="184">
        <v>-0.26381251324462296</v>
      </c>
      <c r="BT34" s="184">
        <v>-0.49775862246607672</v>
      </c>
      <c r="BU34" s="184">
        <v>-0.61729930493148188</v>
      </c>
      <c r="BV34" s="184">
        <v>-0.2161864231849483</v>
      </c>
      <c r="BW34" s="184">
        <v>-0.53665879320594845</v>
      </c>
      <c r="BX34" s="79">
        <v>-0.56801498265156014</v>
      </c>
      <c r="BY34" s="79">
        <v>-0.33584205701717984</v>
      </c>
      <c r="BZ34" s="291">
        <f t="shared" si="1"/>
        <v>0.16201070394442851</v>
      </c>
      <c r="CA34" s="79">
        <f t="shared" si="2"/>
        <v>-0.13156617178512209</v>
      </c>
      <c r="CB34" s="79">
        <f t="shared" si="3"/>
        <v>-0.35514918133995033</v>
      </c>
      <c r="CC34" s="79">
        <f t="shared" si="4"/>
        <v>-0.2865709388296207</v>
      </c>
      <c r="CD34" s="79">
        <f t="shared" si="5"/>
        <v>-0.77619975726306079</v>
      </c>
      <c r="CE34" s="79">
        <f t="shared" si="6"/>
        <v>-5.7660169145196005E-2</v>
      </c>
      <c r="CF34" s="79">
        <f t="shared" si="7"/>
        <v>4.7351866268365628E-2</v>
      </c>
    </row>
    <row r="35" spans="1:84" x14ac:dyDescent="0.2">
      <c r="A35" s="3" t="s">
        <v>469</v>
      </c>
      <c r="B35" s="11" t="s">
        <v>380</v>
      </c>
      <c r="C35" s="105" t="s">
        <v>467</v>
      </c>
      <c r="D35" s="26" t="s">
        <v>470</v>
      </c>
      <c r="E35" s="3" t="s">
        <v>459</v>
      </c>
      <c r="F35" s="78" t="s">
        <v>390</v>
      </c>
      <c r="G35" s="14">
        <v>605</v>
      </c>
      <c r="H35" s="14" t="s">
        <v>263</v>
      </c>
      <c r="I35" s="14" t="s">
        <v>391</v>
      </c>
      <c r="J35" s="14" t="s">
        <v>391</v>
      </c>
      <c r="K35" s="14" t="s">
        <v>391</v>
      </c>
      <c r="L35" s="9">
        <v>7.5697052288193083E-4</v>
      </c>
      <c r="M35" s="9">
        <v>3.4875092561983657E-2</v>
      </c>
      <c r="N35" s="9">
        <v>4.0078216859425905E-2</v>
      </c>
      <c r="O35" s="9">
        <v>8.8749747607615084E-3</v>
      </c>
      <c r="P35" s="9">
        <v>3.0764630161549751E-3</v>
      </c>
      <c r="Q35" s="14" t="s">
        <v>263</v>
      </c>
      <c r="R35" s="14" t="s">
        <v>263</v>
      </c>
      <c r="S35" s="14" t="s">
        <v>263</v>
      </c>
      <c r="T35" s="14" t="s">
        <v>263</v>
      </c>
      <c r="U35" s="9"/>
      <c r="V35" s="22"/>
      <c r="W35" s="14">
        <v>80.168620004421527</v>
      </c>
      <c r="X35" s="14" t="s">
        <v>391</v>
      </c>
      <c r="Y35" s="14" t="s">
        <v>391</v>
      </c>
      <c r="Z35" s="14" t="s">
        <v>263</v>
      </c>
      <c r="AA35" s="14" t="s">
        <v>391</v>
      </c>
      <c r="AB35" s="14" t="s">
        <v>263</v>
      </c>
      <c r="AC35" s="14">
        <v>9.105957192304265</v>
      </c>
      <c r="AD35" s="14" t="s">
        <v>263</v>
      </c>
      <c r="AE35" s="14" t="s">
        <v>263</v>
      </c>
      <c r="AF35" s="14" t="s">
        <v>391</v>
      </c>
      <c r="AG35" s="14" t="s">
        <v>263</v>
      </c>
      <c r="AH35" s="21"/>
      <c r="AJ35" s="292"/>
      <c r="AK35" s="3"/>
      <c r="AL35" s="8"/>
      <c r="AM35" s="8"/>
      <c r="AO35" s="21"/>
      <c r="AP35" s="21"/>
      <c r="AQ35" s="21"/>
      <c r="AR35" s="21"/>
      <c r="AS35" s="21"/>
      <c r="AT35" s="21"/>
      <c r="AU35" s="21"/>
      <c r="AV35" s="21"/>
      <c r="AW35" s="21"/>
      <c r="AX35" s="21"/>
      <c r="AZ35" s="24"/>
      <c r="BA35" s="24"/>
      <c r="BB35" s="24"/>
      <c r="BC35" s="24"/>
      <c r="BD35" s="24"/>
      <c r="BE35" s="24"/>
      <c r="BF35" s="24"/>
      <c r="BG35" s="24"/>
      <c r="BH35" s="24"/>
      <c r="BI35" s="24"/>
      <c r="BJ35" s="24"/>
      <c r="BK35" s="21"/>
      <c r="BM35" s="79" t="s">
        <v>263</v>
      </c>
      <c r="BN35" s="79" t="s">
        <v>263</v>
      </c>
      <c r="BO35" s="79" t="s">
        <v>263</v>
      </c>
      <c r="BP35" s="79" t="s">
        <v>263</v>
      </c>
      <c r="BQ35" s="79" t="s">
        <v>263</v>
      </c>
      <c r="BR35" s="79" t="s">
        <v>263</v>
      </c>
      <c r="BS35" s="79" t="s">
        <v>263</v>
      </c>
      <c r="BT35" s="79" t="s">
        <v>263</v>
      </c>
      <c r="BU35" s="79" t="s">
        <v>263</v>
      </c>
      <c r="BV35" s="79" t="s">
        <v>263</v>
      </c>
      <c r="BW35" s="79" t="s">
        <v>263</v>
      </c>
      <c r="BX35" s="79" t="s">
        <v>263</v>
      </c>
      <c r="BY35" s="79" t="s">
        <v>263</v>
      </c>
      <c r="BZ35" s="291"/>
      <c r="CA35" s="79" t="str">
        <f t="shared" si="2"/>
        <v>n.a.</v>
      </c>
      <c r="CB35" s="79" t="str">
        <f t="shared" si="3"/>
        <v>n.a.</v>
      </c>
      <c r="CC35" s="79" t="str">
        <f t="shared" si="4"/>
        <v>n.a.</v>
      </c>
      <c r="CD35" s="79" t="str">
        <f t="shared" si="5"/>
        <v>n.a.</v>
      </c>
      <c r="CE35" s="79" t="str">
        <f t="shared" si="6"/>
        <v>n.a.</v>
      </c>
      <c r="CF35" s="79" t="str">
        <f t="shared" si="7"/>
        <v>n.a.</v>
      </c>
    </row>
    <row r="36" spans="1:84" x14ac:dyDescent="0.2">
      <c r="A36" s="3" t="s">
        <v>471</v>
      </c>
      <c r="B36" s="11" t="s">
        <v>380</v>
      </c>
      <c r="C36" s="105" t="s">
        <v>467</v>
      </c>
      <c r="D36" s="26" t="s">
        <v>472</v>
      </c>
      <c r="E36" s="3" t="s">
        <v>462</v>
      </c>
      <c r="F36" s="78" t="s">
        <v>390</v>
      </c>
      <c r="G36" s="14">
        <v>605</v>
      </c>
      <c r="H36" s="14" t="s">
        <v>263</v>
      </c>
      <c r="I36" s="9">
        <v>0.95507318478363268</v>
      </c>
      <c r="J36" s="8">
        <v>19.171187020849132</v>
      </c>
      <c r="K36" s="9">
        <v>7.165477558359501</v>
      </c>
      <c r="L36" s="9">
        <v>0.10658530564876019</v>
      </c>
      <c r="M36" s="9">
        <v>2.7730743544914822</v>
      </c>
      <c r="N36" s="9">
        <v>4.8683216189527894</v>
      </c>
      <c r="O36" s="9">
        <v>2.1557440401573262</v>
      </c>
      <c r="P36" s="9">
        <v>1.8522368134107183</v>
      </c>
      <c r="Q36" s="14" t="s">
        <v>263</v>
      </c>
      <c r="R36" s="14" t="s">
        <v>263</v>
      </c>
      <c r="S36" s="14" t="s">
        <v>263</v>
      </c>
      <c r="T36" s="14" t="s">
        <v>263</v>
      </c>
      <c r="U36" s="9"/>
      <c r="V36" s="22"/>
      <c r="W36" s="14">
        <v>547.33539199834775</v>
      </c>
      <c r="X36" s="14" t="s">
        <v>391</v>
      </c>
      <c r="Y36" s="14" t="s">
        <v>391</v>
      </c>
      <c r="Z36" s="14" t="s">
        <v>263</v>
      </c>
      <c r="AA36" s="14" t="s">
        <v>391</v>
      </c>
      <c r="AB36" s="14" t="s">
        <v>263</v>
      </c>
      <c r="AC36" s="14">
        <v>331.00599488820785</v>
      </c>
      <c r="AD36" s="14" t="s">
        <v>263</v>
      </c>
      <c r="AE36" s="14" t="s">
        <v>263</v>
      </c>
      <c r="AF36" s="14" t="s">
        <v>391</v>
      </c>
      <c r="AG36" s="14" t="s">
        <v>263</v>
      </c>
      <c r="AJ36" s="292"/>
      <c r="AK36" s="3"/>
      <c r="AL36" s="8"/>
      <c r="AM36" s="8"/>
      <c r="AO36" s="21"/>
      <c r="AP36" s="21"/>
      <c r="AQ36" s="21"/>
      <c r="AR36" s="21"/>
      <c r="AS36" s="21"/>
      <c r="AT36" s="21"/>
      <c r="AU36" s="21"/>
      <c r="AV36" s="21"/>
      <c r="AW36" s="21"/>
      <c r="AX36" s="21"/>
      <c r="AZ36" s="24"/>
      <c r="BA36" s="24"/>
      <c r="BB36" s="24"/>
      <c r="BC36" s="24"/>
      <c r="BD36" s="24"/>
      <c r="BE36" s="24"/>
      <c r="BF36" s="24"/>
      <c r="BG36" s="24"/>
      <c r="BH36" s="24"/>
      <c r="BI36" s="24"/>
      <c r="BJ36" s="24"/>
      <c r="BK36" s="21"/>
      <c r="BM36" s="79" t="s">
        <v>263</v>
      </c>
      <c r="BN36" s="79" t="s">
        <v>263</v>
      </c>
      <c r="BO36" s="79" t="s">
        <v>263</v>
      </c>
      <c r="BP36" s="79" t="s">
        <v>263</v>
      </c>
      <c r="BQ36" s="79" t="s">
        <v>263</v>
      </c>
      <c r="BR36" s="79" t="s">
        <v>263</v>
      </c>
      <c r="BS36" s="79" t="s">
        <v>263</v>
      </c>
      <c r="BT36" s="79" t="s">
        <v>263</v>
      </c>
      <c r="BU36" s="79" t="s">
        <v>263</v>
      </c>
      <c r="BV36" s="79" t="s">
        <v>263</v>
      </c>
      <c r="BW36" s="79" t="s">
        <v>263</v>
      </c>
      <c r="BX36" s="79" t="s">
        <v>263</v>
      </c>
      <c r="BY36" s="79" t="s">
        <v>263</v>
      </c>
      <c r="BZ36" s="291"/>
      <c r="CA36" s="79" t="str">
        <f>IFERROR(BE36/BE$143*BJ$143/BJ36-1,"n.a.")</f>
        <v>n.a.</v>
      </c>
      <c r="CB36" s="79" t="str">
        <f t="shared" si="3"/>
        <v>n.a.</v>
      </c>
      <c r="CC36" s="79" t="str">
        <f t="shared" si="4"/>
        <v>n.a.</v>
      </c>
      <c r="CD36" s="79" t="str">
        <f t="shared" si="5"/>
        <v>n.a.</v>
      </c>
      <c r="CE36" s="79" t="str">
        <f t="shared" si="6"/>
        <v>n.a.</v>
      </c>
      <c r="CF36" s="79" t="str">
        <f t="shared" si="7"/>
        <v>n.a.</v>
      </c>
    </row>
    <row r="37" spans="1:84" x14ac:dyDescent="0.2">
      <c r="A37" s="80"/>
      <c r="B37" s="80"/>
      <c r="C37" s="80"/>
      <c r="D37" s="3"/>
      <c r="G37" s="14"/>
      <c r="H37" s="8"/>
      <c r="I37" s="9"/>
      <c r="J37" s="8"/>
      <c r="K37" s="9"/>
      <c r="L37" s="9"/>
      <c r="M37" s="9"/>
      <c r="N37" s="9"/>
      <c r="O37" s="9"/>
      <c r="P37" s="9"/>
      <c r="Q37" s="9"/>
      <c r="R37" s="9"/>
      <c r="S37" s="9"/>
      <c r="T37" s="23"/>
      <c r="U37" s="9"/>
      <c r="V37" s="22"/>
      <c r="W37" s="12"/>
      <c r="X37" s="12"/>
      <c r="Y37" s="12"/>
      <c r="Z37" s="12"/>
      <c r="AA37" s="12"/>
      <c r="AB37" s="12"/>
      <c r="AC37" s="12"/>
      <c r="AD37" s="12"/>
      <c r="AE37" s="12"/>
      <c r="AF37" s="12"/>
      <c r="AG37" s="12"/>
      <c r="AJ37" s="292"/>
      <c r="AK37" s="3"/>
      <c r="AL37" s="8"/>
      <c r="AM37" s="8"/>
      <c r="AO37" s="21"/>
      <c r="AP37" s="21"/>
      <c r="AQ37" s="21"/>
      <c r="AR37" s="21"/>
      <c r="AS37" s="21"/>
      <c r="AT37" s="21"/>
      <c r="AU37" s="21"/>
      <c r="AV37" s="21"/>
      <c r="AW37" s="21"/>
      <c r="AX37" s="21"/>
      <c r="AZ37" s="21"/>
      <c r="BA37" s="21"/>
      <c r="BB37" s="21"/>
      <c r="BC37" s="21"/>
      <c r="BD37" s="21"/>
      <c r="BE37" s="21"/>
      <c r="BF37" s="21"/>
      <c r="BG37" s="21"/>
      <c r="BH37" s="21"/>
      <c r="BI37" s="21"/>
      <c r="BJ37" s="21"/>
      <c r="BK37" s="21">
        <f t="shared" si="0"/>
        <v>0</v>
      </c>
      <c r="BM37" s="80"/>
      <c r="BN37" s="79"/>
      <c r="BO37" s="184"/>
      <c r="BP37" s="184"/>
      <c r="BQ37" s="184"/>
      <c r="BR37" s="184"/>
      <c r="BS37" s="184"/>
      <c r="BT37" s="184"/>
      <c r="BU37" s="184"/>
      <c r="BV37" s="184"/>
      <c r="BW37" s="184"/>
      <c r="BX37" s="79"/>
      <c r="BY37" s="99"/>
      <c r="CA37" s="79"/>
      <c r="CB37" s="79"/>
      <c r="CC37" s="79"/>
      <c r="CD37" s="79"/>
      <c r="CE37" s="79"/>
      <c r="CF37" s="79"/>
    </row>
    <row r="38" spans="1:84" x14ac:dyDescent="0.2">
      <c r="A38" s="110" t="s">
        <v>473</v>
      </c>
      <c r="B38" s="110"/>
      <c r="C38" s="110"/>
      <c r="D38" s="3"/>
      <c r="G38" s="14"/>
      <c r="H38" s="187"/>
      <c r="I38" s="188"/>
      <c r="J38" s="187"/>
      <c r="K38" s="189"/>
      <c r="L38" s="188"/>
      <c r="M38" s="189"/>
      <c r="N38" s="189"/>
      <c r="O38" s="189"/>
      <c r="P38" s="189"/>
      <c r="Q38" s="188"/>
      <c r="R38" s="189"/>
      <c r="S38" s="189"/>
      <c r="T38" s="189"/>
      <c r="U38" s="9"/>
      <c r="V38" s="22"/>
      <c r="W38" s="12"/>
      <c r="X38" s="12"/>
      <c r="Y38" s="12"/>
      <c r="Z38" s="12"/>
      <c r="AA38" s="12"/>
      <c r="AB38" s="12"/>
      <c r="AC38" s="12"/>
      <c r="AD38" s="12"/>
      <c r="AE38" s="12"/>
      <c r="AF38" s="12"/>
      <c r="AG38" s="12"/>
      <c r="AJ38" s="292"/>
      <c r="AK38" s="3"/>
      <c r="AL38" s="8"/>
      <c r="AM38" s="8"/>
      <c r="AO38" s="21"/>
      <c r="AP38" s="21"/>
      <c r="AQ38" s="21"/>
      <c r="AR38" s="21"/>
      <c r="AS38" s="21"/>
      <c r="AT38" s="21"/>
      <c r="AU38" s="21"/>
      <c r="AV38" s="21"/>
      <c r="AW38" s="21"/>
      <c r="AX38" s="21"/>
      <c r="AZ38" s="21"/>
      <c r="BA38" s="21"/>
      <c r="BB38" s="21"/>
      <c r="BC38" s="21"/>
      <c r="BD38" s="21"/>
      <c r="BE38" s="21"/>
      <c r="BF38" s="21"/>
      <c r="BG38" s="21"/>
      <c r="BH38" s="21"/>
      <c r="BI38" s="21"/>
      <c r="BJ38" s="21"/>
      <c r="BK38" s="21">
        <f t="shared" si="0"/>
        <v>0</v>
      </c>
      <c r="BM38" s="79"/>
      <c r="BN38" s="79"/>
      <c r="BO38" s="184"/>
      <c r="BP38" s="184"/>
      <c r="BQ38" s="184"/>
      <c r="BR38" s="184"/>
      <c r="BS38" s="184"/>
      <c r="BT38" s="184"/>
      <c r="BU38" s="184"/>
      <c r="BV38" s="184"/>
      <c r="BW38" s="184"/>
      <c r="BX38" s="79"/>
      <c r="BY38" s="79"/>
      <c r="CA38" s="79"/>
      <c r="CB38" s="79"/>
      <c r="CC38" s="79"/>
      <c r="CD38" s="79"/>
      <c r="CE38" s="79"/>
      <c r="CF38" s="79"/>
    </row>
    <row r="39" spans="1:84" x14ac:dyDescent="0.2">
      <c r="A39" s="2" t="s">
        <v>474</v>
      </c>
      <c r="B39" s="11" t="s">
        <v>380</v>
      </c>
      <c r="C39" s="105" t="s">
        <v>475</v>
      </c>
      <c r="D39" s="11" t="s">
        <v>476</v>
      </c>
      <c r="E39" s="3" t="s">
        <v>477</v>
      </c>
      <c r="F39" s="78" t="s">
        <v>390</v>
      </c>
      <c r="G39" s="14" t="s">
        <v>263</v>
      </c>
      <c r="H39" s="14" t="s">
        <v>263</v>
      </c>
      <c r="I39" s="14" t="s">
        <v>263</v>
      </c>
      <c r="J39" s="14" t="s">
        <v>263</v>
      </c>
      <c r="K39" s="14" t="s">
        <v>263</v>
      </c>
      <c r="L39" s="14" t="s">
        <v>263</v>
      </c>
      <c r="M39" s="14" t="s">
        <v>263</v>
      </c>
      <c r="N39" s="14" t="s">
        <v>263</v>
      </c>
      <c r="O39" s="14" t="s">
        <v>263</v>
      </c>
      <c r="P39" s="14" t="s">
        <v>263</v>
      </c>
      <c r="Q39" s="14" t="s">
        <v>263</v>
      </c>
      <c r="R39" s="14" t="s">
        <v>263</v>
      </c>
      <c r="S39" s="14" t="s">
        <v>263</v>
      </c>
      <c r="T39" s="14" t="s">
        <v>263</v>
      </c>
      <c r="U39" s="14" t="s">
        <v>263</v>
      </c>
      <c r="V39" s="14" t="s">
        <v>263</v>
      </c>
      <c r="W39" s="14" t="s">
        <v>263</v>
      </c>
      <c r="X39" s="14" t="s">
        <v>263</v>
      </c>
      <c r="Y39" s="14" t="s">
        <v>263</v>
      </c>
      <c r="Z39" s="14" t="s">
        <v>263</v>
      </c>
      <c r="AA39" s="14" t="s">
        <v>263</v>
      </c>
      <c r="AB39" s="14" t="s">
        <v>263</v>
      </c>
      <c r="AC39" s="14" t="s">
        <v>263</v>
      </c>
      <c r="AD39" s="14" t="s">
        <v>263</v>
      </c>
      <c r="AE39" s="14" t="s">
        <v>263</v>
      </c>
      <c r="AF39" s="14" t="s">
        <v>263</v>
      </c>
      <c r="AG39" s="14" t="s">
        <v>263</v>
      </c>
      <c r="AJ39" s="292"/>
      <c r="AK39" s="3"/>
      <c r="AL39" s="8"/>
      <c r="AM39" s="8"/>
      <c r="AO39" s="14" t="s">
        <v>263</v>
      </c>
      <c r="AP39" s="14" t="s">
        <v>263</v>
      </c>
      <c r="AQ39" s="14" t="s">
        <v>263</v>
      </c>
      <c r="AR39" s="14" t="s">
        <v>263</v>
      </c>
      <c r="AS39" s="14" t="s">
        <v>263</v>
      </c>
      <c r="AT39" s="14" t="s">
        <v>263</v>
      </c>
      <c r="AU39" s="14" t="s">
        <v>263</v>
      </c>
      <c r="AV39" s="14" t="s">
        <v>263</v>
      </c>
      <c r="AW39" s="14" t="s">
        <v>263</v>
      </c>
      <c r="AX39" s="14" t="s">
        <v>263</v>
      </c>
      <c r="AZ39" s="14" t="s">
        <v>263</v>
      </c>
      <c r="BA39" s="14" t="s">
        <v>263</v>
      </c>
      <c r="BB39" s="14" t="s">
        <v>263</v>
      </c>
      <c r="BC39" s="14" t="s">
        <v>263</v>
      </c>
      <c r="BD39" s="14" t="s">
        <v>263</v>
      </c>
      <c r="BE39" s="14" t="s">
        <v>263</v>
      </c>
      <c r="BF39" s="14" t="s">
        <v>263</v>
      </c>
      <c r="BG39" s="14" t="s">
        <v>263</v>
      </c>
      <c r="BH39" s="14" t="s">
        <v>263</v>
      </c>
      <c r="BI39" s="14" t="s">
        <v>263</v>
      </c>
      <c r="BJ39" s="14" t="s">
        <v>263</v>
      </c>
      <c r="BK39" s="21"/>
      <c r="BM39" s="14" t="s">
        <v>263</v>
      </c>
      <c r="BN39" s="14" t="s">
        <v>263</v>
      </c>
      <c r="BO39" s="14" t="s">
        <v>263</v>
      </c>
      <c r="BP39" s="14" t="s">
        <v>263</v>
      </c>
      <c r="BQ39" s="14" t="s">
        <v>263</v>
      </c>
      <c r="BR39" s="14" t="s">
        <v>263</v>
      </c>
      <c r="BS39" s="14" t="s">
        <v>263</v>
      </c>
      <c r="BT39" s="14" t="s">
        <v>263</v>
      </c>
      <c r="BU39" s="14" t="s">
        <v>263</v>
      </c>
      <c r="BV39" s="14" t="s">
        <v>263</v>
      </c>
      <c r="BW39" s="14" t="s">
        <v>263</v>
      </c>
      <c r="BX39" s="14" t="s">
        <v>263</v>
      </c>
      <c r="BY39" s="14" t="s">
        <v>263</v>
      </c>
      <c r="CA39" s="79" t="str">
        <f t="shared" ref="CA39:CA40" si="8">IFERROR(BE39/BE$143*BJ$143/BJ39-1,"n.a.")</f>
        <v>n.a.</v>
      </c>
      <c r="CB39" s="79" t="str">
        <f t="shared" ref="CB39:CB40" si="9">IFERROR(BA39/BA$143*BJ$143/BJ39-1,"n.a.")</f>
        <v>n.a.</v>
      </c>
      <c r="CC39" s="79" t="str">
        <f t="shared" ref="CC39:CC40" si="10">IFERROR(AZ39/AZ$143*BJ$143/BJ39-1,"n.a.")</f>
        <v>n.a.</v>
      </c>
      <c r="CD39" s="79" t="str">
        <f t="shared" ref="CD39:CD40" si="11">IFERROR(BD39/BD$143*BJ$143/BJ39-1,"n.a.")</f>
        <v>n.a.</v>
      </c>
      <c r="CE39" s="79" t="str">
        <f t="shared" ref="CE39:CE40" si="12">IFERROR(BG39/BG$143*BJ$143/BJ39-1,"n.a.")</f>
        <v>n.a.</v>
      </c>
      <c r="CF39" s="79" t="str">
        <f t="shared" ref="CF39:CF40" si="13">IFERROR(BH39/BH$143*BJ$143/BJ39-1,"n.a.")</f>
        <v>n.a.</v>
      </c>
    </row>
    <row r="40" spans="1:84" x14ac:dyDescent="0.2">
      <c r="A40" s="2" t="s">
        <v>478</v>
      </c>
      <c r="B40" s="11" t="s">
        <v>380</v>
      </c>
      <c r="C40" s="105" t="s">
        <v>479</v>
      </c>
      <c r="D40" s="11" t="s">
        <v>480</v>
      </c>
      <c r="E40" s="3" t="s">
        <v>477</v>
      </c>
      <c r="F40" s="78" t="s">
        <v>390</v>
      </c>
      <c r="G40" s="14" t="s">
        <v>263</v>
      </c>
      <c r="H40" s="14" t="s">
        <v>263</v>
      </c>
      <c r="I40" s="14" t="s">
        <v>263</v>
      </c>
      <c r="J40" s="14" t="s">
        <v>263</v>
      </c>
      <c r="K40" s="14" t="s">
        <v>263</v>
      </c>
      <c r="L40" s="14" t="s">
        <v>263</v>
      </c>
      <c r="M40" s="14" t="s">
        <v>263</v>
      </c>
      <c r="N40" s="14" t="s">
        <v>263</v>
      </c>
      <c r="O40" s="14" t="s">
        <v>263</v>
      </c>
      <c r="P40" s="14" t="s">
        <v>263</v>
      </c>
      <c r="Q40" s="14" t="s">
        <v>263</v>
      </c>
      <c r="R40" s="14" t="s">
        <v>263</v>
      </c>
      <c r="S40" s="14" t="s">
        <v>263</v>
      </c>
      <c r="T40" s="14" t="s">
        <v>263</v>
      </c>
      <c r="U40" s="14" t="s">
        <v>263</v>
      </c>
      <c r="V40" s="14" t="s">
        <v>263</v>
      </c>
      <c r="W40" s="14" t="s">
        <v>263</v>
      </c>
      <c r="X40" s="14" t="s">
        <v>263</v>
      </c>
      <c r="Y40" s="14" t="s">
        <v>263</v>
      </c>
      <c r="Z40" s="14" t="s">
        <v>263</v>
      </c>
      <c r="AA40" s="14" t="s">
        <v>263</v>
      </c>
      <c r="AB40" s="14" t="s">
        <v>263</v>
      </c>
      <c r="AC40" s="14" t="s">
        <v>263</v>
      </c>
      <c r="AD40" s="14" t="s">
        <v>263</v>
      </c>
      <c r="AE40" s="14" t="s">
        <v>263</v>
      </c>
      <c r="AF40" s="14" t="s">
        <v>263</v>
      </c>
      <c r="AG40" s="14" t="s">
        <v>263</v>
      </c>
      <c r="AJ40" s="292"/>
      <c r="AK40" s="3"/>
      <c r="AL40" s="8"/>
      <c r="AM40" s="8"/>
      <c r="AO40" s="14" t="s">
        <v>263</v>
      </c>
      <c r="AP40" s="14" t="s">
        <v>263</v>
      </c>
      <c r="AQ40" s="14" t="s">
        <v>263</v>
      </c>
      <c r="AR40" s="14" t="s">
        <v>263</v>
      </c>
      <c r="AS40" s="14" t="s">
        <v>263</v>
      </c>
      <c r="AT40" s="14" t="s">
        <v>263</v>
      </c>
      <c r="AU40" s="14" t="s">
        <v>263</v>
      </c>
      <c r="AV40" s="14" t="s">
        <v>263</v>
      </c>
      <c r="AW40" s="14" t="s">
        <v>263</v>
      </c>
      <c r="AX40" s="14" t="s">
        <v>263</v>
      </c>
      <c r="AZ40" s="14" t="s">
        <v>263</v>
      </c>
      <c r="BA40" s="14" t="s">
        <v>263</v>
      </c>
      <c r="BB40" s="14" t="s">
        <v>263</v>
      </c>
      <c r="BC40" s="14" t="s">
        <v>263</v>
      </c>
      <c r="BD40" s="14" t="s">
        <v>263</v>
      </c>
      <c r="BE40" s="14" t="s">
        <v>263</v>
      </c>
      <c r="BF40" s="14" t="s">
        <v>263</v>
      </c>
      <c r="BG40" s="14" t="s">
        <v>263</v>
      </c>
      <c r="BH40" s="14" t="s">
        <v>263</v>
      </c>
      <c r="BI40" s="14" t="s">
        <v>263</v>
      </c>
      <c r="BJ40" s="14" t="s">
        <v>263</v>
      </c>
      <c r="BK40" s="21"/>
      <c r="BM40" s="14" t="s">
        <v>263</v>
      </c>
      <c r="BN40" s="14" t="s">
        <v>263</v>
      </c>
      <c r="BO40" s="14" t="s">
        <v>263</v>
      </c>
      <c r="BP40" s="14" t="s">
        <v>263</v>
      </c>
      <c r="BQ40" s="14" t="s">
        <v>263</v>
      </c>
      <c r="BR40" s="14" t="s">
        <v>263</v>
      </c>
      <c r="BS40" s="14" t="s">
        <v>263</v>
      </c>
      <c r="BT40" s="14" t="s">
        <v>263</v>
      </c>
      <c r="BU40" s="14" t="s">
        <v>263</v>
      </c>
      <c r="BV40" s="14" t="s">
        <v>263</v>
      </c>
      <c r="BW40" s="14" t="s">
        <v>263</v>
      </c>
      <c r="BX40" s="14" t="s">
        <v>263</v>
      </c>
      <c r="BY40" s="14" t="s">
        <v>263</v>
      </c>
      <c r="CA40" s="79" t="str">
        <f t="shared" si="8"/>
        <v>n.a.</v>
      </c>
      <c r="CB40" s="79" t="str">
        <f t="shared" si="9"/>
        <v>n.a.</v>
      </c>
      <c r="CC40" s="79" t="str">
        <f t="shared" si="10"/>
        <v>n.a.</v>
      </c>
      <c r="CD40" s="79" t="str">
        <f t="shared" si="11"/>
        <v>n.a.</v>
      </c>
      <c r="CE40" s="79" t="str">
        <f t="shared" si="12"/>
        <v>n.a.</v>
      </c>
      <c r="CF40" s="79" t="str">
        <f t="shared" si="13"/>
        <v>n.a.</v>
      </c>
    </row>
    <row r="41" spans="1:84" ht="6" customHeight="1" x14ac:dyDescent="0.2">
      <c r="H41" s="21"/>
      <c r="I41" s="79"/>
      <c r="J41" s="21"/>
      <c r="K41" s="79"/>
      <c r="L41" s="79"/>
      <c r="M41" s="79"/>
      <c r="N41" s="79"/>
      <c r="O41" s="79"/>
      <c r="P41" s="79"/>
      <c r="Q41" s="79"/>
      <c r="R41" s="79"/>
      <c r="S41" s="79"/>
      <c r="T41" s="21"/>
      <c r="V41" s="22"/>
      <c r="W41" s="12"/>
      <c r="X41" s="12"/>
      <c r="Y41" s="12"/>
      <c r="Z41" s="12"/>
      <c r="AA41" s="12"/>
      <c r="AB41" s="12"/>
      <c r="AC41" s="12"/>
      <c r="AD41" s="12"/>
      <c r="AE41" s="12"/>
      <c r="AF41" s="12"/>
      <c r="AG41" s="12"/>
      <c r="AJ41" s="292"/>
      <c r="AK41" s="3"/>
      <c r="AL41" s="8"/>
      <c r="AM41" s="8"/>
      <c r="AO41" s="21"/>
      <c r="AP41" s="21"/>
      <c r="AQ41" s="21"/>
      <c r="AR41" s="21"/>
      <c r="AS41" s="21"/>
      <c r="AT41" s="21"/>
      <c r="AU41" s="21"/>
      <c r="AV41" s="21"/>
      <c r="AW41" s="21"/>
      <c r="AX41" s="21"/>
      <c r="AZ41" s="21"/>
      <c r="BA41" s="21"/>
      <c r="BB41" s="21"/>
      <c r="BC41" s="21"/>
      <c r="BD41" s="21"/>
      <c r="BE41" s="21"/>
      <c r="BF41" s="21"/>
      <c r="BG41" s="21"/>
      <c r="BH41" s="21"/>
      <c r="BI41" s="21"/>
      <c r="BJ41" s="21"/>
      <c r="BK41" s="21">
        <f t="shared" si="0"/>
        <v>0</v>
      </c>
      <c r="BM41" s="79"/>
      <c r="BN41" s="79"/>
      <c r="BO41" s="184"/>
      <c r="BP41" s="184"/>
      <c r="BQ41" s="184"/>
      <c r="BR41" s="184"/>
      <c r="BS41" s="184"/>
      <c r="BT41" s="184"/>
      <c r="BU41" s="184"/>
      <c r="BV41" s="184"/>
      <c r="BW41" s="184"/>
      <c r="BX41" s="79"/>
      <c r="BY41" s="79"/>
      <c r="CA41" s="79"/>
      <c r="CB41" s="79"/>
      <c r="CC41" s="79"/>
      <c r="CD41" s="79"/>
      <c r="CE41" s="79"/>
      <c r="CF41" s="79"/>
    </row>
    <row r="42" spans="1:84" x14ac:dyDescent="0.2">
      <c r="A42" s="45" t="s">
        <v>481</v>
      </c>
      <c r="B42" s="45"/>
      <c r="C42" s="45"/>
      <c r="H42" s="21"/>
      <c r="I42" s="79"/>
      <c r="J42" s="21"/>
      <c r="K42" s="79"/>
      <c r="L42" s="79"/>
      <c r="M42" s="79"/>
      <c r="N42" s="79"/>
      <c r="O42" s="79"/>
      <c r="P42" s="79"/>
      <c r="Q42" s="79"/>
      <c r="R42" s="79"/>
      <c r="S42" s="79"/>
      <c r="T42" s="21"/>
      <c r="V42" s="22"/>
      <c r="W42" s="12"/>
      <c r="X42" s="12"/>
      <c r="Y42" s="12"/>
      <c r="Z42" s="12"/>
      <c r="AA42" s="12"/>
      <c r="AB42" s="12"/>
      <c r="AC42" s="12"/>
      <c r="AD42" s="12"/>
      <c r="AE42" s="12"/>
      <c r="AF42" s="12"/>
      <c r="AG42" s="12"/>
      <c r="AJ42" s="292"/>
      <c r="AK42" s="3"/>
      <c r="AL42" s="8"/>
      <c r="AM42" s="8"/>
      <c r="AO42" s="21"/>
      <c r="AP42" s="21"/>
      <c r="AQ42" s="21"/>
      <c r="AR42" s="21"/>
      <c r="AS42" s="21"/>
      <c r="AT42" s="21"/>
      <c r="AU42" s="21"/>
      <c r="AV42" s="21"/>
      <c r="AW42" s="21"/>
      <c r="AX42" s="21"/>
      <c r="AZ42" s="21"/>
      <c r="BA42" s="21"/>
      <c r="BB42" s="21"/>
      <c r="BC42" s="21"/>
      <c r="BD42" s="21"/>
      <c r="BE42" s="21"/>
      <c r="BF42" s="21"/>
      <c r="BG42" s="21"/>
      <c r="BH42" s="21"/>
      <c r="BI42" s="21"/>
      <c r="BJ42" s="21"/>
      <c r="BK42" s="21">
        <f t="shared" si="0"/>
        <v>0</v>
      </c>
      <c r="BM42" s="79"/>
      <c r="BN42" s="79"/>
      <c r="BO42" s="184"/>
      <c r="BP42" s="184"/>
      <c r="BQ42" s="184"/>
      <c r="BR42" s="184"/>
      <c r="BS42" s="184"/>
      <c r="BT42" s="184"/>
      <c r="BU42" s="184"/>
      <c r="BV42" s="184"/>
      <c r="BW42" s="184"/>
      <c r="BX42" s="79"/>
      <c r="BY42" s="79"/>
    </row>
    <row r="43" spans="1:84" x14ac:dyDescent="0.2">
      <c r="A43" s="11" t="s">
        <v>482</v>
      </c>
      <c r="B43" s="11" t="s">
        <v>380</v>
      </c>
      <c r="C43" s="105" t="s">
        <v>483</v>
      </c>
      <c r="D43" s="2" t="s">
        <v>484</v>
      </c>
      <c r="E43" s="172" t="s">
        <v>485</v>
      </c>
      <c r="F43" s="78" t="s">
        <v>486</v>
      </c>
      <c r="G43" s="24" t="s">
        <v>390</v>
      </c>
      <c r="H43" s="21">
        <v>60.8</v>
      </c>
      <c r="I43" s="79">
        <v>0.81</v>
      </c>
      <c r="J43" s="21">
        <v>16.309999999999999</v>
      </c>
      <c r="K43" s="79">
        <v>6.8</v>
      </c>
      <c r="L43" s="79">
        <v>0.12</v>
      </c>
      <c r="M43" s="79">
        <v>2.77</v>
      </c>
      <c r="N43" s="79">
        <v>5.34</v>
      </c>
      <c r="O43" s="79">
        <v>3.21</v>
      </c>
      <c r="P43" s="79">
        <v>2.4300000000000002</v>
      </c>
      <c r="Q43" s="79">
        <v>0.25</v>
      </c>
      <c r="R43" s="79" t="s">
        <v>263</v>
      </c>
      <c r="S43" s="79" t="s">
        <v>263</v>
      </c>
      <c r="T43" s="79">
        <v>1.4</v>
      </c>
      <c r="U43" s="9">
        <v>100.24000000000001</v>
      </c>
      <c r="V43" s="22"/>
      <c r="W43" s="24">
        <v>700.00000000000011</v>
      </c>
      <c r="X43" s="24">
        <v>27.368000000000002</v>
      </c>
      <c r="Y43" s="14" t="s">
        <v>263</v>
      </c>
      <c r="Z43" s="14" t="s">
        <v>263</v>
      </c>
      <c r="AA43" s="24" t="s">
        <v>83</v>
      </c>
      <c r="AB43" s="14" t="s">
        <v>263</v>
      </c>
      <c r="AC43" s="24">
        <v>490</v>
      </c>
      <c r="AD43" s="24">
        <v>128.83680000000001</v>
      </c>
      <c r="AE43" s="14" t="s">
        <v>263</v>
      </c>
      <c r="AF43" s="24">
        <v>130</v>
      </c>
      <c r="AG43" s="24">
        <v>130</v>
      </c>
      <c r="AH43" s="21">
        <v>35.287707142390424</v>
      </c>
      <c r="AJ43" s="290"/>
      <c r="AK43" s="3"/>
      <c r="AL43" s="21">
        <v>-6.0276452389407265</v>
      </c>
      <c r="AM43" s="21">
        <v>0.19624578486325789</v>
      </c>
      <c r="AO43" s="21">
        <v>61.6632860040568</v>
      </c>
      <c r="AP43" s="79">
        <v>0.82150101419878296</v>
      </c>
      <c r="AQ43" s="21">
        <v>16.541582150101419</v>
      </c>
      <c r="AR43" s="79">
        <v>6.8965517241379315</v>
      </c>
      <c r="AS43" s="79">
        <v>0.12170385395537527</v>
      </c>
      <c r="AT43" s="79">
        <v>2.8093306288032456</v>
      </c>
      <c r="AU43" s="79">
        <v>5.4158215010141992</v>
      </c>
      <c r="AV43" s="79">
        <v>3.2555780933062883</v>
      </c>
      <c r="AW43" s="79">
        <v>2.4645030425963492</v>
      </c>
      <c r="AX43" s="79">
        <v>0.25354969574036512</v>
      </c>
      <c r="AZ43" s="24">
        <v>709.93914807302247</v>
      </c>
      <c r="BA43" s="24">
        <v>27.756592292089252</v>
      </c>
      <c r="BB43" s="14" t="s">
        <v>263</v>
      </c>
      <c r="BC43" s="14" t="s">
        <v>263</v>
      </c>
      <c r="BD43" s="24" t="s">
        <v>83</v>
      </c>
      <c r="BE43" s="14" t="s">
        <v>263</v>
      </c>
      <c r="BF43" s="24">
        <v>496.95740365111567</v>
      </c>
      <c r="BG43" s="24">
        <v>130.66612576064909</v>
      </c>
      <c r="BH43" s="14" t="s">
        <v>263</v>
      </c>
      <c r="BI43" s="24">
        <v>131.84584178498986</v>
      </c>
      <c r="BJ43" s="24">
        <v>131.84584178498986</v>
      </c>
      <c r="BK43" s="21">
        <f t="shared" si="0"/>
        <v>35.788749637312804</v>
      </c>
      <c r="BM43" s="79">
        <v>2.6419391600507658E-2</v>
      </c>
      <c r="BN43" s="79">
        <v>8.7841582575272081E-3</v>
      </c>
      <c r="BO43" s="184">
        <v>-0.17760747912476582</v>
      </c>
      <c r="BP43" s="184">
        <v>-6.3739849692313388E-2</v>
      </c>
      <c r="BQ43" s="184">
        <v>-6.1180419252295892E-2</v>
      </c>
      <c r="BR43" s="184">
        <v>1.3305672245290148</v>
      </c>
      <c r="BS43" s="184">
        <v>-0.1496567379738527</v>
      </c>
      <c r="BT43" s="184">
        <v>-0.14393933005349868</v>
      </c>
      <c r="BU43" s="184">
        <v>1.4274595991594197E-2</v>
      </c>
      <c r="BV43" s="184">
        <v>0.10744451302763713</v>
      </c>
      <c r="BW43" s="184">
        <v>0.25839970131312917</v>
      </c>
      <c r="BX43" s="79">
        <v>5.6658892009475714E-4</v>
      </c>
      <c r="BY43" s="79">
        <v>0.2579932802380478</v>
      </c>
    </row>
    <row r="44" spans="1:84" x14ac:dyDescent="0.2">
      <c r="A44" s="11" t="s">
        <v>487</v>
      </c>
      <c r="B44" s="11" t="s">
        <v>380</v>
      </c>
      <c r="C44" s="105" t="s">
        <v>488</v>
      </c>
      <c r="D44" s="2" t="s">
        <v>489</v>
      </c>
      <c r="E44" s="172" t="s">
        <v>485</v>
      </c>
      <c r="F44" s="78" t="s">
        <v>486</v>
      </c>
      <c r="G44" s="24" t="s">
        <v>390</v>
      </c>
      <c r="H44" s="21">
        <v>62.2</v>
      </c>
      <c r="I44" s="79">
        <v>0.79</v>
      </c>
      <c r="J44" s="21">
        <v>16.559999999999999</v>
      </c>
      <c r="K44" s="79">
        <v>6.12</v>
      </c>
      <c r="L44" s="79">
        <v>0.1</v>
      </c>
      <c r="M44" s="79">
        <v>2.64</v>
      </c>
      <c r="N44" s="79">
        <v>5.43</v>
      </c>
      <c r="O44" s="79">
        <v>3.33</v>
      </c>
      <c r="P44" s="79">
        <v>2.38</v>
      </c>
      <c r="Q44" s="79">
        <v>0.19</v>
      </c>
      <c r="R44" s="79" t="s">
        <v>263</v>
      </c>
      <c r="S44" s="79" t="s">
        <v>263</v>
      </c>
      <c r="T44" s="79">
        <v>0.72</v>
      </c>
      <c r="U44" s="9">
        <v>100.46</v>
      </c>
      <c r="V44" s="22"/>
      <c r="W44" s="24">
        <v>700.00000000000011</v>
      </c>
      <c r="X44" s="24">
        <v>41.052000000000007</v>
      </c>
      <c r="Y44" s="14" t="s">
        <v>263</v>
      </c>
      <c r="Z44" s="14" t="s">
        <v>263</v>
      </c>
      <c r="AA44" s="24" t="s">
        <v>83</v>
      </c>
      <c r="AB44" s="14" t="s">
        <v>263</v>
      </c>
      <c r="AC44" s="24">
        <v>470</v>
      </c>
      <c r="AD44" s="24">
        <v>117.6336</v>
      </c>
      <c r="AE44" s="14" t="s">
        <v>263</v>
      </c>
      <c r="AF44" s="24">
        <v>110</v>
      </c>
      <c r="AG44" s="24">
        <v>100</v>
      </c>
      <c r="AH44" s="21">
        <v>32.45586886675585</v>
      </c>
      <c r="AJ44" s="290"/>
      <c r="AK44" s="3"/>
      <c r="AL44" s="21"/>
      <c r="AM44" s="21"/>
      <c r="AO44" s="21">
        <v>62.65108783239323</v>
      </c>
      <c r="AP44" s="79">
        <v>0.79572925060435129</v>
      </c>
      <c r="AQ44" s="21">
        <v>16.680096696212729</v>
      </c>
      <c r="AR44" s="79">
        <v>6.1643835616438354</v>
      </c>
      <c r="AS44" s="79">
        <v>0.10072522159548751</v>
      </c>
      <c r="AT44" s="79">
        <v>2.6591458501208702</v>
      </c>
      <c r="AU44" s="79">
        <v>5.4693795326349717</v>
      </c>
      <c r="AV44" s="79">
        <v>3.3541498791297339</v>
      </c>
      <c r="AW44" s="79">
        <v>2.3972602739726026</v>
      </c>
      <c r="AX44" s="79">
        <v>0.19137792103142626</v>
      </c>
      <c r="AZ44" s="24">
        <v>705.07655116841272</v>
      </c>
      <c r="BA44" s="24">
        <v>41.34971796937954</v>
      </c>
      <c r="BB44" s="14" t="s">
        <v>263</v>
      </c>
      <c r="BC44" s="14" t="s">
        <v>263</v>
      </c>
      <c r="BD44" s="24" t="s">
        <v>83</v>
      </c>
      <c r="BE44" s="14" t="s">
        <v>263</v>
      </c>
      <c r="BF44" s="24">
        <v>473.40854149879129</v>
      </c>
      <c r="BG44" s="24">
        <v>118.4867042707494</v>
      </c>
      <c r="BH44" s="14" t="s">
        <v>263</v>
      </c>
      <c r="BI44" s="24">
        <v>110.79774375503627</v>
      </c>
      <c r="BJ44" s="24">
        <v>100.72522159548751</v>
      </c>
      <c r="BK44" s="21">
        <f t="shared" si="0"/>
        <v>32.691245836780674</v>
      </c>
      <c r="BM44" s="79">
        <v>-0.27438344464981834</v>
      </c>
      <c r="BN44" s="79">
        <v>0.34161656310367805</v>
      </c>
      <c r="BO44" s="184">
        <v>4.2712492517118061E-2</v>
      </c>
      <c r="BP44" s="184">
        <v>0.2357945135391708</v>
      </c>
      <c r="BQ44" s="184">
        <v>9.8418909474813798E-2</v>
      </c>
      <c r="BR44" s="184">
        <v>1.5247811599064325</v>
      </c>
      <c r="BS44" s="184">
        <v>5.3566092156583922E-2</v>
      </c>
      <c r="BT44" s="184">
        <v>0.13163525639557161</v>
      </c>
      <c r="BU44" s="184">
        <v>0.36784882431389732</v>
      </c>
      <c r="BV44" s="184">
        <v>0.41005486555864556</v>
      </c>
      <c r="BW44" s="184">
        <v>0.24329890489737149</v>
      </c>
      <c r="BX44" s="79">
        <v>0.24764527720444462</v>
      </c>
      <c r="BY44" s="79">
        <v>0.38379260826185257</v>
      </c>
    </row>
    <row r="45" spans="1:84" x14ac:dyDescent="0.2">
      <c r="A45" s="11" t="s">
        <v>490</v>
      </c>
      <c r="B45" s="11" t="s">
        <v>380</v>
      </c>
      <c r="C45" s="105" t="s">
        <v>491</v>
      </c>
      <c r="D45" s="2" t="s">
        <v>492</v>
      </c>
      <c r="E45" s="172" t="s">
        <v>485</v>
      </c>
      <c r="F45" s="78" t="s">
        <v>486</v>
      </c>
      <c r="G45" s="24" t="s">
        <v>390</v>
      </c>
      <c r="H45" s="21">
        <v>67.599999999999994</v>
      </c>
      <c r="I45" s="79">
        <v>0.53</v>
      </c>
      <c r="J45" s="21">
        <v>14.83</v>
      </c>
      <c r="K45" s="79">
        <v>4.9400000000000004</v>
      </c>
      <c r="L45" s="79">
        <v>0.08</v>
      </c>
      <c r="M45" s="79">
        <v>1.61</v>
      </c>
      <c r="N45" s="79">
        <v>3.33</v>
      </c>
      <c r="O45" s="79">
        <v>3.03</v>
      </c>
      <c r="P45" s="79">
        <v>3.61</v>
      </c>
      <c r="Q45" s="79">
        <v>0.14000000000000001</v>
      </c>
      <c r="R45" s="79" t="s">
        <v>263</v>
      </c>
      <c r="S45" s="79" t="s">
        <v>263</v>
      </c>
      <c r="T45" s="79">
        <v>0.49</v>
      </c>
      <c r="U45" s="9">
        <v>100.18999999999998</v>
      </c>
      <c r="V45" s="22"/>
      <c r="W45" s="24">
        <v>1300</v>
      </c>
      <c r="X45" s="24">
        <v>27.368000000000002</v>
      </c>
      <c r="Y45" s="14" t="s">
        <v>263</v>
      </c>
      <c r="Z45" s="14" t="s">
        <v>263</v>
      </c>
      <c r="AA45" s="24" t="s">
        <v>83</v>
      </c>
      <c r="AB45" s="14" t="s">
        <v>263</v>
      </c>
      <c r="AC45" s="24">
        <v>429.99999999999994</v>
      </c>
      <c r="AD45" s="24">
        <v>67.219200000000001</v>
      </c>
      <c r="AE45" s="14" t="s">
        <v>263</v>
      </c>
      <c r="AF45" s="24">
        <v>100</v>
      </c>
      <c r="AG45" s="24">
        <v>100</v>
      </c>
      <c r="AH45" s="21">
        <v>31.736239278860012</v>
      </c>
      <c r="AJ45" s="290"/>
      <c r="AK45" s="3"/>
      <c r="AL45" s="21">
        <v>-5.9886313539003755</v>
      </c>
      <c r="AM45" s="21">
        <v>0.79136445887740658</v>
      </c>
      <c r="AO45" s="21">
        <v>67.932871068234334</v>
      </c>
      <c r="AP45" s="79">
        <v>0.53260978796100888</v>
      </c>
      <c r="AQ45" s="21">
        <v>14.903024821625966</v>
      </c>
      <c r="AR45" s="79">
        <v>4.9643251934478947</v>
      </c>
      <c r="AS45" s="79">
        <v>8.0393930258265495E-2</v>
      </c>
      <c r="AT45" s="79">
        <v>1.617927846447593</v>
      </c>
      <c r="AU45" s="79">
        <v>3.3463973470003014</v>
      </c>
      <c r="AV45" s="79">
        <v>3.0449201085318056</v>
      </c>
      <c r="AW45" s="79">
        <v>3.6277761029042304</v>
      </c>
      <c r="AX45" s="79">
        <v>0.14068937795196465</v>
      </c>
      <c r="AZ45" s="24">
        <v>1306.4013666968144</v>
      </c>
      <c r="BA45" s="24">
        <v>27.502763541352628</v>
      </c>
      <c r="BB45" s="14" t="s">
        <v>263</v>
      </c>
      <c r="BC45" s="14" t="s">
        <v>263</v>
      </c>
      <c r="BD45" s="24" t="s">
        <v>83</v>
      </c>
      <c r="BE45" s="14" t="s">
        <v>263</v>
      </c>
      <c r="BF45" s="24">
        <v>432.11737513817695</v>
      </c>
      <c r="BG45" s="24">
        <v>67.550195960205002</v>
      </c>
      <c r="BH45" s="14" t="s">
        <v>263</v>
      </c>
      <c r="BI45" s="24">
        <v>100.49241282283187</v>
      </c>
      <c r="BJ45" s="24">
        <v>100.49241282283187</v>
      </c>
      <c r="BK45" s="21">
        <f t="shared" si="0"/>
        <v>31.892512590553725</v>
      </c>
      <c r="BM45" s="79">
        <v>-0.27733578341159792</v>
      </c>
      <c r="BN45" s="79">
        <v>0.45809131295512295</v>
      </c>
      <c r="BO45" s="184">
        <v>-0.30045870755180693</v>
      </c>
      <c r="BP45" s="184">
        <v>0.10669279201605719</v>
      </c>
      <c r="BQ45" s="184">
        <v>-0.11336774300562402</v>
      </c>
      <c r="BR45" s="184">
        <v>1.0198249279251463</v>
      </c>
      <c r="BS45" s="184">
        <v>-0.3574843150105681</v>
      </c>
      <c r="BT45" s="184">
        <v>-0.30601373779056096</v>
      </c>
      <c r="BU45" s="184">
        <v>0.24461920050183483</v>
      </c>
      <c r="BV45" s="184">
        <v>1.1387806994397942</v>
      </c>
      <c r="BW45" s="184">
        <v>-8.3885017444041754E-2</v>
      </c>
      <c r="BX45" s="79">
        <v>0.14146270042108755</v>
      </c>
      <c r="BY45" s="79">
        <v>0.2579932802380478</v>
      </c>
    </row>
    <row r="46" spans="1:84" x14ac:dyDescent="0.2">
      <c r="A46" s="11" t="s">
        <v>493</v>
      </c>
      <c r="B46" s="11" t="s">
        <v>380</v>
      </c>
      <c r="C46" s="105" t="s">
        <v>494</v>
      </c>
      <c r="D46" s="2" t="s">
        <v>495</v>
      </c>
      <c r="E46" s="172" t="s">
        <v>485</v>
      </c>
      <c r="F46" s="78" t="s">
        <v>486</v>
      </c>
      <c r="G46" s="24" t="s">
        <v>390</v>
      </c>
      <c r="H46" s="21">
        <v>67.400000000000006</v>
      </c>
      <c r="I46" s="79">
        <v>0.5</v>
      </c>
      <c r="J46" s="21">
        <v>15.07</v>
      </c>
      <c r="K46" s="79">
        <v>4.67</v>
      </c>
      <c r="L46" s="79">
        <v>7.0000000000000007E-2</v>
      </c>
      <c r="M46" s="79">
        <v>1.62</v>
      </c>
      <c r="N46" s="79">
        <v>3.55</v>
      </c>
      <c r="O46" s="79">
        <v>3.23</v>
      </c>
      <c r="P46" s="79">
        <v>3.33</v>
      </c>
      <c r="Q46" s="79">
        <v>0.13</v>
      </c>
      <c r="R46" s="79" t="s">
        <v>263</v>
      </c>
      <c r="S46" s="79" t="s">
        <v>263</v>
      </c>
      <c r="T46" s="79">
        <v>0.62</v>
      </c>
      <c r="U46" s="9">
        <v>100.19</v>
      </c>
      <c r="V46" s="22"/>
      <c r="W46" s="24">
        <v>1200</v>
      </c>
      <c r="X46" s="24">
        <v>34.21</v>
      </c>
      <c r="Y46" s="14" t="s">
        <v>263</v>
      </c>
      <c r="Z46" s="14" t="s">
        <v>263</v>
      </c>
      <c r="AA46" s="24" t="s">
        <v>83</v>
      </c>
      <c r="AB46" s="14" t="s">
        <v>263</v>
      </c>
      <c r="AC46" s="24">
        <v>410</v>
      </c>
      <c r="AD46" s="24">
        <v>61.617599999999996</v>
      </c>
      <c r="AE46" s="14" t="s">
        <v>263</v>
      </c>
      <c r="AF46" s="24">
        <v>90</v>
      </c>
      <c r="AG46" s="24">
        <v>110</v>
      </c>
      <c r="AJ46" s="290"/>
      <c r="AK46" s="3"/>
      <c r="AL46" s="21"/>
      <c r="AM46" s="21"/>
      <c r="AO46" s="21">
        <v>67.820487019521039</v>
      </c>
      <c r="AP46" s="79">
        <v>0.50311933990742608</v>
      </c>
      <c r="AQ46" s="21">
        <v>15.164016904809822</v>
      </c>
      <c r="AR46" s="79">
        <v>4.6991346347353593</v>
      </c>
      <c r="AS46" s="79">
        <v>7.0436707587039654E-2</v>
      </c>
      <c r="AT46" s="79">
        <v>1.6301066613000605</v>
      </c>
      <c r="AU46" s="79">
        <v>3.5721473133427248</v>
      </c>
      <c r="AV46" s="79">
        <v>3.2501509358019725</v>
      </c>
      <c r="AW46" s="79">
        <v>3.3507748037834575</v>
      </c>
      <c r="AX46" s="79">
        <v>0.13081102837593078</v>
      </c>
      <c r="AZ46" s="24">
        <v>1207.4864157778225</v>
      </c>
      <c r="BA46" s="24">
        <v>34.423425236466095</v>
      </c>
      <c r="BB46" s="14" t="s">
        <v>263</v>
      </c>
      <c r="BC46" s="14" t="s">
        <v>263</v>
      </c>
      <c r="BD46" s="24" t="s">
        <v>83</v>
      </c>
      <c r="BE46" s="14" t="s">
        <v>263</v>
      </c>
      <c r="BF46" s="24">
        <v>412.55785872408939</v>
      </c>
      <c r="BG46" s="24">
        <v>62.002012477359628</v>
      </c>
      <c r="BH46" s="14" t="s">
        <v>263</v>
      </c>
      <c r="BI46" s="24">
        <v>90.561481183336696</v>
      </c>
      <c r="BJ46" s="24">
        <v>110.68625477963373</v>
      </c>
      <c r="BK46" s="21">
        <f t="shared" si="0"/>
        <v>0</v>
      </c>
      <c r="BM46" s="79">
        <v>-0.15969733654401641</v>
      </c>
      <c r="BN46" s="79">
        <v>0.32161584848272318</v>
      </c>
      <c r="BO46" s="184">
        <v>-0.40005034952985152</v>
      </c>
      <c r="BP46" s="184">
        <v>2.2366234026971243E-2</v>
      </c>
      <c r="BQ46" s="184">
        <v>-0.23802490979688351</v>
      </c>
      <c r="BR46" s="184">
        <v>0.6066789199404572</v>
      </c>
      <c r="BS46" s="184">
        <v>-0.4122668494167816</v>
      </c>
      <c r="BT46" s="184">
        <v>-0.32742254140226379</v>
      </c>
      <c r="BU46" s="184">
        <v>0.2061566209483725</v>
      </c>
      <c r="BV46" s="184">
        <v>0.79353808338819309</v>
      </c>
      <c r="BW46" s="184">
        <v>-0.22665618355665862</v>
      </c>
      <c r="BX46" s="79">
        <v>-1.0571443609628139E-2</v>
      </c>
      <c r="BY46" s="79">
        <v>2.9267229285675489E-2</v>
      </c>
    </row>
    <row r="47" spans="1:84" ht="15" x14ac:dyDescent="0.2">
      <c r="A47" s="11" t="s">
        <v>496</v>
      </c>
      <c r="B47" s="11" t="s">
        <v>380</v>
      </c>
      <c r="C47" s="105" t="s">
        <v>497</v>
      </c>
      <c r="D47" s="2" t="s">
        <v>498</v>
      </c>
      <c r="E47" s="172" t="s">
        <v>485</v>
      </c>
      <c r="F47" s="78" t="s">
        <v>486</v>
      </c>
      <c r="G47" s="24" t="s">
        <v>390</v>
      </c>
      <c r="H47" s="21">
        <v>68.099999999999994</v>
      </c>
      <c r="I47" s="79">
        <v>0.53</v>
      </c>
      <c r="J47" s="21">
        <v>14.33</v>
      </c>
      <c r="K47" s="79">
        <v>5.16</v>
      </c>
      <c r="L47" s="79">
        <v>0.08</v>
      </c>
      <c r="M47" s="79">
        <v>1.63</v>
      </c>
      <c r="N47" s="79">
        <v>3.26</v>
      </c>
      <c r="O47" s="79">
        <v>2.94</v>
      </c>
      <c r="P47" s="79">
        <v>3.43</v>
      </c>
      <c r="Q47" s="79">
        <v>0.14000000000000001</v>
      </c>
      <c r="R47" s="79" t="s">
        <v>263</v>
      </c>
      <c r="S47" s="79" t="s">
        <v>263</v>
      </c>
      <c r="T47" s="79">
        <v>0.45</v>
      </c>
      <c r="U47" s="9">
        <v>100.05</v>
      </c>
      <c r="V47" s="22"/>
      <c r="W47" s="24">
        <v>1200</v>
      </c>
      <c r="X47" s="24">
        <v>41.052000000000007</v>
      </c>
      <c r="Y47" s="14" t="s">
        <v>263</v>
      </c>
      <c r="Z47" s="14" t="s">
        <v>263</v>
      </c>
      <c r="AA47" s="24" t="s">
        <v>83</v>
      </c>
      <c r="AB47" s="14" t="s">
        <v>263</v>
      </c>
      <c r="AC47" s="24">
        <v>340</v>
      </c>
      <c r="AD47" s="24">
        <v>78.42240000000001</v>
      </c>
      <c r="AE47" s="14" t="s">
        <v>263</v>
      </c>
      <c r="AF47" s="24">
        <v>90</v>
      </c>
      <c r="AG47" s="24">
        <v>100</v>
      </c>
      <c r="AJ47"/>
      <c r="AK47" s="3"/>
      <c r="AL47" s="21"/>
      <c r="AM47" s="21"/>
      <c r="AO47" s="21">
        <v>68.40783525866398</v>
      </c>
      <c r="AP47" s="79">
        <v>0.53239578101456553</v>
      </c>
      <c r="AQ47" s="21">
        <v>14.394776494224008</v>
      </c>
      <c r="AR47" s="79">
        <v>5.1833249623304871</v>
      </c>
      <c r="AS47" s="79">
        <v>8.0361627322953294E-2</v>
      </c>
      <c r="AT47" s="79">
        <v>1.6373681567051732</v>
      </c>
      <c r="AU47" s="79">
        <v>3.2747363134103464</v>
      </c>
      <c r="AV47" s="79">
        <v>2.9532898041185334</v>
      </c>
      <c r="AW47" s="79">
        <v>3.4455047714716223</v>
      </c>
      <c r="AX47" s="79">
        <v>0.14063284781516827</v>
      </c>
      <c r="AZ47" s="24">
        <v>1205.4244098442994</v>
      </c>
      <c r="BA47" s="24">
        <v>41.237569060773488</v>
      </c>
      <c r="BB47" s="14" t="s">
        <v>263</v>
      </c>
      <c r="BC47" s="14" t="s">
        <v>263</v>
      </c>
      <c r="BD47" s="24" t="s">
        <v>83</v>
      </c>
      <c r="BE47" s="14" t="s">
        <v>263</v>
      </c>
      <c r="BF47" s="24">
        <v>341.53691612255147</v>
      </c>
      <c r="BG47" s="24">
        <v>78.776896032144663</v>
      </c>
      <c r="BH47" s="14" t="s">
        <v>263</v>
      </c>
      <c r="BI47" s="24">
        <v>90.406830738322455</v>
      </c>
      <c r="BJ47" s="24">
        <v>100.45203415369161</v>
      </c>
      <c r="BK47" s="21">
        <f t="shared" si="0"/>
        <v>0</v>
      </c>
      <c r="BM47" s="79">
        <v>-0.27784923363103764</v>
      </c>
      <c r="BN47" s="79">
        <v>0.46887601201544182</v>
      </c>
      <c r="BO47" s="184">
        <v>-0.30045870755180681</v>
      </c>
      <c r="BP47" s="184">
        <v>6.9380155737700511E-2</v>
      </c>
      <c r="BQ47" s="184">
        <v>-7.3882095933000103E-2</v>
      </c>
      <c r="BR47" s="184">
        <v>1.0198249279251459</v>
      </c>
      <c r="BS47" s="184">
        <v>-0.34950275370635153</v>
      </c>
      <c r="BT47" s="184">
        <v>-0.32060203759676553</v>
      </c>
      <c r="BU47" s="184">
        <v>0.20765031335821571</v>
      </c>
      <c r="BV47" s="184">
        <v>1.0321378944815778</v>
      </c>
      <c r="BW47" s="184">
        <v>-8.3885017444041976E-2</v>
      </c>
      <c r="BX47" s="79">
        <v>-9.7448097341465645E-2</v>
      </c>
      <c r="BY47" s="79">
        <v>0.13219395221424302</v>
      </c>
    </row>
    <row r="48" spans="1:84" x14ac:dyDescent="0.2">
      <c r="A48" s="11" t="s">
        <v>499</v>
      </c>
      <c r="B48" s="11" t="s">
        <v>380</v>
      </c>
      <c r="C48" s="105" t="s">
        <v>500</v>
      </c>
      <c r="D48" s="2" t="s">
        <v>501</v>
      </c>
      <c r="E48" s="172" t="s">
        <v>502</v>
      </c>
      <c r="F48" s="78" t="s">
        <v>486</v>
      </c>
      <c r="G48" s="24" t="s">
        <v>390</v>
      </c>
      <c r="H48" s="21">
        <v>51.6</v>
      </c>
      <c r="I48" s="79">
        <v>1.21</v>
      </c>
      <c r="J48" s="21">
        <v>18.23</v>
      </c>
      <c r="K48" s="79">
        <v>9.8000000000000007</v>
      </c>
      <c r="L48" s="79">
        <v>0.16</v>
      </c>
      <c r="M48" s="79">
        <v>4.72</v>
      </c>
      <c r="N48" s="79">
        <v>8.06</v>
      </c>
      <c r="O48" s="79">
        <v>3.11</v>
      </c>
      <c r="P48" s="79">
        <v>1.51</v>
      </c>
      <c r="Q48" s="79">
        <v>0.31</v>
      </c>
      <c r="R48" s="79" t="s">
        <v>263</v>
      </c>
      <c r="S48" s="79" t="s">
        <v>263</v>
      </c>
      <c r="T48" s="79">
        <v>1.38</v>
      </c>
      <c r="U48" s="9">
        <v>100.09</v>
      </c>
      <c r="V48" s="22"/>
      <c r="W48" s="24">
        <v>500</v>
      </c>
      <c r="X48" s="24">
        <v>54.736000000000004</v>
      </c>
      <c r="Y48" s="14" t="s">
        <v>263</v>
      </c>
      <c r="Z48" s="14" t="s">
        <v>263</v>
      </c>
      <c r="AA48" s="24" t="s">
        <v>83</v>
      </c>
      <c r="AB48" s="14" t="s">
        <v>263</v>
      </c>
      <c r="AC48" s="24">
        <v>560</v>
      </c>
      <c r="AD48" s="24">
        <v>218.4624</v>
      </c>
      <c r="AE48" s="14" t="s">
        <v>263</v>
      </c>
      <c r="AF48" s="24">
        <v>140</v>
      </c>
      <c r="AG48" s="24">
        <v>70</v>
      </c>
      <c r="AJ48" s="290"/>
      <c r="AK48" s="3"/>
      <c r="AL48" s="21"/>
      <c r="AM48" s="21"/>
      <c r="AO48" s="21">
        <v>52.322044210099371</v>
      </c>
      <c r="AP48" s="79">
        <v>1.2269316568647333</v>
      </c>
      <c r="AQ48" s="21">
        <v>18.48509430135875</v>
      </c>
      <c r="AR48" s="79">
        <v>9.9371324274994937</v>
      </c>
      <c r="AS48" s="79">
        <v>0.16223889677550191</v>
      </c>
      <c r="AT48" s="79">
        <v>4.7860474548773064</v>
      </c>
      <c r="AU48" s="79">
        <v>8.1727844250659096</v>
      </c>
      <c r="AV48" s="79">
        <v>3.1535185560738186</v>
      </c>
      <c r="AW48" s="79">
        <v>1.5311295883187994</v>
      </c>
      <c r="AX48" s="79">
        <v>0.31433786250253498</v>
      </c>
      <c r="AZ48" s="24">
        <v>506.99655242344352</v>
      </c>
      <c r="BA48" s="24">
        <v>55.501926586899209</v>
      </c>
      <c r="BB48" s="14" t="s">
        <v>263</v>
      </c>
      <c r="BC48" s="14" t="s">
        <v>263</v>
      </c>
      <c r="BD48" s="24" t="s">
        <v>83</v>
      </c>
      <c r="BE48" s="14" t="s">
        <v>263</v>
      </c>
      <c r="BF48" s="24">
        <v>567.83613871425666</v>
      </c>
      <c r="BG48" s="24">
        <v>221.51936726830257</v>
      </c>
      <c r="BH48" s="14" t="s">
        <v>263</v>
      </c>
      <c r="BI48" s="24">
        <v>141.95903467856417</v>
      </c>
      <c r="BJ48" s="24">
        <v>70.979517339282083</v>
      </c>
      <c r="BK48" s="21">
        <f t="shared" si="0"/>
        <v>0</v>
      </c>
      <c r="BM48" s="79">
        <v>-0.80844502289865749</v>
      </c>
      <c r="BN48" s="79">
        <v>0.58997277574988072</v>
      </c>
      <c r="BO48" s="184">
        <v>1.2815228136450503</v>
      </c>
      <c r="BP48" s="184">
        <v>0.94345531244126035</v>
      </c>
      <c r="BQ48" s="184">
        <v>1.5127229955306203</v>
      </c>
      <c r="BR48" s="184">
        <v>4.7709283655004162</v>
      </c>
      <c r="BS48" s="184">
        <v>1.6909263825644354</v>
      </c>
      <c r="BT48" s="184">
        <v>1.3996264579185236</v>
      </c>
      <c r="BU48" s="184">
        <v>0.82497204788340683</v>
      </c>
      <c r="BV48" s="184">
        <v>0.27802091656275851</v>
      </c>
      <c r="BW48" s="184">
        <v>1.8979147407382353</v>
      </c>
      <c r="BX48" s="79">
        <v>1.1236515356671397</v>
      </c>
      <c r="BY48" s="79">
        <v>1.5159865604760956</v>
      </c>
    </row>
    <row r="49" spans="1:77" x14ac:dyDescent="0.2">
      <c r="A49" s="11" t="s">
        <v>503</v>
      </c>
      <c r="B49" s="11" t="s">
        <v>380</v>
      </c>
      <c r="C49" s="105" t="s">
        <v>504</v>
      </c>
      <c r="D49" s="2" t="s">
        <v>505</v>
      </c>
      <c r="E49" s="172" t="s">
        <v>502</v>
      </c>
      <c r="F49" s="78" t="s">
        <v>486</v>
      </c>
      <c r="G49" s="24" t="s">
        <v>390</v>
      </c>
      <c r="H49" s="21">
        <v>60.5</v>
      </c>
      <c r="I49" s="79">
        <v>0.89</v>
      </c>
      <c r="J49" s="21">
        <v>16.600000000000001</v>
      </c>
      <c r="K49" s="79">
        <v>6.68</v>
      </c>
      <c r="L49" s="79">
        <v>0.1</v>
      </c>
      <c r="M49" s="79">
        <v>3.04</v>
      </c>
      <c r="N49" s="79">
        <v>5.22</v>
      </c>
      <c r="O49" s="79">
        <v>2.76</v>
      </c>
      <c r="P49" s="79">
        <v>1.51</v>
      </c>
      <c r="Q49" s="79">
        <v>0.2</v>
      </c>
      <c r="R49" s="79" t="s">
        <v>263</v>
      </c>
      <c r="S49" s="79" t="s">
        <v>263</v>
      </c>
      <c r="T49" s="79">
        <v>2.25</v>
      </c>
      <c r="U49" s="9">
        <v>99.750000000000028</v>
      </c>
      <c r="V49" s="22"/>
      <c r="W49" s="24">
        <v>500</v>
      </c>
      <c r="X49" s="24">
        <v>41.052000000000007</v>
      </c>
      <c r="Y49" s="14" t="s">
        <v>263</v>
      </c>
      <c r="Z49" s="14" t="s">
        <v>263</v>
      </c>
      <c r="AA49" s="24" t="s">
        <v>83</v>
      </c>
      <c r="AB49" s="14" t="s">
        <v>263</v>
      </c>
      <c r="AC49" s="24">
        <v>480</v>
      </c>
      <c r="AD49" s="24">
        <v>156.84480000000002</v>
      </c>
      <c r="AE49" s="14" t="s">
        <v>263</v>
      </c>
      <c r="AF49" s="24">
        <v>100</v>
      </c>
      <c r="AG49" s="24">
        <v>80</v>
      </c>
      <c r="AH49" s="21"/>
      <c r="AJ49" s="290"/>
      <c r="AK49" s="3"/>
      <c r="AL49" s="21"/>
      <c r="AM49" s="21"/>
      <c r="AO49" s="21">
        <v>61.892583120204606</v>
      </c>
      <c r="AP49" s="79">
        <v>0.91048593350383633</v>
      </c>
      <c r="AQ49" s="21">
        <v>16.98209718670077</v>
      </c>
      <c r="AR49" s="79">
        <v>6.8337595907928392</v>
      </c>
      <c r="AS49" s="79">
        <v>0.10230179028132992</v>
      </c>
      <c r="AT49" s="79">
        <v>3.1099744245524295</v>
      </c>
      <c r="AU49" s="79">
        <v>5.3401534526854224</v>
      </c>
      <c r="AV49" s="79">
        <v>2.8235294117647061</v>
      </c>
      <c r="AW49" s="79">
        <v>1.5447570332480818</v>
      </c>
      <c r="AX49" s="79">
        <v>0.20460358056265984</v>
      </c>
      <c r="AZ49" s="24">
        <v>511.5089514066496</v>
      </c>
      <c r="BA49" s="24">
        <v>41.99693094629157</v>
      </c>
      <c r="BB49" s="14" t="s">
        <v>263</v>
      </c>
      <c r="BC49" s="14" t="s">
        <v>263</v>
      </c>
      <c r="BD49" s="24" t="s">
        <v>83</v>
      </c>
      <c r="BE49" s="14" t="s">
        <v>263</v>
      </c>
      <c r="BF49" s="24">
        <v>491.04859335038361</v>
      </c>
      <c r="BG49" s="24">
        <v>160.45503836317138</v>
      </c>
      <c r="BH49" s="14" t="s">
        <v>263</v>
      </c>
      <c r="BI49" s="24">
        <v>102.30179028132993</v>
      </c>
      <c r="BJ49" s="24">
        <v>81.84143222506394</v>
      </c>
      <c r="BK49" s="21">
        <f t="shared" si="0"/>
        <v>0</v>
      </c>
      <c r="BM49" s="79">
        <v>-0.56842996719530281</v>
      </c>
      <c r="BN49" s="79">
        <v>0.6311857328732422</v>
      </c>
      <c r="BO49" s="184">
        <v>0.46837676952568841</v>
      </c>
      <c r="BP49" s="184">
        <v>0.54847440555179983</v>
      </c>
      <c r="BQ49" s="184">
        <v>0.49865978662004817</v>
      </c>
      <c r="BR49" s="184">
        <v>2.15597644988304</v>
      </c>
      <c r="BS49" s="184">
        <v>0.51649664780114346</v>
      </c>
      <c r="BT49" s="184">
        <v>0.3598379462211978</v>
      </c>
      <c r="BU49" s="184">
        <v>0.41714067383872244</v>
      </c>
      <c r="BV49" s="184">
        <v>0.11826830199241312</v>
      </c>
      <c r="BW49" s="184">
        <v>0.63591961170706757</v>
      </c>
      <c r="BX49" s="79">
        <v>0.59273865175035456</v>
      </c>
      <c r="BY49" s="79">
        <v>0.57249160029755952</v>
      </c>
    </row>
    <row r="50" spans="1:77" x14ac:dyDescent="0.2">
      <c r="A50" s="11" t="s">
        <v>506</v>
      </c>
      <c r="B50" s="11" t="s">
        <v>380</v>
      </c>
      <c r="C50" s="105" t="s">
        <v>507</v>
      </c>
      <c r="D50" s="2" t="s">
        <v>508</v>
      </c>
      <c r="E50" s="172" t="s">
        <v>502</v>
      </c>
      <c r="F50" s="78" t="s">
        <v>486</v>
      </c>
      <c r="G50" s="24" t="s">
        <v>390</v>
      </c>
      <c r="H50" s="21">
        <v>56.9</v>
      </c>
      <c r="I50" s="79">
        <v>1.1100000000000001</v>
      </c>
      <c r="J50" s="21">
        <v>16.920000000000002</v>
      </c>
      <c r="K50" s="79">
        <v>8.56</v>
      </c>
      <c r="L50" s="79">
        <v>0.14000000000000001</v>
      </c>
      <c r="M50" s="79">
        <v>3.67</v>
      </c>
      <c r="N50" s="79">
        <v>6.24</v>
      </c>
      <c r="O50" s="79">
        <v>3.07</v>
      </c>
      <c r="P50" s="79">
        <v>1.87</v>
      </c>
      <c r="Q50" s="79">
        <v>0.26</v>
      </c>
      <c r="R50" s="79" t="s">
        <v>263</v>
      </c>
      <c r="S50" s="79" t="s">
        <v>263</v>
      </c>
      <c r="T50" s="79">
        <v>1.1299999999999999</v>
      </c>
      <c r="U50" s="9">
        <v>99.87</v>
      </c>
      <c r="V50" s="22"/>
      <c r="W50" s="24">
        <v>600</v>
      </c>
      <c r="X50" s="24">
        <v>20.526000000000003</v>
      </c>
      <c r="Y50" s="14" t="s">
        <v>263</v>
      </c>
      <c r="Z50" s="14" t="s">
        <v>263</v>
      </c>
      <c r="AA50" s="24" t="s">
        <v>83</v>
      </c>
      <c r="AB50" s="14" t="s">
        <v>263</v>
      </c>
      <c r="AC50" s="24">
        <v>470</v>
      </c>
      <c r="AD50" s="24">
        <v>162.44640000000001</v>
      </c>
      <c r="AE50" s="14" t="s">
        <v>263</v>
      </c>
      <c r="AF50" s="24">
        <v>130</v>
      </c>
      <c r="AG50" s="24">
        <v>110</v>
      </c>
      <c r="AH50" s="21"/>
      <c r="AJ50" s="290"/>
      <c r="AK50" s="3"/>
      <c r="AL50" s="21"/>
      <c r="AM50" s="21"/>
      <c r="AO50" s="21">
        <v>57.550318600182052</v>
      </c>
      <c r="AP50" s="79">
        <v>1.1226863558207749</v>
      </c>
      <c r="AQ50" s="21">
        <v>17.113381207646405</v>
      </c>
      <c r="AR50" s="79">
        <v>8.6578335187620095</v>
      </c>
      <c r="AS50" s="79">
        <v>0.14160008091433196</v>
      </c>
      <c r="AT50" s="79">
        <v>3.7119449782542731</v>
      </c>
      <c r="AU50" s="79">
        <v>6.311317892181652</v>
      </c>
      <c r="AV50" s="79">
        <v>3.1050874886214221</v>
      </c>
      <c r="AW50" s="79">
        <v>1.8913725093557197</v>
      </c>
      <c r="AX50" s="79">
        <v>0.26297157884090216</v>
      </c>
      <c r="AZ50" s="24">
        <v>606.85748963285118</v>
      </c>
      <c r="BA50" s="24">
        <v>20.760594720339842</v>
      </c>
      <c r="BB50" s="14" t="s">
        <v>263</v>
      </c>
      <c r="BC50" s="14" t="s">
        <v>263</v>
      </c>
      <c r="BD50" s="24" t="s">
        <v>83</v>
      </c>
      <c r="BE50" s="14" t="s">
        <v>263</v>
      </c>
      <c r="BF50" s="24">
        <v>475.37170021240007</v>
      </c>
      <c r="BG50" s="24">
        <v>164.30302417315667</v>
      </c>
      <c r="BH50" s="14" t="s">
        <v>263</v>
      </c>
      <c r="BI50" s="24">
        <v>131.48578942045108</v>
      </c>
      <c r="BJ50" s="24">
        <v>111.25720643268939</v>
      </c>
      <c r="BK50" s="21">
        <f t="shared" si="0"/>
        <v>0</v>
      </c>
      <c r="BM50" s="79">
        <v>-0.15374598172778131</v>
      </c>
      <c r="BN50" s="79">
        <v>0.11572613914936114</v>
      </c>
      <c r="BO50" s="184">
        <v>0.33188822404372975</v>
      </c>
      <c r="BP50" s="184">
        <v>0.14787237423598909</v>
      </c>
      <c r="BQ50" s="184">
        <v>0.39668239232091573</v>
      </c>
      <c r="BR50" s="184">
        <v>2.2133578398809148</v>
      </c>
      <c r="BS50" s="184">
        <v>0.33146954483976021</v>
      </c>
      <c r="BT50" s="184">
        <v>0.18222065961968292</v>
      </c>
      <c r="BU50" s="184">
        <v>0.14640892455464516</v>
      </c>
      <c r="BV50" s="184">
        <v>7.1820468276042604E-3</v>
      </c>
      <c r="BW50" s="184">
        <v>0.54668763288668232</v>
      </c>
      <c r="BX50" s="79">
        <v>0.13422297927676774</v>
      </c>
      <c r="BY50" s="79">
        <v>0.48671933119041988</v>
      </c>
    </row>
    <row r="51" spans="1:77" x14ac:dyDescent="0.2">
      <c r="A51" s="11" t="s">
        <v>509</v>
      </c>
      <c r="B51" s="11" t="s">
        <v>380</v>
      </c>
      <c r="C51" s="105" t="s">
        <v>510</v>
      </c>
      <c r="D51" s="2" t="s">
        <v>511</v>
      </c>
      <c r="E51" s="172" t="s">
        <v>502</v>
      </c>
      <c r="F51" s="78" t="s">
        <v>486</v>
      </c>
      <c r="G51" s="24" t="s">
        <v>390</v>
      </c>
      <c r="H51" s="21">
        <v>56.8</v>
      </c>
      <c r="I51" s="79">
        <v>1.07</v>
      </c>
      <c r="J51" s="21">
        <v>17.260000000000002</v>
      </c>
      <c r="K51" s="79">
        <v>8.3000000000000007</v>
      </c>
      <c r="L51" s="79">
        <v>0.14000000000000001</v>
      </c>
      <c r="M51" s="79">
        <v>3.47</v>
      </c>
      <c r="N51" s="79">
        <v>6.34</v>
      </c>
      <c r="O51" s="79">
        <v>3.18</v>
      </c>
      <c r="P51" s="79">
        <v>1.73</v>
      </c>
      <c r="Q51" s="79">
        <v>0.28999999999999998</v>
      </c>
      <c r="R51" s="79" t="s">
        <v>263</v>
      </c>
      <c r="S51" s="79" t="s">
        <v>263</v>
      </c>
      <c r="T51" s="79">
        <v>1.22</v>
      </c>
      <c r="U51" s="9">
        <v>99.800000000000011</v>
      </c>
      <c r="V51" s="22"/>
      <c r="W51" s="24">
        <v>500</v>
      </c>
      <c r="X51" s="24">
        <v>27.368000000000002</v>
      </c>
      <c r="Y51" s="14" t="s">
        <v>263</v>
      </c>
      <c r="Z51" s="14" t="s">
        <v>263</v>
      </c>
      <c r="AA51" s="24">
        <v>20</v>
      </c>
      <c r="AB51" s="14" t="s">
        <v>263</v>
      </c>
      <c r="AC51" s="24">
        <v>509.99999999999994</v>
      </c>
      <c r="AD51" s="24">
        <v>179.25119999999998</v>
      </c>
      <c r="AE51" s="14" t="s">
        <v>263</v>
      </c>
      <c r="AF51" s="24">
        <v>120</v>
      </c>
      <c r="AG51" s="24">
        <v>110</v>
      </c>
      <c r="AH51" s="21">
        <v>31.122401226415324</v>
      </c>
      <c r="AJ51" s="290"/>
      <c r="AK51" s="3"/>
      <c r="AL51" s="21"/>
      <c r="AM51" s="21"/>
      <c r="AO51" s="21">
        <v>57.501518526017414</v>
      </c>
      <c r="AP51" s="79">
        <v>1.0832152257542011</v>
      </c>
      <c r="AQ51" s="21">
        <v>17.473172707025714</v>
      </c>
      <c r="AR51" s="79">
        <v>8.4025106296821228</v>
      </c>
      <c r="AS51" s="79">
        <v>0.14172909495849365</v>
      </c>
      <c r="AT51" s="79">
        <v>3.5128568536140921</v>
      </c>
      <c r="AU51" s="79">
        <v>6.4183033002632115</v>
      </c>
      <c r="AV51" s="79">
        <v>3.219275156914355</v>
      </c>
      <c r="AW51" s="79">
        <v>1.7513666734156712</v>
      </c>
      <c r="AX51" s="79">
        <v>0.29358169669973677</v>
      </c>
      <c r="AZ51" s="24">
        <v>506.17533913747724</v>
      </c>
      <c r="BA51" s="24">
        <v>27.706013363028955</v>
      </c>
      <c r="BB51" s="14" t="s">
        <v>263</v>
      </c>
      <c r="BC51" s="14" t="s">
        <v>263</v>
      </c>
      <c r="BD51" s="24">
        <v>20.247013565499088</v>
      </c>
      <c r="BE51" s="14" t="s">
        <v>263</v>
      </c>
      <c r="BF51" s="24">
        <v>516.29884592022665</v>
      </c>
      <c r="BG51" s="24">
        <v>181.46507390159951</v>
      </c>
      <c r="BH51" s="14" t="s">
        <v>263</v>
      </c>
      <c r="BI51" s="24">
        <v>121.48208139299453</v>
      </c>
      <c r="BJ51" s="24">
        <v>111.35857461024499</v>
      </c>
      <c r="BK51" s="21">
        <f t="shared" si="0"/>
        <v>31.506783991106825</v>
      </c>
      <c r="BM51" s="79">
        <v>-0.15269574264256325</v>
      </c>
      <c r="BN51" s="79">
        <v>0.11376528477475789</v>
      </c>
      <c r="BO51" s="184">
        <v>0.28389225200611756</v>
      </c>
      <c r="BP51" s="184">
        <v>0.17093836757170022</v>
      </c>
      <c r="BQ51" s="184">
        <v>0.35425979629247695</v>
      </c>
      <c r="BR51" s="184">
        <v>2.2133578398809144</v>
      </c>
      <c r="BS51" s="184">
        <v>0.25890989661960973</v>
      </c>
      <c r="BT51" s="184">
        <v>0.20116650352384458</v>
      </c>
      <c r="BU51" s="184">
        <v>0.18748546582533288</v>
      </c>
      <c r="BV51" s="184">
        <v>-6.8221956678205742E-2</v>
      </c>
      <c r="BW51" s="184">
        <v>0.72515159052745348</v>
      </c>
      <c r="BX51" s="79">
        <v>0.2307525945343647</v>
      </c>
      <c r="BY51" s="79">
        <v>0.37235630571423384</v>
      </c>
    </row>
    <row r="52" spans="1:77" x14ac:dyDescent="0.2">
      <c r="A52" s="11" t="s">
        <v>512</v>
      </c>
      <c r="B52" s="11" t="s">
        <v>380</v>
      </c>
      <c r="C52" s="105" t="s">
        <v>513</v>
      </c>
      <c r="D52" s="2" t="s">
        <v>514</v>
      </c>
      <c r="E52" s="172" t="s">
        <v>502</v>
      </c>
      <c r="F52" s="78" t="s">
        <v>486</v>
      </c>
      <c r="G52" s="24" t="s">
        <v>390</v>
      </c>
      <c r="H52" s="21">
        <v>52.9</v>
      </c>
      <c r="I52" s="79">
        <v>1.34</v>
      </c>
      <c r="J52" s="21">
        <v>18.02</v>
      </c>
      <c r="K52" s="79">
        <v>9.2899999999999991</v>
      </c>
      <c r="L52" s="79">
        <v>0.14000000000000001</v>
      </c>
      <c r="M52" s="79">
        <v>4.63</v>
      </c>
      <c r="N52" s="79">
        <v>8.15</v>
      </c>
      <c r="O52" s="79">
        <v>3.13</v>
      </c>
      <c r="P52" s="79">
        <v>1.46</v>
      </c>
      <c r="Q52" s="79">
        <v>0.26</v>
      </c>
      <c r="R52" s="79" t="s">
        <v>263</v>
      </c>
      <c r="S52" s="79" t="s">
        <v>263</v>
      </c>
      <c r="T52" s="79">
        <v>0.92</v>
      </c>
      <c r="U52" s="9">
        <v>100.24000000000001</v>
      </c>
      <c r="V52" s="22"/>
      <c r="W52" s="24">
        <v>500</v>
      </c>
      <c r="X52" s="24">
        <v>41.052000000000007</v>
      </c>
      <c r="Y52" s="14" t="s">
        <v>263</v>
      </c>
      <c r="Z52" s="14" t="s">
        <v>263</v>
      </c>
      <c r="AA52" s="24" t="s">
        <v>83</v>
      </c>
      <c r="AB52" s="14" t="s">
        <v>263</v>
      </c>
      <c r="AC52" s="24">
        <v>590</v>
      </c>
      <c r="AD52" s="24">
        <v>218.4624</v>
      </c>
      <c r="AE52" s="14" t="s">
        <v>263</v>
      </c>
      <c r="AF52" s="24">
        <v>140</v>
      </c>
      <c r="AG52" s="24">
        <v>70</v>
      </c>
      <c r="AH52" s="21"/>
      <c r="AJ52" s="290"/>
      <c r="AK52" s="3"/>
      <c r="AL52" s="21"/>
      <c r="AM52" s="21"/>
      <c r="AO52" s="21">
        <v>53.391199031085989</v>
      </c>
      <c r="AP52" s="79">
        <v>1.3524424707307228</v>
      </c>
      <c r="AQ52" s="21">
        <v>18.187323375050465</v>
      </c>
      <c r="AR52" s="79">
        <v>9.3762616067823963</v>
      </c>
      <c r="AS52" s="79">
        <v>0.14129995962858299</v>
      </c>
      <c r="AT52" s="79">
        <v>4.6729915220024223</v>
      </c>
      <c r="AU52" s="79">
        <v>8.225676221235366</v>
      </c>
      <c r="AV52" s="79">
        <v>3.1590633831247477</v>
      </c>
      <c r="AW52" s="79">
        <v>1.4735567218409367</v>
      </c>
      <c r="AX52" s="79">
        <v>0.26241421073879695</v>
      </c>
      <c r="AZ52" s="24">
        <v>504.64271295922487</v>
      </c>
      <c r="BA52" s="24">
        <v>41.433185304804205</v>
      </c>
      <c r="BB52" s="14" t="s">
        <v>263</v>
      </c>
      <c r="BC52" s="14" t="s">
        <v>263</v>
      </c>
      <c r="BD52" s="24" t="s">
        <v>83</v>
      </c>
      <c r="BE52" s="14" t="s">
        <v>263</v>
      </c>
      <c r="BF52" s="24">
        <v>595.47840129188535</v>
      </c>
      <c r="BG52" s="24">
        <v>220.49091643116677</v>
      </c>
      <c r="BH52" s="14" t="s">
        <v>263</v>
      </c>
      <c r="BI52" s="24">
        <v>141.29995962858297</v>
      </c>
      <c r="BJ52" s="24">
        <v>70.649979814291484</v>
      </c>
      <c r="BK52" s="21">
        <f t="shared" si="0"/>
        <v>0</v>
      </c>
      <c r="BM52" s="79">
        <v>-0.81688027650374107</v>
      </c>
      <c r="BN52" s="79">
        <v>0.63003022940249354</v>
      </c>
      <c r="BO52" s="184">
        <v>1.5266450994085683</v>
      </c>
      <c r="BP52" s="184">
        <v>0.9210677306742463</v>
      </c>
      <c r="BQ52" s="184">
        <v>1.3819588396407605</v>
      </c>
      <c r="BR52" s="184">
        <v>4.0495623198128659</v>
      </c>
      <c r="BS52" s="184">
        <v>1.6396163456087574</v>
      </c>
      <c r="BT52" s="184">
        <v>1.4264212942972661</v>
      </c>
      <c r="BU52" s="184">
        <v>0.83670820253217437</v>
      </c>
      <c r="BV52" s="184">
        <v>0.23570234316664029</v>
      </c>
      <c r="BW52" s="184">
        <v>1.4305091373933578</v>
      </c>
      <c r="BX52" s="79">
        <v>1.237418582220736</v>
      </c>
      <c r="BY52" s="79">
        <v>1.5159865604760956</v>
      </c>
    </row>
    <row r="53" spans="1:77" x14ac:dyDescent="0.2">
      <c r="A53" s="11" t="s">
        <v>515</v>
      </c>
      <c r="B53" s="11" t="s">
        <v>380</v>
      </c>
      <c r="C53" s="105" t="s">
        <v>516</v>
      </c>
      <c r="D53" s="2" t="s">
        <v>517</v>
      </c>
      <c r="E53" s="172" t="s">
        <v>502</v>
      </c>
      <c r="F53" s="78" t="s">
        <v>486</v>
      </c>
      <c r="G53" s="24" t="s">
        <v>390</v>
      </c>
      <c r="H53" s="21">
        <v>57.8</v>
      </c>
      <c r="I53" s="79">
        <v>0.95</v>
      </c>
      <c r="J53" s="21">
        <v>16.64</v>
      </c>
      <c r="K53" s="79">
        <v>7.97</v>
      </c>
      <c r="L53" s="79">
        <v>0.12</v>
      </c>
      <c r="M53" s="79">
        <v>3.73</v>
      </c>
      <c r="N53" s="79">
        <v>6.85</v>
      </c>
      <c r="O53" s="79">
        <v>2.84</v>
      </c>
      <c r="P53" s="79">
        <v>1.41</v>
      </c>
      <c r="Q53" s="79">
        <v>0.23</v>
      </c>
      <c r="R53" s="79" t="s">
        <v>263</v>
      </c>
      <c r="S53" s="79" t="s">
        <v>263</v>
      </c>
      <c r="T53" s="79">
        <v>1.05</v>
      </c>
      <c r="U53" s="9">
        <v>99.59</v>
      </c>
      <c r="V53" s="22"/>
      <c r="W53" s="24">
        <v>600</v>
      </c>
      <c r="X53" s="24">
        <v>61.577999999999996</v>
      </c>
      <c r="Y53" s="14" t="s">
        <v>263</v>
      </c>
      <c r="Z53" s="14" t="s">
        <v>263</v>
      </c>
      <c r="AA53" s="24">
        <v>20</v>
      </c>
      <c r="AB53" s="14" t="s">
        <v>263</v>
      </c>
      <c r="AC53" s="24">
        <v>590</v>
      </c>
      <c r="AD53" s="24">
        <v>184.8528</v>
      </c>
      <c r="AE53" s="14" t="s">
        <v>263</v>
      </c>
      <c r="AF53" s="24">
        <v>140</v>
      </c>
      <c r="AG53" s="24">
        <v>60</v>
      </c>
      <c r="AH53" s="21"/>
      <c r="AJ53" s="290"/>
      <c r="AK53" s="3"/>
      <c r="AL53" s="21"/>
      <c r="AM53" s="21"/>
      <c r="AO53" s="21">
        <v>58.413340070742798</v>
      </c>
      <c r="AP53" s="79">
        <v>0.96008084891359269</v>
      </c>
      <c r="AQ53" s="21">
        <v>16.816574027286507</v>
      </c>
      <c r="AR53" s="79">
        <v>8.0545730166750875</v>
      </c>
      <c r="AS53" s="79">
        <v>0.12127337038908539</v>
      </c>
      <c r="AT53" s="79">
        <v>3.7695805962607376</v>
      </c>
      <c r="AU53" s="79">
        <v>6.922688226376958</v>
      </c>
      <c r="AV53" s="79">
        <v>2.8701364325416878</v>
      </c>
      <c r="AW53" s="79">
        <v>1.4249621020717533</v>
      </c>
      <c r="AX53" s="79">
        <v>0.23244062657908035</v>
      </c>
      <c r="AZ53" s="24">
        <v>606.36685194542702</v>
      </c>
      <c r="BA53" s="24">
        <v>62.231430015159162</v>
      </c>
      <c r="BB53" s="14" t="s">
        <v>263</v>
      </c>
      <c r="BC53" s="14" t="s">
        <v>263</v>
      </c>
      <c r="BD53" s="24">
        <v>20.212228398180898</v>
      </c>
      <c r="BE53" s="14" t="s">
        <v>263</v>
      </c>
      <c r="BF53" s="24">
        <v>596.26073774633653</v>
      </c>
      <c r="BG53" s="24">
        <v>186.81435068216268</v>
      </c>
      <c r="BH53" s="14" t="s">
        <v>263</v>
      </c>
      <c r="BI53" s="24">
        <v>141.4855987872663</v>
      </c>
      <c r="BJ53" s="24">
        <v>60.6366851945427</v>
      </c>
      <c r="BK53" s="21">
        <f t="shared" si="0"/>
        <v>0</v>
      </c>
      <c r="BM53" s="79">
        <v>-1.1169124672323987</v>
      </c>
      <c r="BN53" s="79">
        <v>1.0778520189547858</v>
      </c>
      <c r="BO53" s="184">
        <v>1.0898246158043507</v>
      </c>
      <c r="BP53" s="184">
        <v>1.06960755890618</v>
      </c>
      <c r="BQ53" s="184">
        <v>1.3840955088546472</v>
      </c>
      <c r="BR53" s="184">
        <v>4.049562319812865</v>
      </c>
      <c r="BS53" s="184">
        <v>1.480935305393976</v>
      </c>
      <c r="BT53" s="184">
        <v>1.3792822302976258</v>
      </c>
      <c r="BU53" s="184">
        <v>0.94428962014588036</v>
      </c>
      <c r="BV53" s="184">
        <v>0.39228106473227609</v>
      </c>
      <c r="BW53" s="184">
        <v>1.5084100712841706</v>
      </c>
      <c r="BX53" s="79">
        <v>1.6103216792575257</v>
      </c>
      <c r="BY53" s="79">
        <v>1.9353176538887782</v>
      </c>
    </row>
    <row r="54" spans="1:77" x14ac:dyDescent="0.2">
      <c r="A54" s="11" t="s">
        <v>518</v>
      </c>
      <c r="B54" s="11" t="s">
        <v>380</v>
      </c>
      <c r="C54" s="105" t="s">
        <v>519</v>
      </c>
      <c r="D54" s="26" t="s">
        <v>520</v>
      </c>
      <c r="E54" s="3" t="s">
        <v>521</v>
      </c>
      <c r="F54" s="78" t="s">
        <v>79</v>
      </c>
      <c r="G54" s="14">
        <v>688</v>
      </c>
      <c r="H54" s="8">
        <v>58.73</v>
      </c>
      <c r="I54" s="9">
        <v>0.95499999999999996</v>
      </c>
      <c r="J54" s="8">
        <v>16.52</v>
      </c>
      <c r="K54" s="9">
        <v>7.25</v>
      </c>
      <c r="L54" s="9">
        <v>0.112</v>
      </c>
      <c r="M54" s="9">
        <v>2.91</v>
      </c>
      <c r="N54" s="9">
        <v>5.71</v>
      </c>
      <c r="O54" s="9">
        <v>2.5099999999999998</v>
      </c>
      <c r="P54" s="9">
        <v>1.47</v>
      </c>
      <c r="Q54" s="9">
        <v>0.247</v>
      </c>
      <c r="R54" s="9">
        <v>3.1667936804499996</v>
      </c>
      <c r="S54" s="9">
        <v>0.12821821379999998</v>
      </c>
      <c r="T54" s="79">
        <v>3.2950118942499995</v>
      </c>
      <c r="U54" s="9">
        <v>99.709011894249983</v>
      </c>
      <c r="V54" s="22"/>
      <c r="W54" s="12">
        <v>531</v>
      </c>
      <c r="X54" s="12">
        <v>31</v>
      </c>
      <c r="Y54" s="12">
        <v>20</v>
      </c>
      <c r="Z54" s="12">
        <v>16</v>
      </c>
      <c r="AA54" s="12">
        <v>11</v>
      </c>
      <c r="AB54" s="12">
        <v>62</v>
      </c>
      <c r="AC54" s="12">
        <v>393</v>
      </c>
      <c r="AD54" s="12">
        <v>141</v>
      </c>
      <c r="AE54" s="12">
        <v>26</v>
      </c>
      <c r="AF54" s="12">
        <v>86</v>
      </c>
      <c r="AG54" s="12">
        <v>178</v>
      </c>
      <c r="AH54" s="21"/>
      <c r="AJ54" s="292"/>
      <c r="AK54" s="3"/>
      <c r="AL54" s="8"/>
      <c r="AM54" s="8"/>
      <c r="AO54" s="21">
        <v>60.731096865217403</v>
      </c>
      <c r="AP54" s="79">
        <v>0.98753954548412426</v>
      </c>
      <c r="AQ54" s="21">
        <v>17.082883027641603</v>
      </c>
      <c r="AR54" s="79">
        <v>7.4970279630993728</v>
      </c>
      <c r="AS54" s="79">
        <v>0.11581615611960411</v>
      </c>
      <c r="AT54" s="79">
        <v>3.0091519134647138</v>
      </c>
      <c r="AU54" s="79">
        <v>5.904555816454816</v>
      </c>
      <c r="AV54" s="79">
        <v>2.5955227844661275</v>
      </c>
      <c r="AW54" s="79">
        <v>1.5200870490698037</v>
      </c>
      <c r="AX54" s="79">
        <v>0.25541598715662689</v>
      </c>
      <c r="AZ54" s="24">
        <v>549.09266874562297</v>
      </c>
      <c r="BA54" s="24">
        <v>32.056257497390419</v>
      </c>
      <c r="BB54" s="24">
        <v>20.681456449929303</v>
      </c>
      <c r="BC54" s="24">
        <v>16.545165159943444</v>
      </c>
      <c r="BD54" s="24">
        <v>11.374801047461117</v>
      </c>
      <c r="BE54" s="24">
        <v>64.112514994780838</v>
      </c>
      <c r="BF54" s="24">
        <v>406.39061924111081</v>
      </c>
      <c r="BG54" s="24">
        <v>145.80426797200158</v>
      </c>
      <c r="BH54" s="24">
        <v>26.885893384908094</v>
      </c>
      <c r="BI54" s="24">
        <v>88.930262734696001</v>
      </c>
      <c r="BJ54" s="24">
        <v>184.06496240437079</v>
      </c>
      <c r="BK54" s="21">
        <f t="shared" si="0"/>
        <v>0</v>
      </c>
      <c r="BM54" s="79">
        <v>0.30262363253048119</v>
      </c>
      <c r="BN54" s="79">
        <v>-0.28833103841288488</v>
      </c>
      <c r="BO54" s="184">
        <v>-0.29185718222596502</v>
      </c>
      <c r="BP54" s="184">
        <v>-0.30741039177702112</v>
      </c>
      <c r="BQ54" s="184">
        <v>-0.26897103861970328</v>
      </c>
      <c r="BR54" s="184">
        <v>0.58862634780629475</v>
      </c>
      <c r="BS54" s="184">
        <v>-0.34757462372836656</v>
      </c>
      <c r="BT54" s="184">
        <v>-0.33146715976382612</v>
      </c>
      <c r="BU54" s="184">
        <v>-0.42077461466614663</v>
      </c>
      <c r="BV54" s="184">
        <v>-0.51072121320668273</v>
      </c>
      <c r="BW54" s="184">
        <v>-9.1972709906414041E-2</v>
      </c>
      <c r="BX54" s="79">
        <v>-0.41390796803568397</v>
      </c>
      <c r="BY54" s="79">
        <v>-0.39220549381757241</v>
      </c>
    </row>
    <row r="55" spans="1:77" x14ac:dyDescent="0.2">
      <c r="A55" s="11" t="s">
        <v>522</v>
      </c>
      <c r="B55" s="11" t="s">
        <v>380</v>
      </c>
      <c r="C55" s="105" t="s">
        <v>523</v>
      </c>
      <c r="D55" s="26" t="s">
        <v>524</v>
      </c>
      <c r="E55" s="3" t="s">
        <v>521</v>
      </c>
      <c r="F55" s="78" t="s">
        <v>79</v>
      </c>
      <c r="G55" s="14">
        <v>696</v>
      </c>
      <c r="H55" s="8">
        <v>58.87</v>
      </c>
      <c r="I55" s="9">
        <v>0.96199999999999997</v>
      </c>
      <c r="J55" s="8">
        <v>16.38</v>
      </c>
      <c r="K55" s="9">
        <v>7.44</v>
      </c>
      <c r="L55" s="9">
        <v>0.11799999999999999</v>
      </c>
      <c r="M55" s="9">
        <v>3.02</v>
      </c>
      <c r="N55" s="9">
        <v>5.75</v>
      </c>
      <c r="O55" s="9">
        <v>2.61</v>
      </c>
      <c r="P55" s="9">
        <v>2.33</v>
      </c>
      <c r="Q55" s="9">
        <v>0.22800000000000001</v>
      </c>
      <c r="R55" s="9">
        <v>1.9290461973999999</v>
      </c>
      <c r="S55" s="9">
        <v>6.1410610649999996E-2</v>
      </c>
      <c r="T55" s="79">
        <v>1.99045680805</v>
      </c>
      <c r="U55" s="9">
        <v>99.698456808049983</v>
      </c>
      <c r="V55" s="22"/>
      <c r="W55" s="12">
        <v>761</v>
      </c>
      <c r="X55" s="12">
        <v>28</v>
      </c>
      <c r="Y55" s="12">
        <v>17</v>
      </c>
      <c r="Z55" s="12">
        <v>13</v>
      </c>
      <c r="AA55" s="12">
        <v>13</v>
      </c>
      <c r="AB55" s="12">
        <v>93</v>
      </c>
      <c r="AC55" s="12">
        <v>402</v>
      </c>
      <c r="AD55" s="12">
        <v>144</v>
      </c>
      <c r="AE55" s="12">
        <v>23</v>
      </c>
      <c r="AF55" s="12">
        <v>87</v>
      </c>
      <c r="AG55" s="12">
        <v>191</v>
      </c>
      <c r="AH55" s="21">
        <v>35.16975599884303</v>
      </c>
      <c r="AJ55" s="292"/>
      <c r="AK55" s="3"/>
      <c r="AL55" s="8"/>
      <c r="AM55" s="8"/>
      <c r="AO55" s="21">
        <v>60.065579414755682</v>
      </c>
      <c r="AP55" s="79">
        <v>0.98153707146245917</v>
      </c>
      <c r="AQ55" s="21">
        <v>16.71265824382025</v>
      </c>
      <c r="AR55" s="79">
        <v>7.5910975173396009</v>
      </c>
      <c r="AS55" s="79">
        <v>0.1203964391190958</v>
      </c>
      <c r="AT55" s="79">
        <v>3.0813325944039778</v>
      </c>
      <c r="AU55" s="79">
        <v>5.8667756350406854</v>
      </c>
      <c r="AV55" s="79">
        <v>2.6630059839054243</v>
      </c>
      <c r="AW55" s="79">
        <v>2.3773195181990951</v>
      </c>
      <c r="AX55" s="79">
        <v>0.23263040778943939</v>
      </c>
      <c r="AZ55" s="24">
        <v>776.45500143755862</v>
      </c>
      <c r="BA55" s="24">
        <v>28.568646570632904</v>
      </c>
      <c r="BB55" s="24">
        <v>17.345249703598551</v>
      </c>
      <c r="BC55" s="24">
        <v>13.264014479222419</v>
      </c>
      <c r="BD55" s="24">
        <v>13.264014479222419</v>
      </c>
      <c r="BE55" s="24">
        <v>94.888718966745003</v>
      </c>
      <c r="BF55" s="24">
        <v>410.16414004980101</v>
      </c>
      <c r="BG55" s="24">
        <v>146.92446807754067</v>
      </c>
      <c r="BH55" s="24">
        <v>23.467102540162742</v>
      </c>
      <c r="BI55" s="24">
        <v>88.766866130180816</v>
      </c>
      <c r="BJ55" s="24">
        <v>194.87898196396017</v>
      </c>
      <c r="BK55" s="21">
        <f t="shared" si="0"/>
        <v>35.884011753797964</v>
      </c>
      <c r="BM55" s="79">
        <v>0.34132170865038547</v>
      </c>
      <c r="BN55" s="79">
        <v>-0.33518823698327016</v>
      </c>
      <c r="BO55" s="184">
        <v>-0.33521809410731818</v>
      </c>
      <c r="BP55" s="184">
        <v>-0.36001991388535992</v>
      </c>
      <c r="BQ55" s="184">
        <v>-0.30087288381646182</v>
      </c>
      <c r="BR55" s="184">
        <v>0.55981244434009936</v>
      </c>
      <c r="BS55" s="184">
        <v>-0.36899698589701668</v>
      </c>
      <c r="BT55" s="184">
        <v>-0.37260490736218832</v>
      </c>
      <c r="BU55" s="184">
        <v>-0.43869228944243643</v>
      </c>
      <c r="BV55" s="184">
        <v>-0.27726080409352716</v>
      </c>
      <c r="BW55" s="184">
        <v>-0.21886979797023776</v>
      </c>
      <c r="BX55" s="79">
        <v>-0.44129063001427349</v>
      </c>
      <c r="BY55" s="79">
        <v>-0.4269873540276955</v>
      </c>
    </row>
    <row r="56" spans="1:77" ht="14.25" customHeight="1" x14ac:dyDescent="0.2">
      <c r="A56" s="2" t="s">
        <v>525</v>
      </c>
      <c r="B56" s="11" t="s">
        <v>380</v>
      </c>
      <c r="C56" s="105" t="s">
        <v>526</v>
      </c>
      <c r="D56" s="26" t="s">
        <v>527</v>
      </c>
      <c r="E56" s="3" t="s">
        <v>521</v>
      </c>
      <c r="F56" s="78" t="s">
        <v>79</v>
      </c>
      <c r="G56" s="78" t="s">
        <v>390</v>
      </c>
      <c r="H56" s="21">
        <v>67.59</v>
      </c>
      <c r="I56" s="79">
        <v>0.53500000000000003</v>
      </c>
      <c r="J56" s="21">
        <v>14.56</v>
      </c>
      <c r="K56" s="78">
        <v>4.26</v>
      </c>
      <c r="L56" s="79">
        <v>7.2999999999999995E-2</v>
      </c>
      <c r="M56" s="78">
        <v>1.54</v>
      </c>
      <c r="N56" s="78">
        <v>3.55</v>
      </c>
      <c r="O56" s="79">
        <v>2.56</v>
      </c>
      <c r="P56" s="78">
        <v>3.8</v>
      </c>
      <c r="Q56" s="79">
        <v>0.104</v>
      </c>
      <c r="R56" s="79">
        <v>1.1696332104000002</v>
      </c>
      <c r="S56" s="79">
        <v>3.9084315199999997E-2</v>
      </c>
      <c r="T56" s="79">
        <v>1.1696332104</v>
      </c>
      <c r="U56" s="9">
        <v>99.780717525599997</v>
      </c>
      <c r="V56" s="22"/>
      <c r="W56" s="78">
        <v>634</v>
      </c>
      <c r="X56" s="78">
        <v>17</v>
      </c>
      <c r="Y56" s="78">
        <v>15</v>
      </c>
      <c r="Z56" s="78">
        <v>14</v>
      </c>
      <c r="AA56" s="78">
        <v>11</v>
      </c>
      <c r="AB56" s="78">
        <v>145</v>
      </c>
      <c r="AC56" s="78">
        <v>273</v>
      </c>
      <c r="AD56" s="78">
        <v>72</v>
      </c>
      <c r="AE56" s="78">
        <v>21</v>
      </c>
      <c r="AF56" s="78">
        <v>50</v>
      </c>
      <c r="AG56" s="78">
        <v>137</v>
      </c>
      <c r="AH56" s="21">
        <v>26.066735394131364</v>
      </c>
      <c r="AJ56" s="314">
        <v>0.70992999999999995</v>
      </c>
      <c r="AK56" s="314">
        <v>9.7E-5</v>
      </c>
      <c r="AL56" s="21"/>
      <c r="AM56" s="21"/>
      <c r="AO56" s="21">
        <v>68.389911112939984</v>
      </c>
      <c r="AP56" s="79">
        <v>0.54133159410301657</v>
      </c>
      <c r="AQ56" s="21">
        <v>14.732314037644713</v>
      </c>
      <c r="AR56" s="79">
        <v>4.3104160577174779</v>
      </c>
      <c r="AS56" s="79">
        <v>7.3863937139290112E-2</v>
      </c>
      <c r="AT56" s="79">
        <v>1.5582255232124216</v>
      </c>
      <c r="AU56" s="79">
        <v>3.5920133814312316</v>
      </c>
      <c r="AV56" s="79">
        <v>2.5902969736518178</v>
      </c>
      <c r="AW56" s="79">
        <v>3.8449720702644168</v>
      </c>
      <c r="AX56" s="79">
        <v>0.10523081455460509</v>
      </c>
      <c r="AZ56" s="24">
        <v>641.50323488095796</v>
      </c>
      <c r="BA56" s="24">
        <v>17.201190840656601</v>
      </c>
      <c r="BB56" s="24">
        <v>15.177521329991119</v>
      </c>
      <c r="BC56" s="24">
        <v>14.165686574658377</v>
      </c>
      <c r="BD56" s="24">
        <v>11.130182308660153</v>
      </c>
      <c r="BE56" s="24">
        <v>146.71603952324747</v>
      </c>
      <c r="BF56" s="24">
        <v>276.23088820583837</v>
      </c>
      <c r="BG56" s="24">
        <v>72.852102383957373</v>
      </c>
      <c r="BH56" s="24">
        <v>21.248529861987567</v>
      </c>
      <c r="BI56" s="24">
        <v>50.59173776663706</v>
      </c>
      <c r="BJ56" s="24">
        <v>138.62136148058556</v>
      </c>
      <c r="BK56" s="21">
        <f t="shared" si="0"/>
        <v>26.375228829844218</v>
      </c>
      <c r="BM56" s="79">
        <v>7.4005957747346973E-2</v>
      </c>
      <c r="BN56" s="79">
        <v>6.4142787572201598E-2</v>
      </c>
      <c r="BO56" s="184">
        <v>-0.48456880393914992</v>
      </c>
      <c r="BP56" s="184">
        <v>-0.20690221282792365</v>
      </c>
      <c r="BQ56" s="184">
        <v>-0.44190823978308447</v>
      </c>
      <c r="BR56" s="184">
        <v>0.34532134797934</v>
      </c>
      <c r="BS56" s="184">
        <v>-0.55140129896009205</v>
      </c>
      <c r="BT56" s="184">
        <v>-0.45997430331568612</v>
      </c>
      <c r="BU56" s="184">
        <v>-0.23243835289810033</v>
      </c>
      <c r="BV56" s="184">
        <v>0.64331978443318794</v>
      </c>
      <c r="BW56" s="184">
        <v>-0.50325360695610222</v>
      </c>
      <c r="BX56" s="79">
        <v>-0.47102475434568514</v>
      </c>
      <c r="BY56" s="79">
        <v>-0.54087836487662488</v>
      </c>
    </row>
    <row r="57" spans="1:77" x14ac:dyDescent="0.2">
      <c r="A57" s="2" t="s">
        <v>528</v>
      </c>
      <c r="B57" s="11" t="s">
        <v>380</v>
      </c>
      <c r="C57" s="105" t="s">
        <v>529</v>
      </c>
      <c r="D57" s="2" t="s">
        <v>530</v>
      </c>
      <c r="E57" s="172" t="s">
        <v>485</v>
      </c>
      <c r="F57" s="78" t="s">
        <v>486</v>
      </c>
      <c r="G57" s="78" t="s">
        <v>390</v>
      </c>
      <c r="H57" s="21">
        <v>60</v>
      </c>
      <c r="I57" s="79">
        <v>0.92</v>
      </c>
      <c r="J57" s="21">
        <v>16.5</v>
      </c>
      <c r="K57" s="79">
        <v>7.16</v>
      </c>
      <c r="L57" s="79">
        <v>0.11</v>
      </c>
      <c r="M57" s="79">
        <v>2.96</v>
      </c>
      <c r="N57" s="79">
        <v>5.96</v>
      </c>
      <c r="O57" s="79">
        <v>3.13</v>
      </c>
      <c r="P57" s="79">
        <v>2.2400000000000002</v>
      </c>
      <c r="Q57" s="79">
        <v>0.18</v>
      </c>
      <c r="R57" s="79" t="s">
        <v>263</v>
      </c>
      <c r="S57" s="79" t="s">
        <v>263</v>
      </c>
      <c r="T57" s="79">
        <v>0.63</v>
      </c>
      <c r="U57" s="9">
        <v>99.789999999999978</v>
      </c>
      <c r="V57" s="22"/>
      <c r="W57" s="14">
        <v>600</v>
      </c>
      <c r="X57" s="14">
        <v>13.684000000000001</v>
      </c>
      <c r="Y57" s="14" t="s">
        <v>263</v>
      </c>
      <c r="Z57" s="14" t="s">
        <v>263</v>
      </c>
      <c r="AA57" s="14" t="s">
        <v>83</v>
      </c>
      <c r="AB57" s="14" t="s">
        <v>263</v>
      </c>
      <c r="AC57" s="14">
        <v>410</v>
      </c>
      <c r="AD57" s="14">
        <v>156.84480000000002</v>
      </c>
      <c r="AE57" s="14" t="s">
        <v>263</v>
      </c>
      <c r="AF57" s="14">
        <v>130</v>
      </c>
      <c r="AG57" s="14">
        <v>130</v>
      </c>
      <c r="AH57" s="21">
        <v>31.905938290184576</v>
      </c>
      <c r="AJ57" s="14"/>
      <c r="AK57" s="3"/>
      <c r="AL57" s="8">
        <v>-6.8079229397755014</v>
      </c>
      <c r="AM57" s="8">
        <v>0.183016385269578</v>
      </c>
      <c r="AO57" s="21">
        <v>60.380396497936999</v>
      </c>
      <c r="AP57" s="79">
        <v>0.92583274630170065</v>
      </c>
      <c r="AQ57" s="21">
        <v>16.604609036932676</v>
      </c>
      <c r="AR57" s="79">
        <v>7.2053939820871484</v>
      </c>
      <c r="AS57" s="79">
        <v>0.11069739357955116</v>
      </c>
      <c r="AT57" s="79">
        <v>2.9787662272315587</v>
      </c>
      <c r="AU57" s="79">
        <v>5.9977860521284088</v>
      </c>
      <c r="AV57" s="79">
        <v>3.149844017309047</v>
      </c>
      <c r="AW57" s="79">
        <v>2.2542014692563148</v>
      </c>
      <c r="AX57" s="79">
        <v>0.181141189493811</v>
      </c>
      <c r="AZ57" s="24">
        <v>603.80396497936999</v>
      </c>
      <c r="BA57" s="24">
        <v>13.770755761296167</v>
      </c>
      <c r="BB57" s="14" t="s">
        <v>263</v>
      </c>
      <c r="BC57" s="14" t="s">
        <v>263</v>
      </c>
      <c r="BD57" s="24" t="s">
        <v>83</v>
      </c>
      <c r="BE57" s="14" t="s">
        <v>263</v>
      </c>
      <c r="BF57" s="24">
        <v>412.59937606923614</v>
      </c>
      <c r="BG57" s="24">
        <v>157.83918687732717</v>
      </c>
      <c r="BH57" s="14" t="s">
        <v>263</v>
      </c>
      <c r="BI57" s="24">
        <v>130.82419241219682</v>
      </c>
      <c r="BJ57" s="24">
        <v>130.82419241219682</v>
      </c>
      <c r="BK57" s="21">
        <f t="shared" si="0"/>
        <v>32.108220076667578</v>
      </c>
      <c r="BM57" s="79">
        <v>1.8816378735724393E-2</v>
      </c>
      <c r="BN57" s="79">
        <v>-4.4893175090191528E-3</v>
      </c>
      <c r="BO57" s="184">
        <v>-6.5924544191091727E-2</v>
      </c>
      <c r="BP57" s="184">
        <v>-5.2833079087870605E-2</v>
      </c>
      <c r="BQ57" s="184">
        <v>-1.1478206153887949E-2</v>
      </c>
      <c r="BR57" s="184">
        <v>1.1363532891515971</v>
      </c>
      <c r="BS57" s="184">
        <v>-9.1329943827654581E-2</v>
      </c>
      <c r="BT57" s="184">
        <v>-4.454651818705091E-2</v>
      </c>
      <c r="BU57" s="184">
        <v>-1.1003275559598236E-2</v>
      </c>
      <c r="BV57" s="184">
        <v>2.0854201309427056E-2</v>
      </c>
      <c r="BW57" s="184">
        <v>-9.3952215054546984E-2</v>
      </c>
      <c r="BX57" s="79">
        <v>-0.16279122151583914</v>
      </c>
      <c r="BY57" s="79">
        <v>0.2579932802380478</v>
      </c>
    </row>
    <row r="58" spans="1:77" x14ac:dyDescent="0.2">
      <c r="A58" s="2" t="s">
        <v>531</v>
      </c>
      <c r="B58" s="11" t="s">
        <v>380</v>
      </c>
      <c r="C58" s="105" t="s">
        <v>532</v>
      </c>
      <c r="D58" s="2" t="s">
        <v>533</v>
      </c>
      <c r="E58" s="172" t="s">
        <v>485</v>
      </c>
      <c r="F58" s="78" t="s">
        <v>486</v>
      </c>
      <c r="G58" s="78" t="s">
        <v>390</v>
      </c>
      <c r="H58" s="21">
        <v>60.3</v>
      </c>
      <c r="I58" s="79">
        <v>0.88</v>
      </c>
      <c r="J58" s="21">
        <v>16.71</v>
      </c>
      <c r="K58" s="79">
        <v>6.84</v>
      </c>
      <c r="L58" s="79">
        <v>0.11</v>
      </c>
      <c r="M58" s="79">
        <v>2.85</v>
      </c>
      <c r="N58" s="79">
        <v>5.97</v>
      </c>
      <c r="O58" s="79">
        <v>3.2</v>
      </c>
      <c r="P58" s="79">
        <v>2.2400000000000002</v>
      </c>
      <c r="Q58" s="79">
        <v>0.19</v>
      </c>
      <c r="R58" s="79" t="s">
        <v>263</v>
      </c>
      <c r="S58" s="79" t="s">
        <v>263</v>
      </c>
      <c r="T58" s="79">
        <v>0.56000000000000005</v>
      </c>
      <c r="U58" s="9">
        <v>99.85</v>
      </c>
      <c r="V58" s="22"/>
      <c r="W58" s="14">
        <v>700.00000000000011</v>
      </c>
      <c r="X58" s="14">
        <v>20.526000000000003</v>
      </c>
      <c r="Y58" s="14" t="s">
        <v>263</v>
      </c>
      <c r="Z58" s="14" t="s">
        <v>263</v>
      </c>
      <c r="AA58" s="14" t="s">
        <v>83</v>
      </c>
      <c r="AB58" s="14" t="s">
        <v>263</v>
      </c>
      <c r="AC58" s="14">
        <v>370</v>
      </c>
      <c r="AD58" s="14">
        <v>151.2432</v>
      </c>
      <c r="AE58" s="14" t="s">
        <v>263</v>
      </c>
      <c r="AF58" s="14">
        <v>100</v>
      </c>
      <c r="AG58" s="14">
        <v>130</v>
      </c>
      <c r="AH58" s="21">
        <v>30.01517868533352</v>
      </c>
      <c r="AJ58" s="14"/>
      <c r="AK58" s="3"/>
      <c r="AL58" s="14"/>
      <c r="AM58" s="14"/>
      <c r="AO58" s="21">
        <v>60.639581657280772</v>
      </c>
      <c r="AP58" s="79">
        <v>0.88495575221238942</v>
      </c>
      <c r="AQ58" s="21">
        <v>16.804102976669348</v>
      </c>
      <c r="AR58" s="79">
        <v>6.8785197103781179</v>
      </c>
      <c r="AS58" s="79">
        <v>0.11061946902654868</v>
      </c>
      <c r="AT58" s="79">
        <v>2.8660498793242155</v>
      </c>
      <c r="AU58" s="79">
        <v>6.0036202735317783</v>
      </c>
      <c r="AV58" s="79">
        <v>3.2180209171359615</v>
      </c>
      <c r="AW58" s="79">
        <v>2.2526146419951734</v>
      </c>
      <c r="AX58" s="79">
        <v>0.1910699919549477</v>
      </c>
      <c r="AZ58" s="24">
        <v>703.94207562349175</v>
      </c>
      <c r="BA58" s="24">
        <v>20.641592920353986</v>
      </c>
      <c r="BB58" s="14" t="s">
        <v>263</v>
      </c>
      <c r="BC58" s="14" t="s">
        <v>263</v>
      </c>
      <c r="BD58" s="24" t="s">
        <v>83</v>
      </c>
      <c r="BE58" s="14" t="s">
        <v>263</v>
      </c>
      <c r="BF58" s="24">
        <v>372.08366854384553</v>
      </c>
      <c r="BG58" s="24">
        <v>152.09493161705552</v>
      </c>
      <c r="BH58" s="14" t="s">
        <v>263</v>
      </c>
      <c r="BI58" s="24">
        <v>100.5631536604988</v>
      </c>
      <c r="BJ58" s="24">
        <v>130.73209975864845</v>
      </c>
      <c r="BK58" s="21">
        <f t="shared" si="0"/>
        <v>30.18421026280523</v>
      </c>
      <c r="BM58" s="79">
        <v>1.8125195748017076E-2</v>
      </c>
      <c r="BN58" s="79">
        <v>4.8823590343549661E-4</v>
      </c>
      <c r="BO58" s="184">
        <v>-0.10653652053060958</v>
      </c>
      <c r="BP58" s="184">
        <v>-4.077822736717085E-2</v>
      </c>
      <c r="BQ58" s="184">
        <v>-5.5657951130250738E-2</v>
      </c>
      <c r="BR58" s="184">
        <v>1.1363532891515966</v>
      </c>
      <c r="BS58" s="184">
        <v>-0.12509808780703258</v>
      </c>
      <c r="BT58" s="184">
        <v>-4.2943408318237397E-2</v>
      </c>
      <c r="BU58" s="184">
        <v>1.1114862047695073E-2</v>
      </c>
      <c r="BV58" s="184">
        <v>2.0854201309426834E-2</v>
      </c>
      <c r="BW58" s="184">
        <v>-4.3616227002021946E-2</v>
      </c>
      <c r="BX58" s="79">
        <v>-0.24447012673380608</v>
      </c>
      <c r="BY58" s="79">
        <v>-3.2312861355347833E-2</v>
      </c>
    </row>
    <row r="59" spans="1:77" x14ac:dyDescent="0.2">
      <c r="A59" s="2" t="s">
        <v>534</v>
      </c>
      <c r="B59" s="11" t="s">
        <v>380</v>
      </c>
      <c r="C59" s="105" t="s">
        <v>535</v>
      </c>
      <c r="D59" s="2" t="s">
        <v>536</v>
      </c>
      <c r="E59" s="172" t="s">
        <v>485</v>
      </c>
      <c r="F59" s="78" t="s">
        <v>486</v>
      </c>
      <c r="G59" s="78" t="s">
        <v>390</v>
      </c>
      <c r="H59" s="21">
        <v>60</v>
      </c>
      <c r="I59" s="79">
        <v>0.84</v>
      </c>
      <c r="J59" s="21">
        <v>16.579999999999998</v>
      </c>
      <c r="K59" s="79">
        <v>6.72</v>
      </c>
      <c r="L59" s="79">
        <v>0.1</v>
      </c>
      <c r="M59" s="79">
        <v>2.73</v>
      </c>
      <c r="N59" s="79">
        <v>5.88</v>
      </c>
      <c r="O59" s="79">
        <v>3.15</v>
      </c>
      <c r="P59" s="79">
        <v>2.1800000000000002</v>
      </c>
      <c r="Q59" s="79">
        <v>0.18</v>
      </c>
      <c r="R59" s="79" t="s">
        <v>263</v>
      </c>
      <c r="S59" s="79" t="s">
        <v>263</v>
      </c>
      <c r="T59" s="79">
        <v>0.81</v>
      </c>
      <c r="U59" s="9">
        <v>99.170000000000016</v>
      </c>
      <c r="V59" s="22"/>
      <c r="W59" s="14">
        <v>700.00000000000011</v>
      </c>
      <c r="X59" s="14">
        <v>109.47200000000001</v>
      </c>
      <c r="Y59" s="14" t="s">
        <v>263</v>
      </c>
      <c r="Z59" s="14" t="s">
        <v>263</v>
      </c>
      <c r="AA59" s="14">
        <v>120</v>
      </c>
      <c r="AB59" s="14" t="s">
        <v>263</v>
      </c>
      <c r="AC59" s="14">
        <v>410</v>
      </c>
      <c r="AD59" s="14">
        <v>134.4384</v>
      </c>
      <c r="AE59" s="14" t="s">
        <v>263</v>
      </c>
      <c r="AF59" s="14">
        <v>110</v>
      </c>
      <c r="AG59" s="14">
        <v>80</v>
      </c>
      <c r="AH59" s="21"/>
      <c r="AJ59" s="14"/>
      <c r="AK59" s="3"/>
      <c r="AL59" s="14"/>
      <c r="AM59" s="14"/>
      <c r="AO59" s="21">
        <v>60.489968746849485</v>
      </c>
      <c r="AP59" s="79">
        <v>0.84685956245589278</v>
      </c>
      <c r="AQ59" s="21">
        <v>16.715394697046072</v>
      </c>
      <c r="AR59" s="79">
        <v>6.7748764996471422</v>
      </c>
      <c r="AS59" s="79">
        <v>0.10081661457808247</v>
      </c>
      <c r="AT59" s="79">
        <v>2.7522935779816513</v>
      </c>
      <c r="AU59" s="79">
        <v>5.9280169371912494</v>
      </c>
      <c r="AV59" s="79">
        <v>3.1757233592095977</v>
      </c>
      <c r="AW59" s="79">
        <v>2.197802197802198</v>
      </c>
      <c r="AX59" s="79">
        <v>0.18146990624054846</v>
      </c>
      <c r="AZ59" s="24">
        <v>705.71630204657743</v>
      </c>
      <c r="BA59" s="24">
        <v>110.36596431091844</v>
      </c>
      <c r="BB59" s="14" t="s">
        <v>263</v>
      </c>
      <c r="BC59" s="14" t="s">
        <v>263</v>
      </c>
      <c r="BD59" s="24">
        <v>120.97993749369897</v>
      </c>
      <c r="BE59" s="14" t="s">
        <v>263</v>
      </c>
      <c r="BF59" s="24">
        <v>413.34811977013811</v>
      </c>
      <c r="BG59" s="24">
        <v>135.53624357294083</v>
      </c>
      <c r="BH59" s="14" t="s">
        <v>263</v>
      </c>
      <c r="BI59" s="24">
        <v>110.89827603589072</v>
      </c>
      <c r="BJ59" s="24">
        <v>80.653291662465975</v>
      </c>
      <c r="BK59" s="21">
        <f t="shared" si="0"/>
        <v>0</v>
      </c>
      <c r="BM59" s="79">
        <v>-0.5915352270700982</v>
      </c>
      <c r="BN59" s="79">
        <v>0.61770485904784334</v>
      </c>
      <c r="BO59" s="184">
        <v>0.38588369258604271</v>
      </c>
      <c r="BP59" s="184">
        <v>0.54660877373788153</v>
      </c>
      <c r="BQ59" s="184">
        <v>0.50763379731837222</v>
      </c>
      <c r="BR59" s="184">
        <v>2.1559764498830405</v>
      </c>
      <c r="BS59" s="184">
        <v>0.36185389753194808</v>
      </c>
      <c r="BT59" s="184">
        <v>0.5317714796514641</v>
      </c>
      <c r="BU59" s="184">
        <v>0.61738881253332467</v>
      </c>
      <c r="BV59" s="184">
        <v>0.61445357506189469</v>
      </c>
      <c r="BW59" s="184">
        <v>0.47232765053636117</v>
      </c>
      <c r="BX59" s="79">
        <v>0.36046426503676132</v>
      </c>
      <c r="BY59" s="79">
        <v>0.72974076032731583</v>
      </c>
    </row>
    <row r="60" spans="1:77" x14ac:dyDescent="0.2">
      <c r="A60" s="2" t="s">
        <v>537</v>
      </c>
      <c r="B60" s="11" t="s">
        <v>380</v>
      </c>
      <c r="C60" s="105" t="s">
        <v>538</v>
      </c>
      <c r="D60" s="2" t="s">
        <v>539</v>
      </c>
      <c r="E60" s="172" t="s">
        <v>485</v>
      </c>
      <c r="F60" s="78" t="s">
        <v>486</v>
      </c>
      <c r="G60" s="78" t="s">
        <v>390</v>
      </c>
      <c r="H60" s="21">
        <v>60.1</v>
      </c>
      <c r="I60" s="79">
        <v>0.89</v>
      </c>
      <c r="J60" s="21">
        <v>16.559999999999999</v>
      </c>
      <c r="K60" s="79">
        <v>6.72</v>
      </c>
      <c r="L60" s="79">
        <v>0.11</v>
      </c>
      <c r="M60" s="79">
        <v>2.84</v>
      </c>
      <c r="N60" s="79">
        <v>5.81</v>
      </c>
      <c r="O60" s="79">
        <v>3.08</v>
      </c>
      <c r="P60" s="79">
        <v>2.17</v>
      </c>
      <c r="Q60" s="79">
        <v>0.18</v>
      </c>
      <c r="R60" s="79" t="s">
        <v>263</v>
      </c>
      <c r="S60" s="79" t="s">
        <v>263</v>
      </c>
      <c r="T60" s="79">
        <v>0.89</v>
      </c>
      <c r="U60" s="9">
        <v>99.350000000000009</v>
      </c>
      <c r="V60" s="22"/>
      <c r="W60" s="14">
        <v>700.00000000000011</v>
      </c>
      <c r="X60" s="14">
        <v>27.368000000000002</v>
      </c>
      <c r="Y60" s="14" t="s">
        <v>263</v>
      </c>
      <c r="Z60" s="14" t="s">
        <v>263</v>
      </c>
      <c r="AA60" s="14" t="s">
        <v>83</v>
      </c>
      <c r="AB60" s="14" t="s">
        <v>263</v>
      </c>
      <c r="AC60" s="14">
        <v>400</v>
      </c>
      <c r="AD60" s="14">
        <v>145.64159999999998</v>
      </c>
      <c r="AE60" s="14" t="s">
        <v>263</v>
      </c>
      <c r="AF60" s="14">
        <v>110</v>
      </c>
      <c r="AG60" s="14">
        <v>110</v>
      </c>
      <c r="AH60" s="21">
        <v>31.678793295587496</v>
      </c>
      <c r="AJ60" s="14"/>
      <c r="AK60" s="3"/>
      <c r="AL60" s="14"/>
      <c r="AM60" s="14"/>
      <c r="AO60" s="21">
        <v>60.639693270103926</v>
      </c>
      <c r="AP60" s="79">
        <v>0.89799212995661382</v>
      </c>
      <c r="AQ60" s="21">
        <v>16.708707496720812</v>
      </c>
      <c r="AR60" s="79">
        <v>6.7803450711330848</v>
      </c>
      <c r="AS60" s="79">
        <v>0.11098779134295228</v>
      </c>
      <c r="AT60" s="79">
        <v>2.865502976490768</v>
      </c>
      <c r="AU60" s="79">
        <v>5.862173342750479</v>
      </c>
      <c r="AV60" s="79">
        <v>3.1076581576026636</v>
      </c>
      <c r="AW60" s="79">
        <v>2.1894864292200586</v>
      </c>
      <c r="AX60" s="79">
        <v>0.1816163858339219</v>
      </c>
      <c r="AZ60" s="24">
        <v>706.28594490969647</v>
      </c>
      <c r="BA60" s="24">
        <v>27.613762486126529</v>
      </c>
      <c r="BB60" s="14" t="s">
        <v>263</v>
      </c>
      <c r="BC60" s="14" t="s">
        <v>263</v>
      </c>
      <c r="BD60" s="24" t="s">
        <v>83</v>
      </c>
      <c r="BE60" s="14" t="s">
        <v>263</v>
      </c>
      <c r="BF60" s="24">
        <v>403.59196851982648</v>
      </c>
      <c r="BG60" s="24">
        <v>146.94945010594287</v>
      </c>
      <c r="BH60" s="14" t="s">
        <v>263</v>
      </c>
      <c r="BI60" s="24">
        <v>110.98779134295228</v>
      </c>
      <c r="BJ60" s="24">
        <v>110.98779134295228</v>
      </c>
      <c r="BK60" s="21">
        <f t="shared" si="0"/>
        <v>31.963266366247097</v>
      </c>
      <c r="BM60" s="79">
        <v>-0.15654661928836244</v>
      </c>
      <c r="BN60" s="79">
        <v>0.17847347913667155</v>
      </c>
      <c r="BO60" s="184">
        <v>6.7910377836864155E-2</v>
      </c>
      <c r="BP60" s="184">
        <v>0.12344955776288247</v>
      </c>
      <c r="BQ60" s="184">
        <v>9.6460943504270258E-2</v>
      </c>
      <c r="BR60" s="184">
        <v>1.524781159906432</v>
      </c>
      <c r="BS60" s="184">
        <v>3.0347004726135829E-2</v>
      </c>
      <c r="BT60" s="184">
        <v>0.10075353083178795</v>
      </c>
      <c r="BU60" s="184">
        <v>0.15014315557925295</v>
      </c>
      <c r="BV60" s="184">
        <v>0.16876205434005409</v>
      </c>
      <c r="BW60" s="184">
        <v>7.0783745844626322E-2</v>
      </c>
      <c r="BX60" s="79">
        <v>-3.4703847424027434E-2</v>
      </c>
      <c r="BY60" s="79">
        <v>0.25799328023804757</v>
      </c>
    </row>
    <row r="61" spans="1:77" x14ac:dyDescent="0.2">
      <c r="A61" s="2" t="s">
        <v>540</v>
      </c>
      <c r="B61" s="11" t="s">
        <v>380</v>
      </c>
      <c r="C61" s="105" t="s">
        <v>541</v>
      </c>
      <c r="D61" s="2" t="s">
        <v>542</v>
      </c>
      <c r="E61" s="172" t="s">
        <v>485</v>
      </c>
      <c r="F61" s="78" t="s">
        <v>486</v>
      </c>
      <c r="G61" s="78" t="s">
        <v>390</v>
      </c>
      <c r="H61" s="21">
        <v>60.4</v>
      </c>
      <c r="I61" s="79">
        <v>0.86</v>
      </c>
      <c r="J61" s="21">
        <v>16.66</v>
      </c>
      <c r="K61" s="79">
        <v>6.99</v>
      </c>
      <c r="L61" s="79">
        <v>0.11</v>
      </c>
      <c r="M61" s="79">
        <v>2.89</v>
      </c>
      <c r="N61" s="79">
        <v>6.06</v>
      </c>
      <c r="O61" s="79">
        <v>3.15</v>
      </c>
      <c r="P61" s="79">
        <v>2.1800000000000002</v>
      </c>
      <c r="Q61" s="79">
        <v>0.18</v>
      </c>
      <c r="R61" s="79" t="s">
        <v>263</v>
      </c>
      <c r="S61" s="79" t="s">
        <v>263</v>
      </c>
      <c r="T61" s="79">
        <v>0.68</v>
      </c>
      <c r="U61" s="9">
        <v>100.16000000000003</v>
      </c>
      <c r="V61" s="22"/>
      <c r="W61" s="14">
        <v>600</v>
      </c>
      <c r="X61" s="14">
        <v>27.368000000000002</v>
      </c>
      <c r="Y61" s="14" t="s">
        <v>263</v>
      </c>
      <c r="Z61" s="14" t="s">
        <v>263</v>
      </c>
      <c r="AA61" s="14" t="s">
        <v>83</v>
      </c>
      <c r="AB61" s="14" t="s">
        <v>263</v>
      </c>
      <c r="AC61" s="14">
        <v>420</v>
      </c>
      <c r="AD61" s="14">
        <v>134.4384</v>
      </c>
      <c r="AE61" s="14" t="s">
        <v>263</v>
      </c>
      <c r="AF61" s="14">
        <v>120</v>
      </c>
      <c r="AG61" s="14">
        <v>130</v>
      </c>
      <c r="AH61" s="14">
        <v>31.553583041665558</v>
      </c>
      <c r="AJ61" s="14"/>
      <c r="AK61" s="3"/>
      <c r="AL61" s="14"/>
      <c r="AM61" s="14"/>
      <c r="AO61" s="21">
        <v>60.813532017720505</v>
      </c>
      <c r="AP61" s="79">
        <v>0.86588803866290787</v>
      </c>
      <c r="AQ61" s="21">
        <v>16.774063632702376</v>
      </c>
      <c r="AR61" s="79">
        <v>7.0378574305275885</v>
      </c>
      <c r="AS61" s="79">
        <v>0.11075312122432542</v>
      </c>
      <c r="AT61" s="79">
        <v>2.9097865485300041</v>
      </c>
      <c r="AU61" s="79">
        <v>6.1014901329037459</v>
      </c>
      <c r="AV61" s="79">
        <v>3.1715666532420461</v>
      </c>
      <c r="AW61" s="79">
        <v>2.194925493354813</v>
      </c>
      <c r="AX61" s="79">
        <v>0.18123238018525978</v>
      </c>
      <c r="AZ61" s="24">
        <v>604.10793395086591</v>
      </c>
      <c r="BA61" s="24">
        <v>27.555376560612167</v>
      </c>
      <c r="BB61" s="14" t="s">
        <v>263</v>
      </c>
      <c r="BC61" s="14" t="s">
        <v>263</v>
      </c>
      <c r="BD61" s="24" t="s">
        <v>83</v>
      </c>
      <c r="BE61" s="14" t="s">
        <v>263</v>
      </c>
      <c r="BF61" s="24">
        <v>422.87555376560613</v>
      </c>
      <c r="BG61" s="24">
        <v>135.35884011276681</v>
      </c>
      <c r="BH61" s="14" t="s">
        <v>263</v>
      </c>
      <c r="BI61" s="24">
        <v>120.82158679017319</v>
      </c>
      <c r="BJ61" s="24">
        <v>130.89005235602096</v>
      </c>
      <c r="BK61" s="21">
        <f t="shared" si="0"/>
        <v>31.769616433412764</v>
      </c>
      <c r="BM61" s="79">
        <v>1.931008086980146E-2</v>
      </c>
      <c r="BN61" s="79">
        <v>2.1474203742537501E-3</v>
      </c>
      <c r="BO61" s="184">
        <v>-0.12684250870036851</v>
      </c>
      <c r="BP61" s="184">
        <v>-4.3648430157813833E-2</v>
      </c>
      <c r="BQ61" s="184">
        <v>-3.4948695672580521E-2</v>
      </c>
      <c r="BR61" s="184">
        <v>1.1363532891515971</v>
      </c>
      <c r="BS61" s="184">
        <v>-0.11281876272362257</v>
      </c>
      <c r="BT61" s="184">
        <v>-2.851541949891423E-2</v>
      </c>
      <c r="BU61" s="184">
        <v>-4.6838076718003219E-3</v>
      </c>
      <c r="BV61" s="184">
        <v>-6.4901076542185354E-3</v>
      </c>
      <c r="BW61" s="184">
        <v>-9.3952215054547095E-2</v>
      </c>
      <c r="BX61" s="79">
        <v>-0.14237149521134751</v>
      </c>
      <c r="BY61" s="79">
        <v>0.16122456637358251</v>
      </c>
    </row>
    <row r="62" spans="1:77" ht="6" customHeight="1" x14ac:dyDescent="0.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J62" s="3"/>
      <c r="AK62" s="3"/>
      <c r="AM62" s="12"/>
      <c r="BK62" s="21"/>
    </row>
    <row r="63" spans="1:77" x14ac:dyDescent="0.2">
      <c r="A63" s="45" t="s">
        <v>543</v>
      </c>
      <c r="B63" s="45"/>
      <c r="C63" s="45"/>
      <c r="D63" s="45"/>
      <c r="E63" s="120"/>
      <c r="F63" s="173"/>
      <c r="H63" s="21"/>
      <c r="I63" s="21"/>
      <c r="J63" s="21"/>
      <c r="K63" s="21"/>
      <c r="L63" s="21"/>
      <c r="M63" s="21"/>
      <c r="N63" s="21"/>
      <c r="O63" s="21"/>
      <c r="P63" s="21"/>
      <c r="Q63" s="21"/>
      <c r="R63" s="21"/>
      <c r="S63" s="21"/>
      <c r="U63" s="21"/>
      <c r="V63" s="21"/>
      <c r="W63" s="21"/>
      <c r="X63" s="21"/>
      <c r="Y63" s="21"/>
      <c r="Z63" s="21"/>
      <c r="AA63" s="21"/>
      <c r="AB63" s="21"/>
      <c r="AC63" s="21"/>
      <c r="AD63" s="21"/>
      <c r="AE63" s="21"/>
      <c r="AJ63" s="3"/>
      <c r="AK63" s="3"/>
      <c r="BK63" s="21"/>
    </row>
    <row r="64" spans="1:77" x14ac:dyDescent="0.2">
      <c r="A64" s="172" t="s">
        <v>544</v>
      </c>
      <c r="B64" s="172" t="s">
        <v>143</v>
      </c>
      <c r="C64" s="3"/>
      <c r="D64" s="172"/>
      <c r="E64" s="172" t="s">
        <v>545</v>
      </c>
      <c r="F64" s="172" t="s">
        <v>485</v>
      </c>
      <c r="G64" s="78" t="s">
        <v>390</v>
      </c>
      <c r="AJ64" s="3"/>
      <c r="AK64" s="3"/>
      <c r="AO64" s="174">
        <v>63.310658099999998</v>
      </c>
      <c r="AP64" s="175">
        <v>0.85974375999999997</v>
      </c>
      <c r="AQ64" s="174">
        <v>16.6108048</v>
      </c>
      <c r="AR64" s="175">
        <v>5.6344452799999996</v>
      </c>
      <c r="AS64" s="175">
        <v>3.3817877081099998E-2</v>
      </c>
      <c r="AT64" s="175">
        <v>2.48601801</v>
      </c>
      <c r="AU64" s="175">
        <v>5.0662409300000002</v>
      </c>
      <c r="AV64" s="175">
        <v>3.1533854300000002</v>
      </c>
      <c r="AW64" s="175">
        <v>2.4255285400000002</v>
      </c>
      <c r="AX64" s="175">
        <v>0.17750188</v>
      </c>
      <c r="AZ64" s="176">
        <v>699.6</v>
      </c>
      <c r="BA64" s="14" t="s">
        <v>546</v>
      </c>
      <c r="BB64" s="14" t="s">
        <v>546</v>
      </c>
      <c r="BC64" s="176">
        <v>9</v>
      </c>
      <c r="BD64" s="14" t="s">
        <v>546</v>
      </c>
      <c r="BE64" s="14" t="s">
        <v>546</v>
      </c>
      <c r="BF64" s="176">
        <v>464.5</v>
      </c>
      <c r="BG64" s="14" t="s">
        <v>546</v>
      </c>
      <c r="BH64" s="176">
        <v>15.6</v>
      </c>
      <c r="BI64" s="14" t="s">
        <v>546</v>
      </c>
      <c r="BJ64" s="176">
        <v>141.30000000000001</v>
      </c>
      <c r="BM64" s="79">
        <v>9.1560121302380559E-2</v>
      </c>
      <c r="BN64" s="79">
        <v>-3.3564904572902066E-2</v>
      </c>
      <c r="BO64" s="184">
        <v>-0.19690974502975189</v>
      </c>
      <c r="BP64" s="184">
        <v>-0.12272764643569689</v>
      </c>
      <c r="BQ64" s="184">
        <v>-0.28430895652032362</v>
      </c>
      <c r="BR64" s="184">
        <v>-0.39573433175942818</v>
      </c>
      <c r="BS64" s="184">
        <v>-0.2978660597947127</v>
      </c>
      <c r="BT64" s="184">
        <v>-0.25277685191281063</v>
      </c>
      <c r="BU64" s="184">
        <v>-8.3296767460863563E-2</v>
      </c>
      <c r="BV64" s="184">
        <v>1.7005453376616408E-2</v>
      </c>
      <c r="BW64" s="184">
        <v>-0.17797931604564887</v>
      </c>
      <c r="BX64" s="79">
        <v>-0.12735656553663643</v>
      </c>
      <c r="BY64" s="79" t="s">
        <v>263</v>
      </c>
    </row>
    <row r="65" spans="1:77" x14ac:dyDescent="0.2">
      <c r="A65" s="172" t="s">
        <v>547</v>
      </c>
      <c r="B65" s="172" t="s">
        <v>143</v>
      </c>
      <c r="C65" s="3"/>
      <c r="D65" s="172"/>
      <c r="E65" s="172" t="s">
        <v>545</v>
      </c>
      <c r="F65" s="172" t="s">
        <v>485</v>
      </c>
      <c r="G65" s="78" t="s">
        <v>390</v>
      </c>
      <c r="U65" s="3"/>
      <c r="AJ65" s="3"/>
      <c r="AK65" s="3"/>
      <c r="AO65" s="174">
        <v>48.909731800000003</v>
      </c>
      <c r="AP65" s="175">
        <v>0.91005038000000005</v>
      </c>
      <c r="AQ65" s="174">
        <v>14.8425832</v>
      </c>
      <c r="AR65" s="175">
        <v>13.902662400000001</v>
      </c>
      <c r="AS65" s="175">
        <v>0.10279386613089998</v>
      </c>
      <c r="AT65" s="175">
        <v>7.08823705</v>
      </c>
      <c r="AU65" s="175">
        <v>10.1967461</v>
      </c>
      <c r="AV65" s="175">
        <v>2.78889619</v>
      </c>
      <c r="AW65" s="175">
        <v>0.65216958000000003</v>
      </c>
      <c r="AX65" s="175">
        <v>0.18420057000000001</v>
      </c>
      <c r="AZ65" s="176">
        <v>116.7</v>
      </c>
      <c r="BA65" s="14" t="s">
        <v>546</v>
      </c>
      <c r="BB65" s="14" t="s">
        <v>546</v>
      </c>
      <c r="BC65" s="176">
        <v>9.1999999999999993</v>
      </c>
      <c r="BD65" s="14" t="s">
        <v>546</v>
      </c>
      <c r="BE65" s="14" t="s">
        <v>546</v>
      </c>
      <c r="BF65" s="176">
        <v>310</v>
      </c>
      <c r="BG65" s="14" t="s">
        <v>546</v>
      </c>
      <c r="BH65" s="176">
        <v>45.9</v>
      </c>
      <c r="BI65" s="14" t="s">
        <v>546</v>
      </c>
      <c r="BJ65" s="176">
        <v>73.599999999999994</v>
      </c>
      <c r="BM65" s="79">
        <v>-0.74405645190181602</v>
      </c>
      <c r="BN65" s="79">
        <v>0.43336070267367477</v>
      </c>
      <c r="BO65" s="184">
        <v>0.63201860904986007</v>
      </c>
      <c r="BP65" s="184">
        <v>0.50493453362186536</v>
      </c>
      <c r="BQ65" s="184">
        <v>2.39028916067342</v>
      </c>
      <c r="BR65" s="184">
        <v>2.5262502250168506</v>
      </c>
      <c r="BS65" s="184">
        <v>2.8434238147686166</v>
      </c>
      <c r="BT65" s="184">
        <v>1.8872901621612135</v>
      </c>
      <c r="BU65" s="184">
        <v>0.55649741098095706</v>
      </c>
      <c r="BV65" s="184">
        <v>-0.47502118569125718</v>
      </c>
      <c r="BW65" s="184">
        <v>0.63770285299250307</v>
      </c>
      <c r="BX65" s="79">
        <v>0.11809099194431627</v>
      </c>
      <c r="BY65" s="79" t="s">
        <v>263</v>
      </c>
    </row>
    <row r="66" spans="1:77" x14ac:dyDescent="0.2">
      <c r="A66" s="172" t="s">
        <v>548</v>
      </c>
      <c r="B66" s="172" t="s">
        <v>143</v>
      </c>
      <c r="C66" s="3"/>
      <c r="D66" s="172"/>
      <c r="E66" s="172" t="s">
        <v>545</v>
      </c>
      <c r="F66" s="172" t="s">
        <v>485</v>
      </c>
      <c r="G66" s="78" t="s">
        <v>390</v>
      </c>
      <c r="U66" s="3"/>
      <c r="AJ66" s="3"/>
      <c r="AK66" s="3"/>
      <c r="AO66" s="174">
        <v>64.351584399999993</v>
      </c>
      <c r="AP66" s="175">
        <v>0.83852848999999996</v>
      </c>
      <c r="AQ66" s="174">
        <v>17.030493799999999</v>
      </c>
      <c r="AR66" s="175">
        <v>6.1764295799999998</v>
      </c>
      <c r="AS66" s="175">
        <v>6.4837869825399991E-2</v>
      </c>
      <c r="AT66" s="175">
        <v>2.24371104</v>
      </c>
      <c r="AU66" s="175">
        <v>3.9227597799999998</v>
      </c>
      <c r="AV66" s="175">
        <v>2.3243770800000001</v>
      </c>
      <c r="AW66" s="175">
        <v>2.3871173300000001</v>
      </c>
      <c r="AX66" s="175">
        <v>0.28980022999999999</v>
      </c>
      <c r="AZ66" s="176">
        <v>851.05</v>
      </c>
      <c r="BA66" s="14" t="s">
        <v>546</v>
      </c>
      <c r="BB66" s="14" t="s">
        <v>546</v>
      </c>
      <c r="BC66" s="176">
        <v>12.85</v>
      </c>
      <c r="BD66" s="14" t="s">
        <v>546</v>
      </c>
      <c r="BE66" s="14" t="s">
        <v>546</v>
      </c>
      <c r="BF66" s="176">
        <v>337.1</v>
      </c>
      <c r="BG66" s="14" t="s">
        <v>546</v>
      </c>
      <c r="BH66" s="176">
        <v>20.2</v>
      </c>
      <c r="BI66" s="14" t="s">
        <v>546</v>
      </c>
      <c r="BJ66" s="176">
        <v>273.45</v>
      </c>
      <c r="BM66" s="79">
        <v>0.53058125851170734</v>
      </c>
      <c r="BN66" s="79">
        <v>-0.49240265364145841</v>
      </c>
      <c r="BO66" s="184">
        <v>-0.59525883201079721</v>
      </c>
      <c r="BP66" s="184">
        <v>-0.53523304384698678</v>
      </c>
      <c r="BQ66" s="184">
        <v>-0.59460709359398356</v>
      </c>
      <c r="BR66" s="184">
        <v>-0.40134784354128472</v>
      </c>
      <c r="BS66" s="184">
        <v>-0.67254859728090211</v>
      </c>
      <c r="BT66" s="184">
        <v>-0.701034946381629</v>
      </c>
      <c r="BU66" s="184">
        <v>-0.65084157595443282</v>
      </c>
      <c r="BV66" s="184">
        <v>-0.48280431556536951</v>
      </c>
      <c r="BW66" s="184">
        <v>-0.30650593566031248</v>
      </c>
      <c r="BX66" s="79">
        <v>-0.67275419058630792</v>
      </c>
      <c r="BY66" s="79" t="s">
        <v>263</v>
      </c>
    </row>
    <row r="67" spans="1:77" x14ac:dyDescent="0.2">
      <c r="A67" s="172" t="s">
        <v>549</v>
      </c>
      <c r="B67" s="172" t="s">
        <v>143</v>
      </c>
      <c r="C67" s="3"/>
      <c r="D67" s="172"/>
      <c r="E67" s="172" t="s">
        <v>545</v>
      </c>
      <c r="F67" s="172" t="s">
        <v>485</v>
      </c>
      <c r="G67" s="78" t="s">
        <v>390</v>
      </c>
      <c r="U67" s="3"/>
      <c r="AJ67" s="3"/>
      <c r="AK67" s="3"/>
      <c r="AO67" s="174">
        <v>55.378182099999997</v>
      </c>
      <c r="AP67" s="175">
        <v>1.23665983</v>
      </c>
      <c r="AQ67" s="174">
        <v>18.352705700000001</v>
      </c>
      <c r="AR67" s="175">
        <v>8.3860994699999996</v>
      </c>
      <c r="AS67" s="175">
        <v>3.7787181870199998E-2</v>
      </c>
      <c r="AT67" s="175">
        <v>3.8100617300000001</v>
      </c>
      <c r="AU67" s="175">
        <v>7.6379599100000002</v>
      </c>
      <c r="AV67" s="175">
        <v>3.0421039099999998</v>
      </c>
      <c r="AW67" s="175">
        <v>1.5775340099999999</v>
      </c>
      <c r="AX67" s="175">
        <v>0.23980103</v>
      </c>
      <c r="AZ67" s="176">
        <v>692.9</v>
      </c>
      <c r="BA67" s="14" t="s">
        <v>546</v>
      </c>
      <c r="BB67" s="14" t="s">
        <v>546</v>
      </c>
      <c r="BC67" s="176">
        <v>6.9</v>
      </c>
      <c r="BD67" s="14" t="s">
        <v>546</v>
      </c>
      <c r="BE67" s="14" t="s">
        <v>546</v>
      </c>
      <c r="BF67" s="176">
        <v>662.2</v>
      </c>
      <c r="BG67" s="14" t="s">
        <v>546</v>
      </c>
      <c r="BH67" s="176">
        <v>19</v>
      </c>
      <c r="BI67" s="14" t="s">
        <v>546</v>
      </c>
      <c r="BJ67" s="176">
        <v>138.5</v>
      </c>
      <c r="BK67" s="21"/>
      <c r="BM67" s="79">
        <v>7.319454974748274E-2</v>
      </c>
      <c r="BN67" s="79">
        <v>-0.13756385782520997</v>
      </c>
      <c r="BO67" s="184">
        <v>0.17852273795649176</v>
      </c>
      <c r="BP67" s="184">
        <v>-1.113670395982358E-2</v>
      </c>
      <c r="BQ67" s="184">
        <v>8.6742907739872921E-2</v>
      </c>
      <c r="BR67" s="184">
        <v>-0.31115982041993606</v>
      </c>
      <c r="BS67" s="184">
        <v>9.7842645156835717E-2</v>
      </c>
      <c r="BT67" s="184">
        <v>0.14930220809541139</v>
      </c>
      <c r="BU67" s="184">
        <v>-9.7768181885666938E-2</v>
      </c>
      <c r="BV67" s="184">
        <v>-0.32517989673732939</v>
      </c>
      <c r="BW67" s="184">
        <v>0.13298254984709001</v>
      </c>
      <c r="BX67" s="79">
        <v>0.26920762357290617</v>
      </c>
      <c r="BY67" s="79" t="s">
        <v>263</v>
      </c>
    </row>
    <row r="68" spans="1:77" x14ac:dyDescent="0.2">
      <c r="A68" s="172" t="s">
        <v>550</v>
      </c>
      <c r="B68" s="172" t="s">
        <v>143</v>
      </c>
      <c r="C68" s="3"/>
      <c r="D68" s="172"/>
      <c r="E68" s="172" t="s">
        <v>545</v>
      </c>
      <c r="F68" s="172" t="s">
        <v>485</v>
      </c>
      <c r="G68" s="78" t="s">
        <v>390</v>
      </c>
      <c r="U68" s="3"/>
      <c r="AJ68" s="3"/>
      <c r="AK68" s="3"/>
      <c r="AO68" s="174">
        <v>63.3725849</v>
      </c>
      <c r="AP68" s="175">
        <v>0.7694375</v>
      </c>
      <c r="AQ68" s="174">
        <v>17.0938555</v>
      </c>
      <c r="AR68" s="175">
        <v>5.0914266899999996</v>
      </c>
      <c r="AS68" s="175">
        <v>3.0551515712199998E-2</v>
      </c>
      <c r="AT68" s="175">
        <v>2.3152802499999998</v>
      </c>
      <c r="AU68" s="175">
        <v>5.1123299099999997</v>
      </c>
      <c r="AV68" s="175">
        <v>3.2887729800000001</v>
      </c>
      <c r="AW68" s="175">
        <v>2.5392432999999999</v>
      </c>
      <c r="AX68" s="175">
        <v>0.15428565999999999</v>
      </c>
      <c r="AZ68" s="176">
        <v>755.2</v>
      </c>
      <c r="BA68" s="14" t="s">
        <v>546</v>
      </c>
      <c r="BB68" s="14" t="s">
        <v>546</v>
      </c>
      <c r="BC68" s="176">
        <v>8.6999999999999993</v>
      </c>
      <c r="BD68" s="14" t="s">
        <v>546</v>
      </c>
      <c r="BE68" s="14" t="s">
        <v>546</v>
      </c>
      <c r="BF68" s="176">
        <v>451.3</v>
      </c>
      <c r="BG68" s="14" t="s">
        <v>546</v>
      </c>
      <c r="BH68" s="176">
        <v>18.3</v>
      </c>
      <c r="BI68" s="14" t="s">
        <v>546</v>
      </c>
      <c r="BJ68" s="176">
        <v>142.9</v>
      </c>
      <c r="BM68" s="79">
        <v>0.1017315965012342</v>
      </c>
      <c r="BN68" s="79">
        <v>-4.3451005149036659E-2</v>
      </c>
      <c r="BO68" s="184">
        <v>-0.2893126170720961</v>
      </c>
      <c r="BP68" s="184">
        <v>-0.10732426470778778</v>
      </c>
      <c r="BQ68" s="184">
        <v>-0.36052459642000678</v>
      </c>
      <c r="BR68" s="184">
        <v>-0.46021069785340873</v>
      </c>
      <c r="BS68" s="184">
        <v>-0.3534096832814273</v>
      </c>
      <c r="BT68" s="184">
        <v>-0.25442165914919468</v>
      </c>
      <c r="BU68" s="184">
        <v>-5.4643673597674747E-2</v>
      </c>
      <c r="BV68" s="184">
        <v>5.2764279540312042E-2</v>
      </c>
      <c r="BW68" s="184">
        <v>-0.2934949279239506</v>
      </c>
      <c r="BX68" s="79">
        <v>-0.16164805979130503</v>
      </c>
      <c r="BY68" s="79" t="s">
        <v>263</v>
      </c>
    </row>
    <row r="69" spans="1:77" x14ac:dyDescent="0.2">
      <c r="A69" s="172" t="s">
        <v>551</v>
      </c>
      <c r="B69" s="172" t="s">
        <v>143</v>
      </c>
      <c r="C69" s="3"/>
      <c r="D69" s="172"/>
      <c r="E69" s="172" t="s">
        <v>545</v>
      </c>
      <c r="F69" s="172" t="s">
        <v>485</v>
      </c>
      <c r="G69" s="78" t="s">
        <v>390</v>
      </c>
      <c r="U69" s="3"/>
      <c r="AJ69" s="3"/>
      <c r="AK69" s="3"/>
      <c r="AO69" s="174">
        <v>61.112324700000002</v>
      </c>
      <c r="AP69" s="175">
        <v>0.93537753000000001</v>
      </c>
      <c r="AQ69" s="174">
        <v>16.928148700000001</v>
      </c>
      <c r="AR69" s="175">
        <v>6.6231083899999996</v>
      </c>
      <c r="AS69" s="175">
        <v>3.7249899880199992E-2</v>
      </c>
      <c r="AT69" s="175">
        <v>2.95706399</v>
      </c>
      <c r="AU69" s="175">
        <v>5.5367994600000001</v>
      </c>
      <c r="AV69" s="175">
        <v>3.0911149099999999</v>
      </c>
      <c r="AW69" s="175">
        <v>2.29376018</v>
      </c>
      <c r="AX69" s="175">
        <v>0.21050959</v>
      </c>
      <c r="AZ69" s="176" t="s">
        <v>546</v>
      </c>
      <c r="BA69" s="14" t="s">
        <v>546</v>
      </c>
      <c r="BB69" s="14" t="s">
        <v>546</v>
      </c>
      <c r="BC69" s="176" t="s">
        <v>546</v>
      </c>
      <c r="BD69" s="14" t="s">
        <v>546</v>
      </c>
      <c r="BE69" s="14" t="s">
        <v>546</v>
      </c>
      <c r="BF69" s="176" t="s">
        <v>546</v>
      </c>
      <c r="BG69" s="14" t="s">
        <v>546</v>
      </c>
      <c r="BH69" s="176" t="s">
        <v>546</v>
      </c>
      <c r="BI69" s="14" t="s">
        <v>546</v>
      </c>
      <c r="BJ69" s="176" t="s">
        <v>546</v>
      </c>
      <c r="BM69" s="79" t="s">
        <v>263</v>
      </c>
      <c r="BN69" s="79" t="s">
        <v>263</v>
      </c>
      <c r="BO69" s="184" t="s">
        <v>263</v>
      </c>
      <c r="BP69" s="184" t="s">
        <v>263</v>
      </c>
      <c r="BQ69" s="184" t="s">
        <v>263</v>
      </c>
      <c r="BR69" s="184" t="s">
        <v>263</v>
      </c>
      <c r="BS69" s="184" t="s">
        <v>263</v>
      </c>
      <c r="BT69" s="184" t="s">
        <v>263</v>
      </c>
      <c r="BU69" s="184" t="s">
        <v>263</v>
      </c>
      <c r="BV69" s="184" t="s">
        <v>263</v>
      </c>
      <c r="BW69" s="184" t="s">
        <v>263</v>
      </c>
      <c r="BX69" s="79" t="s">
        <v>263</v>
      </c>
      <c r="BY69" s="79" t="s">
        <v>263</v>
      </c>
    </row>
    <row r="70" spans="1:77" x14ac:dyDescent="0.2">
      <c r="A70" s="172" t="s">
        <v>552</v>
      </c>
      <c r="B70" s="172" t="s">
        <v>143</v>
      </c>
      <c r="C70" s="3"/>
      <c r="D70" s="172"/>
      <c r="E70" s="172" t="s">
        <v>545</v>
      </c>
      <c r="F70" s="172" t="s">
        <v>485</v>
      </c>
      <c r="G70" s="78" t="s">
        <v>390</v>
      </c>
      <c r="U70" s="3"/>
      <c r="AJ70" s="3"/>
      <c r="AK70" s="3"/>
      <c r="AO70" s="174">
        <v>49.359082399999998</v>
      </c>
      <c r="AP70" s="175">
        <v>1.4949787400000001</v>
      </c>
      <c r="AQ70" s="174">
        <v>19.488257300000001</v>
      </c>
      <c r="AR70" s="175">
        <v>10.3607578</v>
      </c>
      <c r="AS70" s="175">
        <v>6.3929413718799996E-2</v>
      </c>
      <c r="AT70" s="175">
        <v>4.7902766899999998</v>
      </c>
      <c r="AU70" s="175">
        <v>8.3720791899999991</v>
      </c>
      <c r="AV70" s="175">
        <v>3.6908526699999999</v>
      </c>
      <c r="AW70" s="175">
        <v>1.71307908</v>
      </c>
      <c r="AX70" s="175">
        <v>0.30038366</v>
      </c>
      <c r="AZ70" s="176">
        <v>544.5</v>
      </c>
      <c r="BA70" s="14" t="s">
        <v>546</v>
      </c>
      <c r="BB70" s="14" t="s">
        <v>546</v>
      </c>
      <c r="BC70" s="176">
        <v>13.2</v>
      </c>
      <c r="BD70" s="14" t="s">
        <v>546</v>
      </c>
      <c r="BE70" s="14" t="s">
        <v>546</v>
      </c>
      <c r="BF70" s="176">
        <v>554.6</v>
      </c>
      <c r="BG70" s="14" t="s">
        <v>546</v>
      </c>
      <c r="BH70" s="176">
        <v>29.3</v>
      </c>
      <c r="BI70" s="14" t="s">
        <v>546</v>
      </c>
      <c r="BJ70" s="176">
        <v>180.6</v>
      </c>
      <c r="BM70" s="79">
        <v>0.2892438822814305</v>
      </c>
      <c r="BN70" s="79">
        <v>-0.41049518319215283</v>
      </c>
      <c r="BO70" s="184">
        <v>9.2583798201144374E-2</v>
      </c>
      <c r="BP70" s="184">
        <v>-0.19473061314072193</v>
      </c>
      <c r="BQ70" s="184">
        <v>2.9651731339314757E-2</v>
      </c>
      <c r="BR70" s="184">
        <v>-0.10626921749119556</v>
      </c>
      <c r="BS70" s="184">
        <v>5.8524005132738477E-2</v>
      </c>
      <c r="BT70" s="184">
        <v>-3.3899689724687154E-2</v>
      </c>
      <c r="BU70" s="184">
        <v>-0.16053454029190173</v>
      </c>
      <c r="BV70" s="184">
        <v>-0.43802276914469773</v>
      </c>
      <c r="BW70" s="184">
        <v>8.8379890211180312E-2</v>
      </c>
      <c r="BX70" s="79">
        <v>-0.18481648554748353</v>
      </c>
      <c r="BY70" s="79" t="s">
        <v>263</v>
      </c>
    </row>
    <row r="71" spans="1:77" x14ac:dyDescent="0.2">
      <c r="A71" s="172" t="s">
        <v>553</v>
      </c>
      <c r="B71" s="172" t="s">
        <v>143</v>
      </c>
      <c r="C71" s="3"/>
      <c r="D71" s="172"/>
      <c r="E71" s="172" t="s">
        <v>545</v>
      </c>
      <c r="F71" s="172" t="s">
        <v>485</v>
      </c>
      <c r="G71" s="78" t="s">
        <v>390</v>
      </c>
      <c r="U71" s="3"/>
      <c r="AJ71" s="3"/>
      <c r="AK71" s="3"/>
      <c r="AO71" s="174">
        <v>63.165065499999997</v>
      </c>
      <c r="AP71" s="175">
        <v>0.81548222999999997</v>
      </c>
      <c r="AQ71" s="174">
        <v>16.691528900000002</v>
      </c>
      <c r="AR71" s="175">
        <v>5.5820752999999996</v>
      </c>
      <c r="AS71" s="175">
        <v>3.2065475910299998E-2</v>
      </c>
      <c r="AT71" s="175">
        <v>2.41760646</v>
      </c>
      <c r="AU71" s="175">
        <v>5.1902460399999999</v>
      </c>
      <c r="AV71" s="175">
        <v>3.2241382700000001</v>
      </c>
      <c r="AW71" s="175">
        <v>2.4603695499999998</v>
      </c>
      <c r="AX71" s="175">
        <v>0.16806889999999999</v>
      </c>
      <c r="AZ71" s="176">
        <v>744.45</v>
      </c>
      <c r="BA71" s="14" t="s">
        <v>546</v>
      </c>
      <c r="BB71" s="14" t="s">
        <v>546</v>
      </c>
      <c r="BC71" s="176">
        <v>8.75</v>
      </c>
      <c r="BD71" s="14" t="s">
        <v>546</v>
      </c>
      <c r="BE71" s="14" t="s">
        <v>546</v>
      </c>
      <c r="BF71" s="176">
        <v>481</v>
      </c>
      <c r="BG71" s="14" t="s">
        <v>546</v>
      </c>
      <c r="BH71" s="176">
        <v>17.149999999999999</v>
      </c>
      <c r="BI71" s="14" t="s">
        <v>546</v>
      </c>
      <c r="BJ71" s="176">
        <v>147.5</v>
      </c>
      <c r="BM71" s="79">
        <v>0.12974539077983971</v>
      </c>
      <c r="BN71" s="79">
        <v>-7.6316986382596097E-2</v>
      </c>
      <c r="BO71" s="184">
        <v>-0.2702737535750116</v>
      </c>
      <c r="BP71" s="184">
        <v>-0.1555187162367756</v>
      </c>
      <c r="BQ71" s="184">
        <v>-0.32076469883324543</v>
      </c>
      <c r="BR71" s="184">
        <v>-0.45113010534400688</v>
      </c>
      <c r="BS71" s="184">
        <v>-0.34588901118779847</v>
      </c>
      <c r="BT71" s="184">
        <v>-0.26666474286212827</v>
      </c>
      <c r="BU71" s="184">
        <v>-0.10212577145723156</v>
      </c>
      <c r="BV71" s="184">
        <v>-1.1748738057303698E-2</v>
      </c>
      <c r="BW71" s="184">
        <v>-0.25438044846634855</v>
      </c>
      <c r="BX71" s="79">
        <v>-0.13434204351195411</v>
      </c>
      <c r="BY71" s="79" t="s">
        <v>263</v>
      </c>
    </row>
    <row r="72" spans="1:77" x14ac:dyDescent="0.2">
      <c r="A72" s="172" t="s">
        <v>554</v>
      </c>
      <c r="B72" s="172" t="s">
        <v>143</v>
      </c>
      <c r="C72" s="3"/>
      <c r="D72" s="172"/>
      <c r="E72" s="172" t="s">
        <v>545</v>
      </c>
      <c r="F72" s="172" t="s">
        <v>485</v>
      </c>
      <c r="G72" s="78" t="s">
        <v>390</v>
      </c>
      <c r="U72" s="3"/>
      <c r="AJ72" s="3"/>
      <c r="AK72" s="3"/>
      <c r="AO72" s="174">
        <v>55.458098399999997</v>
      </c>
      <c r="AP72" s="175">
        <v>1.3494833799999999</v>
      </c>
      <c r="AQ72" s="174">
        <v>18.250345599999999</v>
      </c>
      <c r="AR72" s="175">
        <v>8.2430860100000007</v>
      </c>
      <c r="AS72" s="175">
        <v>4.9021720378399997E-2</v>
      </c>
      <c r="AT72" s="175">
        <v>3.92712591</v>
      </c>
      <c r="AU72" s="175">
        <v>6.5266465800000004</v>
      </c>
      <c r="AV72" s="175">
        <v>3.4995077399999999</v>
      </c>
      <c r="AW72" s="175">
        <v>2.0853844100000001</v>
      </c>
      <c r="AX72" s="175">
        <v>0.29237149000000001</v>
      </c>
      <c r="AZ72" s="176">
        <v>721.2</v>
      </c>
      <c r="BA72" s="14" t="s">
        <v>546</v>
      </c>
      <c r="BB72" s="14" t="s">
        <v>546</v>
      </c>
      <c r="BC72" s="176">
        <v>12</v>
      </c>
      <c r="BD72" s="14" t="s">
        <v>546</v>
      </c>
      <c r="BE72" s="14" t="s">
        <v>546</v>
      </c>
      <c r="BF72" s="176">
        <v>489.5</v>
      </c>
      <c r="BG72" s="14" t="s">
        <v>546</v>
      </c>
      <c r="BH72" s="176">
        <v>20.7</v>
      </c>
      <c r="BI72" s="14" t="s">
        <v>546</v>
      </c>
      <c r="BJ72" s="176">
        <v>193.4</v>
      </c>
      <c r="BM72" s="79">
        <v>0.33628461809734411</v>
      </c>
      <c r="BN72" s="79">
        <v>-0.38149027745444031</v>
      </c>
      <c r="BO72" s="184">
        <v>-7.9023484631952412E-2</v>
      </c>
      <c r="BP72" s="184">
        <v>-0.295792650127088</v>
      </c>
      <c r="BQ72" s="184">
        <v>-0.23502024776688779</v>
      </c>
      <c r="BR72" s="184">
        <v>-0.36003559442820299</v>
      </c>
      <c r="BS72" s="184">
        <v>-0.18964332471452461</v>
      </c>
      <c r="BT72" s="184">
        <v>-0.29670056848737802</v>
      </c>
      <c r="BU72" s="184">
        <v>-0.2567338463846911</v>
      </c>
      <c r="BV72" s="184">
        <v>-0.36116499224825849</v>
      </c>
      <c r="BW72" s="184">
        <v>-1.076265895549755E-2</v>
      </c>
      <c r="BX72" s="79">
        <v>-0.32812343154791557</v>
      </c>
      <c r="BY72" s="79" t="s">
        <v>263</v>
      </c>
    </row>
    <row r="73" spans="1:77" x14ac:dyDescent="0.2">
      <c r="A73" s="172" t="s">
        <v>555</v>
      </c>
      <c r="B73" s="172" t="s">
        <v>143</v>
      </c>
      <c r="C73" s="3"/>
      <c r="D73" s="172"/>
      <c r="E73" s="172" t="s">
        <v>545</v>
      </c>
      <c r="F73" s="172" t="s">
        <v>485</v>
      </c>
      <c r="G73" s="78" t="s">
        <v>390</v>
      </c>
      <c r="U73" s="3"/>
      <c r="AJ73" s="3"/>
      <c r="AK73" s="3"/>
      <c r="AO73" s="174">
        <v>56.410817899999998</v>
      </c>
      <c r="AP73" s="175">
        <v>1.2780824799999999</v>
      </c>
      <c r="AQ73" s="174">
        <v>16.502593000000001</v>
      </c>
      <c r="AR73" s="175">
        <v>9.7588166800000007</v>
      </c>
      <c r="AS73" s="175">
        <v>5.3696603842699996E-2</v>
      </c>
      <c r="AT73" s="175">
        <v>3.8322566500000002</v>
      </c>
      <c r="AU73" s="175">
        <v>5.82702089</v>
      </c>
      <c r="AV73" s="175">
        <v>3.0021002800000001</v>
      </c>
      <c r="AW73" s="175">
        <v>2.7014920899999999</v>
      </c>
      <c r="AX73" s="175">
        <v>0.27970497</v>
      </c>
      <c r="AZ73" s="176">
        <v>842.8</v>
      </c>
      <c r="BA73" s="14" t="s">
        <v>546</v>
      </c>
      <c r="BB73" s="14" t="s">
        <v>546</v>
      </c>
      <c r="BC73" s="176">
        <v>13.4</v>
      </c>
      <c r="BD73" s="14" t="s">
        <v>546</v>
      </c>
      <c r="BE73" s="14" t="s">
        <v>546</v>
      </c>
      <c r="BF73" s="176">
        <v>418.7</v>
      </c>
      <c r="BG73" s="14" t="s">
        <v>546</v>
      </c>
      <c r="BH73" s="176">
        <v>28.4</v>
      </c>
      <c r="BI73" s="14" t="s">
        <v>546</v>
      </c>
      <c r="BJ73" s="176">
        <v>230.4</v>
      </c>
      <c r="BM73" s="79">
        <v>0.44287085564247552</v>
      </c>
      <c r="BN73" s="79">
        <v>-0.47189783437677613</v>
      </c>
      <c r="BO73" s="184">
        <v>-0.2678266919593556</v>
      </c>
      <c r="BP73" s="184">
        <v>-0.46549023415038726</v>
      </c>
      <c r="BQ73" s="184">
        <v>-0.23979405130816656</v>
      </c>
      <c r="BR73" s="184">
        <v>-0.41157910706159595</v>
      </c>
      <c r="BS73" s="184">
        <v>-0.33621112444734091</v>
      </c>
      <c r="BT73" s="184">
        <v>-0.4729270354641858</v>
      </c>
      <c r="BU73" s="184">
        <v>-0.46477475672672386</v>
      </c>
      <c r="BV73" s="184">
        <v>-0.30532722306607896</v>
      </c>
      <c r="BW73" s="184">
        <v>-0.2055992258421232</v>
      </c>
      <c r="BX73" s="79">
        <v>-0.51759282878481372</v>
      </c>
      <c r="BY73" s="79" t="s">
        <v>263</v>
      </c>
    </row>
    <row r="74" spans="1:77" x14ac:dyDescent="0.2">
      <c r="A74" s="172" t="s">
        <v>556</v>
      </c>
      <c r="B74" s="172" t="s">
        <v>143</v>
      </c>
      <c r="C74" s="3"/>
      <c r="D74" s="172"/>
      <c r="E74" s="172" t="s">
        <v>545</v>
      </c>
      <c r="F74" s="172" t="s">
        <v>485</v>
      </c>
      <c r="G74" s="78" t="s">
        <v>390</v>
      </c>
      <c r="U74" s="3"/>
      <c r="AJ74" s="3"/>
      <c r="AK74" s="3"/>
      <c r="AO74" s="174">
        <v>62.816572499999999</v>
      </c>
      <c r="AP74" s="175">
        <v>0.81824894999999997</v>
      </c>
      <c r="AQ74" s="174">
        <v>17.080447800000002</v>
      </c>
      <c r="AR74" s="175">
        <v>5.5151974800000003</v>
      </c>
      <c r="AS74" s="175">
        <v>3.0008690385799997E-2</v>
      </c>
      <c r="AT74" s="175">
        <v>2.4307980900000001</v>
      </c>
      <c r="AU74" s="175">
        <v>5.2337996699999998</v>
      </c>
      <c r="AV74" s="175">
        <v>3.1951623499999999</v>
      </c>
      <c r="AW74" s="175">
        <v>2.4647254900000002</v>
      </c>
      <c r="AX74" s="175">
        <v>0.17263057000000001</v>
      </c>
      <c r="AZ74" s="176">
        <v>765.4</v>
      </c>
      <c r="BA74" s="14" t="s">
        <v>546</v>
      </c>
      <c r="BB74" s="14" t="s">
        <v>546</v>
      </c>
      <c r="BC74" s="176">
        <v>7.9</v>
      </c>
      <c r="BD74" s="14" t="s">
        <v>546</v>
      </c>
      <c r="BE74" s="14" t="s">
        <v>546</v>
      </c>
      <c r="BF74" s="176">
        <v>483.2</v>
      </c>
      <c r="BG74" s="14" t="s">
        <v>546</v>
      </c>
      <c r="BH74" s="176">
        <v>14.9</v>
      </c>
      <c r="BI74" s="14" t="s">
        <v>546</v>
      </c>
      <c r="BJ74" s="176">
        <v>133.69999999999999</v>
      </c>
      <c r="BM74" s="79">
        <v>3.9921055647167858E-2</v>
      </c>
      <c r="BN74" s="79">
        <v>1.3399895906069936E-2</v>
      </c>
      <c r="BO74" s="184">
        <v>-0.19222290395651076</v>
      </c>
      <c r="BP74" s="184">
        <v>-4.6646916629982882E-2</v>
      </c>
      <c r="BQ74" s="184">
        <v>-0.25963438760078394</v>
      </c>
      <c r="BR74" s="184">
        <v>-0.4333180544537536</v>
      </c>
      <c r="BS74" s="184">
        <v>-0.2744366502054042</v>
      </c>
      <c r="BT74" s="184">
        <v>-0.18418379408511831</v>
      </c>
      <c r="BU74" s="184">
        <v>-1.8352893520402258E-2</v>
      </c>
      <c r="BV74" s="184">
        <v>9.2184990050758753E-2</v>
      </c>
      <c r="BW74" s="184">
        <v>-0.15509428558513128</v>
      </c>
      <c r="BX74" s="79">
        <v>-4.0624137963386375E-2</v>
      </c>
      <c r="BY74" s="79" t="s">
        <v>263</v>
      </c>
    </row>
    <row r="75" spans="1:77" x14ac:dyDescent="0.2">
      <c r="A75" s="172" t="s">
        <v>557</v>
      </c>
      <c r="B75" s="172" t="s">
        <v>143</v>
      </c>
      <c r="C75" s="3"/>
      <c r="D75" s="172"/>
      <c r="E75" s="172" t="s">
        <v>545</v>
      </c>
      <c r="F75" s="172" t="s">
        <v>485</v>
      </c>
      <c r="G75" s="78" t="s">
        <v>390</v>
      </c>
      <c r="U75" s="3"/>
      <c r="AJ75" s="3"/>
      <c r="AK75" s="3"/>
      <c r="AO75" s="174">
        <v>50.661680099999998</v>
      </c>
      <c r="AP75" s="175">
        <v>1.38188961</v>
      </c>
      <c r="AQ75" s="174">
        <v>18.5161303</v>
      </c>
      <c r="AR75" s="175">
        <v>10.6721956</v>
      </c>
      <c r="AS75" s="175">
        <v>6.7047478437799998E-2</v>
      </c>
      <c r="AT75" s="175">
        <v>4.8371096400000004</v>
      </c>
      <c r="AU75" s="175">
        <v>7.8727034600000003</v>
      </c>
      <c r="AV75" s="175">
        <v>3.4879568299999999</v>
      </c>
      <c r="AW75" s="175">
        <v>1.9483353800000001</v>
      </c>
      <c r="AX75" s="175">
        <v>0.20634102000000001</v>
      </c>
      <c r="AZ75" s="176">
        <v>509.60000000000008</v>
      </c>
      <c r="BA75" s="14" t="s">
        <v>546</v>
      </c>
      <c r="BB75" s="14" t="s">
        <v>546</v>
      </c>
      <c r="BC75" s="176">
        <v>16.100000000000001</v>
      </c>
      <c r="BD75" s="14" t="s">
        <v>546</v>
      </c>
      <c r="BE75" s="14" t="s">
        <v>546</v>
      </c>
      <c r="BF75" s="176">
        <v>439.2</v>
      </c>
      <c r="BG75" s="14" t="s">
        <v>546</v>
      </c>
      <c r="BH75" s="176">
        <v>36.5</v>
      </c>
      <c r="BI75" s="14" t="s">
        <v>546</v>
      </c>
      <c r="BJ75" s="176">
        <v>95.4</v>
      </c>
      <c r="BM75" s="79">
        <v>-0.34551944297666282</v>
      </c>
      <c r="BN75" s="79">
        <v>0.1454318108357433</v>
      </c>
      <c r="BO75" s="184">
        <v>0.91188806574132641</v>
      </c>
      <c r="BP75" s="184">
        <v>0.44839755800116987</v>
      </c>
      <c r="BQ75" s="184">
        <v>1.0078070752411423</v>
      </c>
      <c r="BR75" s="184">
        <v>0.77442568531436251</v>
      </c>
      <c r="BS75" s="184">
        <v>1.0234636858950119</v>
      </c>
      <c r="BT75" s="184">
        <v>0.71981668702939339</v>
      </c>
      <c r="BU75" s="184">
        <v>0.50181554169676823</v>
      </c>
      <c r="BV75" s="184">
        <v>0.20996942652302231</v>
      </c>
      <c r="BW75" s="184">
        <v>0.4153346805771081</v>
      </c>
      <c r="BX75" s="79">
        <v>0.22210135543108978</v>
      </c>
      <c r="BY75" s="79" t="s">
        <v>263</v>
      </c>
    </row>
    <row r="76" spans="1:77" x14ac:dyDescent="0.2">
      <c r="A76" s="172" t="s">
        <v>558</v>
      </c>
      <c r="B76" s="172" t="s">
        <v>143</v>
      </c>
      <c r="C76" s="3"/>
      <c r="D76" s="172"/>
      <c r="E76" s="172" t="s">
        <v>545</v>
      </c>
      <c r="F76" s="172" t="s">
        <v>485</v>
      </c>
      <c r="G76" s="78" t="s">
        <v>390</v>
      </c>
      <c r="U76" s="3"/>
      <c r="AJ76" s="3"/>
      <c r="AK76" s="3"/>
      <c r="AO76" s="174">
        <v>63.150254500000003</v>
      </c>
      <c r="AP76" s="175">
        <v>0.76658446999999996</v>
      </c>
      <c r="AQ76" s="174">
        <v>17.590677700000001</v>
      </c>
      <c r="AR76" s="175">
        <v>5.0638323300000003</v>
      </c>
      <c r="AS76" s="175">
        <v>2.8359411393599997E-2</v>
      </c>
      <c r="AT76" s="175">
        <v>2.2321428600000002</v>
      </c>
      <c r="AU76" s="175">
        <v>5.15132835</v>
      </c>
      <c r="AV76" s="175">
        <v>3.2453070300000002</v>
      </c>
      <c r="AW76" s="175">
        <v>2.3713410800000001</v>
      </c>
      <c r="AX76" s="175">
        <v>0.16504932</v>
      </c>
      <c r="AZ76" s="176">
        <v>761.9</v>
      </c>
      <c r="BA76" s="14" t="s">
        <v>546</v>
      </c>
      <c r="BB76" s="14" t="s">
        <v>546</v>
      </c>
      <c r="BC76" s="176">
        <v>6.8</v>
      </c>
      <c r="BD76" s="14" t="s">
        <v>546</v>
      </c>
      <c r="BE76" s="14" t="s">
        <v>546</v>
      </c>
      <c r="BF76" s="176">
        <v>495.8</v>
      </c>
      <c r="BG76" s="14" t="s">
        <v>546</v>
      </c>
      <c r="BH76" s="176">
        <v>12.3</v>
      </c>
      <c r="BI76" s="14" t="s">
        <v>546</v>
      </c>
      <c r="BJ76" s="176">
        <v>125.8</v>
      </c>
      <c r="BM76" s="79">
        <v>-2.0370070429043263E-2</v>
      </c>
      <c r="BN76" s="79">
        <v>8.2760716001674117E-2</v>
      </c>
      <c r="BO76" s="184">
        <v>-0.19570223638222839</v>
      </c>
      <c r="BP76" s="184">
        <v>4.3488964880602055E-2</v>
      </c>
      <c r="BQ76" s="184">
        <v>-0.27753759135235068</v>
      </c>
      <c r="BR76" s="184">
        <v>-0.43083221309541264</v>
      </c>
      <c r="BS76" s="184">
        <v>-0.29189248502149234</v>
      </c>
      <c r="BT76" s="184">
        <v>-0.14661455405405011</v>
      </c>
      <c r="BU76" s="184">
        <v>5.9666042558407462E-2</v>
      </c>
      <c r="BV76" s="184">
        <v>0.1167923700929494</v>
      </c>
      <c r="BW76" s="184">
        <v>-0.14147084423874223</v>
      </c>
      <c r="BX76" s="79">
        <v>4.6210683012487985E-2</v>
      </c>
      <c r="BY76" s="79" t="s">
        <v>263</v>
      </c>
    </row>
    <row r="77" spans="1:77" x14ac:dyDescent="0.2">
      <c r="A77" s="172" t="s">
        <v>559</v>
      </c>
      <c r="B77" s="172" t="s">
        <v>143</v>
      </c>
      <c r="C77" s="3"/>
      <c r="D77" s="172"/>
      <c r="E77" s="172" t="s">
        <v>545</v>
      </c>
      <c r="F77" s="172" t="s">
        <v>485</v>
      </c>
      <c r="G77" s="78" t="s">
        <v>390</v>
      </c>
      <c r="U77" s="3"/>
      <c r="AJ77" s="3"/>
      <c r="AK77" s="3"/>
      <c r="AO77" s="174">
        <v>63.679868200000001</v>
      </c>
      <c r="AP77" s="175">
        <v>0.77938067</v>
      </c>
      <c r="AQ77" s="174">
        <v>16.538755599999998</v>
      </c>
      <c r="AR77" s="175">
        <v>5.5281421000000002</v>
      </c>
      <c r="AS77" s="175">
        <v>3.5090416918199994E-2</v>
      </c>
      <c r="AT77" s="175">
        <v>2.4086337499999999</v>
      </c>
      <c r="AU77" s="175">
        <v>4.9761221600000001</v>
      </c>
      <c r="AV77" s="175">
        <v>3.1185155</v>
      </c>
      <c r="AW77" s="175">
        <v>2.5257890600000001</v>
      </c>
      <c r="AX77" s="175">
        <v>0.16580454999999999</v>
      </c>
      <c r="AZ77" s="176">
        <v>828.8</v>
      </c>
      <c r="BA77" s="14" t="s">
        <v>546</v>
      </c>
      <c r="BB77" s="14" t="s">
        <v>546</v>
      </c>
      <c r="BC77" s="176">
        <v>8.6</v>
      </c>
      <c r="BD77" s="14" t="s">
        <v>546</v>
      </c>
      <c r="BE77" s="14" t="s">
        <v>546</v>
      </c>
      <c r="BF77" s="176">
        <v>462.3</v>
      </c>
      <c r="BG77" s="14" t="s">
        <v>546</v>
      </c>
      <c r="BH77" s="176">
        <v>16.7</v>
      </c>
      <c r="BI77" s="14" t="s">
        <v>546</v>
      </c>
      <c r="BJ77" s="176">
        <v>120.5</v>
      </c>
      <c r="BM77" s="79">
        <v>-6.5249417925092423E-2</v>
      </c>
      <c r="BN77" s="79">
        <v>0.13986425682618275</v>
      </c>
      <c r="BO77" s="184">
        <v>-0.14631024629932088</v>
      </c>
      <c r="BP77" s="184">
        <v>2.4239953857980945E-2</v>
      </c>
      <c r="BQ77" s="184">
        <v>-0.17660404402899044</v>
      </c>
      <c r="BR77" s="184">
        <v>-0.26476660972337529</v>
      </c>
      <c r="BS77" s="184">
        <v>-0.20229635124356904</v>
      </c>
      <c r="BT77" s="184">
        <v>-0.13938160115734999</v>
      </c>
      <c r="BU77" s="184">
        <v>6.3052536423477079E-2</v>
      </c>
      <c r="BV77" s="184">
        <v>0.24184983905568447</v>
      </c>
      <c r="BW77" s="184">
        <v>-9.9608580729410257E-2</v>
      </c>
      <c r="BX77" s="79">
        <v>1.8427494749915674E-2</v>
      </c>
      <c r="BY77" s="79" t="s">
        <v>263</v>
      </c>
    </row>
    <row r="78" spans="1:77" x14ac:dyDescent="0.2">
      <c r="A78" s="172" t="s">
        <v>560</v>
      </c>
      <c r="B78" s="172" t="s">
        <v>143</v>
      </c>
      <c r="C78" s="3"/>
      <c r="D78" s="172"/>
      <c r="E78" s="172" t="s">
        <v>545</v>
      </c>
      <c r="F78" s="172" t="s">
        <v>485</v>
      </c>
      <c r="G78" s="78" t="s">
        <v>390</v>
      </c>
      <c r="U78" s="3"/>
      <c r="AJ78" s="3"/>
      <c r="AK78" s="3"/>
      <c r="AO78" s="174">
        <v>61.439509000000001</v>
      </c>
      <c r="AP78" s="175">
        <v>0.90156725000000004</v>
      </c>
      <c r="AQ78" s="174">
        <v>17.228730200000001</v>
      </c>
      <c r="AR78" s="175">
        <v>6.3209659399999998</v>
      </c>
      <c r="AS78" s="175">
        <v>3.5636345644899994E-2</v>
      </c>
      <c r="AT78" s="175">
        <v>2.6717175800000001</v>
      </c>
      <c r="AU78" s="175">
        <v>5.4603790200000004</v>
      </c>
      <c r="AV78" s="175">
        <v>3.1914680999999998</v>
      </c>
      <c r="AW78" s="175">
        <v>2.2938989300000001</v>
      </c>
      <c r="AX78" s="175">
        <v>0.19790500999999999</v>
      </c>
      <c r="AZ78" s="176">
        <v>728.7</v>
      </c>
      <c r="BA78" s="14" t="s">
        <v>546</v>
      </c>
      <c r="BB78" s="14" t="s">
        <v>546</v>
      </c>
      <c r="BC78" s="176">
        <v>8.3000000000000007</v>
      </c>
      <c r="BD78" s="14" t="s">
        <v>546</v>
      </c>
      <c r="BE78" s="14" t="s">
        <v>546</v>
      </c>
      <c r="BF78" s="176">
        <v>477</v>
      </c>
      <c r="BG78" s="14" t="s">
        <v>546</v>
      </c>
      <c r="BH78" s="176">
        <v>16.5</v>
      </c>
      <c r="BI78" s="14" t="s">
        <v>546</v>
      </c>
      <c r="BJ78" s="176">
        <v>134.19999999999999</v>
      </c>
      <c r="BM78" s="79">
        <v>4.3498100894384106E-2</v>
      </c>
      <c r="BN78" s="79">
        <v>-1.250877052346E-2</v>
      </c>
      <c r="BO78" s="184">
        <v>-0.11328695653633936</v>
      </c>
      <c r="BP78" s="184">
        <v>-4.1953288389659726E-2</v>
      </c>
      <c r="BQ78" s="184">
        <v>-0.15462867407899605</v>
      </c>
      <c r="BR78" s="184">
        <v>-0.32955309916425379</v>
      </c>
      <c r="BS78" s="184">
        <v>-0.20549636168691965</v>
      </c>
      <c r="BT78" s="184">
        <v>-0.15203697893050128</v>
      </c>
      <c r="BU78" s="184">
        <v>-2.3141049748636622E-2</v>
      </c>
      <c r="BV78" s="184">
        <v>1.2700017328417301E-2</v>
      </c>
      <c r="BW78" s="184">
        <v>-3.5002422908842368E-2</v>
      </c>
      <c r="BX78" s="79">
        <v>-5.6462572174715286E-2</v>
      </c>
      <c r="BY78" s="79" t="s">
        <v>263</v>
      </c>
    </row>
    <row r="79" spans="1:77" x14ac:dyDescent="0.2">
      <c r="A79" s="172" t="s">
        <v>561</v>
      </c>
      <c r="B79" s="172" t="s">
        <v>143</v>
      </c>
      <c r="C79" s="3"/>
      <c r="D79" s="172"/>
      <c r="E79" s="172" t="s">
        <v>545</v>
      </c>
      <c r="F79" s="172" t="s">
        <v>485</v>
      </c>
      <c r="G79" s="78" t="s">
        <v>390</v>
      </c>
      <c r="U79" s="3"/>
      <c r="AJ79" s="3"/>
      <c r="AK79" s="3"/>
      <c r="AO79" s="174">
        <v>60.962977799999997</v>
      </c>
      <c r="AP79" s="175">
        <v>0.98193792999999996</v>
      </c>
      <c r="AQ79" s="174">
        <v>16.797724800000001</v>
      </c>
      <c r="AR79" s="175">
        <v>6.6969364300000001</v>
      </c>
      <c r="AS79" s="175">
        <v>3.6506875781600001E-2</v>
      </c>
      <c r="AT79" s="175">
        <v>2.9617802599999998</v>
      </c>
      <c r="AU79" s="175">
        <v>5.7619000099999997</v>
      </c>
      <c r="AV79" s="175">
        <v>3.1404051499999999</v>
      </c>
      <c r="AW79" s="175">
        <v>2.18441273</v>
      </c>
      <c r="AX79" s="175">
        <v>0.19858297999999999</v>
      </c>
      <c r="AZ79" s="176">
        <v>773.9</v>
      </c>
      <c r="BA79" s="14" t="s">
        <v>546</v>
      </c>
      <c r="BB79" s="14" t="s">
        <v>546</v>
      </c>
      <c r="BC79" s="176">
        <v>9.6999999999999993</v>
      </c>
      <c r="BD79" s="14" t="s">
        <v>546</v>
      </c>
      <c r="BE79" s="14" t="s">
        <v>546</v>
      </c>
      <c r="BF79" s="176">
        <v>508.90000000000003</v>
      </c>
      <c r="BG79" s="14" t="s">
        <v>546</v>
      </c>
      <c r="BH79" s="176">
        <v>16.399999999999999</v>
      </c>
      <c r="BI79" s="14" t="s">
        <v>546</v>
      </c>
      <c r="BJ79" s="176">
        <v>148.69999999999999</v>
      </c>
      <c r="BM79" s="79">
        <v>0.13676829280448111</v>
      </c>
      <c r="BN79" s="79">
        <v>-0.11571302031754482</v>
      </c>
      <c r="BO79" s="184">
        <v>-0.12841338308598604</v>
      </c>
      <c r="BP79" s="184">
        <v>-0.15700417516297149</v>
      </c>
      <c r="BQ79" s="184">
        <v>-0.19168286255799127</v>
      </c>
      <c r="BR79" s="184">
        <v>-0.38014880847055743</v>
      </c>
      <c r="BS79" s="184">
        <v>-0.20512337878922593</v>
      </c>
      <c r="BT79" s="184">
        <v>-0.19246493612016291</v>
      </c>
      <c r="BU79" s="184">
        <v>-0.13250180396331601</v>
      </c>
      <c r="BV79" s="184">
        <v>-0.12967234284676032</v>
      </c>
      <c r="BW79" s="184">
        <v>-0.12611757489379305</v>
      </c>
      <c r="BX79" s="79">
        <v>-9.1521295812871828E-2</v>
      </c>
      <c r="BY79" s="79" t="s">
        <v>263</v>
      </c>
    </row>
    <row r="80" spans="1:77" x14ac:dyDescent="0.2">
      <c r="A80" s="172" t="s">
        <v>562</v>
      </c>
      <c r="B80" s="172" t="s">
        <v>143</v>
      </c>
      <c r="C80" s="3"/>
      <c r="D80" s="172"/>
      <c r="E80" s="172" t="s">
        <v>545</v>
      </c>
      <c r="F80" s="172" t="s">
        <v>485</v>
      </c>
      <c r="G80" s="78" t="s">
        <v>390</v>
      </c>
      <c r="U80" s="3"/>
      <c r="AJ80" s="3"/>
      <c r="AK80" s="3"/>
      <c r="AO80" s="174">
        <v>60.9000846</v>
      </c>
      <c r="AP80" s="175">
        <v>0.93692438</v>
      </c>
      <c r="AQ80" s="174">
        <v>16.882560900000001</v>
      </c>
      <c r="AR80" s="175">
        <v>6.68890327</v>
      </c>
      <c r="AS80" s="175">
        <v>3.5190342687500001E-2</v>
      </c>
      <c r="AT80" s="175">
        <v>2.9322447399999998</v>
      </c>
      <c r="AU80" s="175">
        <v>5.8505501100000004</v>
      </c>
      <c r="AV80" s="175">
        <v>3.1552745600000001</v>
      </c>
      <c r="AW80" s="175">
        <v>2.1436750099999999</v>
      </c>
      <c r="AX80" s="175">
        <v>0.20012943999999999</v>
      </c>
      <c r="AZ80" s="176">
        <v>764.2</v>
      </c>
      <c r="BA80" s="14" t="s">
        <v>546</v>
      </c>
      <c r="BB80" s="14" t="s">
        <v>546</v>
      </c>
      <c r="BC80" s="176">
        <v>9</v>
      </c>
      <c r="BD80" s="14" t="s">
        <v>546</v>
      </c>
      <c r="BE80" s="14" t="s">
        <v>546</v>
      </c>
      <c r="BF80" s="176">
        <v>511.8</v>
      </c>
      <c r="BG80" s="14" t="s">
        <v>546</v>
      </c>
      <c r="BH80" s="176">
        <v>17.600000000000001</v>
      </c>
      <c r="BI80" s="14" t="s">
        <v>546</v>
      </c>
      <c r="BJ80" s="176">
        <v>143.4</v>
      </c>
      <c r="BM80" s="79">
        <v>0.10486363417033728</v>
      </c>
      <c r="BN80" s="79">
        <v>-8.3976171326408666E-2</v>
      </c>
      <c r="BO80" s="184">
        <v>-0.13763152060284989</v>
      </c>
      <c r="BP80" s="184">
        <v>-0.12143256023862636</v>
      </c>
      <c r="BQ80" s="184">
        <v>-0.16281325655464463</v>
      </c>
      <c r="BR80" s="184">
        <v>-0.38041900817258645</v>
      </c>
      <c r="BS80" s="184">
        <v>-0.18396474367934101</v>
      </c>
      <c r="BT80" s="184">
        <v>-0.14973521582085825</v>
      </c>
      <c r="BU80" s="184">
        <v>-9.6180155619311813E-2</v>
      </c>
      <c r="BV80" s="184">
        <v>-0.11433629325417005</v>
      </c>
      <c r="BW80" s="184">
        <v>-8.6762410666797907E-2</v>
      </c>
      <c r="BX80" s="79">
        <v>-5.2575962382808483E-2</v>
      </c>
      <c r="BY80" s="79" t="s">
        <v>263</v>
      </c>
    </row>
    <row r="81" spans="1:77" x14ac:dyDescent="0.2">
      <c r="A81" s="172" t="s">
        <v>563</v>
      </c>
      <c r="B81" s="172" t="s">
        <v>143</v>
      </c>
      <c r="C81" s="3"/>
      <c r="D81" s="172"/>
      <c r="E81" s="172" t="s">
        <v>545</v>
      </c>
      <c r="F81" s="172" t="s">
        <v>485</v>
      </c>
      <c r="G81" s="78" t="s">
        <v>390</v>
      </c>
      <c r="U81" s="3"/>
      <c r="AJ81" s="3"/>
      <c r="AK81" s="3"/>
      <c r="AO81" s="174">
        <v>59.829782999999999</v>
      </c>
      <c r="AP81" s="175">
        <v>0.97352179999999999</v>
      </c>
      <c r="AQ81" s="174">
        <v>17.1013339</v>
      </c>
      <c r="AR81" s="175">
        <v>7.0167230700000003</v>
      </c>
      <c r="AS81" s="175">
        <v>3.7650467941099997E-2</v>
      </c>
      <c r="AT81" s="175">
        <v>3.0838144500000002</v>
      </c>
      <c r="AU81" s="175">
        <v>6.0501692199999999</v>
      </c>
      <c r="AV81" s="175">
        <v>3.1903245099999999</v>
      </c>
      <c r="AW81" s="175">
        <v>2.2317340200000002</v>
      </c>
      <c r="AX81" s="175">
        <v>0.20704758000000001</v>
      </c>
      <c r="AZ81" s="176">
        <v>788.1</v>
      </c>
      <c r="BA81" s="14" t="s">
        <v>546</v>
      </c>
      <c r="BB81" s="14" t="s">
        <v>546</v>
      </c>
      <c r="BC81" s="176">
        <v>8.5</v>
      </c>
      <c r="BD81" s="14" t="s">
        <v>546</v>
      </c>
      <c r="BE81" s="14" t="s">
        <v>546</v>
      </c>
      <c r="BF81" s="176">
        <v>501.90000000000003</v>
      </c>
      <c r="BG81" s="14" t="s">
        <v>546</v>
      </c>
      <c r="BH81" s="176">
        <v>17.899999999999999</v>
      </c>
      <c r="BI81" s="14" t="s">
        <v>546</v>
      </c>
      <c r="BJ81" s="176">
        <v>142</v>
      </c>
      <c r="BM81" s="79">
        <v>9.6038346056523616E-2</v>
      </c>
      <c r="BN81" s="79">
        <v>-9.1202528874384292E-2</v>
      </c>
      <c r="BO81" s="184">
        <v>-9.5112014086511598E-2</v>
      </c>
      <c r="BP81" s="184">
        <v>-0.10127344833038066</v>
      </c>
      <c r="BQ81" s="184">
        <v>-0.11312467750205202</v>
      </c>
      <c r="BR81" s="184">
        <v>-0.33056906958203935</v>
      </c>
      <c r="BS81" s="184">
        <v>-0.13332203931324549</v>
      </c>
      <c r="BT81" s="184">
        <v>-0.11205550845442713</v>
      </c>
      <c r="BU81" s="184">
        <v>-7.7130307028864697E-2</v>
      </c>
      <c r="BV81" s="184">
        <v>-6.8863944391716059E-2</v>
      </c>
      <c r="BW81" s="184">
        <v>-4.5878319215526431E-2</v>
      </c>
      <c r="BX81" s="79">
        <v>-6.1742336486498739E-2</v>
      </c>
      <c r="BY81" s="79" t="s">
        <v>263</v>
      </c>
    </row>
    <row r="82" spans="1:77" x14ac:dyDescent="0.2">
      <c r="A82" s="172" t="s">
        <v>564</v>
      </c>
      <c r="B82" s="172" t="s">
        <v>143</v>
      </c>
      <c r="C82" s="3"/>
      <c r="D82" s="172"/>
      <c r="E82" s="172" t="s">
        <v>545</v>
      </c>
      <c r="F82" s="172" t="s">
        <v>485</v>
      </c>
      <c r="G82" s="78" t="s">
        <v>390</v>
      </c>
      <c r="U82" s="3"/>
      <c r="AJ82" s="3"/>
      <c r="AK82" s="3"/>
      <c r="AO82" s="174">
        <v>60.708713400000001</v>
      </c>
      <c r="AP82" s="175">
        <v>0.98615779000000003</v>
      </c>
      <c r="AQ82" s="174">
        <v>16.846695499999999</v>
      </c>
      <c r="AR82" s="175">
        <v>6.7760841699999999</v>
      </c>
      <c r="AS82" s="175">
        <v>3.7209552575999998E-2</v>
      </c>
      <c r="AT82" s="175">
        <v>3.0104816799999998</v>
      </c>
      <c r="AU82" s="175">
        <v>5.8109297499999997</v>
      </c>
      <c r="AV82" s="175">
        <v>3.1275004000000002</v>
      </c>
      <c r="AW82" s="175">
        <v>2.2233557400000001</v>
      </c>
      <c r="AX82" s="175">
        <v>0.19903185000000001</v>
      </c>
      <c r="AZ82" s="176">
        <v>699.3</v>
      </c>
      <c r="BA82" s="14" t="s">
        <v>546</v>
      </c>
      <c r="BB82" s="14" t="s">
        <v>546</v>
      </c>
      <c r="BC82" s="176">
        <v>8.6</v>
      </c>
      <c r="BD82" s="14" t="s">
        <v>546</v>
      </c>
      <c r="BE82" s="14" t="s">
        <v>546</v>
      </c>
      <c r="BF82" s="176">
        <v>498.9</v>
      </c>
      <c r="BG82" s="14" t="s">
        <v>546</v>
      </c>
      <c r="BH82" s="176">
        <v>18.3</v>
      </c>
      <c r="BI82" s="14" t="s">
        <v>546</v>
      </c>
      <c r="BJ82" s="176">
        <v>130.19999999999999</v>
      </c>
      <c r="BM82" s="79">
        <v>1.41124818742423E-2</v>
      </c>
      <c r="BN82" s="79">
        <v>5.7222801200504936E-3</v>
      </c>
      <c r="BO82" s="184">
        <v>-2.9259053639685284E-4</v>
      </c>
      <c r="BP82" s="184">
        <v>-3.4416863773076622E-2</v>
      </c>
      <c r="BQ82" s="184">
        <v>-6.5919326661728395E-2</v>
      </c>
      <c r="BR82" s="184">
        <v>-0.27844871495827461</v>
      </c>
      <c r="BS82" s="184">
        <v>-7.7252531330997853E-2</v>
      </c>
      <c r="BT82" s="184">
        <v>-6.9875078496900445E-2</v>
      </c>
      <c r="BU82" s="184">
        <v>-1.3311065632165775E-2</v>
      </c>
      <c r="BV82" s="184">
        <v>1.1712291063116664E-2</v>
      </c>
      <c r="BW82" s="184">
        <v>3.0754767846219444E-4</v>
      </c>
      <c r="BX82" s="79">
        <v>1.7175260315222651E-2</v>
      </c>
      <c r="BY82" s="79" t="s">
        <v>263</v>
      </c>
    </row>
    <row r="83" spans="1:77" x14ac:dyDescent="0.2">
      <c r="A83" s="172" t="s">
        <v>565</v>
      </c>
      <c r="B83" s="172" t="s">
        <v>143</v>
      </c>
      <c r="C83" s="3"/>
      <c r="D83" s="172"/>
      <c r="E83" s="172" t="s">
        <v>545</v>
      </c>
      <c r="F83" s="172" t="s">
        <v>485</v>
      </c>
      <c r="G83" s="78" t="s">
        <v>390</v>
      </c>
      <c r="U83" s="3"/>
      <c r="AJ83" s="3"/>
      <c r="AK83" s="3"/>
      <c r="AO83" s="174">
        <v>57.277495299999998</v>
      </c>
      <c r="AP83" s="175">
        <v>1.04298325</v>
      </c>
      <c r="AQ83" s="174">
        <v>17.307749699999999</v>
      </c>
      <c r="AR83" s="175">
        <v>7.4889780200000002</v>
      </c>
      <c r="AS83" s="175">
        <v>3.7951144335999998E-2</v>
      </c>
      <c r="AT83" s="175">
        <v>4.2187080100000003</v>
      </c>
      <c r="AU83" s="175">
        <v>7.4959445100000002</v>
      </c>
      <c r="AV83" s="175">
        <v>2.8602422399999998</v>
      </c>
      <c r="AW83" s="175">
        <v>1.8043212200000001</v>
      </c>
      <c r="AX83" s="175">
        <v>0.19605697</v>
      </c>
      <c r="AZ83" s="176">
        <v>472.6</v>
      </c>
      <c r="BA83" s="14" t="s">
        <v>546</v>
      </c>
      <c r="BB83" s="14" t="s">
        <v>546</v>
      </c>
      <c r="BC83" s="176">
        <v>5.7</v>
      </c>
      <c r="BD83" s="14" t="s">
        <v>546</v>
      </c>
      <c r="BE83" s="14" t="s">
        <v>546</v>
      </c>
      <c r="BF83" s="176">
        <v>561.9</v>
      </c>
      <c r="BG83" s="14" t="s">
        <v>546</v>
      </c>
      <c r="BH83" s="176">
        <v>14.7</v>
      </c>
      <c r="BI83" s="14" t="s">
        <v>546</v>
      </c>
      <c r="BJ83" s="176">
        <v>122.7</v>
      </c>
      <c r="BM83" s="79">
        <v>-4.6149591360828301E-2</v>
      </c>
      <c r="BN83" s="79">
        <v>6.8794616778049544E-3</v>
      </c>
      <c r="BO83" s="184">
        <v>0.1219416135486413</v>
      </c>
      <c r="BP83" s="184">
        <v>5.2645100819781021E-2</v>
      </c>
      <c r="BQ83" s="184">
        <v>9.5455075321770444E-2</v>
      </c>
      <c r="BR83" s="184">
        <v>-0.21908448071375308</v>
      </c>
      <c r="BS83" s="184">
        <v>0.37212211110042315</v>
      </c>
      <c r="BT83" s="184">
        <v>0.27317599071547449</v>
      </c>
      <c r="BU83" s="184">
        <v>-4.2470591560522131E-2</v>
      </c>
      <c r="BV83" s="184">
        <v>-0.12877897334767752</v>
      </c>
      <c r="BW83" s="184">
        <v>4.5585793756688808E-2</v>
      </c>
      <c r="BX83" s="79">
        <v>0.21564771586324949</v>
      </c>
      <c r="BY83" s="79" t="s">
        <v>263</v>
      </c>
    </row>
    <row r="84" spans="1:77" x14ac:dyDescent="0.2">
      <c r="A84" s="172" t="s">
        <v>566</v>
      </c>
      <c r="B84" s="172" t="s">
        <v>143</v>
      </c>
      <c r="C84" s="3"/>
      <c r="D84" s="172"/>
      <c r="E84" s="172" t="s">
        <v>545</v>
      </c>
      <c r="F84" s="172" t="s">
        <v>485</v>
      </c>
      <c r="G84" s="78" t="s">
        <v>390</v>
      </c>
      <c r="U84" s="3"/>
      <c r="AJ84" s="3"/>
      <c r="AK84" s="3"/>
      <c r="AO84" s="174">
        <v>59.622761799999999</v>
      </c>
      <c r="AP84" s="175">
        <v>0.94259722000000001</v>
      </c>
      <c r="AQ84" s="174">
        <v>17.557617</v>
      </c>
      <c r="AR84" s="175">
        <v>6.7267165499999999</v>
      </c>
      <c r="AS84" s="175">
        <v>3.8305437319099994E-2</v>
      </c>
      <c r="AT84" s="175">
        <v>2.9354031900000002</v>
      </c>
      <c r="AU84" s="175">
        <v>6.1298711700000004</v>
      </c>
      <c r="AV84" s="175">
        <v>3.2731838099999999</v>
      </c>
      <c r="AW84" s="175">
        <v>2.2837556399999999</v>
      </c>
      <c r="AX84" s="175">
        <v>0.19828419</v>
      </c>
      <c r="AZ84" s="176">
        <v>914.9</v>
      </c>
      <c r="BA84" s="14" t="s">
        <v>546</v>
      </c>
      <c r="BB84" s="14" t="s">
        <v>546</v>
      </c>
      <c r="BC84" s="176">
        <v>8.4</v>
      </c>
      <c r="BD84" s="14" t="s">
        <v>546</v>
      </c>
      <c r="BE84" s="14" t="s">
        <v>546</v>
      </c>
      <c r="BF84" s="176">
        <v>538.1</v>
      </c>
      <c r="BG84" s="14" t="s">
        <v>546</v>
      </c>
      <c r="BH84" s="176">
        <v>16.899999999999999</v>
      </c>
      <c r="BI84" s="14" t="s">
        <v>546</v>
      </c>
      <c r="BJ84" s="176">
        <v>153.80000000000001</v>
      </c>
      <c r="BM84" s="79">
        <v>0.16539301131356543</v>
      </c>
      <c r="BN84" s="79">
        <v>-0.16383154335750194</v>
      </c>
      <c r="BO84" s="184">
        <v>-0.1910767751099518</v>
      </c>
      <c r="BP84" s="184">
        <v>-0.14808715600040234</v>
      </c>
      <c r="BQ84" s="184">
        <v>-0.21501136171273483</v>
      </c>
      <c r="BR84" s="184">
        <v>-0.37117785133133652</v>
      </c>
      <c r="BS84" s="184">
        <v>-0.23832573102802956</v>
      </c>
      <c r="BT84" s="184">
        <v>-0.16938140069320951</v>
      </c>
      <c r="BU84" s="184">
        <v>-0.12580578765922312</v>
      </c>
      <c r="BV84" s="184">
        <v>-0.12026402510927681</v>
      </c>
      <c r="BW84" s="184">
        <v>-0.15636672272444618</v>
      </c>
      <c r="BX84" s="79">
        <v>-7.1247650079252378E-2</v>
      </c>
      <c r="BY84" s="79" t="s">
        <v>263</v>
      </c>
    </row>
    <row r="85" spans="1:77" x14ac:dyDescent="0.2">
      <c r="A85" s="172" t="s">
        <v>567</v>
      </c>
      <c r="B85" s="172" t="s">
        <v>143</v>
      </c>
      <c r="C85" s="3"/>
      <c r="D85" s="172"/>
      <c r="E85" s="172" t="s">
        <v>545</v>
      </c>
      <c r="F85" s="172" t="s">
        <v>485</v>
      </c>
      <c r="G85" s="78" t="s">
        <v>390</v>
      </c>
      <c r="U85" s="3"/>
      <c r="AJ85" s="3"/>
      <c r="AK85" s="3"/>
      <c r="AO85" s="174">
        <v>60.679219699999997</v>
      </c>
      <c r="AP85" s="175">
        <v>0.89612343999999999</v>
      </c>
      <c r="AQ85" s="174">
        <v>17.323391900000001</v>
      </c>
      <c r="AR85" s="175">
        <v>6.4174001499999997</v>
      </c>
      <c r="AS85" s="175">
        <v>3.7702633588899997E-2</v>
      </c>
      <c r="AT85" s="175">
        <v>2.8528423799999998</v>
      </c>
      <c r="AU85" s="175">
        <v>6.0854656599999997</v>
      </c>
      <c r="AV85" s="175">
        <v>3.2804696899999999</v>
      </c>
      <c r="AW85" s="175">
        <v>1.95273173</v>
      </c>
      <c r="AX85" s="175">
        <v>0.19238245000000001</v>
      </c>
      <c r="AZ85" s="176">
        <v>776.5</v>
      </c>
      <c r="BA85" s="14" t="s">
        <v>546</v>
      </c>
      <c r="BB85" s="14" t="s">
        <v>546</v>
      </c>
      <c r="BC85" s="176">
        <v>7.9</v>
      </c>
      <c r="BD85" s="14" t="s">
        <v>546</v>
      </c>
      <c r="BE85" s="14" t="s">
        <v>546</v>
      </c>
      <c r="BF85" s="176">
        <v>535.20000000000005</v>
      </c>
      <c r="BG85" s="14" t="s">
        <v>546</v>
      </c>
      <c r="BH85" s="176">
        <v>16.7</v>
      </c>
      <c r="BI85" s="14" t="s">
        <v>546</v>
      </c>
      <c r="BJ85" s="176">
        <v>126.3</v>
      </c>
      <c r="BM85" s="79">
        <v>-1.6330600633203796E-2</v>
      </c>
      <c r="BN85" s="79">
        <v>3.6274146760851167E-2</v>
      </c>
      <c r="BO85" s="184">
        <v>-6.3512527210264791E-2</v>
      </c>
      <c r="BP85" s="184">
        <v>2.356519568033133E-2</v>
      </c>
      <c r="BQ85" s="184">
        <v>-8.8047227212608825E-2</v>
      </c>
      <c r="BR85" s="184">
        <v>-0.24631117209730669</v>
      </c>
      <c r="BS85" s="184">
        <v>-9.856942409988001E-2</v>
      </c>
      <c r="BT85" s="184">
        <v>4.1465615704292524E-3</v>
      </c>
      <c r="BU85" s="184">
        <v>6.690695652038614E-2</v>
      </c>
      <c r="BV85" s="184">
        <v>-8.3994066076750862E-2</v>
      </c>
      <c r="BW85" s="184">
        <v>-3.2550343523216618E-3</v>
      </c>
      <c r="BX85" s="79">
        <v>0.12487955452202426</v>
      </c>
      <c r="BY85" s="79" t="s">
        <v>263</v>
      </c>
    </row>
    <row r="86" spans="1:77" x14ac:dyDescent="0.2">
      <c r="A86" s="172" t="s">
        <v>568</v>
      </c>
      <c r="B86" s="172" t="s">
        <v>143</v>
      </c>
      <c r="C86" s="3"/>
      <c r="D86" s="172"/>
      <c r="E86" s="172" t="s">
        <v>545</v>
      </c>
      <c r="F86" s="172" t="s">
        <v>485</v>
      </c>
      <c r="G86" s="78" t="s">
        <v>390</v>
      </c>
      <c r="U86" s="3"/>
      <c r="AJ86" s="3"/>
      <c r="AK86" s="3"/>
      <c r="AO86" s="174">
        <v>60.8949067</v>
      </c>
      <c r="AP86" s="175">
        <v>0.85086879999999998</v>
      </c>
      <c r="AQ86" s="174">
        <v>17.461740800000001</v>
      </c>
      <c r="AR86" s="175">
        <v>6.0905866399999997</v>
      </c>
      <c r="AS86" s="175">
        <v>3.4904941470699995E-2</v>
      </c>
      <c r="AT86" s="175">
        <v>2.7598437800000002</v>
      </c>
      <c r="AU86" s="175">
        <v>6.1593336499999998</v>
      </c>
      <c r="AV86" s="175">
        <v>3.3546548700000001</v>
      </c>
      <c r="AW86" s="175">
        <v>1.9418539800000001</v>
      </c>
      <c r="AX86" s="175">
        <v>0.18332535999999999</v>
      </c>
      <c r="AZ86" s="176">
        <v>748.3</v>
      </c>
      <c r="BA86" s="14" t="s">
        <v>546</v>
      </c>
      <c r="BB86" s="14" t="s">
        <v>546</v>
      </c>
      <c r="BC86" s="176">
        <v>7.7</v>
      </c>
      <c r="BD86" s="14" t="s">
        <v>546</v>
      </c>
      <c r="BE86" s="14" t="s">
        <v>546</v>
      </c>
      <c r="BF86" s="176">
        <v>542.70000000000005</v>
      </c>
      <c r="BG86" s="14" t="s">
        <v>546</v>
      </c>
      <c r="BH86" s="176">
        <v>16.600000000000001</v>
      </c>
      <c r="BI86" s="14" t="s">
        <v>546</v>
      </c>
      <c r="BJ86" s="176">
        <v>139.4</v>
      </c>
      <c r="BM86" s="79">
        <v>7.9178229125009825E-2</v>
      </c>
      <c r="BN86" s="79">
        <v>-5.7771530752223077E-2</v>
      </c>
      <c r="BO86" s="184">
        <v>-0.19436688225028698</v>
      </c>
      <c r="BP86" s="184">
        <v>-6.5217240663787868E-2</v>
      </c>
      <c r="BQ86" s="184">
        <v>-0.21582511238985591</v>
      </c>
      <c r="BR86" s="184">
        <v>-0.36780962257632654</v>
      </c>
      <c r="BS86" s="184">
        <v>-0.20990450788627257</v>
      </c>
      <c r="BT86" s="184">
        <v>-7.9173950680022864E-2</v>
      </c>
      <c r="BU86" s="184">
        <v>-1.1494840627918501E-2</v>
      </c>
      <c r="BV86" s="184">
        <v>-0.17469809004273396</v>
      </c>
      <c r="BW86" s="184">
        <v>-0.13943887590456705</v>
      </c>
      <c r="BX86" s="79">
        <v>3.3452016146481967E-2</v>
      </c>
      <c r="BY86" s="79" t="s">
        <v>263</v>
      </c>
    </row>
    <row r="87" spans="1:77" x14ac:dyDescent="0.2">
      <c r="A87" s="172" t="s">
        <v>569</v>
      </c>
      <c r="B87" s="172" t="s">
        <v>143</v>
      </c>
      <c r="C87" s="3"/>
      <c r="D87" s="172"/>
      <c r="E87" s="172" t="s">
        <v>545</v>
      </c>
      <c r="F87" s="172" t="s">
        <v>485</v>
      </c>
      <c r="G87" s="78" t="s">
        <v>390</v>
      </c>
      <c r="U87" s="3"/>
      <c r="AJ87" s="3"/>
      <c r="AK87" s="3"/>
      <c r="AO87" s="174">
        <v>59.735769699999999</v>
      </c>
      <c r="AP87" s="175">
        <v>0.96545676999999996</v>
      </c>
      <c r="AQ87" s="174">
        <v>17.4290354</v>
      </c>
      <c r="AR87" s="175">
        <v>7.2553727800000001</v>
      </c>
      <c r="AS87" s="175">
        <v>3.6758666646099995E-2</v>
      </c>
      <c r="AT87" s="175">
        <v>3.3367541100000002</v>
      </c>
      <c r="AU87" s="175">
        <v>6.0966253899999998</v>
      </c>
      <c r="AV87" s="175">
        <v>3.03486206</v>
      </c>
      <c r="AW87" s="175">
        <v>1.66787888</v>
      </c>
      <c r="AX87" s="175">
        <v>0.19030158999999999</v>
      </c>
      <c r="AZ87" s="176">
        <v>530.1</v>
      </c>
      <c r="BA87" s="14" t="s">
        <v>546</v>
      </c>
      <c r="BB87" s="14" t="s">
        <v>546</v>
      </c>
      <c r="BC87" s="176">
        <v>7.7</v>
      </c>
      <c r="BD87" s="14" t="s">
        <v>546</v>
      </c>
      <c r="BE87" s="14" t="s">
        <v>546</v>
      </c>
      <c r="BF87" s="176">
        <v>498.6</v>
      </c>
      <c r="BG87" s="14" t="s">
        <v>546</v>
      </c>
      <c r="BH87" s="176">
        <v>17.399999999999999</v>
      </c>
      <c r="BI87" s="14" t="s">
        <v>546</v>
      </c>
      <c r="BJ87" s="176">
        <v>111.1</v>
      </c>
      <c r="BM87" s="79">
        <v>-0.15537853159292214</v>
      </c>
      <c r="BN87" s="79">
        <v>0.15973411224305956</v>
      </c>
      <c r="BO87" s="184">
        <v>0.14698109248621494</v>
      </c>
      <c r="BP87" s="184">
        <v>0.17069893530657376</v>
      </c>
      <c r="BQ87" s="184">
        <v>0.17209348241307221</v>
      </c>
      <c r="BR87" s="184">
        <v>-0.16464816371418312</v>
      </c>
      <c r="BS87" s="184">
        <v>0.19858269514228244</v>
      </c>
      <c r="BT87" s="184">
        <v>0.14362092060483422</v>
      </c>
      <c r="BU87" s="184">
        <v>0.12206693661956813</v>
      </c>
      <c r="BV87" s="184">
        <v>-0.11057464699585329</v>
      </c>
      <c r="BW87" s="184">
        <v>0.12085725731786723</v>
      </c>
      <c r="BX87" s="79">
        <v>0.19132837048113838</v>
      </c>
      <c r="BY87" s="79" t="s">
        <v>263</v>
      </c>
    </row>
    <row r="88" spans="1:77" x14ac:dyDescent="0.2">
      <c r="A88" s="172" t="s">
        <v>570</v>
      </c>
      <c r="B88" s="172" t="s">
        <v>143</v>
      </c>
      <c r="C88" s="3"/>
      <c r="D88" s="172"/>
      <c r="E88" s="172" t="s">
        <v>545</v>
      </c>
      <c r="F88" s="172" t="s">
        <v>485</v>
      </c>
      <c r="G88" s="78" t="s">
        <v>390</v>
      </c>
      <c r="U88" s="3"/>
      <c r="AJ88" s="3"/>
      <c r="AK88" s="3"/>
      <c r="AO88" s="174">
        <v>59.646104000000001</v>
      </c>
      <c r="AP88" s="175">
        <v>1.00459528</v>
      </c>
      <c r="AQ88" s="174">
        <v>17.078119699999998</v>
      </c>
      <c r="AR88" s="175">
        <v>7.0570331599999996</v>
      </c>
      <c r="AS88" s="175">
        <v>4.1938452567199989E-2</v>
      </c>
      <c r="AT88" s="175">
        <v>3.3509717700000001</v>
      </c>
      <c r="AU88" s="175">
        <v>6.1170900599999998</v>
      </c>
      <c r="AV88" s="175">
        <v>3.0326841600000001</v>
      </c>
      <c r="AW88" s="175">
        <v>2.1822594400000002</v>
      </c>
      <c r="AX88" s="175">
        <v>0.21186019</v>
      </c>
      <c r="AZ88" s="176">
        <v>709.8</v>
      </c>
      <c r="BA88" s="14" t="s">
        <v>546</v>
      </c>
      <c r="BB88" s="14" t="s">
        <v>546</v>
      </c>
      <c r="BC88" s="176">
        <v>9</v>
      </c>
      <c r="BD88" s="14" t="s">
        <v>546</v>
      </c>
      <c r="BE88" s="14" t="s">
        <v>546</v>
      </c>
      <c r="BF88" s="176">
        <v>486</v>
      </c>
      <c r="BG88" s="14" t="s">
        <v>546</v>
      </c>
      <c r="BH88" s="176">
        <v>21.15</v>
      </c>
      <c r="BI88" s="14" t="s">
        <v>546</v>
      </c>
      <c r="BJ88" s="176">
        <v>174.45</v>
      </c>
      <c r="BM88" s="79">
        <v>0.26418713178576292</v>
      </c>
      <c r="BN88" s="79">
        <v>-0.26252188964117296</v>
      </c>
      <c r="BO88" s="184">
        <v>-0.23992290534828653</v>
      </c>
      <c r="BP88" s="184">
        <v>-0.26944148044214755</v>
      </c>
      <c r="BQ88" s="184">
        <v>-0.27394793836325937</v>
      </c>
      <c r="BR88" s="184">
        <v>-0.39303287522329544</v>
      </c>
      <c r="BS88" s="184">
        <v>-0.23341970160636205</v>
      </c>
      <c r="BT88" s="184">
        <v>-0.26923028508510005</v>
      </c>
      <c r="BU88" s="184">
        <v>-0.28591472594324696</v>
      </c>
      <c r="BV88" s="184">
        <v>-0.25886988367202413</v>
      </c>
      <c r="BW88" s="184">
        <v>-0.2053052685331368</v>
      </c>
      <c r="BX88" s="79">
        <v>-0.26046528637558763</v>
      </c>
      <c r="BY88" s="79" t="s">
        <v>263</v>
      </c>
    </row>
    <row r="89" spans="1:77" x14ac:dyDescent="0.2">
      <c r="A89" s="172" t="s">
        <v>571</v>
      </c>
      <c r="B89" s="172" t="s">
        <v>143</v>
      </c>
      <c r="C89" s="3"/>
      <c r="D89" s="172"/>
      <c r="E89" s="172" t="s">
        <v>545</v>
      </c>
      <c r="F89" s="172" t="s">
        <v>485</v>
      </c>
      <c r="G89" s="78" t="s">
        <v>390</v>
      </c>
      <c r="U89" s="3"/>
      <c r="AJ89" s="3"/>
      <c r="AK89" s="3"/>
      <c r="AO89" s="174">
        <v>60.558332200000002</v>
      </c>
      <c r="AP89" s="175">
        <v>0.95677106999999995</v>
      </c>
      <c r="AQ89" s="174">
        <v>17.704744999999999</v>
      </c>
      <c r="AR89" s="175">
        <v>6.1458354100000001</v>
      </c>
      <c r="AS89" s="175">
        <v>3.4879224482199996E-2</v>
      </c>
      <c r="AT89" s="175">
        <v>2.94199638</v>
      </c>
      <c r="AU89" s="175">
        <v>5.9775790999999998</v>
      </c>
      <c r="AV89" s="175">
        <v>3.2376894100000002</v>
      </c>
      <c r="AW89" s="175">
        <v>2.0091196899999999</v>
      </c>
      <c r="AX89" s="175">
        <v>0.1891639</v>
      </c>
      <c r="AZ89" s="176">
        <v>623.79999999999995</v>
      </c>
      <c r="BA89" s="14" t="s">
        <v>546</v>
      </c>
      <c r="BB89" s="14" t="s">
        <v>546</v>
      </c>
      <c r="BC89" s="176">
        <v>8.6</v>
      </c>
      <c r="BD89" s="14" t="s">
        <v>546</v>
      </c>
      <c r="BE89" s="14" t="s">
        <v>546</v>
      </c>
      <c r="BF89" s="176">
        <v>510.49999999999994</v>
      </c>
      <c r="BG89" s="14" t="s">
        <v>546</v>
      </c>
      <c r="BH89" s="176">
        <v>15.1</v>
      </c>
      <c r="BI89" s="14" t="s">
        <v>546</v>
      </c>
      <c r="BJ89" s="176">
        <v>131.19999999999999</v>
      </c>
      <c r="BM89" s="79">
        <v>2.16268684453228E-2</v>
      </c>
      <c r="BN89" s="79">
        <v>-4.4155665063668748E-3</v>
      </c>
      <c r="BO89" s="184">
        <v>-3.7475737912965212E-2</v>
      </c>
      <c r="BP89" s="184">
        <v>7.0285222348365206E-3</v>
      </c>
      <c r="BQ89" s="184">
        <v>-0.15925620854456901</v>
      </c>
      <c r="BR89" s="184">
        <v>-0.32879261551215133</v>
      </c>
      <c r="BS89" s="184">
        <v>-0.10511720793623636</v>
      </c>
      <c r="BT89" s="184">
        <v>-5.0493074628684798E-2</v>
      </c>
      <c r="BU89" s="184">
        <v>1.3666788654979056E-2</v>
      </c>
      <c r="BV89" s="184">
        <v>-9.274153439031485E-2</v>
      </c>
      <c r="BW89" s="184">
        <v>-5.6533738301845715E-2</v>
      </c>
      <c r="BX89" s="79">
        <v>3.2892634296946222E-2</v>
      </c>
      <c r="BY89" s="79" t="s">
        <v>263</v>
      </c>
    </row>
    <row r="90" spans="1:77" x14ac:dyDescent="0.2">
      <c r="A90" s="172" t="s">
        <v>572</v>
      </c>
      <c r="B90" s="172" t="s">
        <v>143</v>
      </c>
      <c r="C90" s="3"/>
      <c r="D90" s="172"/>
      <c r="E90" s="172" t="s">
        <v>545</v>
      </c>
      <c r="F90" s="172" t="s">
        <v>485</v>
      </c>
      <c r="G90" s="78" t="s">
        <v>390</v>
      </c>
      <c r="U90" s="3"/>
      <c r="AJ90" s="3"/>
      <c r="AK90" s="3"/>
      <c r="AO90" s="174">
        <v>57.730083999999998</v>
      </c>
      <c r="AP90" s="175">
        <v>1.08110269</v>
      </c>
      <c r="AQ90" s="174">
        <v>17.661341100000001</v>
      </c>
      <c r="AR90" s="175">
        <v>8.1132659900000004</v>
      </c>
      <c r="AS90" s="175">
        <v>4.1819339041199992E-2</v>
      </c>
      <c r="AT90" s="175">
        <v>3.7648751499999999</v>
      </c>
      <c r="AU90" s="175">
        <v>6.46963021</v>
      </c>
      <c r="AV90" s="175">
        <v>2.8236563700000001</v>
      </c>
      <c r="AW90" s="175">
        <v>1.8424707499999999</v>
      </c>
      <c r="AX90" s="175">
        <v>0.20882666999999999</v>
      </c>
      <c r="AZ90" s="176">
        <v>631.20000000000005</v>
      </c>
      <c r="BA90" s="14" t="s">
        <v>546</v>
      </c>
      <c r="BB90" s="14" t="s">
        <v>546</v>
      </c>
      <c r="BC90" s="176">
        <v>8</v>
      </c>
      <c r="BD90" s="14" t="s">
        <v>546</v>
      </c>
      <c r="BE90" s="14" t="s">
        <v>546</v>
      </c>
      <c r="BF90" s="176">
        <v>510.4</v>
      </c>
      <c r="BG90" s="14" t="s">
        <v>546</v>
      </c>
      <c r="BH90" s="176">
        <v>18.2</v>
      </c>
      <c r="BI90" s="14" t="s">
        <v>546</v>
      </c>
      <c r="BJ90" s="176">
        <v>137</v>
      </c>
      <c r="BM90" s="79">
        <v>6.3047044817710618E-2</v>
      </c>
      <c r="BN90" s="79">
        <v>-9.109258004827081E-2</v>
      </c>
      <c r="BO90" s="184">
        <v>4.1558976768789835E-2</v>
      </c>
      <c r="BP90" s="184">
        <v>-3.7969055982057465E-2</v>
      </c>
      <c r="BQ90" s="184">
        <v>6.289833273876444E-2</v>
      </c>
      <c r="BR90" s="184">
        <v>-0.22930890999298337</v>
      </c>
      <c r="BS90" s="184">
        <v>9.6700066147681119E-2</v>
      </c>
      <c r="BT90" s="184">
        <v>-1.5840405226722809E-2</v>
      </c>
      <c r="BU90" s="184">
        <v>-0.15338658820040163</v>
      </c>
      <c r="BV90" s="184">
        <v>-0.20321878007514349</v>
      </c>
      <c r="BW90" s="184">
        <v>-2.5587010204962679E-3</v>
      </c>
      <c r="BX90" s="79">
        <v>-1.1029430835302945E-2</v>
      </c>
      <c r="BY90" s="79" t="s">
        <v>263</v>
      </c>
    </row>
    <row r="91" spans="1:77" x14ac:dyDescent="0.2">
      <c r="A91" s="172" t="s">
        <v>573</v>
      </c>
      <c r="B91" s="172" t="s">
        <v>143</v>
      </c>
      <c r="C91" s="3"/>
      <c r="D91" s="172"/>
      <c r="E91" s="172" t="s">
        <v>545</v>
      </c>
      <c r="F91" s="172" t="s">
        <v>485</v>
      </c>
      <c r="G91" s="78" t="s">
        <v>390</v>
      </c>
      <c r="U91" s="3"/>
      <c r="AJ91" s="3"/>
      <c r="AK91" s="3"/>
      <c r="AO91" s="174">
        <v>48.583604700000002</v>
      </c>
      <c r="AP91" s="175">
        <v>1.3840348099999999</v>
      </c>
      <c r="AQ91" s="174">
        <v>19.865380200000001</v>
      </c>
      <c r="AR91" s="175">
        <v>10.513686</v>
      </c>
      <c r="AS91" s="175">
        <v>6.0813801337099994E-2</v>
      </c>
      <c r="AT91" s="175">
        <v>5.2563451499999996</v>
      </c>
      <c r="AU91" s="175">
        <v>8.9852734699999992</v>
      </c>
      <c r="AV91" s="175">
        <v>3.0956577200000002</v>
      </c>
      <c r="AW91" s="175">
        <v>1.67876453</v>
      </c>
      <c r="AX91" s="175">
        <v>0.24892712</v>
      </c>
      <c r="AZ91" s="176">
        <v>706.5</v>
      </c>
      <c r="BA91" s="14" t="s">
        <v>546</v>
      </c>
      <c r="BB91" s="14" t="s">
        <v>546</v>
      </c>
      <c r="BC91" s="176">
        <v>7.3</v>
      </c>
      <c r="BD91" s="14" t="s">
        <v>546</v>
      </c>
      <c r="BE91" s="14" t="s">
        <v>546</v>
      </c>
      <c r="BF91" s="176">
        <v>516.29999999999995</v>
      </c>
      <c r="BG91" s="14" t="s">
        <v>546</v>
      </c>
      <c r="BH91" s="176">
        <v>16.399999999999999</v>
      </c>
      <c r="BI91" s="14" t="s">
        <v>546</v>
      </c>
      <c r="BJ91" s="176">
        <v>130.30000000000001</v>
      </c>
      <c r="BM91" s="79">
        <v>1.4869110821384313E-2</v>
      </c>
      <c r="BN91" s="79">
        <v>-0.1957643039831195</v>
      </c>
      <c r="BO91" s="184">
        <v>0.40197439838498861</v>
      </c>
      <c r="BP91" s="184">
        <v>0.13772786789542146</v>
      </c>
      <c r="BQ91" s="184">
        <v>0.44819540510844957</v>
      </c>
      <c r="BR91" s="184">
        <v>0.17836945416886163</v>
      </c>
      <c r="BS91" s="184">
        <v>0.60989413088435551</v>
      </c>
      <c r="BT91" s="184">
        <v>0.43712162286037382</v>
      </c>
      <c r="BU91" s="184">
        <v>-2.4106584071353021E-2</v>
      </c>
      <c r="BV91" s="184">
        <v>-0.23668389893594854</v>
      </c>
      <c r="BW91" s="184">
        <v>0.25011437450117779</v>
      </c>
      <c r="BX91" s="79">
        <v>5.1843138780644615E-2</v>
      </c>
      <c r="BY91" s="79" t="s">
        <v>263</v>
      </c>
    </row>
    <row r="92" spans="1:77" x14ac:dyDescent="0.2">
      <c r="A92" s="172" t="s">
        <v>574</v>
      </c>
      <c r="B92" s="172" t="s">
        <v>143</v>
      </c>
      <c r="C92" s="3"/>
      <c r="D92" s="172"/>
      <c r="E92" s="172" t="s">
        <v>545</v>
      </c>
      <c r="F92" s="172" t="s">
        <v>485</v>
      </c>
      <c r="G92" s="78" t="s">
        <v>390</v>
      </c>
      <c r="U92" s="3"/>
      <c r="AJ92" s="3"/>
      <c r="AK92" s="3"/>
      <c r="AO92" s="174">
        <v>59.0521289</v>
      </c>
      <c r="AP92" s="175">
        <v>0.96505425</v>
      </c>
      <c r="AQ92" s="174">
        <v>17.860496699999999</v>
      </c>
      <c r="AR92" s="175">
        <v>7.08006154</v>
      </c>
      <c r="AS92" s="175">
        <v>4.1813073334899996E-2</v>
      </c>
      <c r="AT92" s="175">
        <v>3.0639972800000002</v>
      </c>
      <c r="AU92" s="175">
        <v>6.3537733000000003</v>
      </c>
      <c r="AV92" s="175">
        <v>3.1938700099999999</v>
      </c>
      <c r="AW92" s="175">
        <v>1.93909968</v>
      </c>
      <c r="AX92" s="175">
        <v>0.18981397999999999</v>
      </c>
      <c r="AZ92" s="176">
        <v>615.20000000000005</v>
      </c>
      <c r="BA92" s="14" t="s">
        <v>546</v>
      </c>
      <c r="BB92" s="14" t="s">
        <v>546</v>
      </c>
      <c r="BC92" s="176">
        <v>8.4</v>
      </c>
      <c r="BD92" s="14" t="s">
        <v>546</v>
      </c>
      <c r="BE92" s="14" t="s">
        <v>546</v>
      </c>
      <c r="BF92" s="176">
        <v>506</v>
      </c>
      <c r="BG92" s="14" t="s">
        <v>546</v>
      </c>
      <c r="BH92" s="176">
        <v>18.850000000000001</v>
      </c>
      <c r="BI92" s="14" t="s">
        <v>546</v>
      </c>
      <c r="BJ92" s="176">
        <v>117.65</v>
      </c>
      <c r="BM92" s="79">
        <v>-9.1054439948777155E-2</v>
      </c>
      <c r="BN92" s="79">
        <v>8.2633980548515007E-2</v>
      </c>
      <c r="BO92" s="184">
        <v>8.2672938324614087E-2</v>
      </c>
      <c r="BP92" s="184">
        <v>0.13288944686423876</v>
      </c>
      <c r="BQ92" s="184">
        <v>8.0094313722902655E-2</v>
      </c>
      <c r="BR92" s="184">
        <v>-0.10268712457508267</v>
      </c>
      <c r="BS92" s="184">
        <v>3.9332007066414931E-2</v>
      </c>
      <c r="BT92" s="184">
        <v>0.12550239573865363</v>
      </c>
      <c r="BU92" s="184">
        <v>0.11511375502742394</v>
      </c>
      <c r="BV92" s="184">
        <v>-2.3511219866927391E-2</v>
      </c>
      <c r="BW92" s="184">
        <v>5.5743008782568992E-2</v>
      </c>
      <c r="BX92" s="79">
        <v>0.14169961437268652</v>
      </c>
      <c r="BY92" s="79" t="s">
        <v>263</v>
      </c>
    </row>
    <row r="93" spans="1:77" x14ac:dyDescent="0.2">
      <c r="A93" s="172" t="s">
        <v>575</v>
      </c>
      <c r="B93" s="172" t="s">
        <v>143</v>
      </c>
      <c r="C93" s="3"/>
      <c r="D93" s="172"/>
      <c r="E93" s="172" t="s">
        <v>545</v>
      </c>
      <c r="F93" s="172" t="s">
        <v>485</v>
      </c>
      <c r="G93" s="78" t="s">
        <v>390</v>
      </c>
      <c r="U93" s="3"/>
      <c r="AJ93" s="3"/>
      <c r="AK93" s="3"/>
      <c r="AO93" s="174">
        <v>60.4089089</v>
      </c>
      <c r="AP93" s="175">
        <v>0.96936177999999995</v>
      </c>
      <c r="AQ93" s="174">
        <v>17.4345356</v>
      </c>
      <c r="AR93" s="175">
        <v>6.6287973300000003</v>
      </c>
      <c r="AS93" s="175">
        <v>3.7450340475799995E-2</v>
      </c>
      <c r="AT93" s="175">
        <v>2.8232287399999998</v>
      </c>
      <c r="AU93" s="175">
        <v>6.02881131</v>
      </c>
      <c r="AV93" s="175">
        <v>3.1576635500000001</v>
      </c>
      <c r="AW93" s="175">
        <v>2.0814822999999998</v>
      </c>
      <c r="AX93" s="175">
        <v>0.18468788</v>
      </c>
      <c r="AZ93" s="176">
        <v>650.1</v>
      </c>
      <c r="BA93" s="14" t="s">
        <v>546</v>
      </c>
      <c r="BB93" s="14" t="s">
        <v>546</v>
      </c>
      <c r="BC93" s="176">
        <v>9.4</v>
      </c>
      <c r="BD93" s="14" t="s">
        <v>546</v>
      </c>
      <c r="BE93" s="14" t="s">
        <v>546</v>
      </c>
      <c r="BF93" s="176">
        <v>507.2</v>
      </c>
      <c r="BG93" s="14" t="s">
        <v>546</v>
      </c>
      <c r="BH93" s="176">
        <v>16.600000000000001</v>
      </c>
      <c r="BI93" s="14" t="s">
        <v>546</v>
      </c>
      <c r="BJ93" s="176">
        <v>132.1</v>
      </c>
      <c r="BM93" s="79">
        <v>2.8292544587633306E-2</v>
      </c>
      <c r="BN93" s="79">
        <v>-1.3638299699131773E-2</v>
      </c>
      <c r="BO93" s="184">
        <v>-3.1453312340449679E-2</v>
      </c>
      <c r="BP93" s="184">
        <v>-1.5096918206116916E-2</v>
      </c>
      <c r="BQ93" s="184">
        <v>-9.9365660008490675E-2</v>
      </c>
      <c r="BR93" s="184">
        <v>-0.28422472319923442</v>
      </c>
      <c r="BS93" s="184">
        <v>-0.14709412323482096</v>
      </c>
      <c r="BT93" s="184">
        <v>-4.8879562395198195E-2</v>
      </c>
      <c r="BU93" s="184">
        <v>-1.8123413092195784E-2</v>
      </c>
      <c r="BV93" s="184">
        <v>-6.6468538384722553E-2</v>
      </c>
      <c r="BW93" s="184">
        <v>-8.5133913893712165E-2</v>
      </c>
      <c r="BX93" s="79">
        <v>1.9224128397400841E-2</v>
      </c>
      <c r="BY93" s="79" t="s">
        <v>263</v>
      </c>
    </row>
    <row r="94" spans="1:77" x14ac:dyDescent="0.2">
      <c r="A94" s="172" t="s">
        <v>576</v>
      </c>
      <c r="B94" s="172" t="s">
        <v>143</v>
      </c>
      <c r="C94" s="3"/>
      <c r="D94" s="172"/>
      <c r="E94" s="172" t="s">
        <v>545</v>
      </c>
      <c r="F94" s="172" t="s">
        <v>485</v>
      </c>
      <c r="G94" s="78" t="s">
        <v>390</v>
      </c>
      <c r="U94" s="3"/>
      <c r="AJ94" s="3"/>
      <c r="AK94" s="3"/>
      <c r="AO94" s="174">
        <v>60.768584500000003</v>
      </c>
      <c r="AP94" s="175">
        <v>0.93922541000000004</v>
      </c>
      <c r="AQ94" s="174">
        <v>17.116107899999999</v>
      </c>
      <c r="AR94" s="175">
        <v>6.6585980600000001</v>
      </c>
      <c r="AS94" s="175">
        <v>3.69024275571E-2</v>
      </c>
      <c r="AT94" s="175">
        <v>2.86968873</v>
      </c>
      <c r="AU94" s="175">
        <v>5.9684324200000001</v>
      </c>
      <c r="AV94" s="175">
        <v>3.1437545</v>
      </c>
      <c r="AW94" s="175">
        <v>2.04649116</v>
      </c>
      <c r="AX94" s="175">
        <v>0.19104584999999999</v>
      </c>
      <c r="AZ94" s="176">
        <v>682.7</v>
      </c>
      <c r="BA94" s="14" t="s">
        <v>546</v>
      </c>
      <c r="BB94" s="14" t="s">
        <v>546</v>
      </c>
      <c r="BC94" s="176">
        <v>7.6</v>
      </c>
      <c r="BD94" s="14" t="s">
        <v>546</v>
      </c>
      <c r="BE94" s="14" t="s">
        <v>546</v>
      </c>
      <c r="BF94" s="176">
        <v>498.6</v>
      </c>
      <c r="BG94" s="14" t="s">
        <v>546</v>
      </c>
      <c r="BH94" s="176">
        <v>18.399999999999999</v>
      </c>
      <c r="BI94" s="14" t="s">
        <v>546</v>
      </c>
      <c r="BJ94" s="176">
        <v>137.1</v>
      </c>
      <c r="BM94" s="79">
        <v>6.3730453245998242E-2</v>
      </c>
      <c r="BN94" s="79">
        <v>-4.3952011445568151E-2</v>
      </c>
      <c r="BO94" s="184">
        <v>-9.5788837218964251E-2</v>
      </c>
      <c r="BP94" s="184">
        <v>-6.8348492233688884E-2</v>
      </c>
      <c r="BQ94" s="184">
        <v>-0.12831028116298981</v>
      </c>
      <c r="BR94" s="184">
        <v>-0.32041900911029875</v>
      </c>
      <c r="BS94" s="184">
        <v>-0.16467554622486069</v>
      </c>
      <c r="BT94" s="184">
        <v>-9.2744800291443275E-2</v>
      </c>
      <c r="BU94" s="184">
        <v>-5.8099478744275124E-2</v>
      </c>
      <c r="BV94" s="184">
        <v>-0.11563515023666793</v>
      </c>
      <c r="BW94" s="184">
        <v>-8.8152727205698778E-2</v>
      </c>
      <c r="BX94" s="79">
        <v>-3.4598235153504908E-2</v>
      </c>
      <c r="BY94" s="79" t="s">
        <v>263</v>
      </c>
    </row>
    <row r="95" spans="1:77" x14ac:dyDescent="0.2">
      <c r="A95" s="172" t="s">
        <v>577</v>
      </c>
      <c r="B95" s="172" t="s">
        <v>143</v>
      </c>
      <c r="C95" s="3"/>
      <c r="D95" s="172"/>
      <c r="E95" s="172" t="s">
        <v>545</v>
      </c>
      <c r="F95" s="172" t="s">
        <v>485</v>
      </c>
      <c r="G95" s="78" t="s">
        <v>390</v>
      </c>
      <c r="U95" s="3"/>
      <c r="AJ95" s="3"/>
      <c r="AK95" s="3"/>
      <c r="AO95" s="174">
        <v>58.888944500000001</v>
      </c>
      <c r="AP95" s="175">
        <v>1.12305615</v>
      </c>
      <c r="AQ95" s="174">
        <v>16.321816099999999</v>
      </c>
      <c r="AR95" s="175">
        <v>8.1494074699999999</v>
      </c>
      <c r="AS95" s="175">
        <v>4.6816870726499996E-2</v>
      </c>
      <c r="AT95" s="175">
        <v>3.5811790600000002</v>
      </c>
      <c r="AU95" s="175">
        <v>6.0173008699999997</v>
      </c>
      <c r="AV95" s="175">
        <v>2.86614331</v>
      </c>
      <c r="AW95" s="175">
        <v>2.46612331</v>
      </c>
      <c r="AX95" s="175">
        <v>0.2280114</v>
      </c>
      <c r="AZ95" s="176">
        <v>842.15</v>
      </c>
      <c r="BA95" s="14" t="s">
        <v>546</v>
      </c>
      <c r="BB95" s="14" t="s">
        <v>546</v>
      </c>
      <c r="BC95" s="176">
        <v>10.5</v>
      </c>
      <c r="BD95" s="14" t="s">
        <v>546</v>
      </c>
      <c r="BE95" s="14" t="s">
        <v>546</v>
      </c>
      <c r="BF95" s="176">
        <v>438.65</v>
      </c>
      <c r="BG95" s="14" t="s">
        <v>546</v>
      </c>
      <c r="BH95" s="176">
        <v>24.85</v>
      </c>
      <c r="BI95" s="14" t="s">
        <v>546</v>
      </c>
      <c r="BJ95" s="176">
        <v>178.65</v>
      </c>
      <c r="BM95" s="79">
        <v>0.28148583901498103</v>
      </c>
      <c r="BN95" s="79">
        <v>-0.28900134966434343</v>
      </c>
      <c r="BO95" s="184">
        <v>-0.17027163826931357</v>
      </c>
      <c r="BP95" s="184">
        <v>-0.31820880208057656</v>
      </c>
      <c r="BQ95" s="184">
        <v>-0.18127209828403468</v>
      </c>
      <c r="BR95" s="184">
        <v>-0.33835794471848779</v>
      </c>
      <c r="BS95" s="184">
        <v>-0.20001678676835766</v>
      </c>
      <c r="BT95" s="184">
        <v>-0.29805134448287007</v>
      </c>
      <c r="BU95" s="184">
        <v>-0.34099494004522701</v>
      </c>
      <c r="BV95" s="184">
        <v>-0.18215534051297633</v>
      </c>
      <c r="BW95" s="184">
        <v>-0.16482883637775547</v>
      </c>
      <c r="BX95" s="79">
        <v>-0.3482089657707873</v>
      </c>
      <c r="BY95" s="79" t="s">
        <v>263</v>
      </c>
    </row>
    <row r="96" spans="1:77" x14ac:dyDescent="0.2">
      <c r="A96" s="172" t="s">
        <v>578</v>
      </c>
      <c r="B96" s="172" t="s">
        <v>143</v>
      </c>
      <c r="C96" s="3"/>
      <c r="D96" s="172"/>
      <c r="E96" s="172" t="s">
        <v>545</v>
      </c>
      <c r="F96" s="172" t="s">
        <v>485</v>
      </c>
      <c r="G96" s="78" t="s">
        <v>390</v>
      </c>
      <c r="U96" s="3"/>
      <c r="AJ96" s="3"/>
      <c r="AK96" s="3"/>
      <c r="AO96" s="174">
        <v>61.475091399999997</v>
      </c>
      <c r="AP96" s="175">
        <v>0.8915497</v>
      </c>
      <c r="AQ96" s="174">
        <v>16.9613595</v>
      </c>
      <c r="AR96" s="175">
        <v>6.49785331</v>
      </c>
      <c r="AS96" s="175">
        <v>3.4589498346899998E-2</v>
      </c>
      <c r="AT96" s="175">
        <v>2.7384023800000001</v>
      </c>
      <c r="AU96" s="175">
        <v>5.4399474000000003</v>
      </c>
      <c r="AV96" s="175">
        <v>3.0750993700000002</v>
      </c>
      <c r="AW96" s="175">
        <v>2.4395589100000001</v>
      </c>
      <c r="AX96" s="175">
        <v>0.1862791</v>
      </c>
      <c r="AZ96" s="176">
        <v>776.9</v>
      </c>
      <c r="BA96" s="14" t="s">
        <v>546</v>
      </c>
      <c r="BB96" s="14" t="s">
        <v>546</v>
      </c>
      <c r="BC96" s="176">
        <v>8.9</v>
      </c>
      <c r="BD96" s="14" t="s">
        <v>546</v>
      </c>
      <c r="BE96" s="14" t="s">
        <v>546</v>
      </c>
      <c r="BF96" s="176">
        <v>471.6</v>
      </c>
      <c r="BG96" s="14" t="s">
        <v>546</v>
      </c>
      <c r="BH96" s="176">
        <v>17.3</v>
      </c>
      <c r="BI96" s="14" t="s">
        <v>546</v>
      </c>
      <c r="BJ96" s="176">
        <v>138.1</v>
      </c>
      <c r="BM96" s="79">
        <v>7.0510102389763629E-2</v>
      </c>
      <c r="BN96" s="79">
        <v>-3.9840173128744327E-2</v>
      </c>
      <c r="BO96" s="184">
        <v>-0.14790235484295111</v>
      </c>
      <c r="BP96" s="184">
        <v>-8.3456860521435972E-2</v>
      </c>
      <c r="BQ96" s="184">
        <v>-0.15551332193949763</v>
      </c>
      <c r="BR96" s="184">
        <v>-0.36762553398357845</v>
      </c>
      <c r="BS96" s="184">
        <v>-0.20866305316500755</v>
      </c>
      <c r="BT96" s="184">
        <v>-0.17906709836368828</v>
      </c>
      <c r="BU96" s="184">
        <v>-8.5340722785876566E-2</v>
      </c>
      <c r="BV96" s="184">
        <v>4.6590252728337722E-2</v>
      </c>
      <c r="BW96" s="184">
        <v>-0.11734212037323077</v>
      </c>
      <c r="BX96" s="79">
        <v>-9.348835606388195E-2</v>
      </c>
      <c r="BY96" s="79" t="s">
        <v>263</v>
      </c>
    </row>
    <row r="97" spans="1:77" x14ac:dyDescent="0.2">
      <c r="A97" s="172" t="s">
        <v>579</v>
      </c>
      <c r="B97" s="172" t="s">
        <v>143</v>
      </c>
      <c r="C97" s="3"/>
      <c r="D97" s="172"/>
      <c r="E97" s="172" t="s">
        <v>545</v>
      </c>
      <c r="F97" s="172" t="s">
        <v>485</v>
      </c>
      <c r="G97" s="78" t="s">
        <v>390</v>
      </c>
      <c r="U97" s="3"/>
      <c r="AJ97" s="3"/>
      <c r="AK97" s="3"/>
      <c r="AO97" s="174">
        <v>60.910460100000002</v>
      </c>
      <c r="AP97" s="175">
        <v>0.89869036999999996</v>
      </c>
      <c r="AQ97" s="174">
        <v>17.2157555</v>
      </c>
      <c r="AR97" s="175">
        <v>6.3845916000000003</v>
      </c>
      <c r="AS97" s="175">
        <v>3.2778938648399994E-2</v>
      </c>
      <c r="AT97" s="175">
        <v>2.8207506699999998</v>
      </c>
      <c r="AU97" s="175">
        <v>5.7222937099999998</v>
      </c>
      <c r="AV97" s="175">
        <v>3.2496483999999999</v>
      </c>
      <c r="AW97" s="175">
        <v>2.3050759599999999</v>
      </c>
      <c r="AX97" s="175">
        <v>0.19549757000000001</v>
      </c>
      <c r="AZ97" s="176">
        <v>812.5</v>
      </c>
      <c r="BA97" s="14" t="s">
        <v>546</v>
      </c>
      <c r="BB97" s="14" t="s">
        <v>546</v>
      </c>
      <c r="BC97" s="176">
        <v>8.6999999999999993</v>
      </c>
      <c r="BD97" s="14" t="s">
        <v>546</v>
      </c>
      <c r="BE97" s="14" t="s">
        <v>546</v>
      </c>
      <c r="BF97" s="176">
        <v>508.8</v>
      </c>
      <c r="BG97" s="14" t="s">
        <v>546</v>
      </c>
      <c r="BH97" s="176">
        <v>16.3</v>
      </c>
      <c r="BI97" s="14" t="s">
        <v>546</v>
      </c>
      <c r="BJ97" s="176">
        <v>145.69999999999999</v>
      </c>
      <c r="BM97" s="79">
        <v>0.11899413273868464</v>
      </c>
      <c r="BN97" s="79">
        <v>-9.8282797798125654E-2</v>
      </c>
      <c r="BO97" s="184">
        <v>-0.1858807540169839</v>
      </c>
      <c r="BP97" s="184">
        <v>-0.11823579515632487</v>
      </c>
      <c r="BQ97" s="184">
        <v>-0.21351553434691461</v>
      </c>
      <c r="BR97" s="184">
        <v>-0.43198595235958048</v>
      </c>
      <c r="BS97" s="184">
        <v>-0.22738523004410127</v>
      </c>
      <c r="BT97" s="184">
        <v>-0.18150273339898249</v>
      </c>
      <c r="BU97" s="184">
        <v>-8.3841340989540436E-2</v>
      </c>
      <c r="BV97" s="184">
        <v>-6.2686776419756729E-2</v>
      </c>
      <c r="BW97" s="184">
        <v>-0.12198130733266899</v>
      </c>
      <c r="BX97" s="79">
        <v>-7.2997682440424927E-2</v>
      </c>
      <c r="BY97" s="79" t="s">
        <v>263</v>
      </c>
    </row>
    <row r="98" spans="1:77" x14ac:dyDescent="0.2">
      <c r="A98" s="172" t="s">
        <v>580</v>
      </c>
      <c r="B98" s="172" t="s">
        <v>143</v>
      </c>
      <c r="C98" s="3"/>
      <c r="D98" s="172"/>
      <c r="E98" s="172" t="s">
        <v>545</v>
      </c>
      <c r="F98" s="172" t="s">
        <v>485</v>
      </c>
      <c r="G98" s="78" t="s">
        <v>390</v>
      </c>
      <c r="U98" s="3"/>
      <c r="AJ98" s="3"/>
      <c r="AK98" s="3"/>
      <c r="AO98" s="174">
        <v>59.928893899999998</v>
      </c>
      <c r="AP98" s="175">
        <v>0.95873447000000001</v>
      </c>
      <c r="AQ98" s="174">
        <v>17.337115000000001</v>
      </c>
      <c r="AR98" s="175">
        <v>7.1026245399999999</v>
      </c>
      <c r="AS98" s="175">
        <v>3.8702663256599996E-2</v>
      </c>
      <c r="AT98" s="175">
        <v>3.1378580299999999</v>
      </c>
      <c r="AU98" s="175">
        <v>6.4135341400000003</v>
      </c>
      <c r="AV98" s="175">
        <v>3.06395558</v>
      </c>
      <c r="AW98" s="175">
        <v>1.57991451</v>
      </c>
      <c r="AX98" s="175">
        <v>0.19574162000000001</v>
      </c>
      <c r="AZ98" s="176">
        <v>529</v>
      </c>
      <c r="BA98" s="14" t="s">
        <v>546</v>
      </c>
      <c r="BB98" s="14" t="s">
        <v>546</v>
      </c>
      <c r="BC98" s="176">
        <v>8.1</v>
      </c>
      <c r="BD98" s="14" t="s">
        <v>546</v>
      </c>
      <c r="BE98" s="14" t="s">
        <v>546</v>
      </c>
      <c r="BF98" s="176">
        <v>539.625</v>
      </c>
      <c r="BG98" s="14" t="s">
        <v>546</v>
      </c>
      <c r="BH98" s="176">
        <v>15.574999999999999</v>
      </c>
      <c r="BI98" s="14" t="s">
        <v>546</v>
      </c>
      <c r="BJ98" s="176">
        <v>115.22499999999999</v>
      </c>
      <c r="BM98" s="79">
        <v>-0.11401653165522796</v>
      </c>
      <c r="BN98" s="79">
        <v>0.12183134862969736</v>
      </c>
      <c r="BO98" s="184">
        <v>9.8219398892950949E-2</v>
      </c>
      <c r="BP98" s="184">
        <v>0.12283526337347062</v>
      </c>
      <c r="BQ98" s="184">
        <v>0.10634026657645546</v>
      </c>
      <c r="BR98" s="184">
        <v>-0.15195699693237918</v>
      </c>
      <c r="BS98" s="184">
        <v>8.6786991988420992E-2</v>
      </c>
      <c r="BT98" s="184">
        <v>0.15999825002817403</v>
      </c>
      <c r="BU98" s="184">
        <v>9.2269020034051463E-2</v>
      </c>
      <c r="BV98" s="184">
        <v>-0.18764487384302775</v>
      </c>
      <c r="BW98" s="184">
        <v>0.11162527224235164</v>
      </c>
      <c r="BX98" s="79">
        <v>0.243193165474485</v>
      </c>
      <c r="BY98" s="79" t="s">
        <v>263</v>
      </c>
    </row>
    <row r="99" spans="1:77" x14ac:dyDescent="0.2">
      <c r="A99" s="172" t="s">
        <v>581</v>
      </c>
      <c r="B99" s="172" t="s">
        <v>143</v>
      </c>
      <c r="C99" s="3"/>
      <c r="D99" s="172"/>
      <c r="E99" s="172" t="s">
        <v>545</v>
      </c>
      <c r="F99" s="172" t="s">
        <v>485</v>
      </c>
      <c r="G99" s="78" t="s">
        <v>390</v>
      </c>
      <c r="U99" s="3"/>
      <c r="AJ99" s="3"/>
      <c r="AK99" s="3"/>
      <c r="AO99" s="174">
        <v>58.599724500000001</v>
      </c>
      <c r="AP99" s="175">
        <v>1.07022343</v>
      </c>
      <c r="AQ99" s="174">
        <v>17.6087694</v>
      </c>
      <c r="AR99" s="175">
        <v>7.5045424599999997</v>
      </c>
      <c r="AS99" s="175">
        <v>4.1475171637899995E-2</v>
      </c>
      <c r="AT99" s="175">
        <v>3.3414531900000002</v>
      </c>
      <c r="AU99" s="175">
        <v>6.4782461099999997</v>
      </c>
      <c r="AV99" s="175">
        <v>3.0798873900000001</v>
      </c>
      <c r="AW99" s="175">
        <v>1.8079987200000001</v>
      </c>
      <c r="AX99" s="175">
        <v>0.20765528999999999</v>
      </c>
      <c r="AZ99" s="176">
        <v>548</v>
      </c>
      <c r="BA99" s="14" t="s">
        <v>546</v>
      </c>
      <c r="BB99" s="14" t="s">
        <v>546</v>
      </c>
      <c r="BC99" s="176">
        <v>8.3000000000000007</v>
      </c>
      <c r="BD99" s="14" t="s">
        <v>546</v>
      </c>
      <c r="BE99" s="14" t="s">
        <v>546</v>
      </c>
      <c r="BF99" s="176">
        <v>512</v>
      </c>
      <c r="BG99" s="14" t="s">
        <v>546</v>
      </c>
      <c r="BH99" s="176">
        <v>17.899999999999999</v>
      </c>
      <c r="BI99" s="14" t="s">
        <v>546</v>
      </c>
      <c r="BJ99" s="176">
        <v>127.3</v>
      </c>
      <c r="BM99" s="79">
        <v>-8.3468567162108265E-3</v>
      </c>
      <c r="BN99" s="79">
        <v>-7.1007168105265972E-3</v>
      </c>
      <c r="BO99" s="184">
        <v>0.10964366068941023</v>
      </c>
      <c r="BP99" s="184">
        <v>3.2253900913834732E-2</v>
      </c>
      <c r="BQ99" s="184">
        <v>5.8065111108625667E-2</v>
      </c>
      <c r="BR99" s="184">
        <v>-0.17740980396499983</v>
      </c>
      <c r="BS99" s="184">
        <v>4.7526059746855198E-2</v>
      </c>
      <c r="BT99" s="184">
        <v>6.0561064651077912E-2</v>
      </c>
      <c r="BU99" s="184">
        <v>-6.1970032646870843E-3</v>
      </c>
      <c r="BV99" s="184">
        <v>-0.15854911904658364</v>
      </c>
      <c r="BW99" s="184">
        <v>6.7422973717890189E-2</v>
      </c>
      <c r="BX99" s="79">
        <v>6.7664558387250162E-2</v>
      </c>
      <c r="BY99" s="79" t="s">
        <v>263</v>
      </c>
    </row>
    <row r="100" spans="1:77" x14ac:dyDescent="0.2">
      <c r="A100" s="172" t="s">
        <v>582</v>
      </c>
      <c r="B100" s="172" t="s">
        <v>143</v>
      </c>
      <c r="C100" s="3"/>
      <c r="D100" s="172"/>
      <c r="E100" s="172" t="s">
        <v>545</v>
      </c>
      <c r="F100" s="172" t="s">
        <v>485</v>
      </c>
      <c r="G100" s="78" t="s">
        <v>390</v>
      </c>
      <c r="U100" s="3"/>
      <c r="AJ100" s="3"/>
      <c r="AK100" s="3"/>
      <c r="AO100" s="174">
        <v>50.856476600000001</v>
      </c>
      <c r="AP100" s="175">
        <v>1.3741492500000001</v>
      </c>
      <c r="AQ100" s="174">
        <v>19.048757899999998</v>
      </c>
      <c r="AR100" s="175">
        <v>10.0375674</v>
      </c>
      <c r="AS100" s="175">
        <v>5.715379797749999E-2</v>
      </c>
      <c r="AT100" s="175">
        <v>4.7163512799999996</v>
      </c>
      <c r="AU100" s="175">
        <v>8.4641216499999992</v>
      </c>
      <c r="AV100" s="175">
        <v>3.1728000199999999</v>
      </c>
      <c r="AW100" s="175">
        <v>1.72690403</v>
      </c>
      <c r="AX100" s="175">
        <v>0.24314171000000001</v>
      </c>
      <c r="AZ100" s="176">
        <v>512.20000000000005</v>
      </c>
      <c r="BA100" s="14" t="s">
        <v>546</v>
      </c>
      <c r="BB100" s="14" t="s">
        <v>546</v>
      </c>
      <c r="BC100" s="176">
        <v>8.1</v>
      </c>
      <c r="BD100" s="14" t="s">
        <v>546</v>
      </c>
      <c r="BE100" s="14" t="s">
        <v>546</v>
      </c>
      <c r="BF100" s="176">
        <v>568.5</v>
      </c>
      <c r="BG100" s="14" t="s">
        <v>546</v>
      </c>
      <c r="BH100" s="176">
        <v>21.1</v>
      </c>
      <c r="BI100" s="14" t="s">
        <v>546</v>
      </c>
      <c r="BJ100" s="176">
        <v>109.8</v>
      </c>
      <c r="BM100" s="79">
        <v>-0.16905787668464156</v>
      </c>
      <c r="BN100" s="79">
        <v>-9.6212131301809389E-4</v>
      </c>
      <c r="BO100" s="184">
        <v>0.6518440773305072</v>
      </c>
      <c r="BP100" s="184">
        <v>0.29464367045022266</v>
      </c>
      <c r="BQ100" s="184">
        <v>0.64075113356547586</v>
      </c>
      <c r="BR100" s="184">
        <v>0.3142152308806041</v>
      </c>
      <c r="BS100" s="184">
        <v>0.71420067730146508</v>
      </c>
      <c r="BT100" s="184">
        <v>0.60652022152466345</v>
      </c>
      <c r="BU100" s="184">
        <v>0.18695492682302794</v>
      </c>
      <c r="BV100" s="184">
        <v>-6.8195255753649375E-2</v>
      </c>
      <c r="BW100" s="184">
        <v>0.44903567144988177</v>
      </c>
      <c r="BX100" s="79">
        <v>0.37442611341845278</v>
      </c>
      <c r="BY100" s="79" t="s">
        <v>263</v>
      </c>
    </row>
    <row r="101" spans="1:77" x14ac:dyDescent="0.2">
      <c r="A101" s="172" t="s">
        <v>583</v>
      </c>
      <c r="B101" s="172" t="s">
        <v>143</v>
      </c>
      <c r="C101" s="3"/>
      <c r="D101" s="172"/>
      <c r="E101" s="172" t="s">
        <v>545</v>
      </c>
      <c r="F101" s="172" t="s">
        <v>485</v>
      </c>
      <c r="G101" s="78" t="s">
        <v>390</v>
      </c>
      <c r="U101" s="3"/>
      <c r="AJ101" s="3"/>
      <c r="AK101" s="3"/>
      <c r="AO101" s="174">
        <v>60.893810199999997</v>
      </c>
      <c r="AP101" s="175">
        <v>0.96663175000000001</v>
      </c>
      <c r="AQ101" s="174">
        <v>16.856701099999999</v>
      </c>
      <c r="AR101" s="175">
        <v>7.1245448700000003</v>
      </c>
      <c r="AS101" s="175">
        <v>3.6803400874799996E-2</v>
      </c>
      <c r="AT101" s="175">
        <v>2.9896753</v>
      </c>
      <c r="AU101" s="175">
        <v>5.7828320599999996</v>
      </c>
      <c r="AV101" s="175">
        <v>2.9228390399999999</v>
      </c>
      <c r="AW101" s="175">
        <v>1.97615841</v>
      </c>
      <c r="AX101" s="175">
        <v>0.19851363999999999</v>
      </c>
      <c r="AZ101" s="176">
        <v>670.8</v>
      </c>
      <c r="BA101" s="14" t="s">
        <v>546</v>
      </c>
      <c r="BB101" s="14" t="s">
        <v>546</v>
      </c>
      <c r="BC101" s="176">
        <v>7.5</v>
      </c>
      <c r="BD101" s="14" t="s">
        <v>546</v>
      </c>
      <c r="BE101" s="14" t="s">
        <v>546</v>
      </c>
      <c r="BF101" s="176">
        <v>482.2</v>
      </c>
      <c r="BG101" s="14" t="s">
        <v>546</v>
      </c>
      <c r="BH101" s="176">
        <v>18</v>
      </c>
      <c r="BI101" s="14" t="s">
        <v>546</v>
      </c>
      <c r="BJ101" s="176">
        <v>146</v>
      </c>
      <c r="BM101" s="79">
        <v>0.12080441876730386</v>
      </c>
      <c r="BN101" s="79">
        <v>-0.10038161966687542</v>
      </c>
      <c r="BO101" s="184">
        <v>-0.12613230328707847</v>
      </c>
      <c r="BP101" s="184">
        <v>-0.13840005890784413</v>
      </c>
      <c r="BQ101" s="184">
        <v>-0.12416791939634508</v>
      </c>
      <c r="BR101" s="184">
        <v>-0.36355799212891138</v>
      </c>
      <c r="BS101" s="184">
        <v>-0.18279874360780846</v>
      </c>
      <c r="BT101" s="184">
        <v>-0.17454317201359382</v>
      </c>
      <c r="BU101" s="184">
        <v>-0.1776704215470073</v>
      </c>
      <c r="BV101" s="184">
        <v>-0.19808570820331051</v>
      </c>
      <c r="BW101" s="184">
        <v>-0.1102675154318995</v>
      </c>
      <c r="BX101" s="79">
        <v>-0.12326646361413129</v>
      </c>
      <c r="BY101" s="79" t="s">
        <v>263</v>
      </c>
    </row>
    <row r="102" spans="1:77" x14ac:dyDescent="0.2">
      <c r="A102" s="172" t="s">
        <v>584</v>
      </c>
      <c r="B102" s="172" t="s">
        <v>143</v>
      </c>
      <c r="C102" s="3"/>
      <c r="D102" s="172"/>
      <c r="E102" s="172" t="s">
        <v>545</v>
      </c>
      <c r="F102" s="172" t="s">
        <v>485</v>
      </c>
      <c r="G102" s="78" t="s">
        <v>390</v>
      </c>
      <c r="U102" s="3"/>
      <c r="AJ102" s="3"/>
      <c r="AK102" s="3"/>
      <c r="AO102" s="174">
        <v>49.314398599999997</v>
      </c>
      <c r="AP102" s="175">
        <v>1.3851742499999999</v>
      </c>
      <c r="AQ102" s="174">
        <v>18.6659215</v>
      </c>
      <c r="AR102" s="175">
        <v>10.492595100000001</v>
      </c>
      <c r="AS102" s="175">
        <v>7.1471129091599986E-2</v>
      </c>
      <c r="AT102" s="175">
        <v>5.44988224</v>
      </c>
      <c r="AU102" s="175">
        <v>9.3788671099999998</v>
      </c>
      <c r="AV102" s="175">
        <v>3.2134445700000001</v>
      </c>
      <c r="AW102" s="175">
        <v>1.4091253800000001</v>
      </c>
      <c r="AX102" s="175">
        <v>0.26545847</v>
      </c>
      <c r="AZ102" s="176">
        <v>500.70000000000005</v>
      </c>
      <c r="BA102" s="14" t="s">
        <v>546</v>
      </c>
      <c r="BB102" s="14" t="s">
        <v>546</v>
      </c>
      <c r="BC102" s="176">
        <v>10.8</v>
      </c>
      <c r="BD102" s="14" t="s">
        <v>546</v>
      </c>
      <c r="BE102" s="14" t="s">
        <v>546</v>
      </c>
      <c r="BF102" s="176">
        <v>538.20000000000005</v>
      </c>
      <c r="BG102" s="14" t="s">
        <v>546</v>
      </c>
      <c r="BH102" s="176">
        <v>27.8</v>
      </c>
      <c r="BI102" s="14" t="s">
        <v>546</v>
      </c>
      <c r="BJ102" s="176">
        <v>128.4</v>
      </c>
      <c r="BM102" s="79">
        <v>2.9162881640465432E-4</v>
      </c>
      <c r="BN102" s="79">
        <v>-0.17158730803486855</v>
      </c>
      <c r="BO102" s="184">
        <v>0.42389141408181485</v>
      </c>
      <c r="BP102" s="184">
        <v>8.485161951691067E-2</v>
      </c>
      <c r="BQ102" s="184">
        <v>0.46667695764140538</v>
      </c>
      <c r="BR102" s="184">
        <v>0.40536573370492346</v>
      </c>
      <c r="BS102" s="184">
        <v>0.6938695171075151</v>
      </c>
      <c r="BT102" s="184">
        <v>0.52227108637327579</v>
      </c>
      <c r="BU102" s="184">
        <v>2.8015486765358144E-2</v>
      </c>
      <c r="BV102" s="184">
        <v>-0.34980493656536304</v>
      </c>
      <c r="BW102" s="184">
        <v>0.35286204724844961</v>
      </c>
      <c r="BX102" s="79">
        <v>0.11268424503120578</v>
      </c>
      <c r="BY102" s="79" t="s">
        <v>263</v>
      </c>
    </row>
    <row r="103" spans="1:77" x14ac:dyDescent="0.2">
      <c r="A103" s="172" t="s">
        <v>585</v>
      </c>
      <c r="B103" s="172" t="s">
        <v>143</v>
      </c>
      <c r="C103" s="3"/>
      <c r="D103" s="172"/>
      <c r="E103" s="172" t="s">
        <v>545</v>
      </c>
      <c r="F103" s="172" t="s">
        <v>485</v>
      </c>
      <c r="G103" s="78" t="s">
        <v>390</v>
      </c>
      <c r="U103" s="3"/>
      <c r="AJ103" s="3"/>
      <c r="AK103" s="3"/>
      <c r="AO103" s="174">
        <v>60.864786000000002</v>
      </c>
      <c r="AP103" s="175">
        <v>0.89136713000000001</v>
      </c>
      <c r="AQ103" s="174">
        <v>17.332693800000001</v>
      </c>
      <c r="AR103" s="175">
        <v>6.4354308400000004</v>
      </c>
      <c r="AS103" s="175">
        <v>3.6867394167099998E-2</v>
      </c>
      <c r="AT103" s="175">
        <v>2.7990127</v>
      </c>
      <c r="AU103" s="175">
        <v>6.0477061299999999</v>
      </c>
      <c r="AV103" s="175">
        <v>3.23170549</v>
      </c>
      <c r="AW103" s="175">
        <v>1.9326278299999999</v>
      </c>
      <c r="AX103" s="175">
        <v>0.18287016</v>
      </c>
      <c r="AZ103" s="176">
        <v>576.79999999999995</v>
      </c>
      <c r="BA103" s="14" t="s">
        <v>546</v>
      </c>
      <c r="BB103" s="14" t="s">
        <v>546</v>
      </c>
      <c r="BC103" s="176">
        <v>8.1999999999999993</v>
      </c>
      <c r="BD103" s="14" t="s">
        <v>546</v>
      </c>
      <c r="BE103" s="14" t="s">
        <v>546</v>
      </c>
      <c r="BF103" s="176">
        <v>502.4</v>
      </c>
      <c r="BG103" s="14" t="s">
        <v>546</v>
      </c>
      <c r="BH103" s="176">
        <v>17.3</v>
      </c>
      <c r="BI103" s="14" t="s">
        <v>546</v>
      </c>
      <c r="BJ103" s="176">
        <v>132.69999999999999</v>
      </c>
      <c r="BM103" s="79">
        <v>3.2686097513386136E-2</v>
      </c>
      <c r="BN103" s="79">
        <v>-1.0688168228011219E-2</v>
      </c>
      <c r="BO103" s="184">
        <v>-0.113409287275829</v>
      </c>
      <c r="BP103" s="184">
        <v>-2.5277318035377916E-2</v>
      </c>
      <c r="BQ103" s="184">
        <v>-0.12959118000780845</v>
      </c>
      <c r="BR103" s="184">
        <v>-0.29855235713686212</v>
      </c>
      <c r="BS103" s="184">
        <v>-0.15823317798301884</v>
      </c>
      <c r="BT103" s="184">
        <v>-5.021261530562704E-2</v>
      </c>
      <c r="BU103" s="184">
        <v>3.5632203988500422E-4</v>
      </c>
      <c r="BV103" s="184">
        <v>-0.13714789947453732</v>
      </c>
      <c r="BW103" s="184">
        <v>-9.8233967927627952E-2</v>
      </c>
      <c r="BX103" s="79">
        <v>5.0136883187368309E-3</v>
      </c>
      <c r="BY103" s="79" t="s">
        <v>263</v>
      </c>
    </row>
    <row r="104" spans="1:77" x14ac:dyDescent="0.2">
      <c r="A104" s="172" t="s">
        <v>586</v>
      </c>
      <c r="B104" s="172" t="s">
        <v>143</v>
      </c>
      <c r="C104" s="3"/>
      <c r="D104" s="172"/>
      <c r="E104" s="172" t="s">
        <v>545</v>
      </c>
      <c r="F104" s="172" t="s">
        <v>485</v>
      </c>
      <c r="G104" s="78" t="s">
        <v>390</v>
      </c>
      <c r="U104" s="3"/>
      <c r="AJ104" s="3"/>
      <c r="AK104" s="3"/>
      <c r="AO104" s="174">
        <v>51.635017400000002</v>
      </c>
      <c r="AP104" s="175">
        <v>1.34713061</v>
      </c>
      <c r="AQ104" s="174">
        <v>18.470657500000002</v>
      </c>
      <c r="AR104" s="175">
        <v>10.044605000000001</v>
      </c>
      <c r="AS104" s="175">
        <v>6.3111690991999994E-2</v>
      </c>
      <c r="AT104" s="175">
        <v>4.6061888199999999</v>
      </c>
      <c r="AU104" s="175">
        <v>8.2943330700000004</v>
      </c>
      <c r="AV104" s="175">
        <v>3.2091644800000001</v>
      </c>
      <c r="AW104" s="175">
        <v>1.78320178</v>
      </c>
      <c r="AX104" s="175">
        <v>0.22053027</v>
      </c>
      <c r="AZ104" s="176">
        <v>595.15</v>
      </c>
      <c r="BA104" s="14" t="s">
        <v>546</v>
      </c>
      <c r="BB104" s="14" t="s">
        <v>546</v>
      </c>
      <c r="BC104" s="176">
        <v>10.8</v>
      </c>
      <c r="BD104" s="14" t="s">
        <v>546</v>
      </c>
      <c r="BE104" s="14" t="s">
        <v>546</v>
      </c>
      <c r="BF104" s="176">
        <v>496.7</v>
      </c>
      <c r="BG104" s="14" t="s">
        <v>546</v>
      </c>
      <c r="BH104" s="176">
        <v>26</v>
      </c>
      <c r="BI104" s="14" t="s">
        <v>546</v>
      </c>
      <c r="BJ104" s="176">
        <v>97</v>
      </c>
      <c r="BM104" s="79">
        <v>-0.32332530783477975</v>
      </c>
      <c r="BN104" s="79">
        <v>0.14818169821305771</v>
      </c>
      <c r="BO104" s="184">
        <v>0.83305482983062173</v>
      </c>
      <c r="BP104" s="184">
        <v>0.42100809303010256</v>
      </c>
      <c r="BQ104" s="184">
        <v>0.85856479856567303</v>
      </c>
      <c r="BR104" s="184">
        <v>0.64271348851998011</v>
      </c>
      <c r="BS104" s="184">
        <v>0.89508136317664277</v>
      </c>
      <c r="BT104" s="184">
        <v>0.78203560408948336</v>
      </c>
      <c r="BU104" s="184">
        <v>0.35898327017674969</v>
      </c>
      <c r="BV104" s="184">
        <v>8.9150284225001153E-2</v>
      </c>
      <c r="BW104" s="184">
        <v>0.48771048935280348</v>
      </c>
      <c r="BX104" s="79">
        <v>0.3593011826879744</v>
      </c>
      <c r="BY104" s="79" t="s">
        <v>263</v>
      </c>
    </row>
    <row r="105" spans="1:77" x14ac:dyDescent="0.2">
      <c r="A105" s="172" t="s">
        <v>587</v>
      </c>
      <c r="B105" s="172" t="s">
        <v>143</v>
      </c>
      <c r="C105" s="3"/>
      <c r="D105" s="172"/>
      <c r="E105" s="172" t="s">
        <v>545</v>
      </c>
      <c r="F105" s="172" t="s">
        <v>485</v>
      </c>
      <c r="G105" s="78" t="s">
        <v>390</v>
      </c>
      <c r="U105" s="3"/>
      <c r="AJ105" s="3"/>
      <c r="AK105" s="3"/>
      <c r="AO105" s="174">
        <v>60.984795699999999</v>
      </c>
      <c r="AP105" s="175">
        <v>0.90967061000000005</v>
      </c>
      <c r="AQ105" s="174">
        <v>17.076499999999999</v>
      </c>
      <c r="AR105" s="175">
        <v>6.5051909999999999</v>
      </c>
      <c r="AS105" s="175">
        <v>3.6450134090999994E-2</v>
      </c>
      <c r="AT105" s="175">
        <v>2.7489388799999999</v>
      </c>
      <c r="AU105" s="175">
        <v>5.6931630200000001</v>
      </c>
      <c r="AV105" s="175">
        <v>3.2002869500000002</v>
      </c>
      <c r="AW105" s="175">
        <v>2.3962298</v>
      </c>
      <c r="AX105" s="175">
        <v>0.18731443</v>
      </c>
      <c r="AZ105" s="176">
        <v>752.3</v>
      </c>
      <c r="BA105" s="14" t="s">
        <v>546</v>
      </c>
      <c r="BB105" s="14" t="s">
        <v>546</v>
      </c>
      <c r="BC105" s="176">
        <v>9.1999999999999993</v>
      </c>
      <c r="BD105" s="14" t="s">
        <v>546</v>
      </c>
      <c r="BE105" s="14" t="s">
        <v>546</v>
      </c>
      <c r="BF105" s="176">
        <v>479.3</v>
      </c>
      <c r="BG105" s="14" t="s">
        <v>546</v>
      </c>
      <c r="BH105" s="176">
        <v>18.7</v>
      </c>
      <c r="BI105" s="14" t="s">
        <v>546</v>
      </c>
      <c r="BJ105" s="176">
        <v>133.1</v>
      </c>
      <c r="BM105" s="79">
        <v>3.5593126521610507E-2</v>
      </c>
      <c r="BN105" s="79">
        <v>-1.1716500556673726E-2</v>
      </c>
      <c r="BO105" s="184">
        <v>-9.7923033863691278E-2</v>
      </c>
      <c r="BP105" s="184">
        <v>-4.2570648523881816E-2</v>
      </c>
      <c r="BQ105" s="184">
        <v>-0.12280009573796125</v>
      </c>
      <c r="BR105" s="184">
        <v>-0.3085754182643129</v>
      </c>
      <c r="BS105" s="184">
        <v>-0.17577670201861884</v>
      </c>
      <c r="BT105" s="184">
        <v>-0.10858034795152749</v>
      </c>
      <c r="BU105" s="184">
        <v>-1.2346213525785243E-2</v>
      </c>
      <c r="BV105" s="184">
        <v>6.6619363872055803E-2</v>
      </c>
      <c r="BW105" s="184">
        <v>-7.9094366362942758E-2</v>
      </c>
      <c r="BX105" s="79">
        <v>-4.4077591054413889E-2</v>
      </c>
      <c r="BY105" s="79" t="s">
        <v>263</v>
      </c>
    </row>
    <row r="106" spans="1:77" x14ac:dyDescent="0.2">
      <c r="A106" s="172" t="s">
        <v>588</v>
      </c>
      <c r="B106" s="172" t="s">
        <v>143</v>
      </c>
      <c r="C106" s="3"/>
      <c r="D106" s="172"/>
      <c r="E106" s="172" t="s">
        <v>545</v>
      </c>
      <c r="F106" s="172" t="s">
        <v>485</v>
      </c>
      <c r="G106" s="78" t="s">
        <v>390</v>
      </c>
      <c r="U106" s="3"/>
      <c r="AJ106" s="3"/>
      <c r="AK106" s="3"/>
      <c r="AO106" s="174">
        <v>61.793956799999997</v>
      </c>
      <c r="AP106" s="175">
        <v>0.86459364000000005</v>
      </c>
      <c r="AQ106" s="174">
        <v>17.015003</v>
      </c>
      <c r="AR106" s="175">
        <v>6.1740981699999997</v>
      </c>
      <c r="AS106" s="175">
        <v>3.3467509077800002E-2</v>
      </c>
      <c r="AT106" s="175">
        <v>2.6587503899999998</v>
      </c>
      <c r="AU106" s="175">
        <v>5.77528562</v>
      </c>
      <c r="AV106" s="175">
        <v>3.1825042200000002</v>
      </c>
      <c r="AW106" s="175">
        <v>2.0880186300000001</v>
      </c>
      <c r="AX106" s="175">
        <v>0.18591262</v>
      </c>
      <c r="AZ106" s="176">
        <v>582.20000000000005</v>
      </c>
      <c r="BA106" s="14" t="s">
        <v>546</v>
      </c>
      <c r="BB106" s="14" t="s">
        <v>546</v>
      </c>
      <c r="BC106" s="176">
        <v>8.6999999999999993</v>
      </c>
      <c r="BD106" s="14" t="s">
        <v>546</v>
      </c>
      <c r="BE106" s="14" t="s">
        <v>546</v>
      </c>
      <c r="BF106" s="176">
        <v>493</v>
      </c>
      <c r="BG106" s="14" t="s">
        <v>546</v>
      </c>
      <c r="BH106" s="176">
        <v>16.7</v>
      </c>
      <c r="BI106" s="14" t="s">
        <v>546</v>
      </c>
      <c r="BJ106" s="176">
        <v>141.30000000000001</v>
      </c>
      <c r="BM106" s="79">
        <v>9.1560121302380559E-2</v>
      </c>
      <c r="BN106" s="79">
        <v>-5.6717299597522697E-2</v>
      </c>
      <c r="BO106" s="184">
        <v>-0.19237945176449434</v>
      </c>
      <c r="BP106" s="184">
        <v>-0.10138058285329576</v>
      </c>
      <c r="BQ106" s="184">
        <v>-0.21576188209369551</v>
      </c>
      <c r="BR106" s="184">
        <v>-0.40199478847397774</v>
      </c>
      <c r="BS106" s="184">
        <v>-0.24908070663854764</v>
      </c>
      <c r="BT106" s="184">
        <v>-0.1481993924676861</v>
      </c>
      <c r="BU106" s="184">
        <v>-7.4831805117003158E-2</v>
      </c>
      <c r="BV106" s="184">
        <v>-0.12450985488632049</v>
      </c>
      <c r="BW106" s="184">
        <v>-0.13902873001601235</v>
      </c>
      <c r="BX106" s="79">
        <v>-7.381439571487991E-2</v>
      </c>
      <c r="BY106" s="79" t="s">
        <v>263</v>
      </c>
    </row>
    <row r="107" spans="1:77" x14ac:dyDescent="0.2">
      <c r="A107" s="172" t="s">
        <v>589</v>
      </c>
      <c r="B107" s="172" t="s">
        <v>143</v>
      </c>
      <c r="C107" s="3"/>
      <c r="D107" s="172"/>
      <c r="E107" s="172" t="s">
        <v>545</v>
      </c>
      <c r="F107" s="172" t="s">
        <v>485</v>
      </c>
      <c r="G107" s="78" t="s">
        <v>390</v>
      </c>
      <c r="U107" s="3"/>
      <c r="AJ107" s="3"/>
      <c r="AK107" s="3"/>
      <c r="AO107" s="174">
        <v>50.592412299999999</v>
      </c>
      <c r="AP107" s="175">
        <v>1.2576295500000001</v>
      </c>
      <c r="AQ107" s="174">
        <v>18.474488399999998</v>
      </c>
      <c r="AR107" s="175">
        <v>10.6185423</v>
      </c>
      <c r="AS107" s="175">
        <v>6.7715093939499996E-2</v>
      </c>
      <c r="AT107" s="175">
        <v>5.07938724</v>
      </c>
      <c r="AU107" s="175">
        <v>7.99856385</v>
      </c>
      <c r="AV107" s="175">
        <v>3.2363266500000001</v>
      </c>
      <c r="AW107" s="175">
        <v>2.1033629899999999</v>
      </c>
      <c r="AX107" s="175">
        <v>0.23536921</v>
      </c>
      <c r="AZ107" s="176">
        <v>616.20000000000005</v>
      </c>
      <c r="BA107" s="14" t="s">
        <v>546</v>
      </c>
      <c r="BB107" s="14" t="s">
        <v>546</v>
      </c>
      <c r="BC107" s="176">
        <v>11.3</v>
      </c>
      <c r="BD107" s="14" t="s">
        <v>546</v>
      </c>
      <c r="BE107" s="14" t="s">
        <v>546</v>
      </c>
      <c r="BF107" s="176">
        <v>436.4</v>
      </c>
      <c r="BG107" s="14" t="s">
        <v>546</v>
      </c>
      <c r="BH107" s="176">
        <v>28.7</v>
      </c>
      <c r="BI107" s="14" t="s">
        <v>546</v>
      </c>
      <c r="BJ107" s="176">
        <v>103.1</v>
      </c>
      <c r="BM107" s="79">
        <v>-0.24502963006763956</v>
      </c>
      <c r="BN107" s="79">
        <v>5.8436355753791025E-2</v>
      </c>
      <c r="BO107" s="184">
        <v>0.61002104721197514</v>
      </c>
      <c r="BP107" s="184">
        <v>0.33721021551487551</v>
      </c>
      <c r="BQ107" s="184">
        <v>0.84851430069451261</v>
      </c>
      <c r="BR107" s="184">
        <v>0.65825211852321885</v>
      </c>
      <c r="BS107" s="184">
        <v>0.96612224267290392</v>
      </c>
      <c r="BT107" s="184">
        <v>0.61681373788095728</v>
      </c>
      <c r="BU107" s="184">
        <v>0.28939966250389104</v>
      </c>
      <c r="BV107" s="184">
        <v>0.20868913190484939</v>
      </c>
      <c r="BW107" s="184">
        <v>0.49387044279728154</v>
      </c>
      <c r="BX107" s="79">
        <v>0.12361970194609562</v>
      </c>
      <c r="BY107" s="79" t="s">
        <v>263</v>
      </c>
    </row>
    <row r="108" spans="1:77" x14ac:dyDescent="0.2">
      <c r="A108" s="172" t="s">
        <v>590</v>
      </c>
      <c r="B108" s="172" t="s">
        <v>143</v>
      </c>
      <c r="C108" s="3"/>
      <c r="D108" s="172"/>
      <c r="E108" s="172" t="s">
        <v>545</v>
      </c>
      <c r="F108" s="172" t="s">
        <v>485</v>
      </c>
      <c r="G108" s="78" t="s">
        <v>390</v>
      </c>
      <c r="U108" s="3"/>
      <c r="AJ108" s="3"/>
      <c r="AK108" s="3"/>
      <c r="AO108" s="174">
        <v>60.843247099999999</v>
      </c>
      <c r="AP108" s="175">
        <v>0.92195819000000001</v>
      </c>
      <c r="AQ108" s="174">
        <v>17.2135487</v>
      </c>
      <c r="AR108" s="175">
        <v>6.5236283000000004</v>
      </c>
      <c r="AS108" s="175">
        <v>3.46841660074E-2</v>
      </c>
      <c r="AT108" s="175">
        <v>2.73790617</v>
      </c>
      <c r="AU108" s="175">
        <v>5.6526125499999997</v>
      </c>
      <c r="AV108" s="175">
        <v>3.2503271300000001</v>
      </c>
      <c r="AW108" s="175">
        <v>2.38630348</v>
      </c>
      <c r="AX108" s="175">
        <v>0.18379232000000001</v>
      </c>
      <c r="AZ108" s="176">
        <v>717.15</v>
      </c>
      <c r="BA108" s="14" t="s">
        <v>546</v>
      </c>
      <c r="BB108" s="14" t="s">
        <v>546</v>
      </c>
      <c r="BC108" s="176">
        <v>9.9499999999999993</v>
      </c>
      <c r="BD108" s="14" t="s">
        <v>546</v>
      </c>
      <c r="BE108" s="14" t="s">
        <v>546</v>
      </c>
      <c r="BF108" s="176">
        <v>490.6</v>
      </c>
      <c r="BG108" s="14" t="s">
        <v>546</v>
      </c>
      <c r="BH108" s="176">
        <v>17.649999999999999</v>
      </c>
      <c r="BI108" s="14" t="s">
        <v>546</v>
      </c>
      <c r="BJ108" s="176">
        <v>144.75</v>
      </c>
      <c r="BM108" s="79">
        <v>0.1132120562350698</v>
      </c>
      <c r="BN108" s="79">
        <v>-9.3366342209154851E-2</v>
      </c>
      <c r="BO108" s="184">
        <v>-0.15932111471854937</v>
      </c>
      <c r="BP108" s="184">
        <v>-0.11256251232762915</v>
      </c>
      <c r="BQ108" s="184">
        <v>-0.19111419473455105</v>
      </c>
      <c r="BR108" s="184">
        <v>-0.39502639804800943</v>
      </c>
      <c r="BS108" s="184">
        <v>-0.24515488977382616</v>
      </c>
      <c r="BT108" s="184">
        <v>-0.1861632709823472</v>
      </c>
      <c r="BU108" s="184">
        <v>-7.7635948195643567E-2</v>
      </c>
      <c r="BV108" s="184">
        <v>-2.3288825220670661E-2</v>
      </c>
      <c r="BW108" s="184">
        <v>-0.16913447801273584</v>
      </c>
      <c r="BX108" s="79">
        <v>-0.10029063609818767</v>
      </c>
      <c r="BY108" s="79" t="s">
        <v>263</v>
      </c>
    </row>
    <row r="109" spans="1:77" x14ac:dyDescent="0.2">
      <c r="A109" s="172" t="s">
        <v>591</v>
      </c>
      <c r="B109" s="172" t="s">
        <v>143</v>
      </c>
      <c r="C109" s="3"/>
      <c r="D109" s="172"/>
      <c r="E109" s="172" t="s">
        <v>545</v>
      </c>
      <c r="F109" s="172" t="s">
        <v>485</v>
      </c>
      <c r="G109" s="78" t="s">
        <v>390</v>
      </c>
      <c r="U109" s="3"/>
      <c r="AJ109" s="3"/>
      <c r="AK109" s="3"/>
      <c r="AO109" s="174">
        <v>61.225384699999999</v>
      </c>
      <c r="AP109" s="175">
        <v>0.91086661999999996</v>
      </c>
      <c r="AQ109" s="174">
        <v>17.204815400000001</v>
      </c>
      <c r="AR109" s="175">
        <v>6.4458263599999999</v>
      </c>
      <c r="AS109" s="175">
        <v>3.6458123564099998E-2</v>
      </c>
      <c r="AT109" s="175">
        <v>2.7415690000000001</v>
      </c>
      <c r="AU109" s="175">
        <v>5.5907677600000003</v>
      </c>
      <c r="AV109" s="175">
        <v>3.1840468799999999</v>
      </c>
      <c r="AW109" s="175">
        <v>2.2293311</v>
      </c>
      <c r="AX109" s="175">
        <v>0.18336921</v>
      </c>
      <c r="AZ109" s="176">
        <v>707.1</v>
      </c>
      <c r="BA109" s="14" t="s">
        <v>546</v>
      </c>
      <c r="BB109" s="14" t="s">
        <v>546</v>
      </c>
      <c r="BC109" s="176">
        <v>8.6</v>
      </c>
      <c r="BD109" s="14" t="s">
        <v>546</v>
      </c>
      <c r="BE109" s="14" t="s">
        <v>546</v>
      </c>
      <c r="BF109" s="176">
        <v>480.4</v>
      </c>
      <c r="BG109" s="14" t="s">
        <v>546</v>
      </c>
      <c r="BH109" s="176">
        <v>17.600000000000001</v>
      </c>
      <c r="BI109" s="14" t="s">
        <v>546</v>
      </c>
      <c r="BJ109" s="176">
        <v>133.30000000000001</v>
      </c>
      <c r="BM109" s="79">
        <v>3.7040098574841473E-2</v>
      </c>
      <c r="BN109" s="79">
        <v>-9.3063033131932649E-3</v>
      </c>
      <c r="BO109" s="184">
        <v>-9.8092241075291908E-2</v>
      </c>
      <c r="BP109" s="184">
        <v>-3.6823677034555802E-2</v>
      </c>
      <c r="BQ109" s="184">
        <v>-0.13210930661400544</v>
      </c>
      <c r="BR109" s="184">
        <v>-0.30946148912092708</v>
      </c>
      <c r="BS109" s="184">
        <v>-0.17921976581996824</v>
      </c>
      <c r="BT109" s="184">
        <v>-0.12592652202612886</v>
      </c>
      <c r="BU109" s="184">
        <v>-1.8832460059084011E-2</v>
      </c>
      <c r="BV109" s="184">
        <v>-9.1601163433061572E-3</v>
      </c>
      <c r="BW109" s="184">
        <v>-9.9843100308381727E-2</v>
      </c>
      <c r="BX109" s="79">
        <v>-4.33212699413974E-2</v>
      </c>
      <c r="BY109" s="79" t="s">
        <v>263</v>
      </c>
    </row>
    <row r="110" spans="1:77" x14ac:dyDescent="0.2">
      <c r="A110" s="172" t="s">
        <v>592</v>
      </c>
      <c r="B110" s="172" t="s">
        <v>143</v>
      </c>
      <c r="C110" s="3"/>
      <c r="D110" s="172"/>
      <c r="E110" s="172" t="s">
        <v>545</v>
      </c>
      <c r="F110" s="172" t="s">
        <v>485</v>
      </c>
      <c r="G110" s="78" t="s">
        <v>390</v>
      </c>
      <c r="U110" s="3"/>
      <c r="AJ110" s="3"/>
      <c r="AK110" s="3"/>
      <c r="AO110" s="174">
        <v>58.4118815</v>
      </c>
      <c r="AP110" s="175">
        <v>1.1380751499999999</v>
      </c>
      <c r="AQ110" s="174">
        <v>16.866652699999999</v>
      </c>
      <c r="AR110" s="175">
        <v>8.2597723900000002</v>
      </c>
      <c r="AS110" s="175">
        <v>4.6385290364699995E-2</v>
      </c>
      <c r="AT110" s="175">
        <v>3.5239434699999999</v>
      </c>
      <c r="AU110" s="175">
        <v>5.7781501500000001</v>
      </c>
      <c r="AV110" s="175">
        <v>2.95540461</v>
      </c>
      <c r="AW110" s="175">
        <v>2.4866094099999998</v>
      </c>
      <c r="AX110" s="175">
        <v>0.22342580000000001</v>
      </c>
      <c r="AZ110" s="176">
        <v>898.85</v>
      </c>
      <c r="BA110" s="14" t="s">
        <v>546</v>
      </c>
      <c r="BB110" s="14" t="s">
        <v>546</v>
      </c>
      <c r="BC110" s="176">
        <v>9.4</v>
      </c>
      <c r="BD110" s="14" t="s">
        <v>546</v>
      </c>
      <c r="BE110" s="14" t="s">
        <v>546</v>
      </c>
      <c r="BF110" s="176">
        <v>461.35</v>
      </c>
      <c r="BG110" s="14" t="s">
        <v>546</v>
      </c>
      <c r="BH110" s="176">
        <v>20.3</v>
      </c>
      <c r="BI110" s="14" t="s">
        <v>546</v>
      </c>
      <c r="BJ110" s="176">
        <v>154</v>
      </c>
      <c r="BM110" s="79">
        <v>0.16647691649367768</v>
      </c>
      <c r="BN110" s="79">
        <v>-0.18187719022790616</v>
      </c>
      <c r="BO110" s="184">
        <v>-2.4588873641054776E-2</v>
      </c>
      <c r="BP110" s="184">
        <v>-0.18267626307992024</v>
      </c>
      <c r="BQ110" s="184">
        <v>-3.7359924758724294E-2</v>
      </c>
      <c r="BR110" s="184">
        <v>-0.23952787526244212</v>
      </c>
      <c r="BS110" s="184">
        <v>-8.6799648103942251E-2</v>
      </c>
      <c r="BT110" s="184">
        <v>-0.21805763716637239</v>
      </c>
      <c r="BU110" s="184">
        <v>-0.21170260107632843</v>
      </c>
      <c r="BV110" s="184">
        <v>-4.3365792503979983E-2</v>
      </c>
      <c r="BW110" s="184">
        <v>-5.0632083165348174E-2</v>
      </c>
      <c r="BX110" s="79">
        <v>-0.20475110715906264</v>
      </c>
      <c r="BY110" s="79" t="s">
        <v>263</v>
      </c>
    </row>
    <row r="111" spans="1:77" x14ac:dyDescent="0.2">
      <c r="A111" s="172" t="s">
        <v>593</v>
      </c>
      <c r="B111" s="172" t="s">
        <v>143</v>
      </c>
      <c r="C111" s="3"/>
      <c r="D111" s="172"/>
      <c r="E111" s="172" t="s">
        <v>545</v>
      </c>
      <c r="F111" s="172" t="s">
        <v>485</v>
      </c>
      <c r="G111" s="78" t="s">
        <v>390</v>
      </c>
      <c r="U111" s="3"/>
      <c r="AJ111" s="3"/>
      <c r="AK111" s="3"/>
      <c r="AO111" s="174">
        <v>62.293722799999998</v>
      </c>
      <c r="AP111" s="175">
        <v>0.75418547999999996</v>
      </c>
      <c r="AQ111" s="174">
        <v>17.750829100000001</v>
      </c>
      <c r="AR111" s="175">
        <v>5.3062692299999998</v>
      </c>
      <c r="AS111" s="175">
        <v>2.6324120249000001E-2</v>
      </c>
      <c r="AT111" s="175">
        <v>2.3294841599999998</v>
      </c>
      <c r="AU111" s="175">
        <v>5.2872897300000004</v>
      </c>
      <c r="AV111" s="175">
        <v>3.25348624</v>
      </c>
      <c r="AW111" s="175">
        <v>2.5802133700000001</v>
      </c>
      <c r="AX111" s="175">
        <v>0.15483278</v>
      </c>
      <c r="AZ111" s="176">
        <v>743.95</v>
      </c>
      <c r="BA111" s="14" t="s">
        <v>546</v>
      </c>
      <c r="BB111" s="14" t="s">
        <v>546</v>
      </c>
      <c r="BC111" s="176">
        <v>7.55</v>
      </c>
      <c r="BD111" s="14" t="s">
        <v>546</v>
      </c>
      <c r="BE111" s="14" t="s">
        <v>546</v>
      </c>
      <c r="BF111" s="176">
        <v>514.04999999999995</v>
      </c>
      <c r="BG111" s="14" t="s">
        <v>546</v>
      </c>
      <c r="BH111" s="176">
        <v>12</v>
      </c>
      <c r="BI111" s="14" t="s">
        <v>546</v>
      </c>
      <c r="BJ111" s="176">
        <v>132.19999999999999</v>
      </c>
      <c r="BM111" s="79">
        <v>2.9027572920017786E-2</v>
      </c>
      <c r="BN111" s="79">
        <v>1.6367706119409409E-2</v>
      </c>
      <c r="BO111" s="184">
        <v>-0.24701868891493617</v>
      </c>
      <c r="BP111" s="184">
        <v>2.0124506014649324E-3</v>
      </c>
      <c r="BQ111" s="184">
        <v>-0.27959883754605819</v>
      </c>
      <c r="BR111" s="184">
        <v>-0.49725686190781671</v>
      </c>
      <c r="BS111" s="184">
        <v>-0.29678817586076467</v>
      </c>
      <c r="BT111" s="184">
        <v>-0.1664948374378038</v>
      </c>
      <c r="BU111" s="184">
        <v>1.090742670933631E-2</v>
      </c>
      <c r="BV111" s="184">
        <v>0.15633380050215839</v>
      </c>
      <c r="BW111" s="184">
        <v>-0.23360368733093528</v>
      </c>
      <c r="BX111" s="79">
        <v>3.2207897040178901E-2</v>
      </c>
      <c r="BY111" s="79" t="s">
        <v>263</v>
      </c>
    </row>
    <row r="112" spans="1:77" x14ac:dyDescent="0.2">
      <c r="A112" s="172" t="s">
        <v>594</v>
      </c>
      <c r="B112" s="172" t="s">
        <v>143</v>
      </c>
      <c r="C112" s="3"/>
      <c r="D112" s="172"/>
      <c r="E112" s="172" t="s">
        <v>545</v>
      </c>
      <c r="F112" s="172" t="s">
        <v>485</v>
      </c>
      <c r="G112" s="78" t="s">
        <v>390</v>
      </c>
      <c r="U112" s="3"/>
      <c r="AJ112" s="3"/>
      <c r="AK112" s="3"/>
      <c r="AO112" s="174">
        <v>55.4399753</v>
      </c>
      <c r="AP112" s="175">
        <v>1.1539190399999999</v>
      </c>
      <c r="AQ112" s="174">
        <v>17.576071899999999</v>
      </c>
      <c r="AR112" s="175">
        <v>8.1532308699999998</v>
      </c>
      <c r="AS112" s="175">
        <v>4.0814984454999995E-2</v>
      </c>
      <c r="AT112" s="175">
        <v>4.7253832300000003</v>
      </c>
      <c r="AU112" s="175">
        <v>7.8061575599999999</v>
      </c>
      <c r="AV112" s="175">
        <v>2.93516311</v>
      </c>
      <c r="AW112" s="175">
        <v>1.65059292</v>
      </c>
      <c r="AX112" s="175">
        <v>0.22639551999999999</v>
      </c>
      <c r="AZ112" s="176">
        <v>597.35</v>
      </c>
      <c r="BA112" s="14" t="s">
        <v>546</v>
      </c>
      <c r="BB112" s="14" t="s">
        <v>546</v>
      </c>
      <c r="BC112" s="176">
        <v>6.7</v>
      </c>
      <c r="BD112" s="14" t="s">
        <v>546</v>
      </c>
      <c r="BE112" s="14" t="s">
        <v>546</v>
      </c>
      <c r="BF112" s="176">
        <v>628.1</v>
      </c>
      <c r="BG112" s="14" t="s">
        <v>546</v>
      </c>
      <c r="BH112" s="176">
        <v>15.2</v>
      </c>
      <c r="BI112" s="14" t="s">
        <v>546</v>
      </c>
      <c r="BJ112" s="176">
        <v>114.25</v>
      </c>
      <c r="BM112" s="79">
        <v>-0.1235234561048022</v>
      </c>
      <c r="BN112" s="79">
        <v>4.6658117325192761E-2</v>
      </c>
      <c r="BO112" s="184">
        <v>0.33308123797065048</v>
      </c>
      <c r="BP112" s="184">
        <v>0.14802551948699216</v>
      </c>
      <c r="BQ112" s="184">
        <v>0.28082592653448679</v>
      </c>
      <c r="BR112" s="184">
        <v>-9.8040229375423116E-2</v>
      </c>
      <c r="BS112" s="184">
        <v>0.65058800595894084</v>
      </c>
      <c r="BT112" s="184">
        <v>0.42392706245388179</v>
      </c>
      <c r="BU112" s="184">
        <v>5.528532712573142E-2</v>
      </c>
      <c r="BV112" s="184">
        <v>-0.14406098306358517</v>
      </c>
      <c r="BW112" s="184">
        <v>0.29668226230413919</v>
      </c>
      <c r="BX112" s="79">
        <v>0.45937147653449739</v>
      </c>
      <c r="BY112" s="79" t="s">
        <v>263</v>
      </c>
    </row>
    <row r="113" spans="1:77" x14ac:dyDescent="0.2">
      <c r="A113" s="172" t="s">
        <v>595</v>
      </c>
      <c r="B113" s="172" t="s">
        <v>143</v>
      </c>
      <c r="C113" s="3"/>
      <c r="D113" s="172"/>
      <c r="E113" s="172" t="s">
        <v>545</v>
      </c>
      <c r="F113" s="172" t="s">
        <v>485</v>
      </c>
      <c r="G113" s="78" t="s">
        <v>390</v>
      </c>
      <c r="U113" s="3"/>
      <c r="AJ113" s="3"/>
      <c r="AK113" s="3"/>
      <c r="AO113" s="174">
        <v>54.633780999999999</v>
      </c>
      <c r="AP113" s="175">
        <v>1.22522343</v>
      </c>
      <c r="AQ113" s="174">
        <v>17.809176699999998</v>
      </c>
      <c r="AR113" s="175">
        <v>8.4237855100000001</v>
      </c>
      <c r="AS113" s="175">
        <v>4.3650937375499993E-2</v>
      </c>
      <c r="AT113" s="175">
        <v>4.77008338</v>
      </c>
      <c r="AU113" s="175">
        <v>7.9005442099999996</v>
      </c>
      <c r="AV113" s="175">
        <v>2.95571421</v>
      </c>
      <c r="AW113" s="175">
        <v>1.69354436</v>
      </c>
      <c r="AX113" s="175">
        <v>0.24863947</v>
      </c>
      <c r="AZ113" s="176">
        <v>629.20000000000005</v>
      </c>
      <c r="BA113" s="14" t="s">
        <v>546</v>
      </c>
      <c r="BB113" s="14" t="s">
        <v>546</v>
      </c>
      <c r="BC113" s="176">
        <v>7.6</v>
      </c>
      <c r="BD113" s="14" t="s">
        <v>546</v>
      </c>
      <c r="BE113" s="14" t="s">
        <v>546</v>
      </c>
      <c r="BF113" s="176">
        <v>630.29999999999995</v>
      </c>
      <c r="BG113" s="14" t="s">
        <v>546</v>
      </c>
      <c r="BH113" s="176">
        <v>17.3</v>
      </c>
      <c r="BI113" s="14" t="s">
        <v>546</v>
      </c>
      <c r="BJ113" s="176">
        <v>125.8</v>
      </c>
      <c r="BM113" s="79">
        <v>-2.0370070429043263E-2</v>
      </c>
      <c r="BN113" s="79">
        <v>-6.3260911586054513E-2</v>
      </c>
      <c r="BO113" s="184">
        <v>0.28550016762157404</v>
      </c>
      <c r="BP113" s="184">
        <v>5.6450449322866803E-2</v>
      </c>
      <c r="BQ113" s="184">
        <v>0.20183054510530485</v>
      </c>
      <c r="BR113" s="184">
        <v>-0.12393430605788613</v>
      </c>
      <c r="BS113" s="184">
        <v>0.51322388408960506</v>
      </c>
      <c r="BT113" s="184">
        <v>0.30882929329607611</v>
      </c>
      <c r="BU113" s="184">
        <v>-3.4892553804270032E-2</v>
      </c>
      <c r="BV113" s="184">
        <v>-0.20241865009906268</v>
      </c>
      <c r="BW113" s="184">
        <v>0.29333604202687158</v>
      </c>
      <c r="BX113" s="79">
        <v>0.33002540036863892</v>
      </c>
      <c r="BY113" s="79" t="s">
        <v>263</v>
      </c>
    </row>
    <row r="114" spans="1:77" x14ac:dyDescent="0.2">
      <c r="A114" s="172" t="s">
        <v>596</v>
      </c>
      <c r="B114" s="172" t="s">
        <v>143</v>
      </c>
      <c r="C114" s="3"/>
      <c r="D114" s="172"/>
      <c r="E114" s="172" t="s">
        <v>545</v>
      </c>
      <c r="F114" s="172" t="s">
        <v>485</v>
      </c>
      <c r="G114" s="78" t="s">
        <v>390</v>
      </c>
      <c r="U114" s="3"/>
      <c r="AJ114" s="3"/>
      <c r="AK114" s="3"/>
      <c r="AO114" s="174">
        <v>57.183261899999998</v>
      </c>
      <c r="AP114" s="175">
        <v>1.11734077</v>
      </c>
      <c r="AQ114" s="174">
        <v>17.223837899999999</v>
      </c>
      <c r="AR114" s="175">
        <v>7.8403741800000004</v>
      </c>
      <c r="AS114" s="175">
        <v>3.9660442035900002E-2</v>
      </c>
      <c r="AT114" s="175">
        <v>4.6782398399999998</v>
      </c>
      <c r="AU114" s="175">
        <v>7.011863</v>
      </c>
      <c r="AV114" s="175">
        <v>2.6344456799999998</v>
      </c>
      <c r="AW114" s="175">
        <v>1.8189268300000001</v>
      </c>
      <c r="AX114" s="175">
        <v>0.19288620000000001</v>
      </c>
      <c r="AZ114" s="176">
        <v>674.8</v>
      </c>
      <c r="BA114" s="14" t="s">
        <v>546</v>
      </c>
      <c r="BB114" s="14" t="s">
        <v>546</v>
      </c>
      <c r="BC114" s="176">
        <v>7.8</v>
      </c>
      <c r="BD114" s="14" t="s">
        <v>546</v>
      </c>
      <c r="BE114" s="14" t="s">
        <v>546</v>
      </c>
      <c r="BF114" s="176">
        <v>522.5</v>
      </c>
      <c r="BG114" s="14" t="s">
        <v>546</v>
      </c>
      <c r="BH114" s="176">
        <v>15.1</v>
      </c>
      <c r="BI114" s="14" t="s">
        <v>546</v>
      </c>
      <c r="BJ114" s="176">
        <v>129.1</v>
      </c>
      <c r="BM114" s="79">
        <v>5.712200929716138E-3</v>
      </c>
      <c r="BN114" s="79">
        <v>-4.4609959908748498E-2</v>
      </c>
      <c r="BO114" s="184">
        <v>0.14234395795399113</v>
      </c>
      <c r="BP114" s="184">
        <v>-4.3891574282360901E-3</v>
      </c>
      <c r="BQ114" s="184">
        <v>9.0001576610076794E-2</v>
      </c>
      <c r="BR114" s="184">
        <v>-0.22436919561733981</v>
      </c>
      <c r="BS114" s="184">
        <v>0.44615252047979115</v>
      </c>
      <c r="BT114" s="184">
        <v>0.13191501210614076</v>
      </c>
      <c r="BU114" s="184">
        <v>-0.16178220991553305</v>
      </c>
      <c r="BV114" s="184">
        <v>-0.16526611943817127</v>
      </c>
      <c r="BW114" s="184">
        <v>-2.2319698194727011E-2</v>
      </c>
      <c r="BX114" s="79">
        <v>7.4368636121301623E-2</v>
      </c>
      <c r="BY114" s="79" t="s">
        <v>263</v>
      </c>
    </row>
    <row r="115" spans="1:77" x14ac:dyDescent="0.2">
      <c r="A115" s="172" t="s">
        <v>597</v>
      </c>
      <c r="B115" s="172" t="s">
        <v>143</v>
      </c>
      <c r="C115" s="3"/>
      <c r="D115" s="172"/>
      <c r="E115" s="172" t="s">
        <v>545</v>
      </c>
      <c r="F115" s="172" t="s">
        <v>485</v>
      </c>
      <c r="G115" s="78" t="s">
        <v>390</v>
      </c>
      <c r="U115" s="3"/>
      <c r="AJ115" s="3"/>
      <c r="AK115" s="3"/>
      <c r="AO115" s="174">
        <v>60.636105299999997</v>
      </c>
      <c r="AP115" s="175">
        <v>0.99947975</v>
      </c>
      <c r="AQ115" s="174">
        <v>17.092204299999999</v>
      </c>
      <c r="AR115" s="175">
        <v>6.7822554799999999</v>
      </c>
      <c r="AS115" s="175">
        <v>3.7531645843299995E-2</v>
      </c>
      <c r="AT115" s="175">
        <v>2.90839603</v>
      </c>
      <c r="AU115" s="175">
        <v>5.7437569999999996</v>
      </c>
      <c r="AV115" s="175">
        <v>3.1054906400000002</v>
      </c>
      <c r="AW115" s="175">
        <v>2.21806467</v>
      </c>
      <c r="AX115" s="175">
        <v>0.21010085000000001</v>
      </c>
      <c r="AZ115" s="176">
        <v>634.5</v>
      </c>
      <c r="BA115" s="14" t="s">
        <v>546</v>
      </c>
      <c r="BB115" s="14" t="s">
        <v>546</v>
      </c>
      <c r="BC115" s="176">
        <v>8.5</v>
      </c>
      <c r="BD115" s="14" t="s">
        <v>546</v>
      </c>
      <c r="BE115" s="14" t="s">
        <v>546</v>
      </c>
      <c r="BF115" s="176">
        <v>464.4</v>
      </c>
      <c r="BG115" s="14" t="s">
        <v>546</v>
      </c>
      <c r="BH115" s="176">
        <v>19.3</v>
      </c>
      <c r="BI115" s="14" t="s">
        <v>546</v>
      </c>
      <c r="BJ115" s="176">
        <v>128.30000000000001</v>
      </c>
      <c r="BM115" s="79">
        <v>-4.8756710813435689E-4</v>
      </c>
      <c r="BN115" s="79">
        <v>1.9395398051927026E-2</v>
      </c>
      <c r="BO115" s="184">
        <v>2.8217115091099698E-2</v>
      </c>
      <c r="BP115" s="184">
        <v>-5.8375647057475888E-3</v>
      </c>
      <c r="BQ115" s="184">
        <v>-5.12231763634583E-2</v>
      </c>
      <c r="BR115" s="184">
        <v>-0.26142484547588163</v>
      </c>
      <c r="BS115" s="184">
        <v>-9.5341340203233815E-2</v>
      </c>
      <c r="BT115" s="184">
        <v>-6.7012035074209053E-2</v>
      </c>
      <c r="BU115" s="184">
        <v>-5.7457954817298207E-3</v>
      </c>
      <c r="BV115" s="184">
        <v>2.425148518022735E-2</v>
      </c>
      <c r="BW115" s="184">
        <v>7.1576308499843755E-2</v>
      </c>
      <c r="BX115" s="79">
        <v>-3.9142855452241276E-2</v>
      </c>
      <c r="BY115" s="79" t="s">
        <v>263</v>
      </c>
    </row>
    <row r="116" spans="1:77" x14ac:dyDescent="0.2">
      <c r="A116" s="172" t="s">
        <v>598</v>
      </c>
      <c r="B116" s="172" t="s">
        <v>143</v>
      </c>
      <c r="C116" s="3"/>
      <c r="D116" s="172"/>
      <c r="E116" s="172" t="s">
        <v>545</v>
      </c>
      <c r="F116" s="172" t="s">
        <v>485</v>
      </c>
      <c r="G116" s="78" t="s">
        <v>390</v>
      </c>
      <c r="U116" s="3"/>
      <c r="AJ116" s="3"/>
      <c r="AK116" s="3"/>
      <c r="AO116" s="174">
        <v>51.458938699999997</v>
      </c>
      <c r="AP116" s="175">
        <v>1.34449266</v>
      </c>
      <c r="AQ116" s="174">
        <v>18.925401099999998</v>
      </c>
      <c r="AR116" s="175">
        <v>9.7080132199999998</v>
      </c>
      <c r="AS116" s="175">
        <v>5.9239044255999997E-2</v>
      </c>
      <c r="AT116" s="175">
        <v>4.4942478399999999</v>
      </c>
      <c r="AU116" s="175">
        <v>8.3237132299999992</v>
      </c>
      <c r="AV116" s="175">
        <v>3.3388400100000002</v>
      </c>
      <c r="AW116" s="175">
        <v>1.78436368</v>
      </c>
      <c r="AX116" s="175">
        <v>0.24282472999999999</v>
      </c>
      <c r="AZ116" s="176">
        <v>519.79999999999995</v>
      </c>
      <c r="BA116" s="14" t="s">
        <v>546</v>
      </c>
      <c r="BB116" s="14" t="s">
        <v>546</v>
      </c>
      <c r="BC116" s="176">
        <v>11.2</v>
      </c>
      <c r="BD116" s="14" t="s">
        <v>546</v>
      </c>
      <c r="BE116" s="14" t="s">
        <v>546</v>
      </c>
      <c r="BF116" s="176">
        <v>513.79999999999995</v>
      </c>
      <c r="BG116" s="14" t="s">
        <v>546</v>
      </c>
      <c r="BH116" s="176">
        <v>26</v>
      </c>
      <c r="BI116" s="14" t="s">
        <v>546</v>
      </c>
      <c r="BJ116" s="176">
        <v>114.3</v>
      </c>
      <c r="BM116" s="79">
        <v>-0.12303197602776583</v>
      </c>
      <c r="BN116" s="79">
        <v>-2.8925340607347749E-2</v>
      </c>
      <c r="BO116" s="184">
        <v>0.55256463966640079</v>
      </c>
      <c r="BP116" s="184">
        <v>0.23561961096467199</v>
      </c>
      <c r="BQ116" s="184">
        <v>0.52440620290021611</v>
      </c>
      <c r="BR116" s="184">
        <v>0.30853563314446331</v>
      </c>
      <c r="BS116" s="184">
        <v>0.56916512035445277</v>
      </c>
      <c r="BT116" s="184">
        <v>0.51767059242732372</v>
      </c>
      <c r="BU116" s="184">
        <v>0.19989500846008768</v>
      </c>
      <c r="BV116" s="184">
        <v>-7.5096977249119456E-2</v>
      </c>
      <c r="BW116" s="184">
        <v>0.39017231151171838</v>
      </c>
      <c r="BX116" s="79">
        <v>0.19327663935452333</v>
      </c>
      <c r="BY116" s="79" t="s">
        <v>263</v>
      </c>
    </row>
    <row r="117" spans="1:77" x14ac:dyDescent="0.2">
      <c r="A117" s="172" t="s">
        <v>599</v>
      </c>
      <c r="B117" s="172" t="s">
        <v>143</v>
      </c>
      <c r="C117" s="3"/>
      <c r="D117" s="172"/>
      <c r="E117" s="172" t="s">
        <v>545</v>
      </c>
      <c r="F117" s="172" t="s">
        <v>485</v>
      </c>
      <c r="G117" s="78" t="s">
        <v>390</v>
      </c>
      <c r="U117" s="3"/>
      <c r="AJ117" s="3"/>
      <c r="AK117" s="3"/>
      <c r="AO117" s="174">
        <v>59.763248500000003</v>
      </c>
      <c r="AP117" s="175">
        <v>1.0526737100000001</v>
      </c>
      <c r="AQ117" s="174">
        <v>16.920829300000001</v>
      </c>
      <c r="AR117" s="175">
        <v>7.3587095700000003</v>
      </c>
      <c r="AS117" s="175">
        <v>4.0329709997499998E-2</v>
      </c>
      <c r="AT117" s="175">
        <v>3.2680915800000001</v>
      </c>
      <c r="AU117" s="175">
        <v>5.7086535400000002</v>
      </c>
      <c r="AV117" s="175">
        <v>2.9929154699999998</v>
      </c>
      <c r="AW117" s="175">
        <v>2.3505043200000002</v>
      </c>
      <c r="AX117" s="175">
        <v>0.23915306</v>
      </c>
      <c r="AZ117" s="176">
        <v>806</v>
      </c>
      <c r="BA117" s="14" t="s">
        <v>546</v>
      </c>
      <c r="BB117" s="14" t="s">
        <v>546</v>
      </c>
      <c r="BC117" s="176">
        <v>8.9</v>
      </c>
      <c r="BD117" s="14" t="s">
        <v>546</v>
      </c>
      <c r="BE117" s="14" t="s">
        <v>546</v>
      </c>
      <c r="BF117" s="176">
        <v>478.5</v>
      </c>
      <c r="BG117" s="14" t="s">
        <v>546</v>
      </c>
      <c r="BH117" s="176">
        <v>18.8</v>
      </c>
      <c r="BI117" s="14" t="s">
        <v>546</v>
      </c>
      <c r="BJ117" s="176">
        <v>156.9</v>
      </c>
      <c r="BM117" s="79">
        <v>0.18188301555147457</v>
      </c>
      <c r="BN117" s="79">
        <v>-0.17842109631668779</v>
      </c>
      <c r="BO117" s="184">
        <v>-0.11445972363164325</v>
      </c>
      <c r="BP117" s="184">
        <v>-0.19520618330266459</v>
      </c>
      <c r="BQ117" s="184">
        <v>-0.15822640653873099</v>
      </c>
      <c r="BR117" s="184">
        <v>-0.35102809441569105</v>
      </c>
      <c r="BS117" s="184">
        <v>-0.16875483449445772</v>
      </c>
      <c r="BT117" s="184">
        <v>-0.24174133359491767</v>
      </c>
      <c r="BU117" s="184">
        <v>-0.21645241667855708</v>
      </c>
      <c r="BV117" s="184">
        <v>-0.11244113819415669</v>
      </c>
      <c r="BW117" s="184">
        <v>-2.5871738591278781E-3</v>
      </c>
      <c r="BX117" s="79">
        <v>-0.19043398676169032</v>
      </c>
      <c r="BY117" s="79" t="s">
        <v>263</v>
      </c>
    </row>
    <row r="118" spans="1:77" x14ac:dyDescent="0.2">
      <c r="A118" s="172" t="s">
        <v>600</v>
      </c>
      <c r="B118" s="172" t="s">
        <v>143</v>
      </c>
      <c r="C118" s="3"/>
      <c r="D118" s="172"/>
      <c r="E118" s="172" t="s">
        <v>545</v>
      </c>
      <c r="F118" s="172" t="s">
        <v>485</v>
      </c>
      <c r="G118" s="78" t="s">
        <v>390</v>
      </c>
      <c r="U118" s="3"/>
      <c r="AJ118" s="3"/>
      <c r="AK118" s="3"/>
      <c r="AO118" s="174">
        <v>61.5059027</v>
      </c>
      <c r="AP118" s="175">
        <v>0.85555811999999998</v>
      </c>
      <c r="AQ118" s="174">
        <v>17.281672199999999</v>
      </c>
      <c r="AR118" s="175">
        <v>6.0079638099999997</v>
      </c>
      <c r="AS118" s="175">
        <v>3.3894615706699993E-2</v>
      </c>
      <c r="AT118" s="175">
        <v>2.5967643300000001</v>
      </c>
      <c r="AU118" s="175">
        <v>5.5225123099999998</v>
      </c>
      <c r="AV118" s="175">
        <v>3.2286536699999999</v>
      </c>
      <c r="AW118" s="175">
        <v>2.5155214099999998</v>
      </c>
      <c r="AX118" s="175">
        <v>0.19157279999999999</v>
      </c>
      <c r="AZ118" s="176">
        <v>762.2</v>
      </c>
      <c r="BA118" s="14" t="s">
        <v>546</v>
      </c>
      <c r="BB118" s="14" t="s">
        <v>546</v>
      </c>
      <c r="BC118" s="176">
        <v>8.1</v>
      </c>
      <c r="BD118" s="14" t="s">
        <v>546</v>
      </c>
      <c r="BE118" s="14" t="s">
        <v>546</v>
      </c>
      <c r="BF118" s="176">
        <v>495.5</v>
      </c>
      <c r="BG118" s="14" t="s">
        <v>546</v>
      </c>
      <c r="BH118" s="176">
        <v>16.5</v>
      </c>
      <c r="BI118" s="14" t="s">
        <v>546</v>
      </c>
      <c r="BJ118" s="176">
        <v>117.3</v>
      </c>
      <c r="BM118" s="79">
        <v>-9.4309930605060988E-2</v>
      </c>
      <c r="BN118" s="79">
        <v>0.13098491228091946</v>
      </c>
      <c r="BO118" s="184">
        <v>-3.7304391208888288E-2</v>
      </c>
      <c r="BP118" s="184">
        <v>9.944543747721557E-2</v>
      </c>
      <c r="BQ118" s="184">
        <v>-8.0724100493072992E-2</v>
      </c>
      <c r="BR118" s="184">
        <v>-0.27044767980780227</v>
      </c>
      <c r="BS118" s="184">
        <v>-0.11652882811177301</v>
      </c>
      <c r="BT118" s="184">
        <v>-1.8827606116982865E-2</v>
      </c>
      <c r="BU118" s="184">
        <v>0.13062170268126194</v>
      </c>
      <c r="BV118" s="184">
        <v>0.27054210047763938</v>
      </c>
      <c r="BW118" s="184">
        <v>6.8704861345731505E-2</v>
      </c>
      <c r="BX118" s="79">
        <v>0.12134413461537474</v>
      </c>
      <c r="BY118" s="79" t="s">
        <v>263</v>
      </c>
    </row>
    <row r="119" spans="1:77" x14ac:dyDescent="0.2">
      <c r="A119" s="172" t="s">
        <v>601</v>
      </c>
      <c r="B119" s="172" t="s">
        <v>143</v>
      </c>
      <c r="C119" s="3"/>
      <c r="D119" s="172"/>
      <c r="E119" s="172" t="s">
        <v>545</v>
      </c>
      <c r="F119" s="172" t="s">
        <v>485</v>
      </c>
      <c r="G119" s="78" t="s">
        <v>390</v>
      </c>
      <c r="U119" s="3"/>
      <c r="AJ119" s="3"/>
      <c r="AK119" s="3"/>
      <c r="AO119" s="174">
        <v>65.444911200000007</v>
      </c>
      <c r="AP119" s="175">
        <v>0.62069034000000001</v>
      </c>
      <c r="AQ119" s="174">
        <v>17.410264300000001</v>
      </c>
      <c r="AR119" s="175">
        <v>3.8498767599999999</v>
      </c>
      <c r="AS119" s="175">
        <v>2.1037649904599998E-2</v>
      </c>
      <c r="AT119" s="175">
        <v>1.6195826799999999</v>
      </c>
      <c r="AU119" s="175">
        <v>5.1251858600000002</v>
      </c>
      <c r="AV119" s="175">
        <v>3.4766642399999999</v>
      </c>
      <c r="AW119" s="175">
        <v>2.0855993900000001</v>
      </c>
      <c r="AX119" s="175">
        <v>0.13072417</v>
      </c>
      <c r="AZ119" s="176">
        <v>727.5</v>
      </c>
      <c r="BA119" s="14" t="s">
        <v>546</v>
      </c>
      <c r="BB119" s="14" t="s">
        <v>546</v>
      </c>
      <c r="BC119" s="176">
        <v>5.5</v>
      </c>
      <c r="BD119" s="14" t="s">
        <v>546</v>
      </c>
      <c r="BE119" s="14" t="s">
        <v>546</v>
      </c>
      <c r="BF119" s="176">
        <v>545.79999999999995</v>
      </c>
      <c r="BG119" s="14" t="s">
        <v>546</v>
      </c>
      <c r="BH119" s="176">
        <v>10.1</v>
      </c>
      <c r="BI119" s="14" t="s">
        <v>546</v>
      </c>
      <c r="BJ119" s="176">
        <v>83.1</v>
      </c>
      <c r="BM119" s="79">
        <v>-0.54467575042086214</v>
      </c>
      <c r="BN119" s="79">
        <v>0.69868513194054782</v>
      </c>
      <c r="BO119" s="184">
        <v>-1.4148621452425014E-2</v>
      </c>
      <c r="BP119" s="184">
        <v>0.56347258564610581</v>
      </c>
      <c r="BQ119" s="184">
        <v>-0.16849975375529358</v>
      </c>
      <c r="BR119" s="184">
        <v>-0.36082476380455553</v>
      </c>
      <c r="BS119" s="184">
        <v>-0.22221429316081065</v>
      </c>
      <c r="BT119" s="184">
        <v>0.28533174984011755</v>
      </c>
      <c r="BU119" s="184">
        <v>0.71852397278801172</v>
      </c>
      <c r="BV119" s="184">
        <v>0.48692451510058943</v>
      </c>
      <c r="BW119" s="184">
        <v>2.9382591706997419E-2</v>
      </c>
      <c r="BX119" s="79">
        <v>0.74351535524537438</v>
      </c>
      <c r="BY119" s="79" t="s">
        <v>263</v>
      </c>
    </row>
    <row r="120" spans="1:77" x14ac:dyDescent="0.2">
      <c r="A120" s="172"/>
      <c r="B120" s="172"/>
      <c r="C120" s="3"/>
      <c r="D120" s="172"/>
      <c r="E120" s="172"/>
      <c r="F120" s="172"/>
      <c r="U120" s="3"/>
      <c r="AJ120" s="3"/>
      <c r="AK120" s="3"/>
      <c r="AO120" s="174"/>
      <c r="AP120" s="175"/>
      <c r="AQ120" s="174"/>
      <c r="AR120" s="175"/>
      <c r="AS120" s="175"/>
      <c r="AT120" s="175"/>
      <c r="AU120" s="175"/>
      <c r="AV120" s="175"/>
      <c r="AW120" s="175"/>
      <c r="AX120" s="175"/>
      <c r="AZ120" s="176"/>
      <c r="BA120" s="14"/>
      <c r="BB120" s="14"/>
      <c r="BC120" s="176"/>
      <c r="BD120" s="14"/>
      <c r="BE120" s="14"/>
      <c r="BF120" s="176"/>
      <c r="BG120" s="14"/>
      <c r="BH120" s="176"/>
      <c r="BI120" s="14"/>
      <c r="BJ120" s="176"/>
      <c r="BM120" s="79"/>
    </row>
    <row r="121" spans="1:77" x14ac:dyDescent="0.2">
      <c r="A121" s="45" t="s">
        <v>543</v>
      </c>
      <c r="B121" s="45"/>
      <c r="C121" s="3"/>
      <c r="D121" s="45"/>
      <c r="E121" s="120"/>
      <c r="F121" s="173"/>
      <c r="U121" s="3"/>
      <c r="AJ121" s="3"/>
      <c r="AK121" s="3"/>
      <c r="AO121" s="21"/>
      <c r="AP121" s="21"/>
      <c r="AQ121" s="21"/>
      <c r="AR121" s="21"/>
      <c r="AS121" s="21"/>
      <c r="AT121" s="21"/>
      <c r="AU121" s="21"/>
      <c r="AV121" s="21"/>
      <c r="AW121" s="21"/>
      <c r="AX121" s="21"/>
      <c r="AZ121" s="21"/>
      <c r="BA121" s="21"/>
      <c r="BB121" s="21"/>
      <c r="BC121" s="21"/>
      <c r="BD121" s="21"/>
      <c r="BE121" s="21"/>
      <c r="BF121" s="21"/>
      <c r="BG121" s="21"/>
      <c r="BH121" s="21"/>
      <c r="BI121" s="21"/>
      <c r="BJ121" s="21"/>
      <c r="BM121" s="79"/>
    </row>
    <row r="122" spans="1:77" x14ac:dyDescent="0.2">
      <c r="A122" s="172" t="s">
        <v>602</v>
      </c>
      <c r="B122" s="172" t="s">
        <v>143</v>
      </c>
      <c r="C122" s="3"/>
      <c r="D122" s="172"/>
      <c r="E122" s="172" t="s">
        <v>545</v>
      </c>
      <c r="F122" s="172" t="s">
        <v>485</v>
      </c>
      <c r="G122" s="78" t="s">
        <v>390</v>
      </c>
      <c r="U122" s="3"/>
      <c r="AJ122" s="3"/>
      <c r="AK122" s="3"/>
      <c r="AO122" s="174">
        <v>52.7137472</v>
      </c>
      <c r="AP122" s="175">
        <v>1.2636340800000001</v>
      </c>
      <c r="AQ122" s="174">
        <v>17.666750400000002</v>
      </c>
      <c r="AR122" s="175">
        <v>10.041719000000001</v>
      </c>
      <c r="AS122" s="175">
        <v>6.3268249941399998E-2</v>
      </c>
      <c r="AT122" s="175">
        <v>4.9489821599999999</v>
      </c>
      <c r="AU122" s="175">
        <v>7.4470972599999996</v>
      </c>
      <c r="AV122" s="175">
        <v>3.1394822800000002</v>
      </c>
      <c r="AW122" s="175">
        <v>2.1352098499999999</v>
      </c>
      <c r="AX122" s="175">
        <v>0.24327720999999999</v>
      </c>
      <c r="AZ122" s="176">
        <v>628.9</v>
      </c>
      <c r="BA122" s="14" t="s">
        <v>546</v>
      </c>
      <c r="BB122" s="14" t="s">
        <v>546</v>
      </c>
      <c r="BC122" s="176">
        <v>11.1</v>
      </c>
      <c r="BD122" s="14" t="s">
        <v>546</v>
      </c>
      <c r="BE122" s="14" t="s">
        <v>546</v>
      </c>
      <c r="BF122" s="176">
        <v>416</v>
      </c>
      <c r="BG122" s="14" t="s">
        <v>546</v>
      </c>
      <c r="BH122" s="176">
        <v>27.4</v>
      </c>
      <c r="BI122" s="14" t="s">
        <v>546</v>
      </c>
      <c r="BJ122" s="176">
        <v>123.3</v>
      </c>
      <c r="BM122" s="79">
        <v>-4.1058839091432597E-2</v>
      </c>
      <c r="BN122" s="79">
        <v>-7.7855799036932627E-2</v>
      </c>
      <c r="BO122" s="184">
        <v>0.3526820877209802</v>
      </c>
      <c r="BP122" s="184">
        <v>6.9250660009263942E-2</v>
      </c>
      <c r="BQ122" s="184">
        <v>0.46171117170413267</v>
      </c>
      <c r="BR122" s="184">
        <v>0.29552705168124849</v>
      </c>
      <c r="BS122" s="184">
        <v>0.60180877954233636</v>
      </c>
      <c r="BT122" s="184">
        <v>0.25872422100386383</v>
      </c>
      <c r="BU122" s="184">
        <v>4.5896783803831553E-2</v>
      </c>
      <c r="BV122" s="184">
        <v>2.5974441643748403E-2</v>
      </c>
      <c r="BW122" s="184">
        <v>0.29110124548379157</v>
      </c>
      <c r="BX122" s="79">
        <v>-0.10438053645830281</v>
      </c>
      <c r="BY122" s="79" t="s">
        <v>263</v>
      </c>
    </row>
    <row r="123" spans="1:77" x14ac:dyDescent="0.2">
      <c r="A123" s="172" t="s">
        <v>603</v>
      </c>
      <c r="B123" s="172" t="s">
        <v>143</v>
      </c>
      <c r="C123" s="3"/>
      <c r="D123" s="172"/>
      <c r="E123" s="172" t="s">
        <v>545</v>
      </c>
      <c r="F123" s="172" t="s">
        <v>485</v>
      </c>
      <c r="G123" s="78" t="s">
        <v>390</v>
      </c>
      <c r="U123" s="3"/>
      <c r="AJ123" s="3"/>
      <c r="AK123" s="3"/>
      <c r="AO123" s="174">
        <v>59.435814999999998</v>
      </c>
      <c r="AP123" s="175">
        <v>0.97601618999999995</v>
      </c>
      <c r="AQ123" s="174">
        <v>17.463151400000001</v>
      </c>
      <c r="AR123" s="175">
        <v>7.0542958599999999</v>
      </c>
      <c r="AS123" s="175">
        <v>3.8439317573999994E-2</v>
      </c>
      <c r="AT123" s="175">
        <v>3.1859390200000002</v>
      </c>
      <c r="AU123" s="175">
        <v>5.8074946900000004</v>
      </c>
      <c r="AV123" s="175">
        <v>3.2107361800000001</v>
      </c>
      <c r="AW123" s="175">
        <v>2.3587057900000001</v>
      </c>
      <c r="AX123" s="175">
        <v>0.19341784000000001</v>
      </c>
      <c r="AZ123" s="176">
        <v>734</v>
      </c>
      <c r="BA123" s="14" t="s">
        <v>546</v>
      </c>
      <c r="BB123" s="14" t="s">
        <v>546</v>
      </c>
      <c r="BC123" s="176">
        <v>8.3000000000000007</v>
      </c>
      <c r="BD123" s="14" t="s">
        <v>546</v>
      </c>
      <c r="BE123" s="14" t="s">
        <v>546</v>
      </c>
      <c r="BF123" s="176">
        <v>485.1</v>
      </c>
      <c r="BG123" s="14" t="s">
        <v>546</v>
      </c>
      <c r="BH123" s="176">
        <v>16.8</v>
      </c>
      <c r="BI123" s="14" t="s">
        <v>546</v>
      </c>
      <c r="BJ123" s="176">
        <v>126.3</v>
      </c>
      <c r="BM123" s="79">
        <v>-1.6330600633203796E-2</v>
      </c>
      <c r="BN123" s="79">
        <v>1.503939537575838E-2</v>
      </c>
      <c r="BO123" s="184">
        <v>1.9978826996162269E-2</v>
      </c>
      <c r="BP123" s="184">
        <v>3.1822987271693082E-2</v>
      </c>
      <c r="BQ123" s="184">
        <v>2.4596439711823681E-3</v>
      </c>
      <c r="BR123" s="184">
        <v>-0.23158460165878525</v>
      </c>
      <c r="BS123" s="184">
        <v>6.6812193042589119E-3</v>
      </c>
      <c r="BT123" s="184">
        <v>-4.1720691543261856E-2</v>
      </c>
      <c r="BU123" s="184">
        <v>4.4227531330640391E-2</v>
      </c>
      <c r="BV123" s="184">
        <v>0.10644409922049336</v>
      </c>
      <c r="BW123" s="184">
        <v>2.1093830879486131E-3</v>
      </c>
      <c r="BX123" s="79">
        <v>1.9579730752305347E-2</v>
      </c>
      <c r="BY123" s="79" t="s">
        <v>263</v>
      </c>
    </row>
    <row r="124" spans="1:77" x14ac:dyDescent="0.2">
      <c r="A124" s="172" t="s">
        <v>604</v>
      </c>
      <c r="B124" s="172" t="s">
        <v>143</v>
      </c>
      <c r="C124" s="3"/>
      <c r="D124" s="172"/>
      <c r="E124" s="172" t="s">
        <v>545</v>
      </c>
      <c r="F124" s="172" t="s">
        <v>485</v>
      </c>
      <c r="G124" s="78" t="s">
        <v>390</v>
      </c>
      <c r="U124" s="3"/>
      <c r="AJ124" s="3"/>
      <c r="AK124" s="3"/>
      <c r="AO124" s="174">
        <v>53.732778000000003</v>
      </c>
      <c r="AP124" s="175">
        <v>1.1134251799999999</v>
      </c>
      <c r="AQ124" s="174">
        <v>17.665611999999999</v>
      </c>
      <c r="AR124" s="175">
        <v>9.3489666800000002</v>
      </c>
      <c r="AS124" s="175">
        <v>5.7739488051699997E-2</v>
      </c>
      <c r="AT124" s="175">
        <v>4.8261775099999999</v>
      </c>
      <c r="AU124" s="175">
        <v>7.6217558500000004</v>
      </c>
      <c r="AV124" s="175">
        <v>3.2041012499999999</v>
      </c>
      <c r="AW124" s="175">
        <v>1.9074415300000001</v>
      </c>
      <c r="AX124" s="175">
        <v>0.20926786</v>
      </c>
      <c r="AZ124" s="176">
        <v>585</v>
      </c>
      <c r="BA124" s="14" t="s">
        <v>546</v>
      </c>
      <c r="BB124" s="14" t="s">
        <v>546</v>
      </c>
      <c r="BC124" s="176">
        <v>8.6999999999999993</v>
      </c>
      <c r="BD124" s="14" t="s">
        <v>546</v>
      </c>
      <c r="BE124" s="14" t="s">
        <v>546</v>
      </c>
      <c r="BF124" s="176">
        <v>458.1</v>
      </c>
      <c r="BG124" s="14" t="s">
        <v>546</v>
      </c>
      <c r="BH124" s="176">
        <v>24.1</v>
      </c>
      <c r="BI124" s="14" t="s">
        <v>546</v>
      </c>
      <c r="BJ124" s="176">
        <v>119.9</v>
      </c>
      <c r="BM124" s="79">
        <v>-7.0580107255826752E-2</v>
      </c>
      <c r="BN124" s="79">
        <v>-3.3374744945909751E-2</v>
      </c>
      <c r="BO124" s="184">
        <v>0.22568632580855419</v>
      </c>
      <c r="BP124" s="184">
        <v>9.9500509075182375E-2</v>
      </c>
      <c r="BQ124" s="184">
        <v>0.39946166813329853</v>
      </c>
      <c r="BR124" s="184">
        <v>0.21584296593473473</v>
      </c>
      <c r="BS124" s="184">
        <v>0.60635661639266702</v>
      </c>
      <c r="BT124" s="184">
        <v>0.32477611568559994</v>
      </c>
      <c r="BU124" s="184">
        <v>9.7693054471115204E-2</v>
      </c>
      <c r="BV124" s="184">
        <v>-5.7478847868627447E-2</v>
      </c>
      <c r="BW124" s="184">
        <v>0.14210307347445861</v>
      </c>
      <c r="BX124" s="79">
        <v>1.4225154805167506E-2</v>
      </c>
      <c r="BY124" s="79" t="s">
        <v>263</v>
      </c>
    </row>
    <row r="125" spans="1:77" x14ac:dyDescent="0.2">
      <c r="A125" s="172" t="s">
        <v>605</v>
      </c>
      <c r="B125" s="172" t="s">
        <v>143</v>
      </c>
      <c r="C125" s="3"/>
      <c r="D125" s="172"/>
      <c r="E125" s="172" t="s">
        <v>545</v>
      </c>
      <c r="F125" s="172" t="s">
        <v>485</v>
      </c>
      <c r="G125" s="78" t="s">
        <v>390</v>
      </c>
      <c r="U125" s="3"/>
      <c r="AJ125" s="3"/>
      <c r="AK125" s="3"/>
      <c r="AO125" s="174">
        <v>52.317722099999997</v>
      </c>
      <c r="AP125" s="175">
        <v>1.3338258599999999</v>
      </c>
      <c r="AQ125" s="174">
        <v>18.008645900000001</v>
      </c>
      <c r="AR125" s="175">
        <v>9.8469494700000002</v>
      </c>
      <c r="AS125" s="175">
        <v>4.8595500435299997E-2</v>
      </c>
      <c r="AT125" s="175">
        <v>5.1765622000000002</v>
      </c>
      <c r="AU125" s="175">
        <v>9.1081537099999998</v>
      </c>
      <c r="AV125" s="175">
        <v>2.38111878</v>
      </c>
      <c r="AW125" s="175">
        <v>1.28191049</v>
      </c>
      <c r="AX125" s="175">
        <v>0.17271847000000001</v>
      </c>
      <c r="AZ125" s="176">
        <v>333.1</v>
      </c>
      <c r="BA125" s="14" t="s">
        <v>546</v>
      </c>
      <c r="BB125" s="14" t="s">
        <v>546</v>
      </c>
      <c r="BC125" s="176">
        <v>4.8</v>
      </c>
      <c r="BD125" s="14" t="s">
        <v>546</v>
      </c>
      <c r="BE125" s="14" t="s">
        <v>546</v>
      </c>
      <c r="BF125" s="176">
        <v>567.6</v>
      </c>
      <c r="BG125" s="14" t="s">
        <v>546</v>
      </c>
      <c r="BH125" s="176">
        <v>16.8</v>
      </c>
      <c r="BI125" s="14" t="s">
        <v>546</v>
      </c>
      <c r="BJ125" s="176">
        <v>56.5</v>
      </c>
      <c r="BM125" s="25">
        <v>-1.2719036258402414</v>
      </c>
      <c r="BN125" s="25">
        <v>0.99727748095539215</v>
      </c>
      <c r="BO125" s="25">
        <v>2.1159334313081399</v>
      </c>
      <c r="BP125" s="25">
        <v>1.3785842631236043</v>
      </c>
      <c r="BQ125" s="25">
        <v>2.1280222969781351</v>
      </c>
      <c r="BR125" s="25">
        <v>1.1715575921286776</v>
      </c>
      <c r="BS125" s="25">
        <v>2.656375977379652</v>
      </c>
      <c r="BT125" s="25">
        <v>2.3596075095441993</v>
      </c>
      <c r="BU125" s="25">
        <v>0.7311172360545013</v>
      </c>
      <c r="BV125" s="25">
        <v>0.3442136711795698</v>
      </c>
      <c r="BW125" s="25">
        <v>1.0003789902799212</v>
      </c>
      <c r="BX125" s="25">
        <v>1.666780114258116</v>
      </c>
      <c r="BY125" s="25" t="s">
        <v>263</v>
      </c>
    </row>
    <row r="126" spans="1:77" x14ac:dyDescent="0.2">
      <c r="A126" s="172" t="s">
        <v>606</v>
      </c>
      <c r="B126" s="172" t="s">
        <v>143</v>
      </c>
      <c r="C126" s="3"/>
      <c r="D126" s="172"/>
      <c r="E126" s="172" t="s">
        <v>545</v>
      </c>
      <c r="F126" s="172" t="s">
        <v>485</v>
      </c>
      <c r="G126" s="78" t="s">
        <v>390</v>
      </c>
      <c r="U126" s="3"/>
      <c r="AJ126" s="3"/>
      <c r="AK126" s="3"/>
      <c r="AO126" s="174">
        <v>62.475002000000003</v>
      </c>
      <c r="AP126" s="175">
        <v>0.78793696999999996</v>
      </c>
      <c r="AQ126" s="174">
        <v>16.7026638</v>
      </c>
      <c r="AR126" s="175">
        <v>5.8045356400000001</v>
      </c>
      <c r="AS126" s="175">
        <v>3.8130639304799999E-2</v>
      </c>
      <c r="AT126" s="175">
        <v>2.5797936199999998</v>
      </c>
      <c r="AU126" s="175">
        <v>5.2165826700000002</v>
      </c>
      <c r="AV126" s="175">
        <v>3.2037437</v>
      </c>
      <c r="AW126" s="175">
        <v>2.7517798600000001</v>
      </c>
      <c r="AX126" s="175">
        <v>0.16598672</v>
      </c>
      <c r="AZ126" s="176">
        <v>681.7</v>
      </c>
      <c r="BA126" s="14" t="s">
        <v>546</v>
      </c>
      <c r="BB126" s="14" t="s">
        <v>546</v>
      </c>
      <c r="BC126" s="176">
        <v>8.6</v>
      </c>
      <c r="BD126" s="14" t="s">
        <v>546</v>
      </c>
      <c r="BE126" s="14" t="s">
        <v>546</v>
      </c>
      <c r="BF126" s="176">
        <v>475.9</v>
      </c>
      <c r="BG126" s="14" t="s">
        <v>546</v>
      </c>
      <c r="BH126" s="176">
        <v>13.6</v>
      </c>
      <c r="BI126" s="14" t="s">
        <v>546</v>
      </c>
      <c r="BJ126" s="176">
        <v>132.1</v>
      </c>
      <c r="BM126" s="79">
        <v>2.8292544587633306E-2</v>
      </c>
      <c r="BN126" s="79">
        <v>2.0097040670438826E-2</v>
      </c>
      <c r="BO126" s="184">
        <v>-0.21272557044904084</v>
      </c>
      <c r="BP126" s="184">
        <v>-5.6441454581266148E-2</v>
      </c>
      <c r="BQ126" s="184">
        <v>-0.21135556499377939</v>
      </c>
      <c r="BR126" s="184">
        <v>-0.27122240929639108</v>
      </c>
      <c r="BS126" s="184">
        <v>-0.22063660369959415</v>
      </c>
      <c r="BT126" s="184">
        <v>-0.17701879578446689</v>
      </c>
      <c r="BU126" s="184">
        <v>-3.7947743091946151E-3</v>
      </c>
      <c r="BV126" s="184">
        <v>0.23415561820981345</v>
      </c>
      <c r="BW126" s="184">
        <v>-0.17777159566713152</v>
      </c>
      <c r="BX126" s="79">
        <v>-4.36735751097731E-2</v>
      </c>
      <c r="BY126" s="79" t="s">
        <v>263</v>
      </c>
    </row>
    <row r="127" spans="1:77" x14ac:dyDescent="0.2">
      <c r="A127" s="172" t="s">
        <v>607</v>
      </c>
      <c r="B127" s="172" t="s">
        <v>143</v>
      </c>
      <c r="C127" s="3"/>
      <c r="D127" s="172"/>
      <c r="E127" s="172" t="s">
        <v>545</v>
      </c>
      <c r="F127" s="172" t="s">
        <v>485</v>
      </c>
      <c r="G127" s="78" t="s">
        <v>390</v>
      </c>
      <c r="U127" s="3"/>
      <c r="AJ127" s="3"/>
      <c r="AK127" s="3"/>
      <c r="AO127" s="174">
        <v>52.117013900000003</v>
      </c>
      <c r="AP127" s="175">
        <v>1.3425695200000001</v>
      </c>
      <c r="AQ127" s="174">
        <v>17.890959800000001</v>
      </c>
      <c r="AR127" s="175">
        <v>9.9501644599999999</v>
      </c>
      <c r="AS127" s="175">
        <v>4.7587580504099995E-2</v>
      </c>
      <c r="AT127" s="175">
        <v>5.2895444999999999</v>
      </c>
      <c r="AU127" s="175">
        <v>9.1547891999999997</v>
      </c>
      <c r="AV127" s="175">
        <v>2.2396092900000002</v>
      </c>
      <c r="AW127" s="175">
        <v>1.48111233</v>
      </c>
      <c r="AX127" s="175">
        <v>0.18937506000000001</v>
      </c>
      <c r="AZ127" s="176">
        <v>342.3</v>
      </c>
      <c r="BA127" s="14" t="s">
        <v>546</v>
      </c>
      <c r="BB127" s="14" t="s">
        <v>546</v>
      </c>
      <c r="BC127" s="176">
        <v>5.8</v>
      </c>
      <c r="BD127" s="14" t="s">
        <v>546</v>
      </c>
      <c r="BE127" s="14" t="s">
        <v>546</v>
      </c>
      <c r="BF127" s="176">
        <v>576.9</v>
      </c>
      <c r="BG127" s="14" t="s">
        <v>546</v>
      </c>
      <c r="BH127" s="176">
        <v>17.100000000000001</v>
      </c>
      <c r="BI127" s="14" t="s">
        <v>546</v>
      </c>
      <c r="BJ127" s="176">
        <v>61.7</v>
      </c>
      <c r="BM127" s="25">
        <v>-1.0804303867094593</v>
      </c>
      <c r="BN127" s="25">
        <v>0.82193293625270702</v>
      </c>
      <c r="BO127" s="25">
        <v>1.8720308774115475</v>
      </c>
      <c r="BP127" s="25">
        <v>1.1638861448560767</v>
      </c>
      <c r="BQ127" s="25">
        <v>1.8944208205549327</v>
      </c>
      <c r="BR127" s="25">
        <v>0.94729702921041059</v>
      </c>
      <c r="BS127" s="25">
        <v>2.4212985168664063</v>
      </c>
      <c r="BT127" s="25">
        <v>2.0922160109331402</v>
      </c>
      <c r="BU127" s="25">
        <v>0.49101140082496575</v>
      </c>
      <c r="BV127" s="25">
        <v>0.42220397379254604</v>
      </c>
      <c r="BW127" s="25">
        <v>1.0084432714567435</v>
      </c>
      <c r="BX127" s="25">
        <v>1.4820392441782269</v>
      </c>
      <c r="BY127" s="25" t="s">
        <v>263</v>
      </c>
    </row>
    <row r="128" spans="1:77" x14ac:dyDescent="0.2">
      <c r="A128" s="172" t="s">
        <v>608</v>
      </c>
      <c r="B128" s="172" t="s">
        <v>143</v>
      </c>
      <c r="C128" s="3"/>
      <c r="D128" s="172"/>
      <c r="E128" s="172" t="s">
        <v>545</v>
      </c>
      <c r="F128" s="172" t="s">
        <v>485</v>
      </c>
      <c r="G128" s="78" t="s">
        <v>390</v>
      </c>
      <c r="U128" s="3"/>
      <c r="AJ128" s="3"/>
      <c r="AK128" s="3"/>
      <c r="AO128" s="174">
        <v>56.3584277</v>
      </c>
      <c r="AP128" s="175">
        <v>1.16487992</v>
      </c>
      <c r="AQ128" s="174">
        <v>17.367391399999999</v>
      </c>
      <c r="AR128" s="175">
        <v>8.3807470399999993</v>
      </c>
      <c r="AS128" s="175">
        <v>4.3015881224399997E-2</v>
      </c>
      <c r="AT128" s="175">
        <v>4.2592481700000002</v>
      </c>
      <c r="AU128" s="175">
        <v>7.6710387100000004</v>
      </c>
      <c r="AV128" s="175">
        <v>2.7240422400000002</v>
      </c>
      <c r="AW128" s="175">
        <v>1.5801241699999999</v>
      </c>
      <c r="AX128" s="175">
        <v>0.1856621</v>
      </c>
      <c r="AZ128" s="176">
        <v>469.4</v>
      </c>
      <c r="BA128" s="14" t="s">
        <v>546</v>
      </c>
      <c r="BB128" s="14" t="s">
        <v>546</v>
      </c>
      <c r="BC128" s="176">
        <v>7.4</v>
      </c>
      <c r="BD128" s="14" t="s">
        <v>546</v>
      </c>
      <c r="BE128" s="14" t="s">
        <v>546</v>
      </c>
      <c r="BF128" s="176">
        <v>533</v>
      </c>
      <c r="BG128" s="14" t="s">
        <v>546</v>
      </c>
      <c r="BH128" s="176">
        <v>19.2</v>
      </c>
      <c r="BI128" s="14" t="s">
        <v>546</v>
      </c>
      <c r="BJ128" s="176">
        <v>83.5</v>
      </c>
      <c r="BM128" s="79">
        <v>-0.53727610610746868</v>
      </c>
      <c r="BN128" s="79">
        <v>0.45582917905926656</v>
      </c>
      <c r="BO128" s="184">
        <v>0.84133228964805729</v>
      </c>
      <c r="BP128" s="184">
        <v>0.55215127763367344</v>
      </c>
      <c r="BQ128" s="184">
        <v>0.80141110411746541</v>
      </c>
      <c r="BR128" s="184">
        <v>0.30066690409746077</v>
      </c>
      <c r="BS128" s="184">
        <v>1.0356557113010263</v>
      </c>
      <c r="BT128" s="184">
        <v>0.91458361893036111</v>
      </c>
      <c r="BU128" s="184">
        <v>0.34005070053241093</v>
      </c>
      <c r="BV128" s="184">
        <v>0.12115019075897782</v>
      </c>
      <c r="BW128" s="184">
        <v>0.4549857271411677</v>
      </c>
      <c r="BX128" s="79">
        <v>0.69447046184219374</v>
      </c>
      <c r="BY128" s="79" t="s">
        <v>263</v>
      </c>
    </row>
    <row r="129" spans="1:77" x14ac:dyDescent="0.2">
      <c r="A129" s="172" t="s">
        <v>609</v>
      </c>
      <c r="B129" s="172" t="s">
        <v>143</v>
      </c>
      <c r="C129" s="3"/>
      <c r="D129" s="172"/>
      <c r="E129" s="172" t="s">
        <v>545</v>
      </c>
      <c r="F129" s="172" t="s">
        <v>485</v>
      </c>
      <c r="G129" s="78" t="s">
        <v>390</v>
      </c>
      <c r="U129" s="3"/>
      <c r="AJ129" s="3"/>
      <c r="AK129" s="3"/>
      <c r="AO129" s="174">
        <v>54.711009500000003</v>
      </c>
      <c r="AP129" s="175">
        <v>1.1331982199999999</v>
      </c>
      <c r="AQ129" s="174">
        <v>18.2130413</v>
      </c>
      <c r="AR129" s="175">
        <v>8.8209746500000001</v>
      </c>
      <c r="AS129" s="175">
        <v>5.01451295849E-2</v>
      </c>
      <c r="AT129" s="175">
        <v>4.3001627400000002</v>
      </c>
      <c r="AU129" s="175">
        <v>7.6108986700000001</v>
      </c>
      <c r="AV129" s="175">
        <v>2.78157729</v>
      </c>
      <c r="AW129" s="175">
        <v>1.9259377600000001</v>
      </c>
      <c r="AX129" s="175">
        <v>0.17771743000000001</v>
      </c>
      <c r="AZ129" s="176">
        <v>437.6</v>
      </c>
      <c r="BA129" s="14" t="s">
        <v>546</v>
      </c>
      <c r="BB129" s="14" t="s">
        <v>546</v>
      </c>
      <c r="BC129" s="176">
        <v>7.5</v>
      </c>
      <c r="BD129" s="14" t="s">
        <v>546</v>
      </c>
      <c r="BE129" s="14" t="s">
        <v>546</v>
      </c>
      <c r="BF129" s="176">
        <v>537.70000000000005</v>
      </c>
      <c r="BG129" s="14" t="s">
        <v>546</v>
      </c>
      <c r="BH129" s="176">
        <v>16.899999999999999</v>
      </c>
      <c r="BI129" s="14" t="s">
        <v>546</v>
      </c>
      <c r="BJ129" s="176">
        <v>63.9</v>
      </c>
      <c r="BM129" s="79">
        <v>-1.0088036754299474</v>
      </c>
      <c r="BN129" s="79">
        <v>0.84676611187402706</v>
      </c>
      <c r="BO129" s="184">
        <v>1.3406825151882118</v>
      </c>
      <c r="BP129" s="184">
        <v>1.1270002677608368</v>
      </c>
      <c r="BQ129" s="184">
        <v>1.4776062872845586</v>
      </c>
      <c r="BR129" s="184">
        <v>0.98130639181568391</v>
      </c>
      <c r="BS129" s="184">
        <v>1.6856034841484973</v>
      </c>
      <c r="BT129" s="184">
        <v>1.4822282940443214</v>
      </c>
      <c r="BU129" s="184">
        <v>0.78806845618610932</v>
      </c>
      <c r="BV129" s="184">
        <v>0.78566688316245137</v>
      </c>
      <c r="BW129" s="184">
        <v>0.81991504900893952</v>
      </c>
      <c r="BX129" s="79">
        <v>1.2337391054933899</v>
      </c>
      <c r="BY129" s="79" t="s">
        <v>263</v>
      </c>
    </row>
    <row r="130" spans="1:77" x14ac:dyDescent="0.2">
      <c r="A130" s="172" t="s">
        <v>610</v>
      </c>
      <c r="B130" s="172" t="s">
        <v>143</v>
      </c>
      <c r="C130" s="3"/>
      <c r="D130" s="172"/>
      <c r="E130" s="172" t="s">
        <v>545</v>
      </c>
      <c r="F130" s="172" t="s">
        <v>485</v>
      </c>
      <c r="G130" s="78" t="s">
        <v>390</v>
      </c>
      <c r="U130" s="3"/>
      <c r="AJ130" s="3"/>
      <c r="AK130" s="3"/>
      <c r="AO130" s="174">
        <v>61.839327699999998</v>
      </c>
      <c r="AP130" s="175">
        <v>0.91209622999999995</v>
      </c>
      <c r="AQ130" s="174">
        <v>17.007209100000001</v>
      </c>
      <c r="AR130" s="175">
        <v>6.1566495400000001</v>
      </c>
      <c r="AS130" s="175">
        <v>3.2105708503399999E-2</v>
      </c>
      <c r="AT130" s="175">
        <v>2.6436850299999999</v>
      </c>
      <c r="AU130" s="175">
        <v>5.8390090399999997</v>
      </c>
      <c r="AV130" s="175">
        <v>3.1166606899999998</v>
      </c>
      <c r="AW130" s="175">
        <v>1.9486597400000001</v>
      </c>
      <c r="AX130" s="175">
        <v>0.17126698000000001</v>
      </c>
      <c r="AZ130" s="176">
        <v>570.6</v>
      </c>
      <c r="BA130" s="14" t="s">
        <v>546</v>
      </c>
      <c r="BB130" s="14" t="s">
        <v>546</v>
      </c>
      <c r="BC130" s="176">
        <v>7.4</v>
      </c>
      <c r="BD130" s="14" t="s">
        <v>546</v>
      </c>
      <c r="BE130" s="14" t="s">
        <v>546</v>
      </c>
      <c r="BF130" s="176">
        <v>509</v>
      </c>
      <c r="BG130" s="14" t="s">
        <v>546</v>
      </c>
      <c r="BH130" s="176">
        <v>15.1</v>
      </c>
      <c r="BI130" s="14" t="s">
        <v>546</v>
      </c>
      <c r="BJ130" s="176">
        <v>120.7</v>
      </c>
      <c r="BM130" s="79">
        <v>-6.3484298757030988E-2</v>
      </c>
      <c r="BN130" s="79">
        <v>0.10508457222360557</v>
      </c>
      <c r="BO130" s="184">
        <v>-2.596527221202849E-3</v>
      </c>
      <c r="BP130" s="184">
        <v>5.1505894379878736E-2</v>
      </c>
      <c r="BQ130" s="184">
        <v>-8.4509712712687257E-2</v>
      </c>
      <c r="BR130" s="184">
        <v>-0.32841849250346267</v>
      </c>
      <c r="BS130" s="184">
        <v>-0.12590165136766551</v>
      </c>
      <c r="BT130" s="184">
        <v>8.181020791310889E-3</v>
      </c>
      <c r="BU130" s="184">
        <v>6.0659829821994249E-2</v>
      </c>
      <c r="BV130" s="184">
        <v>-4.3493783564624633E-2</v>
      </c>
      <c r="BW130" s="184">
        <v>-7.1486291897788878E-2</v>
      </c>
      <c r="BX130" s="79">
        <v>0.11944763013108317</v>
      </c>
      <c r="BY130" s="79" t="s">
        <v>263</v>
      </c>
    </row>
    <row r="131" spans="1:77" x14ac:dyDescent="0.2">
      <c r="A131" s="172" t="s">
        <v>611</v>
      </c>
      <c r="B131" s="172" t="s">
        <v>143</v>
      </c>
      <c r="C131" s="3"/>
      <c r="D131" s="172"/>
      <c r="E131" s="172" t="s">
        <v>545</v>
      </c>
      <c r="F131" s="172" t="s">
        <v>485</v>
      </c>
      <c r="G131" s="78" t="s">
        <v>390</v>
      </c>
      <c r="U131" s="3"/>
      <c r="AJ131" s="3"/>
      <c r="AK131" s="3"/>
      <c r="AO131" s="174">
        <v>60.405268900000003</v>
      </c>
      <c r="AP131" s="175">
        <v>1.02717462</v>
      </c>
      <c r="AQ131" s="174">
        <v>17.113909400000001</v>
      </c>
      <c r="AR131" s="175">
        <v>6.9281777900000003</v>
      </c>
      <c r="AS131" s="175">
        <v>3.56595110865E-2</v>
      </c>
      <c r="AT131" s="175">
        <v>2.9144954599999999</v>
      </c>
      <c r="AU131" s="175">
        <v>5.92400708</v>
      </c>
      <c r="AV131" s="175">
        <v>3.0815238599999999</v>
      </c>
      <c r="AW131" s="175">
        <v>2.1183601200000002</v>
      </c>
      <c r="AX131" s="175">
        <v>0.19603333000000001</v>
      </c>
      <c r="AZ131" s="176">
        <v>601.6</v>
      </c>
      <c r="BA131" s="14" t="s">
        <v>546</v>
      </c>
      <c r="BB131" s="14" t="s">
        <v>546</v>
      </c>
      <c r="BC131" s="176">
        <v>8.1</v>
      </c>
      <c r="BD131" s="14" t="s">
        <v>546</v>
      </c>
      <c r="BE131" s="14" t="s">
        <v>546</v>
      </c>
      <c r="BF131" s="176">
        <v>503.90000000000003</v>
      </c>
      <c r="BG131" s="14" t="s">
        <v>546</v>
      </c>
      <c r="BH131" s="176">
        <v>17.899999999999999</v>
      </c>
      <c r="BI131" s="14" t="s">
        <v>546</v>
      </c>
      <c r="BJ131" s="176">
        <v>142.30000000000001</v>
      </c>
      <c r="BM131" s="79">
        <v>9.7944097962237353E-2</v>
      </c>
      <c r="BN131" s="79">
        <v>-8.4395436761568798E-2</v>
      </c>
      <c r="BO131" s="184">
        <v>-4.7254589367690447E-2</v>
      </c>
      <c r="BP131" s="184">
        <v>-0.10250867639782413</v>
      </c>
      <c r="BQ131" s="184">
        <v>-0.12616245105624402</v>
      </c>
      <c r="BR131" s="184">
        <v>-0.36730525816816773</v>
      </c>
      <c r="BS131" s="184">
        <v>-0.18263442779863681</v>
      </c>
      <c r="BT131" s="184">
        <v>-0.13240446403857431</v>
      </c>
      <c r="BU131" s="184">
        <v>-0.11048248761842205</v>
      </c>
      <c r="BV131" s="184">
        <v>-0.1180297294119429</v>
      </c>
      <c r="BW131" s="184">
        <v>-9.8538948432203788E-2</v>
      </c>
      <c r="BX131" s="79">
        <v>-5.9989451139606853E-2</v>
      </c>
      <c r="BY131" s="79" t="s">
        <v>263</v>
      </c>
    </row>
    <row r="132" spans="1:77" x14ac:dyDescent="0.2">
      <c r="A132" s="172" t="s">
        <v>612</v>
      </c>
      <c r="B132" s="172" t="s">
        <v>143</v>
      </c>
      <c r="C132" s="3"/>
      <c r="D132" s="172"/>
      <c r="E132" s="172" t="s">
        <v>545</v>
      </c>
      <c r="F132" s="172" t="s">
        <v>485</v>
      </c>
      <c r="G132" s="78" t="s">
        <v>390</v>
      </c>
      <c r="U132" s="3"/>
      <c r="AJ132" s="3"/>
      <c r="AK132" s="3"/>
      <c r="AO132" s="174">
        <v>60.152456700000002</v>
      </c>
      <c r="AP132" s="175">
        <v>0.97408435999999998</v>
      </c>
      <c r="AQ132" s="174">
        <v>17.1458829</v>
      </c>
      <c r="AR132" s="175">
        <v>6.8915219700000003</v>
      </c>
      <c r="AS132" s="175">
        <v>3.4690751044599996E-2</v>
      </c>
      <c r="AT132" s="175">
        <v>3.1460427200000001</v>
      </c>
      <c r="AU132" s="175">
        <v>6.22714648</v>
      </c>
      <c r="AV132" s="175">
        <v>3.08110376</v>
      </c>
      <c r="AW132" s="175">
        <v>1.89222131</v>
      </c>
      <c r="AX132" s="175">
        <v>0.19381781000000001</v>
      </c>
      <c r="AZ132" s="176">
        <v>578.70000000000005</v>
      </c>
      <c r="BA132" s="14" t="s">
        <v>546</v>
      </c>
      <c r="BB132" s="14" t="s">
        <v>546</v>
      </c>
      <c r="BC132" s="176">
        <v>8</v>
      </c>
      <c r="BD132" s="14" t="s">
        <v>546</v>
      </c>
      <c r="BE132" s="14" t="s">
        <v>546</v>
      </c>
      <c r="BF132" s="176">
        <v>510.4</v>
      </c>
      <c r="BG132" s="14" t="s">
        <v>546</v>
      </c>
      <c r="BH132" s="176">
        <v>15.7</v>
      </c>
      <c r="BI132" s="14" t="s">
        <v>546</v>
      </c>
      <c r="BJ132" s="176">
        <v>112.8</v>
      </c>
      <c r="BM132" s="79">
        <v>-0.13796591187919893</v>
      </c>
      <c r="BN132" s="79">
        <v>0.15022365824178485</v>
      </c>
      <c r="BO132" s="184">
        <v>0.13979029865511028</v>
      </c>
      <c r="BP132" s="184">
        <v>0.1343228587216212</v>
      </c>
      <c r="BQ132" s="184">
        <v>9.6535317136745125E-2</v>
      </c>
      <c r="BR132" s="184">
        <v>-0.22352345159210585</v>
      </c>
      <c r="BS132" s="184">
        <v>0.11304666823422727</v>
      </c>
      <c r="BT132" s="184">
        <v>0.15049999730737773</v>
      </c>
      <c r="BU132" s="184">
        <v>0.12199544110736493</v>
      </c>
      <c r="BV132" s="184">
        <v>-6.1476157401907372E-3</v>
      </c>
      <c r="BW132" s="184">
        <v>0.12436296623090159</v>
      </c>
      <c r="BX132" s="79">
        <v>0.20114333311669763</v>
      </c>
      <c r="BY132" s="79" t="s">
        <v>263</v>
      </c>
    </row>
    <row r="133" spans="1:77" x14ac:dyDescent="0.2">
      <c r="A133" s="172" t="s">
        <v>613</v>
      </c>
      <c r="B133" s="172" t="s">
        <v>143</v>
      </c>
      <c r="C133" s="3"/>
      <c r="D133" s="172"/>
      <c r="E133" s="172" t="s">
        <v>545</v>
      </c>
      <c r="F133" s="172" t="s">
        <v>485</v>
      </c>
      <c r="G133" s="78" t="s">
        <v>390</v>
      </c>
      <c r="U133" s="3"/>
      <c r="AJ133" s="3"/>
      <c r="AK133" s="3"/>
      <c r="AO133" s="174">
        <v>62.617812600000001</v>
      </c>
      <c r="AP133" s="175">
        <v>0.87953384999999995</v>
      </c>
      <c r="AQ133" s="174">
        <v>17.048964099999999</v>
      </c>
      <c r="AR133" s="175">
        <v>5.96783705</v>
      </c>
      <c r="AS133" s="175">
        <v>2.9747114974499996E-2</v>
      </c>
      <c r="AT133" s="175">
        <v>2.4566979500000001</v>
      </c>
      <c r="AU133" s="175">
        <v>5.4291225699999996</v>
      </c>
      <c r="AV133" s="175">
        <v>3.2572736500000001</v>
      </c>
      <c r="AW133" s="175">
        <v>1.94097129</v>
      </c>
      <c r="AX133" s="175">
        <v>0.16591206999999999</v>
      </c>
      <c r="AZ133" s="176">
        <v>557.70000000000005</v>
      </c>
      <c r="BA133" s="14" t="s">
        <v>546</v>
      </c>
      <c r="BB133" s="14" t="s">
        <v>546</v>
      </c>
      <c r="BC133" s="176">
        <v>8.1999999999999993</v>
      </c>
      <c r="BD133" s="14" t="s">
        <v>546</v>
      </c>
      <c r="BE133" s="14" t="s">
        <v>546</v>
      </c>
      <c r="BF133" s="176">
        <v>469.3</v>
      </c>
      <c r="BG133" s="14" t="s">
        <v>546</v>
      </c>
      <c r="BH133" s="176">
        <v>14.8</v>
      </c>
      <c r="BI133" s="14" t="s">
        <v>546</v>
      </c>
      <c r="BJ133" s="176">
        <v>122.5</v>
      </c>
      <c r="BM133" s="79">
        <v>-4.7857590693662466E-2</v>
      </c>
      <c r="BN133" s="79">
        <v>0.10255390156154864</v>
      </c>
      <c r="BO133" s="184">
        <v>-5.2336933105991079E-2</v>
      </c>
      <c r="BP133" s="184">
        <v>3.8598851242546139E-2</v>
      </c>
      <c r="BQ133" s="184">
        <v>-0.1256255749787395</v>
      </c>
      <c r="BR133" s="184">
        <v>-0.38689832286377046</v>
      </c>
      <c r="BS133" s="184">
        <v>-0.19966182474007688</v>
      </c>
      <c r="BT133" s="184">
        <v>-7.6365390836256042E-2</v>
      </c>
      <c r="BU133" s="184">
        <v>9.2224779707332782E-2</v>
      </c>
      <c r="BV133" s="184">
        <v>-6.1267017192885742E-2</v>
      </c>
      <c r="BW133" s="184">
        <v>-0.11373450079374403</v>
      </c>
      <c r="BX133" s="79">
        <v>1.6969046621009065E-2</v>
      </c>
      <c r="BY133" s="79" t="s">
        <v>263</v>
      </c>
    </row>
    <row r="134" spans="1:77" x14ac:dyDescent="0.2">
      <c r="A134" s="172" t="s">
        <v>614</v>
      </c>
      <c r="B134" s="172" t="s">
        <v>143</v>
      </c>
      <c r="C134" s="3"/>
      <c r="D134" s="172"/>
      <c r="E134" s="172" t="s">
        <v>545</v>
      </c>
      <c r="F134" s="172" t="s">
        <v>485</v>
      </c>
      <c r="G134" s="78" t="s">
        <v>390</v>
      </c>
      <c r="U134" s="3"/>
      <c r="AJ134" s="3"/>
      <c r="AK134" s="3"/>
      <c r="AO134" s="174">
        <v>59.032580500000002</v>
      </c>
      <c r="AP134" s="175">
        <v>1.05136918</v>
      </c>
      <c r="AQ134" s="174">
        <v>17.707375599999999</v>
      </c>
      <c r="AR134" s="175">
        <v>7.3266040400000003</v>
      </c>
      <c r="AS134" s="175">
        <v>3.8110822187200001E-2</v>
      </c>
      <c r="AT134" s="175">
        <v>3.2460523700000001</v>
      </c>
      <c r="AU134" s="175">
        <v>6.1922846299999996</v>
      </c>
      <c r="AV134" s="175">
        <v>3.08714771</v>
      </c>
      <c r="AW134" s="175">
        <v>1.87687388</v>
      </c>
      <c r="AX134" s="175">
        <v>0.19888067000000001</v>
      </c>
      <c r="AZ134" s="176">
        <v>547.5</v>
      </c>
      <c r="BA134" s="14" t="s">
        <v>546</v>
      </c>
      <c r="BB134" s="14" t="s">
        <v>546</v>
      </c>
      <c r="BC134" s="176">
        <v>8.8000000000000007</v>
      </c>
      <c r="BD134" s="14" t="s">
        <v>546</v>
      </c>
      <c r="BE134" s="14" t="s">
        <v>546</v>
      </c>
      <c r="BF134" s="176">
        <v>494.4</v>
      </c>
      <c r="BG134" s="14" t="s">
        <v>546</v>
      </c>
      <c r="BH134" s="176">
        <v>18.5</v>
      </c>
      <c r="BI134" s="14" t="s">
        <v>546</v>
      </c>
      <c r="BJ134" s="176">
        <v>111.1</v>
      </c>
      <c r="BM134" s="79">
        <v>-0.15537853159292214</v>
      </c>
      <c r="BN134" s="79">
        <v>0.14608211601539733</v>
      </c>
      <c r="BO134" s="184">
        <v>0.24904667733878538</v>
      </c>
      <c r="BP134" s="184">
        <v>0.18939489686237021</v>
      </c>
      <c r="BQ134" s="184">
        <v>0.18360077474961711</v>
      </c>
      <c r="BR134" s="184">
        <v>-0.13392001938085851</v>
      </c>
      <c r="BS134" s="184">
        <v>0.16600206966032482</v>
      </c>
      <c r="BT134" s="184">
        <v>0.16156493079325718</v>
      </c>
      <c r="BU134" s="184">
        <v>0.14139829269598336</v>
      </c>
      <c r="BV134" s="184">
        <v>8.7556313637282557E-4</v>
      </c>
      <c r="BW134" s="184">
        <v>0.17138717711050067</v>
      </c>
      <c r="BX134" s="79">
        <v>0.18129311344940824</v>
      </c>
      <c r="BY134" s="79" t="s">
        <v>263</v>
      </c>
    </row>
    <row r="135" spans="1:77" x14ac:dyDescent="0.2">
      <c r="A135" s="172" t="s">
        <v>615</v>
      </c>
      <c r="B135" s="172" t="s">
        <v>143</v>
      </c>
      <c r="C135" s="3"/>
      <c r="D135" s="172"/>
      <c r="E135" s="172" t="s">
        <v>545</v>
      </c>
      <c r="F135" s="172" t="s">
        <v>485</v>
      </c>
      <c r="G135" s="78" t="s">
        <v>390</v>
      </c>
      <c r="U135" s="3"/>
      <c r="AJ135" s="3"/>
      <c r="AK135" s="3"/>
      <c r="AO135" s="174">
        <v>61.077371800000002</v>
      </c>
      <c r="AP135" s="175">
        <v>0.91295923000000001</v>
      </c>
      <c r="AQ135" s="174">
        <v>17.242343699999999</v>
      </c>
      <c r="AR135" s="175">
        <v>6.39071459</v>
      </c>
      <c r="AS135" s="175">
        <v>3.4064465642199997E-2</v>
      </c>
      <c r="AT135" s="175">
        <v>2.74586971</v>
      </c>
      <c r="AU135" s="175">
        <v>5.9132588899999998</v>
      </c>
      <c r="AV135" s="175">
        <v>3.1284335900000002</v>
      </c>
      <c r="AW135" s="175">
        <v>2.13556546</v>
      </c>
      <c r="AX135" s="175">
        <v>0.18079390000000001</v>
      </c>
      <c r="AZ135" s="176">
        <v>648.29999999999995</v>
      </c>
      <c r="BA135" s="14" t="s">
        <v>546</v>
      </c>
      <c r="BB135" s="14" t="s">
        <v>546</v>
      </c>
      <c r="BC135" s="176">
        <v>8.1999999999999993</v>
      </c>
      <c r="BD135" s="14" t="s">
        <v>546</v>
      </c>
      <c r="BE135" s="14" t="s">
        <v>546</v>
      </c>
      <c r="BF135" s="176">
        <v>495</v>
      </c>
      <c r="BG135" s="14" t="s">
        <v>546</v>
      </c>
      <c r="BH135" s="176">
        <v>17.2</v>
      </c>
      <c r="BI135" s="14" t="s">
        <v>546</v>
      </c>
      <c r="BJ135" s="176">
        <v>124.3</v>
      </c>
      <c r="BM135" s="79">
        <v>-3.2683466291018926E-2</v>
      </c>
      <c r="BN135" s="79">
        <v>5.9856917551426747E-2</v>
      </c>
      <c r="BO135" s="184">
        <v>-3.0567131093812483E-2</v>
      </c>
      <c r="BP135" s="184">
        <v>3.5168622790850534E-2</v>
      </c>
      <c r="BQ135" s="184">
        <v>-7.722701366704765E-2</v>
      </c>
      <c r="BR135" s="184">
        <v>-0.30808269448345493</v>
      </c>
      <c r="BS135" s="184">
        <v>-0.11840999904439631</v>
      </c>
      <c r="BT135" s="184">
        <v>-8.5692044704794856E-3</v>
      </c>
      <c r="BU135" s="184">
        <v>3.3831307097670349E-2</v>
      </c>
      <c r="BV135" s="184">
        <v>1.7889920560850703E-2</v>
      </c>
      <c r="BW135" s="184">
        <v>-4.8224338899415908E-2</v>
      </c>
      <c r="BX135" s="79">
        <v>5.7127423728111637E-2</v>
      </c>
      <c r="BY135" s="79" t="s">
        <v>263</v>
      </c>
    </row>
    <row r="136" spans="1:77" x14ac:dyDescent="0.2">
      <c r="A136" s="172" t="s">
        <v>616</v>
      </c>
      <c r="B136" s="172" t="s">
        <v>143</v>
      </c>
      <c r="C136" s="3"/>
      <c r="D136" s="172"/>
      <c r="E136" s="172" t="s">
        <v>545</v>
      </c>
      <c r="F136" s="172" t="s">
        <v>485</v>
      </c>
      <c r="G136" s="78" t="s">
        <v>390</v>
      </c>
      <c r="U136" s="3"/>
      <c r="AJ136" s="3"/>
      <c r="AK136" s="3"/>
      <c r="AO136" s="174">
        <v>62.302899199999999</v>
      </c>
      <c r="AP136" s="175">
        <v>0.91262447000000002</v>
      </c>
      <c r="AQ136" s="174">
        <v>16.794894899999999</v>
      </c>
      <c r="AR136" s="175">
        <v>6.0287311399999997</v>
      </c>
      <c r="AS136" s="175">
        <v>3.3542945577399993E-2</v>
      </c>
      <c r="AT136" s="175">
        <v>2.56456493</v>
      </c>
      <c r="AU136" s="175">
        <v>5.2363206499999997</v>
      </c>
      <c r="AV136" s="175">
        <v>3.18466871</v>
      </c>
      <c r="AW136" s="175">
        <v>2.5285007300000002</v>
      </c>
      <c r="AX136" s="175">
        <v>0.17130492</v>
      </c>
      <c r="AZ136" s="176">
        <v>693.9</v>
      </c>
      <c r="BA136" s="14" t="s">
        <v>546</v>
      </c>
      <c r="BB136" s="14" t="s">
        <v>546</v>
      </c>
      <c r="BC136" s="176">
        <v>10.199999999999999</v>
      </c>
      <c r="BD136" s="14" t="s">
        <v>546</v>
      </c>
      <c r="BE136" s="14" t="s">
        <v>546</v>
      </c>
      <c r="BF136" s="176">
        <v>466</v>
      </c>
      <c r="BG136" s="14" t="s">
        <v>546</v>
      </c>
      <c r="BH136" s="176">
        <v>20</v>
      </c>
      <c r="BI136" s="14" t="s">
        <v>546</v>
      </c>
      <c r="BJ136" s="176">
        <v>151.30000000000001</v>
      </c>
      <c r="BM136" s="79">
        <v>0.15160241335113267</v>
      </c>
      <c r="BN136" s="79">
        <v>-0.11180698155005087</v>
      </c>
      <c r="BO136" s="184">
        <v>-0.20385775946370799</v>
      </c>
      <c r="BP136" s="184">
        <v>-0.17163013253545756</v>
      </c>
      <c r="BQ136" s="184">
        <v>-0.28483942170949272</v>
      </c>
      <c r="BR136" s="184">
        <v>-0.44026042933518661</v>
      </c>
      <c r="BS136" s="184">
        <v>-0.32355478494914702</v>
      </c>
      <c r="BT136" s="184">
        <v>-0.27873651663092058</v>
      </c>
      <c r="BU136" s="184">
        <v>-0.13539209715940215</v>
      </c>
      <c r="BV136" s="184">
        <v>-9.8905405518870948E-3</v>
      </c>
      <c r="BW136" s="184">
        <v>-0.25911149184425564</v>
      </c>
      <c r="BX136" s="79">
        <v>-0.18240117678380119</v>
      </c>
      <c r="BY136" s="79" t="s">
        <v>263</v>
      </c>
    </row>
    <row r="137" spans="1:77" x14ac:dyDescent="0.2">
      <c r="A137" s="172" t="s">
        <v>617</v>
      </c>
      <c r="B137" s="172" t="s">
        <v>143</v>
      </c>
      <c r="C137" s="3"/>
      <c r="D137" s="172"/>
      <c r="E137" s="172" t="s">
        <v>545</v>
      </c>
      <c r="F137" s="172" t="s">
        <v>485</v>
      </c>
      <c r="G137" s="78" t="s">
        <v>390</v>
      </c>
      <c r="U137" s="3"/>
      <c r="AJ137" s="3"/>
      <c r="AK137" s="3"/>
      <c r="AO137" s="174">
        <v>61.311724400000003</v>
      </c>
      <c r="AP137" s="175">
        <v>0.91624868000000004</v>
      </c>
      <c r="AQ137" s="174">
        <v>17.0350313</v>
      </c>
      <c r="AR137" s="175">
        <v>6.4117423699999998</v>
      </c>
      <c r="AS137" s="175">
        <v>3.6863342074999993E-2</v>
      </c>
      <c r="AT137" s="175">
        <v>2.6498271400000002</v>
      </c>
      <c r="AU137" s="175">
        <v>5.4815051700000001</v>
      </c>
      <c r="AV137" s="175">
        <v>3.25932735</v>
      </c>
      <c r="AW137" s="175">
        <v>2.4539877300000001</v>
      </c>
      <c r="AX137" s="175">
        <v>0.18484842000000001</v>
      </c>
      <c r="AZ137" s="176">
        <v>937.9</v>
      </c>
      <c r="BA137" s="14" t="s">
        <v>546</v>
      </c>
      <c r="BB137" s="14" t="s">
        <v>546</v>
      </c>
      <c r="BC137" s="176">
        <v>10</v>
      </c>
      <c r="BD137" s="14" t="s">
        <v>546</v>
      </c>
      <c r="BE137" s="14" t="s">
        <v>546</v>
      </c>
      <c r="BF137" s="176">
        <v>441.5</v>
      </c>
      <c r="BG137" s="14" t="s">
        <v>546</v>
      </c>
      <c r="BH137" s="176">
        <v>20.100000000000001</v>
      </c>
      <c r="BI137" s="14" t="s">
        <v>546</v>
      </c>
      <c r="BJ137" s="176">
        <v>126.5</v>
      </c>
      <c r="BM137" s="79">
        <v>-1.4723753833783659E-2</v>
      </c>
      <c r="BN137" s="79">
        <v>4.5420547862790261E-2</v>
      </c>
      <c r="BO137" s="184">
        <v>-4.3994651635243742E-2</v>
      </c>
      <c r="BP137" s="184">
        <v>4.9358527862772839E-3</v>
      </c>
      <c r="BQ137" s="184">
        <v>-9.0291784612253401E-2</v>
      </c>
      <c r="BR137" s="184">
        <v>-0.26425397974588072</v>
      </c>
      <c r="BS137" s="184">
        <v>-0.16404119511909876</v>
      </c>
      <c r="BT137" s="184">
        <v>-9.6941379907176328E-2</v>
      </c>
      <c r="BU137" s="184">
        <v>5.8354896497674558E-2</v>
      </c>
      <c r="BV137" s="184">
        <v>0.14931987202568031</v>
      </c>
      <c r="BW137" s="184">
        <v>-4.3803460961059248E-2</v>
      </c>
      <c r="BX137" s="79">
        <v>-7.352554051675686E-2</v>
      </c>
      <c r="BY137" s="79" t="s">
        <v>263</v>
      </c>
    </row>
    <row r="138" spans="1:77" x14ac:dyDescent="0.2">
      <c r="A138" s="172" t="s">
        <v>618</v>
      </c>
      <c r="B138" s="172" t="s">
        <v>143</v>
      </c>
      <c r="C138" s="3"/>
      <c r="D138" s="172"/>
      <c r="E138" s="172" t="s">
        <v>545</v>
      </c>
      <c r="F138" s="172" t="s">
        <v>485</v>
      </c>
      <c r="G138" s="78" t="s">
        <v>390</v>
      </c>
      <c r="U138" s="3"/>
      <c r="AJ138" s="3"/>
      <c r="AK138" s="3"/>
      <c r="AO138" s="174">
        <v>62.144142299999999</v>
      </c>
      <c r="AP138" s="175">
        <v>0.91763295</v>
      </c>
      <c r="AQ138" s="174">
        <v>16.899240299999999</v>
      </c>
      <c r="AR138" s="175">
        <v>6.1595361899999999</v>
      </c>
      <c r="AS138" s="175">
        <v>3.4709476856599995E-2</v>
      </c>
      <c r="AT138" s="175">
        <v>2.42003199</v>
      </c>
      <c r="AU138" s="175">
        <v>5.4258296699999997</v>
      </c>
      <c r="AV138" s="175">
        <v>3.3186725300000002</v>
      </c>
      <c r="AW138" s="175">
        <v>2.2640943600000001</v>
      </c>
      <c r="AX138" s="175">
        <v>0.18192723</v>
      </c>
      <c r="AZ138" s="176">
        <v>644.6</v>
      </c>
      <c r="BA138" s="14" t="s">
        <v>546</v>
      </c>
      <c r="BB138" s="14" t="s">
        <v>546</v>
      </c>
      <c r="BC138" s="176">
        <v>8.6</v>
      </c>
      <c r="BD138" s="14" t="s">
        <v>546</v>
      </c>
      <c r="BE138" s="14" t="s">
        <v>546</v>
      </c>
      <c r="BF138" s="176">
        <v>462.6</v>
      </c>
      <c r="BG138" s="14" t="s">
        <v>546</v>
      </c>
      <c r="BH138" s="176">
        <v>17.7</v>
      </c>
      <c r="BI138" s="14" t="s">
        <v>546</v>
      </c>
      <c r="BJ138" s="176">
        <v>121.4</v>
      </c>
      <c r="BM138" s="79">
        <v>-5.7352181713127059E-2</v>
      </c>
      <c r="BN138" s="79">
        <v>0.10412829170862858</v>
      </c>
      <c r="BO138" s="184">
        <v>-2.3279664355350116E-3</v>
      </c>
      <c r="BP138" s="184">
        <v>3.8805941835990065E-2</v>
      </c>
      <c r="BQ138" s="184">
        <v>-8.9361718850549776E-2</v>
      </c>
      <c r="BR138" s="184">
        <v>-0.27813975916184497</v>
      </c>
      <c r="BS138" s="184">
        <v>-0.20446319248969702</v>
      </c>
      <c r="BT138" s="184">
        <v>-6.8561662469296514E-2</v>
      </c>
      <c r="BU138" s="184">
        <v>0.12289612143692152</v>
      </c>
      <c r="BV138" s="184">
        <v>0.10493031869155645</v>
      </c>
      <c r="BW138" s="184">
        <v>-1.9379494363945815E-2</v>
      </c>
      <c r="BX138" s="79">
        <v>1.1533361202243242E-2</v>
      </c>
      <c r="BY138" s="79" t="s">
        <v>263</v>
      </c>
    </row>
    <row r="139" spans="1:77" x14ac:dyDescent="0.2">
      <c r="A139" s="172" t="s">
        <v>619</v>
      </c>
      <c r="B139" s="172" t="s">
        <v>143</v>
      </c>
      <c r="C139" s="3"/>
      <c r="D139" s="172"/>
      <c r="E139" s="172" t="s">
        <v>545</v>
      </c>
      <c r="F139" s="172" t="s">
        <v>485</v>
      </c>
      <c r="G139" s="78" t="s">
        <v>390</v>
      </c>
      <c r="U139" s="3"/>
      <c r="AJ139" s="3"/>
      <c r="AK139" s="3"/>
      <c r="AO139" s="174">
        <v>58.687039599999999</v>
      </c>
      <c r="AP139" s="175">
        <v>1.0800318499999999</v>
      </c>
      <c r="AQ139" s="174">
        <v>17.802110299999999</v>
      </c>
      <c r="AR139" s="175">
        <v>7.31435397</v>
      </c>
      <c r="AS139" s="175">
        <v>4.3205455268499997E-2</v>
      </c>
      <c r="AT139" s="175">
        <v>3.07585109</v>
      </c>
      <c r="AU139" s="175">
        <v>5.5843121599999996</v>
      </c>
      <c r="AV139" s="175">
        <v>3.3257017699999998</v>
      </c>
      <c r="AW139" s="175">
        <v>2.5671909199999998</v>
      </c>
      <c r="AX139" s="175">
        <v>0.24288274000000001</v>
      </c>
      <c r="AZ139" s="176">
        <v>705</v>
      </c>
      <c r="BA139" s="14" t="s">
        <v>546</v>
      </c>
      <c r="BB139" s="14" t="s">
        <v>546</v>
      </c>
      <c r="BC139" s="176">
        <v>9.1</v>
      </c>
      <c r="BD139" s="14" t="s">
        <v>546</v>
      </c>
      <c r="BE139" s="14" t="s">
        <v>546</v>
      </c>
      <c r="BF139" s="176">
        <v>441.8</v>
      </c>
      <c r="BG139" s="14" t="s">
        <v>546</v>
      </c>
      <c r="BH139" s="176">
        <v>16.100000000000001</v>
      </c>
      <c r="BI139" s="14" t="s">
        <v>546</v>
      </c>
      <c r="BJ139" s="176">
        <v>130.1</v>
      </c>
      <c r="BM139" s="79">
        <v>1.3354689777297146E-2</v>
      </c>
      <c r="BN139" s="79">
        <v>-2.7022197037630424E-2</v>
      </c>
      <c r="BO139" s="184">
        <v>9.571284242050826E-2</v>
      </c>
      <c r="BP139" s="184">
        <v>2.1127850286065897E-2</v>
      </c>
      <c r="BQ139" s="184">
        <v>9.0559689178477676E-3</v>
      </c>
      <c r="BR139" s="184">
        <v>-0.16153482346588088</v>
      </c>
      <c r="BS139" s="184">
        <v>-5.6491389797222125E-2</v>
      </c>
      <c r="BT139" s="184">
        <v>-0.10546151310516094</v>
      </c>
      <c r="BU139" s="184">
        <v>5.0025565022320029E-2</v>
      </c>
      <c r="BV139" s="184">
        <v>0.16906841135906325</v>
      </c>
      <c r="BW139" s="184">
        <v>0.22163455099507701</v>
      </c>
      <c r="BX139" s="79">
        <v>-9.8549915009855549E-2</v>
      </c>
      <c r="BY139" s="79" t="s">
        <v>263</v>
      </c>
    </row>
    <row r="140" spans="1:77" x14ac:dyDescent="0.2">
      <c r="A140" s="172" t="s">
        <v>620</v>
      </c>
      <c r="B140" s="172" t="s">
        <v>143</v>
      </c>
      <c r="C140" s="3"/>
      <c r="D140" s="172"/>
      <c r="E140" s="172" t="s">
        <v>545</v>
      </c>
      <c r="F140" s="172" t="s">
        <v>485</v>
      </c>
      <c r="G140" s="78" t="s">
        <v>390</v>
      </c>
      <c r="U140" s="3"/>
      <c r="AJ140" s="3"/>
      <c r="AK140" s="3"/>
      <c r="AO140" s="174">
        <v>62.132077199999998</v>
      </c>
      <c r="AP140" s="175">
        <v>0.96312520999999995</v>
      </c>
      <c r="AQ140" s="174">
        <v>16.660165800000001</v>
      </c>
      <c r="AR140" s="175">
        <v>6.3018192400000004</v>
      </c>
      <c r="AS140" s="175">
        <v>3.56580849485E-2</v>
      </c>
      <c r="AT140" s="175">
        <v>2.7003510500000001</v>
      </c>
      <c r="AU140" s="175">
        <v>5.53171912</v>
      </c>
      <c r="AV140" s="175">
        <v>3.0693990200000001</v>
      </c>
      <c r="AW140" s="175">
        <v>2.15928071</v>
      </c>
      <c r="AX140" s="175">
        <v>0.17402261999999999</v>
      </c>
      <c r="AZ140" s="176">
        <v>758.2</v>
      </c>
      <c r="BA140" s="14" t="s">
        <v>546</v>
      </c>
      <c r="BB140" s="14" t="s">
        <v>546</v>
      </c>
      <c r="BC140" s="176">
        <v>8</v>
      </c>
      <c r="BD140" s="14" t="s">
        <v>546</v>
      </c>
      <c r="BE140" s="14" t="s">
        <v>546</v>
      </c>
      <c r="BF140" s="176">
        <v>471.1</v>
      </c>
      <c r="BG140" s="14" t="s">
        <v>546</v>
      </c>
      <c r="BH140" s="176">
        <v>16.100000000000001</v>
      </c>
      <c r="BI140" s="14" t="s">
        <v>546</v>
      </c>
      <c r="BJ140" s="176">
        <v>126.8</v>
      </c>
      <c r="BM140" s="79">
        <v>-1.2322987854681777E-2</v>
      </c>
      <c r="BN140" s="79">
        <v>5.6901821126979613E-2</v>
      </c>
      <c r="BO140" s="184">
        <v>2.53832241062657E-3</v>
      </c>
      <c r="BP140" s="184">
        <v>-1.9503616983412964E-2</v>
      </c>
      <c r="BQ140" s="184">
        <v>-0.10800326058893117</v>
      </c>
      <c r="BR140" s="184">
        <v>-0.28999320917731908</v>
      </c>
      <c r="BS140" s="184">
        <v>-0.15011760849840217</v>
      </c>
      <c r="BT140" s="184">
        <v>-9.082495531463175E-2</v>
      </c>
      <c r="BU140" s="184">
        <v>-5.675902829352486E-3</v>
      </c>
      <c r="BV140" s="184">
        <v>8.9018209190769859E-3</v>
      </c>
      <c r="BW140" s="184">
        <v>-0.10193370050900119</v>
      </c>
      <c r="BX140" s="79">
        <v>-1.3749764932186936E-2</v>
      </c>
      <c r="BY140" s="79" t="s">
        <v>263</v>
      </c>
    </row>
    <row r="141" spans="1:77" ht="6" customHeight="1" x14ac:dyDescent="0.2">
      <c r="A141" s="172"/>
      <c r="B141" s="172"/>
      <c r="C141" s="3"/>
      <c r="D141" s="172"/>
      <c r="E141" s="172"/>
      <c r="F141" s="172"/>
      <c r="U141" s="3"/>
      <c r="AJ141" s="3"/>
      <c r="AK141" s="3"/>
      <c r="AO141" s="21"/>
      <c r="AP141" s="21"/>
      <c r="AQ141" s="21"/>
      <c r="AR141" s="21"/>
      <c r="AS141" s="21"/>
      <c r="AT141" s="21"/>
      <c r="AU141" s="21"/>
      <c r="AV141" s="21"/>
      <c r="AW141" s="21"/>
      <c r="AX141" s="21"/>
      <c r="AZ141" s="21"/>
      <c r="BA141" s="21"/>
      <c r="BB141" s="21"/>
      <c r="BC141" s="21"/>
      <c r="BD141" s="21"/>
      <c r="BE141" s="21"/>
      <c r="BF141" s="21"/>
      <c r="BG141" s="21"/>
      <c r="BH141" s="21"/>
      <c r="BI141" s="21"/>
      <c r="BJ141" s="21"/>
      <c r="BM141" s="79"/>
    </row>
    <row r="142" spans="1:77" x14ac:dyDescent="0.2">
      <c r="A142" s="45" t="s">
        <v>621</v>
      </c>
      <c r="B142" s="45"/>
      <c r="C142" s="3"/>
      <c r="D142" s="45"/>
      <c r="E142" s="2"/>
      <c r="F142" s="177"/>
      <c r="U142" s="3"/>
      <c r="AJ142" s="3"/>
      <c r="AK142" s="3"/>
      <c r="AO142" s="21"/>
      <c r="AP142" s="21"/>
      <c r="AQ142" s="21"/>
      <c r="AR142" s="21"/>
      <c r="AS142" s="21"/>
      <c r="AT142" s="21"/>
      <c r="AU142" s="21"/>
      <c r="AV142" s="21"/>
      <c r="AW142" s="21"/>
      <c r="AX142" s="21"/>
      <c r="AZ142" s="21"/>
      <c r="BA142" s="21"/>
      <c r="BB142" s="21"/>
      <c r="BC142" s="21"/>
      <c r="BD142" s="21"/>
      <c r="BE142" s="21"/>
      <c r="BF142" s="21"/>
      <c r="BG142" s="21"/>
      <c r="BH142" s="21"/>
      <c r="BI142" s="21"/>
      <c r="BJ142" s="21"/>
      <c r="BM142" s="79"/>
    </row>
    <row r="143" spans="1:77" x14ac:dyDescent="0.15">
      <c r="A143" s="51" t="s">
        <v>622</v>
      </c>
      <c r="B143" s="51"/>
      <c r="C143" s="3"/>
      <c r="D143" s="51"/>
      <c r="E143" s="2"/>
      <c r="F143" s="177"/>
      <c r="U143" s="3"/>
      <c r="AJ143" s="3"/>
      <c r="AK143" s="3"/>
      <c r="AO143" s="179">
        <v>59.511421756898486</v>
      </c>
      <c r="AP143" s="178">
        <v>0.9725252077356733</v>
      </c>
      <c r="AQ143" s="179">
        <v>17.200949552636004</v>
      </c>
      <c r="AR143" s="179">
        <v>7.1519056069295717</v>
      </c>
      <c r="AS143" s="178">
        <v>5.0841061751558191E-2</v>
      </c>
      <c r="AT143" s="179">
        <v>3.2164773273660514</v>
      </c>
      <c r="AU143" s="179">
        <v>6.1593050318150597</v>
      </c>
      <c r="AV143" s="178">
        <v>3.1249601570415981</v>
      </c>
      <c r="AW143" s="179">
        <v>2.1666027899254892</v>
      </c>
      <c r="AX143" s="178">
        <v>0.19616268724541486</v>
      </c>
      <c r="AY143" s="27"/>
      <c r="AZ143" s="180">
        <v>685.04981729432313</v>
      </c>
      <c r="BA143" s="180">
        <v>34.618739619080628</v>
      </c>
      <c r="BB143" s="180">
        <v>17.734742494506325</v>
      </c>
      <c r="BC143" s="180">
        <v>8.9447898085253374</v>
      </c>
      <c r="BD143" s="180">
        <v>39.187233832260667</v>
      </c>
      <c r="BE143" s="180">
        <v>101.90575782825776</v>
      </c>
      <c r="BF143" s="180">
        <v>483.55411499146493</v>
      </c>
      <c r="BG143" s="180">
        <v>119.29549424774157</v>
      </c>
      <c r="BH143" s="180">
        <v>19.030923969264695</v>
      </c>
      <c r="BI143" s="180">
        <v>102.03755208905713</v>
      </c>
      <c r="BJ143" s="180">
        <v>128.36255485997364</v>
      </c>
      <c r="BK143" s="227">
        <f>AVERAGE(BK43:BK63)</f>
        <v>16.850728725185729</v>
      </c>
      <c r="BM143" s="178">
        <v>-3.6406755251450998E-2</v>
      </c>
      <c r="BN143" s="178">
        <v>3.3295575088129262E-2</v>
      </c>
      <c r="BO143" s="178">
        <v>3.5480476551071088E-2</v>
      </c>
      <c r="BP143" s="178">
        <v>3.6006785892119753E-2</v>
      </c>
      <c r="BQ143" s="178">
        <v>4.8745202554438691E-2</v>
      </c>
      <c r="BR143" s="178">
        <v>5.4270407124078483E-2</v>
      </c>
      <c r="BS143" s="178">
        <v>5.3544735820839622E-2</v>
      </c>
      <c r="BT143" s="178">
        <v>4.7825618479772528E-2</v>
      </c>
      <c r="BU143" s="178">
        <v>3.5816158351573396E-2</v>
      </c>
      <c r="BV143" s="178">
        <v>2.7630665971953888E-2</v>
      </c>
      <c r="BW143" s="178">
        <v>2.6784639194291599E-2</v>
      </c>
      <c r="BX143" s="178">
        <v>3.4448622600611593E-2</v>
      </c>
      <c r="BY143" s="178">
        <v>8.2754474102893827E-2</v>
      </c>
    </row>
    <row r="144" spans="1:77" x14ac:dyDescent="0.15">
      <c r="A144" s="2" t="s">
        <v>623</v>
      </c>
      <c r="C144" s="3"/>
      <c r="E144" s="2"/>
      <c r="F144" s="177"/>
      <c r="U144" s="3"/>
      <c r="AJ144" s="3"/>
      <c r="AK144" s="3"/>
      <c r="AO144" s="174">
        <v>8.6884286123229959</v>
      </c>
      <c r="AP144" s="175">
        <v>0.39462054705778549</v>
      </c>
      <c r="AQ144" s="174">
        <v>1.8116113380161545</v>
      </c>
      <c r="AR144" s="174">
        <v>3.3508210019469344</v>
      </c>
      <c r="AS144" s="175">
        <v>5.1395707377451125E-2</v>
      </c>
      <c r="AT144" s="174">
        <v>1.9980464058101379</v>
      </c>
      <c r="AU144" s="174">
        <v>2.5008900921619932</v>
      </c>
      <c r="AV144" s="175">
        <v>0.38638498655216968</v>
      </c>
      <c r="AW144" s="174">
        <v>0.92906221422754853</v>
      </c>
      <c r="AX144" s="175">
        <v>6.4711997305248681E-2</v>
      </c>
      <c r="AY144" s="174"/>
      <c r="AZ144" s="176">
        <v>324.85038321983808</v>
      </c>
      <c r="BA144" s="176">
        <v>48.304665611440072</v>
      </c>
      <c r="BB144" s="176">
        <v>5.5451254004752846</v>
      </c>
      <c r="BC144" s="176">
        <v>3.9209346877898872</v>
      </c>
      <c r="BD144" s="176">
        <v>109.07360958839107</v>
      </c>
      <c r="BE144" s="176">
        <v>83.492866567611372</v>
      </c>
      <c r="BF144" s="176">
        <v>120.74340741583694</v>
      </c>
      <c r="BG144" s="176">
        <v>71.18716809881866</v>
      </c>
      <c r="BH144" s="176">
        <v>10.901434142912853</v>
      </c>
      <c r="BI144" s="176">
        <v>43.094949684452835</v>
      </c>
      <c r="BJ144" s="176">
        <v>45.900053826556771</v>
      </c>
      <c r="BK144" s="222">
        <f>_xlfn.CONFIDENCE.T(0.05,STDEV(BK43:BK63),COUNT(BK43:BK63))</f>
        <v>7.969091851008236</v>
      </c>
      <c r="BM144" s="175">
        <v>0.43726443076538918</v>
      </c>
      <c r="BN144" s="175">
        <v>0.4227608014806053</v>
      </c>
      <c r="BO144" s="175">
        <v>0.63685504679480487</v>
      </c>
      <c r="BP144" s="175">
        <v>0.44875472557097407</v>
      </c>
      <c r="BQ144" s="175">
        <v>0.8510537911720597</v>
      </c>
      <c r="BR144" s="175">
        <v>1.2782905037622891</v>
      </c>
      <c r="BS144" s="175">
        <v>1.0208437203699769</v>
      </c>
      <c r="BT144" s="175">
        <v>0.76816945622934485</v>
      </c>
      <c r="BU144" s="175">
        <v>0.43312392254016291</v>
      </c>
      <c r="BV144" s="175">
        <v>0.57995455008243868</v>
      </c>
      <c r="BW144" s="175">
        <v>0.46217254016752413</v>
      </c>
      <c r="BX144" s="175">
        <v>0.49559048552498958</v>
      </c>
      <c r="BY144" s="175">
        <v>0.71439825126562351</v>
      </c>
    </row>
    <row r="145" spans="1:84" x14ac:dyDescent="0.15">
      <c r="A145" s="2" t="s">
        <v>624</v>
      </c>
      <c r="C145" s="3"/>
      <c r="E145" s="2"/>
      <c r="F145" s="177"/>
      <c r="U145" s="3"/>
      <c r="AJ145" s="3"/>
      <c r="AK145" s="3"/>
      <c r="AO145" s="174">
        <v>0.95947643085118961</v>
      </c>
      <c r="AP145" s="175">
        <v>4.3578549232082042E-2</v>
      </c>
      <c r="AQ145" s="174">
        <v>0.20005900471161858</v>
      </c>
      <c r="AR145" s="174">
        <v>0.37003627684864626</v>
      </c>
      <c r="AS145" s="175">
        <v>5.6757063993881762E-3</v>
      </c>
      <c r="AT145" s="174">
        <v>0.22064731376197566</v>
      </c>
      <c r="AU145" s="174">
        <v>0.27617710942291251</v>
      </c>
      <c r="AV145" s="175">
        <v>4.2669083717365157E-2</v>
      </c>
      <c r="AW145" s="174">
        <v>0.10259775813562419</v>
      </c>
      <c r="AX145" s="175">
        <v>7.1462446177699684E-3</v>
      </c>
      <c r="AY145" s="21"/>
      <c r="AZ145" s="176">
        <v>35.873723564965438</v>
      </c>
      <c r="BA145" s="176">
        <v>13.397303746629943</v>
      </c>
      <c r="BB145" s="176">
        <v>3.201479642654637</v>
      </c>
      <c r="BC145" s="174">
        <v>0.46208658438763134</v>
      </c>
      <c r="BD145" s="176">
        <v>54.536804794195533</v>
      </c>
      <c r="BE145" s="176">
        <v>48.204628988223931</v>
      </c>
      <c r="BF145" s="176">
        <v>13.333878744407816</v>
      </c>
      <c r="BG145" s="176">
        <v>19.743768056566541</v>
      </c>
      <c r="BH145" s="176">
        <v>1.2847463345187062</v>
      </c>
      <c r="BI145" s="176">
        <v>11.952388523141183</v>
      </c>
      <c r="BJ145" s="176">
        <v>5.0688129909842639</v>
      </c>
      <c r="BK145" s="222">
        <f>2*STDEV(BK43:BK63)</f>
        <v>33.067829633843147</v>
      </c>
      <c r="BM145" s="175">
        <v>4.8287778387671003E-2</v>
      </c>
      <c r="BN145" s="175">
        <v>4.6686120472128487E-2</v>
      </c>
      <c r="BO145" s="175">
        <v>7.0328874706018105E-2</v>
      </c>
      <c r="BP145" s="175">
        <v>4.9556669178101621E-2</v>
      </c>
      <c r="BQ145" s="175">
        <v>9.398316893091431E-2</v>
      </c>
      <c r="BR145" s="175">
        <v>0.14116357109745395</v>
      </c>
      <c r="BS145" s="175">
        <v>0.11273332992438045</v>
      </c>
      <c r="BT145" s="175">
        <v>8.4830125335491585E-2</v>
      </c>
      <c r="BU145" s="175">
        <v>4.7830535745633812E-2</v>
      </c>
      <c r="BV145" s="175">
        <v>6.4045266019654712E-2</v>
      </c>
      <c r="BW145" s="175">
        <v>5.1038418920587997E-2</v>
      </c>
      <c r="BX145" s="175">
        <v>5.4728813624698738E-2</v>
      </c>
      <c r="BY145" s="175">
        <v>0.19813842508000096</v>
      </c>
    </row>
    <row r="146" spans="1:84" x14ac:dyDescent="0.2">
      <c r="A146" s="2" t="s">
        <v>625</v>
      </c>
      <c r="C146" s="3"/>
      <c r="E146" s="2"/>
      <c r="F146" s="177"/>
      <c r="U146" s="3"/>
      <c r="AJ146" s="3"/>
      <c r="AK146" s="3"/>
      <c r="AO146" s="176">
        <v>82</v>
      </c>
      <c r="AP146" s="176">
        <v>82</v>
      </c>
      <c r="AQ146" s="176">
        <v>82</v>
      </c>
      <c r="AR146" s="176">
        <v>82</v>
      </c>
      <c r="AS146" s="176">
        <v>82</v>
      </c>
      <c r="AT146" s="176">
        <v>82</v>
      </c>
      <c r="AU146" s="176">
        <v>82</v>
      </c>
      <c r="AV146" s="176">
        <v>82</v>
      </c>
      <c r="AW146" s="176">
        <v>82</v>
      </c>
      <c r="AX146" s="176">
        <v>82</v>
      </c>
      <c r="AY146" s="21"/>
      <c r="AZ146" s="176">
        <v>82</v>
      </c>
      <c r="BA146" s="176">
        <v>13</v>
      </c>
      <c r="BB146" s="176">
        <v>3</v>
      </c>
      <c r="BC146" s="176">
        <v>72</v>
      </c>
      <c r="BD146" s="176">
        <v>4</v>
      </c>
      <c r="BE146" s="176">
        <v>3</v>
      </c>
      <c r="BF146" s="176">
        <v>82</v>
      </c>
      <c r="BG146" s="176">
        <v>13</v>
      </c>
      <c r="BH146" s="176">
        <v>72</v>
      </c>
      <c r="BI146" s="176">
        <v>13</v>
      </c>
      <c r="BJ146" s="176">
        <v>82</v>
      </c>
      <c r="BM146" s="176">
        <v>82</v>
      </c>
      <c r="BN146" s="176">
        <v>82</v>
      </c>
      <c r="BO146" s="176">
        <v>82</v>
      </c>
      <c r="BP146" s="176">
        <v>82</v>
      </c>
      <c r="BQ146" s="176">
        <v>82</v>
      </c>
      <c r="BR146" s="176">
        <v>82</v>
      </c>
      <c r="BS146" s="176">
        <v>82</v>
      </c>
      <c r="BT146" s="176">
        <v>82</v>
      </c>
      <c r="BU146" s="176">
        <v>82</v>
      </c>
      <c r="BV146" s="176">
        <v>82</v>
      </c>
      <c r="BW146" s="176">
        <v>82</v>
      </c>
      <c r="BX146" s="176">
        <v>82</v>
      </c>
      <c r="BY146" s="176">
        <v>13</v>
      </c>
    </row>
    <row r="147" spans="1:84" ht="6" customHeight="1" x14ac:dyDescent="0.2">
      <c r="A147" s="172"/>
      <c r="B147" s="172"/>
      <c r="C147" s="3"/>
      <c r="D147" s="172"/>
      <c r="E147" s="2"/>
      <c r="F147" s="177"/>
      <c r="U147" s="3"/>
      <c r="AJ147" s="3"/>
      <c r="AK147" s="3"/>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M147" s="79"/>
    </row>
    <row r="148" spans="1:84" x14ac:dyDescent="0.2">
      <c r="A148" s="45" t="s">
        <v>626</v>
      </c>
      <c r="B148" s="45"/>
      <c r="C148" s="3"/>
      <c r="D148" s="45"/>
      <c r="E148" s="45"/>
      <c r="F148" s="132"/>
      <c r="G148" s="45"/>
      <c r="U148" s="3"/>
      <c r="AJ148" s="3"/>
      <c r="AK148" s="3"/>
      <c r="AO148" s="45"/>
      <c r="AP148" s="45"/>
      <c r="AQ148" s="45"/>
      <c r="AR148" s="45"/>
      <c r="AS148" s="45"/>
      <c r="AT148" s="45"/>
      <c r="AU148" s="45"/>
      <c r="AV148" s="45"/>
      <c r="AW148" s="45"/>
      <c r="AX148" s="45"/>
      <c r="AY148" s="45"/>
      <c r="AZ148" s="45"/>
      <c r="BA148" s="45"/>
      <c r="BB148" s="45"/>
      <c r="BC148" s="45"/>
      <c r="BD148" s="45"/>
      <c r="BE148" s="45"/>
      <c r="BF148" s="45"/>
      <c r="BG148" s="45"/>
      <c r="BH148" s="45"/>
      <c r="BI148" s="45"/>
      <c r="BJ148" s="45"/>
      <c r="BM148" s="45"/>
      <c r="BN148" s="45"/>
      <c r="BO148" s="45"/>
      <c r="BP148" s="45"/>
      <c r="BQ148" s="45"/>
      <c r="BR148" s="45"/>
      <c r="BS148" s="45"/>
      <c r="BT148" s="45"/>
      <c r="BU148" s="45"/>
      <c r="BV148" s="45"/>
      <c r="BW148" s="45"/>
      <c r="BX148" s="45"/>
      <c r="BY148" s="45"/>
    </row>
    <row r="149" spans="1:84" x14ac:dyDescent="0.2">
      <c r="A149" s="181" t="s">
        <v>627</v>
      </c>
      <c r="B149" s="172" t="s">
        <v>143</v>
      </c>
      <c r="C149" s="3"/>
      <c r="D149" s="181"/>
      <c r="E149" s="181" t="s">
        <v>628</v>
      </c>
      <c r="G149" s="182">
        <v>100</v>
      </c>
      <c r="U149" s="3"/>
      <c r="AJ149" s="3"/>
      <c r="AK149" s="3"/>
      <c r="AO149" s="8">
        <v>61.557105603440995</v>
      </c>
      <c r="AP149" s="9">
        <v>0.94179037805762555</v>
      </c>
      <c r="AQ149" s="8">
        <v>19.380379378093895</v>
      </c>
      <c r="AR149" s="9">
        <v>6.6427810612479421</v>
      </c>
      <c r="AS149" s="175">
        <v>3.4700079177010311E-2</v>
      </c>
      <c r="AT149" s="9">
        <v>2.6550659246899393</v>
      </c>
      <c r="AU149" s="9">
        <v>3.8769470422493844</v>
      </c>
      <c r="AV149" s="9">
        <v>2.2396492564495181</v>
      </c>
      <c r="AW149" s="9">
        <v>2.2520864697987384</v>
      </c>
      <c r="AX149" s="9">
        <v>0.12590274417219763</v>
      </c>
      <c r="AY149" s="8"/>
      <c r="AZ149" s="14">
        <v>781.25</v>
      </c>
      <c r="BA149" s="14">
        <v>44.8</v>
      </c>
      <c r="BB149" s="14">
        <v>22.6</v>
      </c>
      <c r="BC149" s="14" t="s">
        <v>546</v>
      </c>
      <c r="BD149" s="14">
        <v>12</v>
      </c>
      <c r="BE149" s="14">
        <v>108.3</v>
      </c>
      <c r="BF149" s="14">
        <v>339.6</v>
      </c>
      <c r="BG149" s="14">
        <v>138.35</v>
      </c>
      <c r="BH149" s="14">
        <v>19.7</v>
      </c>
      <c r="BI149" s="14">
        <v>92.75</v>
      </c>
      <c r="BJ149" s="14">
        <v>179.05</v>
      </c>
      <c r="BM149" s="79">
        <v>0.28309100888034833</v>
      </c>
      <c r="BN149" s="79">
        <v>-0.25844751861783299</v>
      </c>
      <c r="BO149" s="184">
        <v>-0.30574756889695232</v>
      </c>
      <c r="BP149" s="184">
        <v>-0.19225574233858633</v>
      </c>
      <c r="BQ149" s="184">
        <v>-0.33412579379770235</v>
      </c>
      <c r="BR149" s="184">
        <v>-0.51069474362816458</v>
      </c>
      <c r="BS149" s="184">
        <v>-0.4082219646844697</v>
      </c>
      <c r="BT149" s="184">
        <v>-0.54874483755446213</v>
      </c>
      <c r="BU149" s="184">
        <v>-0.48619354864890574</v>
      </c>
      <c r="BV149" s="184">
        <v>-0.25480524326604603</v>
      </c>
      <c r="BW149" s="184">
        <v>-0.53986759372457793</v>
      </c>
      <c r="BX149" s="79">
        <v>-0.49651489701720142</v>
      </c>
      <c r="BY149" s="79">
        <v>-0.34834472637766589</v>
      </c>
      <c r="CA149" s="79">
        <f t="shared" ref="CA149" si="14">IFERROR(BE149/BE$143*BJ$143/BJ149-1,"n.a.")</f>
        <v>-0.23810739066277875</v>
      </c>
      <c r="CB149" s="79">
        <f t="shared" ref="CB149" si="15">IFERROR(BA149/BA$143*BJ$143/BJ149-1,"n.a.")</f>
        <v>-7.2250372036700483E-2</v>
      </c>
      <c r="CC149" s="79">
        <f t="shared" ref="CC149" si="16">IFERROR(AZ149/AZ$143*BJ$143/BJ149-1,"n.a.")</f>
        <v>-0.18241690578891978</v>
      </c>
      <c r="CD149" s="79">
        <f t="shared" ref="CD149" si="17">IFERROR(BD149/BD$143*BJ$143/BJ149-1,"n.a.")</f>
        <v>-0.78046656902959233</v>
      </c>
      <c r="CE149" s="79">
        <f t="shared" ref="CE149" si="18">IFERROR(BG149/BG$143*BJ$143/BJ149-1,"n.a.")</f>
        <v>-0.16858252235891535</v>
      </c>
      <c r="CF149" s="79">
        <f t="shared" ref="CF149" si="19">IFERROR(BH149/BH$143*BJ$143/BJ149-1,"n.a.")</f>
        <v>-0.25788641960494263</v>
      </c>
    </row>
    <row r="150" spans="1:84" x14ac:dyDescent="0.2">
      <c r="A150" s="181" t="s">
        <v>629</v>
      </c>
      <c r="B150" s="172" t="s">
        <v>143</v>
      </c>
      <c r="C150" s="3"/>
      <c r="D150" s="181"/>
      <c r="E150" s="181" t="s">
        <v>628</v>
      </c>
      <c r="G150" s="182">
        <v>10</v>
      </c>
      <c r="U150" s="3"/>
      <c r="AJ150" s="3"/>
      <c r="AK150" s="3"/>
      <c r="AO150" s="8">
        <v>62.873255802305891</v>
      </c>
      <c r="AP150" s="9">
        <v>0.86746601756969266</v>
      </c>
      <c r="AQ150" s="8">
        <v>18.498262062886273</v>
      </c>
      <c r="AR150" s="9">
        <v>6.0722621229878486</v>
      </c>
      <c r="AS150" s="175">
        <v>5.496820626859391E-2</v>
      </c>
      <c r="AT150" s="9">
        <v>2.3609900732237477</v>
      </c>
      <c r="AU150" s="9">
        <v>3.796415942943574</v>
      </c>
      <c r="AV150" s="9">
        <v>2.4271018020454562</v>
      </c>
      <c r="AW150" s="9">
        <v>2.3639951518065523</v>
      </c>
      <c r="AX150" s="9">
        <v>0.36261281565846276</v>
      </c>
      <c r="AY150" s="8"/>
      <c r="AZ150" s="14">
        <v>857.9</v>
      </c>
      <c r="BA150" s="14">
        <v>28.3</v>
      </c>
      <c r="BB150" s="14">
        <v>19.600000000000001</v>
      </c>
      <c r="BC150" s="14" t="s">
        <v>546</v>
      </c>
      <c r="BD150" s="14">
        <v>14.2</v>
      </c>
      <c r="BE150" s="14">
        <v>115.7</v>
      </c>
      <c r="BF150" s="14">
        <v>343.8</v>
      </c>
      <c r="BG150" s="14">
        <v>121.5</v>
      </c>
      <c r="BH150" s="14">
        <v>18.399999999999999</v>
      </c>
      <c r="BI150" s="14">
        <v>92.3</v>
      </c>
      <c r="BJ150" s="14">
        <v>185.6</v>
      </c>
      <c r="BM150" s="79">
        <v>0.30839140700445233</v>
      </c>
      <c r="BN150" s="79">
        <v>-0.26932204442853269</v>
      </c>
      <c r="BO150" s="184">
        <v>-0.3831039575008236</v>
      </c>
      <c r="BP150" s="184">
        <v>-0.2562296076140107</v>
      </c>
      <c r="BQ150" s="184">
        <v>-0.41279584854829321</v>
      </c>
      <c r="BR150" s="184">
        <v>-0.25224842898277711</v>
      </c>
      <c r="BS150" s="184">
        <v>-0.49233871206675506</v>
      </c>
      <c r="BT150" s="184">
        <v>-0.5737126388183873</v>
      </c>
      <c r="BU150" s="184">
        <v>-0.46283972338426493</v>
      </c>
      <c r="BV150" s="184">
        <v>-0.24538112459208428</v>
      </c>
      <c r="BW150" s="184">
        <v>0.27845994955172215</v>
      </c>
      <c r="BX150" s="79">
        <v>-0.50827626753612432</v>
      </c>
      <c r="BY150" s="79">
        <v>-0.37439235039885876</v>
      </c>
      <c r="CA150" s="79">
        <f t="shared" ref="CA150:CA213" si="20">IFERROR(BE150/BE$143*BJ$143/BJ150-1,"n.a.")</f>
        <v>-0.21477337576507249</v>
      </c>
      <c r="CB150" s="79">
        <f t="shared" ref="CB150:CB213" si="21">IFERROR(BA150/BA$143*BJ$143/BJ150-1,"n.a.")</f>
        <v>-0.43462634985745363</v>
      </c>
      <c r="CC150" s="79">
        <f t="shared" ref="CC150:CC213" si="22">IFERROR(AZ150/AZ$143*BJ$143/BJ150-1,"n.a.")</f>
        <v>-0.13388632920988996</v>
      </c>
      <c r="CD150" s="79">
        <f t="shared" ref="CD150:CD213" si="23">IFERROR(BD150/BD$143*BJ$143/BJ150-1,"n.a.")</f>
        <v>-0.74938669918437006</v>
      </c>
      <c r="CE150" s="79">
        <f t="shared" ref="CE150:CE213" si="24">IFERROR(BG150/BG$143*BJ$143/BJ150-1,"n.a.")</f>
        <v>-0.29561091490637026</v>
      </c>
      <c r="CF150" s="79">
        <f t="shared" ref="CF150:CF213" si="25">IFERROR(BH150/BH$143*BJ$143/BJ150-1,"n.a.")</f>
        <v>-0.3313200067600417</v>
      </c>
    </row>
    <row r="151" spans="1:84" x14ac:dyDescent="0.2">
      <c r="A151" s="181" t="s">
        <v>630</v>
      </c>
      <c r="B151" s="172" t="s">
        <v>143</v>
      </c>
      <c r="C151" s="3"/>
      <c r="D151" s="181"/>
      <c r="E151" s="181" t="s">
        <v>628</v>
      </c>
      <c r="G151" s="182">
        <v>125</v>
      </c>
      <c r="U151" s="3"/>
      <c r="AJ151" s="3"/>
      <c r="AK151" s="3"/>
      <c r="AO151" s="8">
        <v>62.028774539617345</v>
      </c>
      <c r="AP151" s="9">
        <v>0.94918093263008874</v>
      </c>
      <c r="AQ151" s="8">
        <v>19.081328454490169</v>
      </c>
      <c r="AR151" s="9">
        <v>6.7938223476275468</v>
      </c>
      <c r="AS151" s="175">
        <v>3.3074977317367422E-2</v>
      </c>
      <c r="AT151" s="9">
        <v>2.741856685643639</v>
      </c>
      <c r="AU151" s="9">
        <v>3.6172567474600443</v>
      </c>
      <c r="AV151" s="9">
        <v>2.0698525379622525</v>
      </c>
      <c r="AW151" s="9">
        <v>2.3221033530414674</v>
      </c>
      <c r="AX151" s="9">
        <v>0.11266538381008408</v>
      </c>
      <c r="AY151" s="8"/>
      <c r="AZ151" s="14" t="s">
        <v>546</v>
      </c>
      <c r="BA151" s="14" t="s">
        <v>546</v>
      </c>
      <c r="BB151" s="14" t="s">
        <v>546</v>
      </c>
      <c r="BC151" s="14" t="s">
        <v>546</v>
      </c>
      <c r="BD151" s="14" t="s">
        <v>546</v>
      </c>
      <c r="BE151" s="14" t="s">
        <v>546</v>
      </c>
      <c r="BF151" s="14" t="s">
        <v>546</v>
      </c>
      <c r="BG151" s="14" t="s">
        <v>546</v>
      </c>
      <c r="BH151" s="14" t="s">
        <v>546</v>
      </c>
      <c r="BI151" s="14" t="s">
        <v>546</v>
      </c>
      <c r="BJ151" s="14" t="s">
        <v>546</v>
      </c>
      <c r="BM151" s="79" t="s">
        <v>263</v>
      </c>
      <c r="BN151" s="79" t="s">
        <v>263</v>
      </c>
      <c r="BO151" s="79" t="s">
        <v>263</v>
      </c>
      <c r="BP151" s="79" t="s">
        <v>263</v>
      </c>
      <c r="BQ151" s="79" t="s">
        <v>263</v>
      </c>
      <c r="BR151" s="79" t="s">
        <v>263</v>
      </c>
      <c r="BS151" s="79" t="s">
        <v>263</v>
      </c>
      <c r="BT151" s="79" t="s">
        <v>263</v>
      </c>
      <c r="BU151" s="79" t="s">
        <v>263</v>
      </c>
      <c r="BV151" s="79" t="s">
        <v>263</v>
      </c>
      <c r="BW151" s="79" t="s">
        <v>263</v>
      </c>
      <c r="BX151" s="79" t="s">
        <v>263</v>
      </c>
      <c r="BY151" s="79" t="s">
        <v>263</v>
      </c>
      <c r="CA151" s="79" t="str">
        <f t="shared" si="20"/>
        <v>n.a.</v>
      </c>
      <c r="CB151" s="79" t="str">
        <f t="shared" si="21"/>
        <v>n.a.</v>
      </c>
      <c r="CC151" s="79" t="str">
        <f t="shared" si="22"/>
        <v>n.a.</v>
      </c>
      <c r="CD151" s="79" t="str">
        <f t="shared" si="23"/>
        <v>n.a.</v>
      </c>
      <c r="CE151" s="79" t="str">
        <f t="shared" si="24"/>
        <v>n.a.</v>
      </c>
      <c r="CF151" s="79" t="str">
        <f t="shared" si="25"/>
        <v>n.a.</v>
      </c>
    </row>
    <row r="152" spans="1:84" x14ac:dyDescent="0.2">
      <c r="A152" s="181" t="s">
        <v>631</v>
      </c>
      <c r="B152" s="172" t="s">
        <v>143</v>
      </c>
      <c r="C152" s="3"/>
      <c r="D152" s="181"/>
      <c r="E152" s="181" t="s">
        <v>628</v>
      </c>
      <c r="G152" s="182">
        <v>150</v>
      </c>
      <c r="U152" s="3"/>
      <c r="AJ152" s="3"/>
      <c r="AK152" s="3"/>
      <c r="AO152" s="8">
        <v>60.795999999999992</v>
      </c>
      <c r="AP152" s="9">
        <v>1.01</v>
      </c>
      <c r="AQ152" s="8">
        <v>18.423999999999999</v>
      </c>
      <c r="AR152" s="9">
        <v>7.2179999999999991</v>
      </c>
      <c r="AS152" s="175">
        <v>3.7513629999999992E-2</v>
      </c>
      <c r="AT152" s="9">
        <v>2.9849999999999999</v>
      </c>
      <c r="AU152" s="9">
        <v>4.3090000000000002</v>
      </c>
      <c r="AV152" s="9">
        <v>2.4079999999999999</v>
      </c>
      <c r="AW152" s="9">
        <v>2.403</v>
      </c>
      <c r="AX152" s="9">
        <v>0.14599999999999999</v>
      </c>
      <c r="AY152" s="8"/>
      <c r="AZ152" s="14">
        <v>789.9</v>
      </c>
      <c r="BA152" s="14">
        <v>28.6</v>
      </c>
      <c r="BB152" s="14">
        <v>20.8</v>
      </c>
      <c r="BC152" s="14" t="s">
        <v>546</v>
      </c>
      <c r="BD152" s="14">
        <v>10.8</v>
      </c>
      <c r="BE152" s="14">
        <v>95</v>
      </c>
      <c r="BF152" s="14">
        <v>347.2</v>
      </c>
      <c r="BG152" s="14">
        <v>156.19999999999999</v>
      </c>
      <c r="BH152" s="14">
        <v>21.7</v>
      </c>
      <c r="BI152" s="14">
        <v>94.3</v>
      </c>
      <c r="BJ152" s="14">
        <v>178.9</v>
      </c>
      <c r="BM152" s="79">
        <v>0.28248991134726864</v>
      </c>
      <c r="BN152" s="79">
        <v>-0.26700216425807577</v>
      </c>
      <c r="BO152" s="184">
        <v>-0.25484174212148136</v>
      </c>
      <c r="BP152" s="184">
        <v>-0.23147231884578845</v>
      </c>
      <c r="BQ152" s="184">
        <v>-0.27585903610396834</v>
      </c>
      <c r="BR152" s="184">
        <v>-0.47057738253940351</v>
      </c>
      <c r="BS152" s="184">
        <v>-0.33412631377623303</v>
      </c>
      <c r="BT152" s="184">
        <v>-0.49803574331282563</v>
      </c>
      <c r="BU152" s="184">
        <v>-0.44710837685961002</v>
      </c>
      <c r="BV152" s="184">
        <v>-0.20420265724304321</v>
      </c>
      <c r="BW152" s="184">
        <v>-0.4659714626959599</v>
      </c>
      <c r="BX152" s="79">
        <v>-0.48481566993877101</v>
      </c>
      <c r="BY152" s="79">
        <v>-0.33689901438542258</v>
      </c>
      <c r="CA152" s="79">
        <f t="shared" si="20"/>
        <v>-0.33111278621875651</v>
      </c>
      <c r="CB152" s="79">
        <f t="shared" si="21"/>
        <v>-0.40723467228258692</v>
      </c>
      <c r="CC152" s="79">
        <f t="shared" si="22"/>
        <v>-0.17267152735654168</v>
      </c>
      <c r="CD152" s="79">
        <f t="shared" si="23"/>
        <v>-0.80225424967173642</v>
      </c>
      <c r="CE152" s="79">
        <f t="shared" si="24"/>
        <v>-6.0525491308081159E-2</v>
      </c>
      <c r="CF152" s="79">
        <f t="shared" si="25"/>
        <v>-0.18185953824890122</v>
      </c>
    </row>
    <row r="153" spans="1:84" x14ac:dyDescent="0.2">
      <c r="A153" s="181" t="s">
        <v>632</v>
      </c>
      <c r="B153" s="172" t="s">
        <v>143</v>
      </c>
      <c r="C153" s="3"/>
      <c r="D153" s="181"/>
      <c r="E153" s="181" t="s">
        <v>633</v>
      </c>
      <c r="G153" s="182">
        <v>182</v>
      </c>
      <c r="U153" s="3"/>
      <c r="AJ153" s="3"/>
      <c r="AK153" s="3"/>
      <c r="AO153" s="8">
        <v>60.94446777451158</v>
      </c>
      <c r="AP153" s="9">
        <v>1.0028595996560481</v>
      </c>
      <c r="AQ153" s="8">
        <v>18.126462295278664</v>
      </c>
      <c r="AR153" s="9">
        <v>7.2889795428639994</v>
      </c>
      <c r="AS153" s="175">
        <v>3.7198392225088486E-2</v>
      </c>
      <c r="AT153" s="9">
        <v>3.0165776791249224</v>
      </c>
      <c r="AU153" s="9">
        <v>4.2544043833863263</v>
      </c>
      <c r="AV153" s="9">
        <v>2.3936648869158321</v>
      </c>
      <c r="AW153" s="9">
        <v>2.5266462695222671</v>
      </c>
      <c r="AX153" s="9">
        <v>0.13998040274361592</v>
      </c>
      <c r="AY153" s="8"/>
      <c r="AZ153" s="14">
        <v>778.1</v>
      </c>
      <c r="BA153" s="14">
        <v>30.2</v>
      </c>
      <c r="BB153" s="14">
        <v>20.9</v>
      </c>
      <c r="BC153" s="14" t="s">
        <v>546</v>
      </c>
      <c r="BD153" s="14">
        <v>10.1</v>
      </c>
      <c r="BE153" s="14">
        <v>101.3</v>
      </c>
      <c r="BF153" s="14">
        <v>345.7</v>
      </c>
      <c r="BG153" s="14">
        <v>153.6</v>
      </c>
      <c r="BH153" s="14">
        <v>22</v>
      </c>
      <c r="BI153" s="14">
        <v>94.8</v>
      </c>
      <c r="BJ153" s="14">
        <v>184.4</v>
      </c>
      <c r="BM153" s="79">
        <v>0.30389070032552257</v>
      </c>
      <c r="BN153" s="79">
        <v>-0.28712825993555957</v>
      </c>
      <c r="BO153" s="184">
        <v>-0.28217809879315947</v>
      </c>
      <c r="BP153" s="184">
        <v>-0.26643590603353806</v>
      </c>
      <c r="BQ153" s="184">
        <v>-0.29054901954963452</v>
      </c>
      <c r="BR153" s="184">
        <v>-0.49068438249070867</v>
      </c>
      <c r="BS153" s="184">
        <v>-0.3471529372324611</v>
      </c>
      <c r="BT153" s="184">
        <v>-0.51917782273264657</v>
      </c>
      <c r="BU153" s="184">
        <v>-0.46679243755100897</v>
      </c>
      <c r="BV153" s="184">
        <v>-0.18821208327588135</v>
      </c>
      <c r="BW153" s="184">
        <v>-0.50326098459233159</v>
      </c>
      <c r="BX153" s="79">
        <v>-0.50234114975587707</v>
      </c>
      <c r="BY153" s="79">
        <v>-0.35326592751319463</v>
      </c>
      <c r="CA153" s="79">
        <f t="shared" si="20"/>
        <v>-0.3080285789556142</v>
      </c>
      <c r="CB153" s="79">
        <f t="shared" si="21"/>
        <v>-0.39274216561649877</v>
      </c>
      <c r="CC153" s="79">
        <f t="shared" si="22"/>
        <v>-0.20933831029108807</v>
      </c>
      <c r="CD153" s="79">
        <f t="shared" si="23"/>
        <v>-0.82058687896147864</v>
      </c>
      <c r="CE153" s="79">
        <f t="shared" si="24"/>
        <v>-0.1037181319861632</v>
      </c>
      <c r="CF153" s="79">
        <f t="shared" si="25"/>
        <v>-0.19528843593870893</v>
      </c>
    </row>
    <row r="154" spans="1:84" x14ac:dyDescent="0.2">
      <c r="A154" s="181" t="s">
        <v>634</v>
      </c>
      <c r="B154" s="172" t="s">
        <v>143</v>
      </c>
      <c r="C154" s="3"/>
      <c r="D154" s="181"/>
      <c r="E154" s="181" t="s">
        <v>628</v>
      </c>
      <c r="G154" s="182">
        <v>25</v>
      </c>
      <c r="U154" s="3"/>
      <c r="AJ154" s="3"/>
      <c r="AK154" s="3"/>
      <c r="AO154" s="8">
        <v>62.792467186608349</v>
      </c>
      <c r="AP154" s="9">
        <v>0.88904017700709859</v>
      </c>
      <c r="AQ154" s="8">
        <v>18.69887768689367</v>
      </c>
      <c r="AR154" s="9">
        <v>6.3223972047295351</v>
      </c>
      <c r="AS154" s="175">
        <v>3.7557572359660805E-2</v>
      </c>
      <c r="AT154" s="9">
        <v>2.5099366258522475</v>
      </c>
      <c r="AU154" s="9">
        <v>3.7173492986794558</v>
      </c>
      <c r="AV154" s="9">
        <v>2.2966871239350044</v>
      </c>
      <c r="AW154" s="9">
        <v>2.2776648678954379</v>
      </c>
      <c r="AX154" s="9">
        <v>0.18421553217264203</v>
      </c>
      <c r="AY154" s="8"/>
      <c r="AZ154" s="14">
        <v>793.8</v>
      </c>
      <c r="BA154" s="14">
        <v>34.4</v>
      </c>
      <c r="BB154" s="14">
        <v>20.3</v>
      </c>
      <c r="BC154" s="14" t="s">
        <v>546</v>
      </c>
      <c r="BD154" s="14">
        <v>11.3</v>
      </c>
      <c r="BE154" s="14">
        <v>114.1</v>
      </c>
      <c r="BF154" s="14">
        <v>331</v>
      </c>
      <c r="BG154" s="14">
        <v>126.1</v>
      </c>
      <c r="BH154" s="14">
        <v>18.600000000000001</v>
      </c>
      <c r="BI154" s="14">
        <v>92.6</v>
      </c>
      <c r="BJ154" s="14">
        <v>174.1</v>
      </c>
      <c r="BM154" s="79">
        <v>0.26270789856419507</v>
      </c>
      <c r="BN154" s="79">
        <v>-0.222058745706463</v>
      </c>
      <c r="BO154" s="184">
        <v>-0.32599968087965481</v>
      </c>
      <c r="BP154" s="184">
        <v>-0.19850152562373158</v>
      </c>
      <c r="BQ154" s="184">
        <v>-0.34822216939351713</v>
      </c>
      <c r="BR154" s="184">
        <v>-0.45534376159968881</v>
      </c>
      <c r="BS154" s="184">
        <v>-0.4246636114607083</v>
      </c>
      <c r="BT154" s="184">
        <v>-0.55501923317043045</v>
      </c>
      <c r="BU154" s="184">
        <v>-0.45812772296282001</v>
      </c>
      <c r="BV154" s="184">
        <v>-0.22491361839569823</v>
      </c>
      <c r="BW154" s="184">
        <v>-0.3076121726311789</v>
      </c>
      <c r="BX154" s="79">
        <v>-0.49531256583441752</v>
      </c>
      <c r="BY154" s="79">
        <v>-0.33090075962065935</v>
      </c>
      <c r="CA154" s="79">
        <f t="shared" si="20"/>
        <v>-0.17448208455893488</v>
      </c>
      <c r="CB154" s="79">
        <f t="shared" si="21"/>
        <v>-0.26736650240690496</v>
      </c>
      <c r="CC154" s="79">
        <f t="shared" si="22"/>
        <v>-0.14566436579561748</v>
      </c>
      <c r="CD154" s="79">
        <f t="shared" si="23"/>
        <v>-0.78739502813883688</v>
      </c>
      <c r="CE154" s="79">
        <f t="shared" si="24"/>
        <v>-0.22065343224130096</v>
      </c>
      <c r="CF154" s="79">
        <f t="shared" si="25"/>
        <v>-0.27940266542739844</v>
      </c>
    </row>
    <row r="155" spans="1:84" x14ac:dyDescent="0.2">
      <c r="A155" s="181" t="s">
        <v>635</v>
      </c>
      <c r="B155" s="172" t="s">
        <v>143</v>
      </c>
      <c r="C155" s="3"/>
      <c r="D155" s="181"/>
      <c r="E155" s="181" t="s">
        <v>628</v>
      </c>
      <c r="G155" s="182">
        <v>50</v>
      </c>
      <c r="U155" s="3"/>
      <c r="AJ155" s="3"/>
      <c r="AK155" s="3"/>
      <c r="AO155" s="8">
        <v>61.776944417012395</v>
      </c>
      <c r="AP155" s="9">
        <v>0.93823418006106263</v>
      </c>
      <c r="AQ155" s="8">
        <v>18.744519248876522</v>
      </c>
      <c r="AR155" s="9">
        <v>6.8105533297870773</v>
      </c>
      <c r="AS155" s="175">
        <v>4.0533356015576887E-2</v>
      </c>
      <c r="AT155" s="9">
        <v>2.6809827990434041</v>
      </c>
      <c r="AU155" s="9">
        <v>3.9447976699282457</v>
      </c>
      <c r="AV155" s="9">
        <v>2.2521828747474655</v>
      </c>
      <c r="AW155" s="9">
        <v>2.3097816329587526</v>
      </c>
      <c r="AX155" s="9">
        <v>0.19034139655507437</v>
      </c>
      <c r="AY155" s="8"/>
      <c r="AZ155" s="14">
        <v>791.2</v>
      </c>
      <c r="BA155" s="14">
        <v>33.799999999999997</v>
      </c>
      <c r="BB155" s="14">
        <v>21.2</v>
      </c>
      <c r="BC155" s="14" t="s">
        <v>546</v>
      </c>
      <c r="BD155" s="14">
        <v>12.9</v>
      </c>
      <c r="BE155" s="14">
        <v>118.3</v>
      </c>
      <c r="BF155" s="14">
        <v>339.1</v>
      </c>
      <c r="BG155" s="14">
        <v>140.30000000000001</v>
      </c>
      <c r="BH155" s="14">
        <v>19.600000000000001</v>
      </c>
      <c r="BI155" s="14">
        <v>95</v>
      </c>
      <c r="BJ155" s="14">
        <v>175.8</v>
      </c>
      <c r="BM155" s="79">
        <v>0.26983757190003621</v>
      </c>
      <c r="BN155" s="79">
        <v>-0.24204123503580199</v>
      </c>
      <c r="BO155" s="184">
        <v>-0.29558294058537105</v>
      </c>
      <c r="BP155" s="184">
        <v>-0.20431464283733336</v>
      </c>
      <c r="BQ155" s="184">
        <v>-0.30468738972681531</v>
      </c>
      <c r="BR155" s="184">
        <v>-0.41787341515410359</v>
      </c>
      <c r="BS155" s="184">
        <v>-0.39139850494553485</v>
      </c>
      <c r="BT155" s="184">
        <v>-0.53235908431878864</v>
      </c>
      <c r="BU155" s="184">
        <v>-0.473766309421501</v>
      </c>
      <c r="BV155" s="184">
        <v>-0.22158515933607636</v>
      </c>
      <c r="BW155" s="184">
        <v>-0.29150574847745558</v>
      </c>
      <c r="BX155" s="79">
        <v>-0.48796200530096201</v>
      </c>
      <c r="BY155" s="79">
        <v>-0.32019703286339862</v>
      </c>
      <c r="CA155" s="79">
        <f t="shared" si="20"/>
        <v>-0.15237159229217134</v>
      </c>
      <c r="CB155" s="79">
        <f t="shared" si="21"/>
        <v>-0.28710604888179381</v>
      </c>
      <c r="CC155" s="79">
        <f t="shared" si="22"/>
        <v>-0.15669707730979821</v>
      </c>
      <c r="CD155" s="79">
        <f t="shared" si="23"/>
        <v>-0.75963867817750086</v>
      </c>
      <c r="CE155" s="79">
        <f t="shared" si="24"/>
        <v>-0.14127696684265756</v>
      </c>
      <c r="CF155" s="79">
        <f t="shared" si="25"/>
        <v>-0.24800374307247897</v>
      </c>
    </row>
    <row r="156" spans="1:84" x14ac:dyDescent="0.2">
      <c r="A156" s="181" t="s">
        <v>636</v>
      </c>
      <c r="B156" s="172" t="s">
        <v>143</v>
      </c>
      <c r="C156" s="3"/>
      <c r="D156" s="181"/>
      <c r="E156" s="181" t="s">
        <v>628</v>
      </c>
      <c r="G156" s="182">
        <v>75</v>
      </c>
      <c r="U156" s="3"/>
      <c r="AJ156" s="3"/>
      <c r="AK156" s="3"/>
      <c r="AO156" s="8">
        <v>61.75636257931297</v>
      </c>
      <c r="AP156" s="9">
        <v>0.92419033108467086</v>
      </c>
      <c r="AQ156" s="8">
        <v>19.152391167065947</v>
      </c>
      <c r="AR156" s="9">
        <v>6.7941020217916464</v>
      </c>
      <c r="AS156" s="175">
        <v>3.3252017280955865E-2</v>
      </c>
      <c r="AT156" s="9">
        <v>2.6482764151037963</v>
      </c>
      <c r="AU156" s="9">
        <v>3.8200535268586551</v>
      </c>
      <c r="AV156" s="9">
        <v>2.2393071579643755</v>
      </c>
      <c r="AW156" s="9">
        <v>2.2252738991409649</v>
      </c>
      <c r="AX156" s="9">
        <v>0.14835159327606429</v>
      </c>
      <c r="AY156" s="8"/>
      <c r="AZ156" s="14">
        <v>772.7</v>
      </c>
      <c r="BA156" s="14">
        <v>28.7</v>
      </c>
      <c r="BB156" s="14">
        <v>21.4</v>
      </c>
      <c r="BC156" s="14" t="s">
        <v>546</v>
      </c>
      <c r="BD156" s="14">
        <v>11.5</v>
      </c>
      <c r="BE156" s="14">
        <v>112.4</v>
      </c>
      <c r="BF156" s="14">
        <v>334.5</v>
      </c>
      <c r="BG156" s="14">
        <v>134.6</v>
      </c>
      <c r="BH156" s="14">
        <v>19.7</v>
      </c>
      <c r="BI156" s="14">
        <v>90.2</v>
      </c>
      <c r="BJ156" s="14">
        <v>170.2</v>
      </c>
      <c r="BM156" s="79">
        <v>0.2458134262046201</v>
      </c>
      <c r="BN156" s="79">
        <v>-0.21736335431511933</v>
      </c>
      <c r="BO156" s="184">
        <v>-0.28329678882214693</v>
      </c>
      <c r="BP156" s="184">
        <v>-0.16025122740594389</v>
      </c>
      <c r="BQ156" s="184">
        <v>-0.28354472116262597</v>
      </c>
      <c r="BR156" s="184">
        <v>-0.50673286275064333</v>
      </c>
      <c r="BS156" s="184">
        <v>-0.37904287433426043</v>
      </c>
      <c r="BT156" s="184">
        <v>-0.53224705283227591</v>
      </c>
      <c r="BU156" s="184">
        <v>-0.45955938371404315</v>
      </c>
      <c r="BV156" s="184">
        <v>-0.22539022586270807</v>
      </c>
      <c r="BW156" s="184">
        <v>-0.42963271241291656</v>
      </c>
      <c r="BX156" s="79">
        <v>-0.47828919015815341</v>
      </c>
      <c r="BY156" s="79">
        <v>-0.3333079090630322</v>
      </c>
      <c r="CA156" s="79">
        <f t="shared" si="20"/>
        <v>-0.1681473873393402</v>
      </c>
      <c r="CB156" s="79">
        <f t="shared" si="21"/>
        <v>-0.3747561319073166</v>
      </c>
      <c r="CC156" s="79">
        <f t="shared" si="22"/>
        <v>-0.14931739143678291</v>
      </c>
      <c r="CD156" s="79">
        <f t="shared" si="23"/>
        <v>-0.77867420712133173</v>
      </c>
      <c r="CE156" s="79">
        <f t="shared" si="24"/>
        <v>-0.14905828193272352</v>
      </c>
      <c r="CF156" s="79">
        <f t="shared" si="25"/>
        <v>-0.21929825752212084</v>
      </c>
    </row>
    <row r="157" spans="1:84" x14ac:dyDescent="0.2">
      <c r="A157" s="172" t="s">
        <v>637</v>
      </c>
      <c r="B157" s="172" t="s">
        <v>143</v>
      </c>
      <c r="C157" s="3"/>
      <c r="D157" s="172"/>
      <c r="E157" s="172" t="s">
        <v>628</v>
      </c>
      <c r="G157" s="183">
        <v>100</v>
      </c>
      <c r="U157" s="3"/>
      <c r="AJ157" s="3"/>
      <c r="AK157" s="3"/>
      <c r="AO157" s="8">
        <v>61.982142143741747</v>
      </c>
      <c r="AP157" s="9">
        <v>0.95281850505373311</v>
      </c>
      <c r="AQ157" s="8">
        <v>19.258119931285204</v>
      </c>
      <c r="AR157" s="9">
        <v>6.6467580200551311</v>
      </c>
      <c r="AS157" s="175">
        <v>3.1583895968998431E-2</v>
      </c>
      <c r="AT157" s="9">
        <v>2.6467180695937031</v>
      </c>
      <c r="AU157" s="9">
        <v>3.6954176820742273</v>
      </c>
      <c r="AV157" s="9">
        <v>2.168311293995445</v>
      </c>
      <c r="AW157" s="9">
        <v>2.2512085014581915</v>
      </c>
      <c r="AX157" s="9">
        <v>0.11086253046222681</v>
      </c>
      <c r="AY157" s="8"/>
      <c r="AZ157" s="14">
        <v>765.1</v>
      </c>
      <c r="BA157" s="14">
        <v>31</v>
      </c>
      <c r="BB157" s="14">
        <v>21.7</v>
      </c>
      <c r="BC157" s="14" t="s">
        <v>546</v>
      </c>
      <c r="BD157" s="14">
        <v>11.8</v>
      </c>
      <c r="BE157" s="14">
        <v>104.9</v>
      </c>
      <c r="BF157" s="14">
        <v>318.89999999999998</v>
      </c>
      <c r="BG157" s="14">
        <v>137.4</v>
      </c>
      <c r="BH157" s="14">
        <v>19.5</v>
      </c>
      <c r="BI157" s="14">
        <v>88.6</v>
      </c>
      <c r="BJ157" s="14">
        <v>180.3</v>
      </c>
      <c r="BM157" s="79">
        <v>0.28806125978938635</v>
      </c>
      <c r="BN157" s="79">
        <v>-0.25850388226936483</v>
      </c>
      <c r="BO157" s="184">
        <v>-0.30248758516325669</v>
      </c>
      <c r="BP157" s="184">
        <v>-0.20291600177369395</v>
      </c>
      <c r="BQ157" s="184">
        <v>-0.33834633853418516</v>
      </c>
      <c r="BR157" s="184">
        <v>-0.55772365225195819</v>
      </c>
      <c r="BS157" s="184">
        <v>-0.41417242020410938</v>
      </c>
      <c r="BT157" s="184">
        <v>-0.57285586676770595</v>
      </c>
      <c r="BU157" s="184">
        <v>-0.50600816219910183</v>
      </c>
      <c r="BV157" s="184">
        <v>-0.26026009385195759</v>
      </c>
      <c r="BW157" s="184">
        <v>-0.59764351017941419</v>
      </c>
      <c r="BX157" s="79">
        <v>-0.53048219999705293</v>
      </c>
      <c r="BY157" s="79">
        <v>-0.38181805530176915</v>
      </c>
      <c r="CA157" s="79">
        <f t="shared" si="20"/>
        <v>-0.26714274600699295</v>
      </c>
      <c r="CB157" s="79">
        <f t="shared" si="21"/>
        <v>-0.36248109580613497</v>
      </c>
      <c r="CC157" s="79">
        <f t="shared" si="22"/>
        <v>-0.20486902356020187</v>
      </c>
      <c r="CD157" s="79">
        <f t="shared" si="23"/>
        <v>-0.78562209390831594</v>
      </c>
      <c r="CE157" s="79">
        <f t="shared" si="24"/>
        <v>-0.18001611442428656</v>
      </c>
      <c r="CF157" s="79">
        <f t="shared" si="25"/>
        <v>-0.27051332575717491</v>
      </c>
    </row>
    <row r="158" spans="1:84" x14ac:dyDescent="0.2">
      <c r="A158" s="172" t="s">
        <v>638</v>
      </c>
      <c r="B158" s="172" t="s">
        <v>143</v>
      </c>
      <c r="C158" s="3"/>
      <c r="D158" s="172"/>
      <c r="E158" s="172" t="s">
        <v>628</v>
      </c>
      <c r="G158" s="183">
        <v>10</v>
      </c>
      <c r="U158" s="3"/>
      <c r="AJ158" s="3"/>
      <c r="AK158" s="3"/>
      <c r="AO158" s="8">
        <v>62.472042495406988</v>
      </c>
      <c r="AP158" s="9">
        <v>0.91460979311446622</v>
      </c>
      <c r="AQ158" s="8">
        <v>18.636672258167586</v>
      </c>
      <c r="AR158" s="9">
        <v>6.3813004233564996</v>
      </c>
      <c r="AS158" s="175">
        <v>6.3769250738876918E-2</v>
      </c>
      <c r="AT158" s="9">
        <v>2.4982027318475915</v>
      </c>
      <c r="AU158" s="9">
        <v>3.6963815001198186</v>
      </c>
      <c r="AV158" s="9">
        <v>2.3124850227653968</v>
      </c>
      <c r="AW158" s="9">
        <v>2.3983545011582401</v>
      </c>
      <c r="AX158" s="9">
        <v>0.26759325824746388</v>
      </c>
      <c r="AY158" s="8"/>
      <c r="AZ158" s="14">
        <v>1028.2</v>
      </c>
      <c r="BA158" s="14">
        <v>34.299999999999997</v>
      </c>
      <c r="BB158" s="14">
        <v>22</v>
      </c>
      <c r="BC158" s="14" t="s">
        <v>546</v>
      </c>
      <c r="BD158" s="14">
        <v>16.8</v>
      </c>
      <c r="BE158" s="14">
        <v>125</v>
      </c>
      <c r="BF158" s="14">
        <v>340.2</v>
      </c>
      <c r="BG158" s="14">
        <v>128.6</v>
      </c>
      <c r="BH158" s="14">
        <v>18.3</v>
      </c>
      <c r="BI158" s="14">
        <v>100.8</v>
      </c>
      <c r="BJ158" s="14">
        <v>186.8</v>
      </c>
      <c r="BM158" s="79">
        <v>0.3128342887581711</v>
      </c>
      <c r="BN158" s="79">
        <v>-0.27864863169547993</v>
      </c>
      <c r="BO158" s="184">
        <v>-0.35375609393451968</v>
      </c>
      <c r="BP158" s="184">
        <v>-0.25547818692939395</v>
      </c>
      <c r="BQ158" s="184">
        <v>-0.38687517913898917</v>
      </c>
      <c r="BR158" s="184">
        <v>-0.13809741516667129</v>
      </c>
      <c r="BS158" s="184">
        <v>-0.46628591395602792</v>
      </c>
      <c r="BT158" s="184">
        <v>-0.58761149034983506</v>
      </c>
      <c r="BU158" s="184">
        <v>-0.49149418375016174</v>
      </c>
      <c r="BV158" s="184">
        <v>-0.2393312773980496</v>
      </c>
      <c r="BW158" s="184">
        <v>-6.26101517609845E-2</v>
      </c>
      <c r="BX158" s="79">
        <v>-0.51655095527706041</v>
      </c>
      <c r="BY158" s="79">
        <v>-0.32116850830837684</v>
      </c>
      <c r="CA158" s="79">
        <f t="shared" si="20"/>
        <v>-0.15710637224258661</v>
      </c>
      <c r="CB158" s="79">
        <f t="shared" si="21"/>
        <v>-0.3191611203949235</v>
      </c>
      <c r="CC158" s="79">
        <f t="shared" si="22"/>
        <v>3.137577218751475E-2</v>
      </c>
      <c r="CD158" s="79">
        <f t="shared" si="23"/>
        <v>-0.70540446926471045</v>
      </c>
      <c r="CE158" s="79">
        <f t="shared" si="24"/>
        <v>-0.25923848991159903</v>
      </c>
      <c r="CF158" s="79">
        <f t="shared" si="25"/>
        <v>-0.33922638038833275</v>
      </c>
    </row>
    <row r="159" spans="1:84" x14ac:dyDescent="0.2">
      <c r="A159" s="172" t="s">
        <v>639</v>
      </c>
      <c r="B159" s="172" t="s">
        <v>143</v>
      </c>
      <c r="C159" s="3"/>
      <c r="D159" s="172"/>
      <c r="E159" s="172" t="s">
        <v>628</v>
      </c>
      <c r="G159" s="183">
        <v>125</v>
      </c>
      <c r="U159" s="3"/>
      <c r="AJ159" s="3"/>
      <c r="AK159" s="3"/>
      <c r="AO159" s="8">
        <v>60.84700952761014</v>
      </c>
      <c r="AP159" s="9">
        <v>1.0056367536289723</v>
      </c>
      <c r="AQ159" s="8">
        <v>19.54905970968225</v>
      </c>
      <c r="AR159" s="9">
        <v>7.1262533047338774</v>
      </c>
      <c r="AS159" s="175">
        <v>3.6497770239936153E-2</v>
      </c>
      <c r="AT159" s="9">
        <v>2.8792338005686648</v>
      </c>
      <c r="AU159" s="9">
        <v>3.7581683044844625</v>
      </c>
      <c r="AV159" s="9">
        <v>2.0811093929266229</v>
      </c>
      <c r="AW159" s="9">
        <v>2.3504763805058118</v>
      </c>
      <c r="AX159" s="9">
        <v>0.10375617299346537</v>
      </c>
      <c r="AY159" s="8"/>
      <c r="AZ159" s="14">
        <v>815.5</v>
      </c>
      <c r="BA159" s="14">
        <v>33.200000000000003</v>
      </c>
      <c r="BB159" s="14">
        <v>22.7</v>
      </c>
      <c r="BC159" s="14" t="s">
        <v>546</v>
      </c>
      <c r="BD159" s="14">
        <v>11.1</v>
      </c>
      <c r="BE159" s="14">
        <v>103.8</v>
      </c>
      <c r="BF159" s="14">
        <v>307.89999999999998</v>
      </c>
      <c r="BG159" s="14">
        <v>153.1</v>
      </c>
      <c r="BH159" s="14">
        <v>21.3</v>
      </c>
      <c r="BI159" s="14">
        <v>93.7</v>
      </c>
      <c r="BJ159" s="14">
        <v>185</v>
      </c>
      <c r="BM159" s="79">
        <v>0.30614835210825053</v>
      </c>
      <c r="BN159" s="79">
        <v>-0.29057655516147485</v>
      </c>
      <c r="BO159" s="184">
        <v>-0.28252479921772911</v>
      </c>
      <c r="BP159" s="184">
        <v>-0.21143031942567614</v>
      </c>
      <c r="BQ159" s="184">
        <v>-0.30863704437139428</v>
      </c>
      <c r="BR159" s="184">
        <v>-0.50189793145738104</v>
      </c>
      <c r="BS159" s="184">
        <v>-0.37889780842131904</v>
      </c>
      <c r="BT159" s="184">
        <v>-0.57663871854830662</v>
      </c>
      <c r="BU159" s="184">
        <v>-0.53792013044666998</v>
      </c>
      <c r="BV159" s="184">
        <v>-0.24726308046493406</v>
      </c>
      <c r="BW159" s="184">
        <v>-0.63300160381474324</v>
      </c>
      <c r="BX159" s="79">
        <v>-0.55819438660005927</v>
      </c>
      <c r="BY159" s="79">
        <v>-0.3628434034686211</v>
      </c>
      <c r="CA159" s="79">
        <f t="shared" si="20"/>
        <v>-0.29325091549250581</v>
      </c>
      <c r="CB159" s="79">
        <f t="shared" si="21"/>
        <v>-0.33458366874484591</v>
      </c>
      <c r="CC159" s="79">
        <f t="shared" si="22"/>
        <v>-0.17402208631986649</v>
      </c>
      <c r="CD159" s="79">
        <f t="shared" si="23"/>
        <v>-0.80346269592374253</v>
      </c>
      <c r="CE159" s="79">
        <f t="shared" si="24"/>
        <v>-0.10953311386915277</v>
      </c>
      <c r="CF159" s="79">
        <f t="shared" si="25"/>
        <v>-0.22341972864992288</v>
      </c>
    </row>
    <row r="160" spans="1:84" x14ac:dyDescent="0.2">
      <c r="A160" s="172" t="s">
        <v>640</v>
      </c>
      <c r="B160" s="172" t="s">
        <v>143</v>
      </c>
      <c r="C160" s="3"/>
      <c r="D160" s="172"/>
      <c r="E160" s="172" t="s">
        <v>628</v>
      </c>
      <c r="G160" s="183">
        <v>150</v>
      </c>
      <c r="U160" s="3"/>
      <c r="AJ160" s="3"/>
      <c r="AK160" s="3"/>
      <c r="AO160" s="8">
        <v>59.997002697572185</v>
      </c>
      <c r="AP160" s="9">
        <v>1.0540513537815965</v>
      </c>
      <c r="AQ160" s="8">
        <v>18.896992706564092</v>
      </c>
      <c r="AR160" s="9">
        <v>7.8639224697771999</v>
      </c>
      <c r="AS160" s="175">
        <v>3.8718902987311413E-2</v>
      </c>
      <c r="AT160" s="9">
        <v>3.242082126086522</v>
      </c>
      <c r="AU160" s="9">
        <v>4.034369067838945</v>
      </c>
      <c r="AV160" s="9">
        <v>2.0711359776201417</v>
      </c>
      <c r="AW160" s="9">
        <v>2.4108302527725045</v>
      </c>
      <c r="AX160" s="9">
        <v>0.11889299630332699</v>
      </c>
      <c r="AY160" s="8"/>
      <c r="AZ160" s="14">
        <v>845.2</v>
      </c>
      <c r="BA160" s="14">
        <v>35.6</v>
      </c>
      <c r="BB160" s="14">
        <v>22.6</v>
      </c>
      <c r="BC160" s="14" t="s">
        <v>546</v>
      </c>
      <c r="BD160" s="14">
        <v>12.5</v>
      </c>
      <c r="BE160" s="14">
        <v>104.1</v>
      </c>
      <c r="BF160" s="14">
        <v>309.39999999999998</v>
      </c>
      <c r="BG160" s="14">
        <v>175</v>
      </c>
      <c r="BH160" s="14">
        <v>23.2</v>
      </c>
      <c r="BI160" s="14">
        <v>103.4</v>
      </c>
      <c r="BJ160" s="14">
        <v>190.6</v>
      </c>
      <c r="BM160" s="79">
        <v>0.32653433966435652</v>
      </c>
      <c r="BN160" s="79">
        <v>-0.32103922495859316</v>
      </c>
      <c r="BO160" s="184">
        <v>-0.27007815802020863</v>
      </c>
      <c r="BP160" s="184">
        <v>-0.26012946944933513</v>
      </c>
      <c r="BQ160" s="184">
        <v>-0.25948662775898979</v>
      </c>
      <c r="BR160" s="184">
        <v>-0.48711040506501169</v>
      </c>
      <c r="BS160" s="184">
        <v>-0.32117320979369646</v>
      </c>
      <c r="BT160" s="184">
        <v>-0.55887733855110189</v>
      </c>
      <c r="BU160" s="184">
        <v>-0.55364584227744129</v>
      </c>
      <c r="BV160" s="184">
        <v>-0.25061880484497212</v>
      </c>
      <c r="BW160" s="184">
        <v>-0.59181661207297265</v>
      </c>
      <c r="BX160" s="79">
        <v>-0.56908592265515934</v>
      </c>
      <c r="BY160" s="79">
        <v>-0.31754194555816295</v>
      </c>
      <c r="CA160" s="79">
        <f t="shared" si="20"/>
        <v>-0.31203322819998613</v>
      </c>
      <c r="CB160" s="79">
        <f t="shared" si="21"/>
        <v>-0.30744510713687201</v>
      </c>
      <c r="CC160" s="79">
        <f t="shared" si="22"/>
        <v>-0.16909228826035783</v>
      </c>
      <c r="CD160" s="79">
        <f t="shared" si="23"/>
        <v>-0.78517695864347514</v>
      </c>
      <c r="CE160" s="79">
        <f t="shared" si="24"/>
        <v>-1.2062515001745044E-2</v>
      </c>
      <c r="CF160" s="79">
        <f t="shared" si="25"/>
        <v>-0.17899922541750268</v>
      </c>
    </row>
    <row r="161" spans="1:84" x14ac:dyDescent="0.2">
      <c r="A161" s="172" t="s">
        <v>641</v>
      </c>
      <c r="B161" s="172" t="s">
        <v>143</v>
      </c>
      <c r="C161" s="3"/>
      <c r="D161" s="172"/>
      <c r="E161" s="172" t="s">
        <v>633</v>
      </c>
      <c r="G161" s="183">
        <v>185</v>
      </c>
      <c r="U161" s="3"/>
      <c r="AJ161" s="3"/>
      <c r="AK161" s="3"/>
      <c r="AO161" s="8">
        <v>59.33785823528823</v>
      </c>
      <c r="AP161" s="9">
        <v>1.1725427083437461</v>
      </c>
      <c r="AQ161" s="8">
        <v>18.202900868661224</v>
      </c>
      <c r="AR161" s="9">
        <v>8.4077209888143614</v>
      </c>
      <c r="AS161" s="175">
        <v>4.1837733284019234E-2</v>
      </c>
      <c r="AT161" s="9">
        <v>3.4906386509261389</v>
      </c>
      <c r="AU161" s="9">
        <v>4.1383860294485144</v>
      </c>
      <c r="AV161" s="9">
        <v>2.1771509111446532</v>
      </c>
      <c r="AW161" s="9">
        <v>2.6319735303231737</v>
      </c>
      <c r="AX161" s="9">
        <v>0.11095672687651817</v>
      </c>
      <c r="AY161" s="8"/>
      <c r="AZ161" s="14">
        <v>875.2</v>
      </c>
      <c r="BA161" s="14">
        <v>34</v>
      </c>
      <c r="BB161" s="14">
        <v>23.3</v>
      </c>
      <c r="BC161" s="14" t="s">
        <v>546</v>
      </c>
      <c r="BD161" s="14">
        <v>11.3</v>
      </c>
      <c r="BE161" s="14">
        <v>115.4</v>
      </c>
      <c r="BF161" s="14">
        <v>319.2</v>
      </c>
      <c r="BG161" s="14">
        <v>187.6</v>
      </c>
      <c r="BH161" s="14">
        <v>22.6</v>
      </c>
      <c r="BI161" s="14">
        <v>113.4</v>
      </c>
      <c r="BJ161" s="14">
        <v>205.7</v>
      </c>
      <c r="BM161" s="79">
        <v>0.37597202304339494</v>
      </c>
      <c r="BN161" s="79">
        <v>-0.37779198449056628</v>
      </c>
      <c r="BO161" s="184">
        <v>-0.24762931761267182</v>
      </c>
      <c r="BP161" s="184">
        <v>-0.33962253833413902</v>
      </c>
      <c r="BQ161" s="184">
        <v>-0.26639787941526194</v>
      </c>
      <c r="BR161" s="184">
        <v>-0.48647972402196371</v>
      </c>
      <c r="BS161" s="184">
        <v>-0.32278205193887399</v>
      </c>
      <c r="BT161" s="184">
        <v>-0.58072077150216783</v>
      </c>
      <c r="BU161" s="184">
        <v>-0.56524147178342976</v>
      </c>
      <c r="BV161" s="184">
        <v>-0.24193528912266027</v>
      </c>
      <c r="BW161" s="184">
        <v>-0.6470271549866391</v>
      </c>
      <c r="BX161" s="79">
        <v>-0.5880714814141037</v>
      </c>
      <c r="BY161" s="79">
        <v>-0.30648304336901</v>
      </c>
      <c r="CA161" s="79">
        <f t="shared" si="20"/>
        <v>-0.29333896263098536</v>
      </c>
      <c r="CB161" s="79">
        <f t="shared" si="21"/>
        <v>-0.38712525499251471</v>
      </c>
      <c r="CC161" s="79">
        <f t="shared" si="22"/>
        <v>-0.2027597531673021</v>
      </c>
      <c r="CD161" s="79">
        <f t="shared" si="23"/>
        <v>-0.82005578220209774</v>
      </c>
      <c r="CE161" s="79">
        <f t="shared" si="24"/>
        <v>-1.8675020248928309E-2</v>
      </c>
      <c r="CF161" s="79">
        <f t="shared" si="25"/>
        <v>-0.25894127358209518</v>
      </c>
    </row>
    <row r="162" spans="1:84" x14ac:dyDescent="0.2">
      <c r="A162" s="172" t="s">
        <v>642</v>
      </c>
      <c r="B162" s="172" t="s">
        <v>143</v>
      </c>
      <c r="C162" s="3"/>
      <c r="D162" s="172"/>
      <c r="E162" s="172" t="s">
        <v>628</v>
      </c>
      <c r="G162" s="183">
        <v>25</v>
      </c>
      <c r="U162" s="3"/>
      <c r="AJ162" s="3"/>
      <c r="AK162" s="3"/>
      <c r="AO162" s="8">
        <v>62.64208940030538</v>
      </c>
      <c r="AP162" s="9">
        <v>0.89420265266813692</v>
      </c>
      <c r="AQ162" s="8">
        <v>18.673466332671328</v>
      </c>
      <c r="AR162" s="9">
        <v>6.4839672258759888</v>
      </c>
      <c r="AS162" s="175">
        <v>4.1770092114849146E-2</v>
      </c>
      <c r="AT162" s="9">
        <v>2.5279188830450794</v>
      </c>
      <c r="AU162" s="9">
        <v>3.6077484256644143</v>
      </c>
      <c r="AV162" s="9">
        <v>2.2824123511741399</v>
      </c>
      <c r="AW162" s="9">
        <v>2.2923922914940968</v>
      </c>
      <c r="AX162" s="9">
        <v>0.26546641251085318</v>
      </c>
      <c r="AY162" s="8"/>
      <c r="AZ162" s="14">
        <v>826.6</v>
      </c>
      <c r="BA162" s="14">
        <v>29.5</v>
      </c>
      <c r="BB162" s="14">
        <v>23.4</v>
      </c>
      <c r="BC162" s="14" t="s">
        <v>546</v>
      </c>
      <c r="BD162" s="14">
        <v>12.6</v>
      </c>
      <c r="BE162" s="14">
        <v>119.2</v>
      </c>
      <c r="BF162" s="14">
        <v>323.10000000000002</v>
      </c>
      <c r="BG162" s="14">
        <v>135.5</v>
      </c>
      <c r="BH162" s="14">
        <v>18.600000000000001</v>
      </c>
      <c r="BI162" s="14">
        <v>95.6</v>
      </c>
      <c r="BJ162" s="14">
        <v>174.8</v>
      </c>
      <c r="BM162" s="79">
        <v>0.26566044130449862</v>
      </c>
      <c r="BN162" s="79">
        <v>-0.2270296536706069</v>
      </c>
      <c r="BO162" s="184">
        <v>-0.32480065696853422</v>
      </c>
      <c r="BP162" s="184">
        <v>-0.202796044248166</v>
      </c>
      <c r="BQ162" s="184">
        <v>-0.3342426630138331</v>
      </c>
      <c r="BR162" s="184">
        <v>-0.39667996785396242</v>
      </c>
      <c r="BS162" s="184">
        <v>-0.42286214138698763</v>
      </c>
      <c r="BT162" s="184">
        <v>-0.56986829307817533</v>
      </c>
      <c r="BU162" s="184">
        <v>-0.46365214450954406</v>
      </c>
      <c r="BV162" s="184">
        <v>-0.22302585802973274</v>
      </c>
      <c r="BW162" s="184">
        <v>-6.2203421601297881E-3</v>
      </c>
      <c r="BX162" s="79">
        <v>-0.50933079864555708</v>
      </c>
      <c r="BY162" s="79">
        <v>-0.31198994513296696</v>
      </c>
      <c r="CA162" s="79">
        <f t="shared" si="20"/>
        <v>-0.14103700063715741</v>
      </c>
      <c r="CB162" s="79">
        <f t="shared" si="21"/>
        <v>-0.37424015952396483</v>
      </c>
      <c r="CC162" s="79">
        <f t="shared" si="22"/>
        <v>-0.11392563884604445</v>
      </c>
      <c r="CD162" s="79">
        <f t="shared" si="23"/>
        <v>-0.76388538983973642</v>
      </c>
      <c r="CE162" s="79">
        <f t="shared" si="24"/>
        <v>-0.16591141324581793</v>
      </c>
      <c r="CF162" s="79">
        <f t="shared" si="25"/>
        <v>-0.28228835269399366</v>
      </c>
    </row>
    <row r="163" spans="1:84" x14ac:dyDescent="0.2">
      <c r="A163" s="181" t="s">
        <v>643</v>
      </c>
      <c r="B163" s="172" t="s">
        <v>143</v>
      </c>
      <c r="C163" s="3"/>
      <c r="D163" s="181"/>
      <c r="E163" s="181" t="s">
        <v>628</v>
      </c>
      <c r="G163" s="182">
        <v>50</v>
      </c>
      <c r="U163" s="3"/>
      <c r="AJ163" s="3"/>
      <c r="AK163" s="3"/>
      <c r="AO163" s="8">
        <v>62.164442765159265</v>
      </c>
      <c r="AP163" s="9">
        <v>0.92453907350439724</v>
      </c>
      <c r="AQ163" s="8">
        <v>18.89494331772136</v>
      </c>
      <c r="AR163" s="9">
        <v>6.7206512002522159</v>
      </c>
      <c r="AS163" s="175">
        <v>3.7160744623034821E-2</v>
      </c>
      <c r="AT163" s="9">
        <v>2.5965200149205345</v>
      </c>
      <c r="AU163" s="9">
        <v>3.7540803160357656</v>
      </c>
      <c r="AV163" s="9">
        <v>2.1861029961075622</v>
      </c>
      <c r="AW163" s="9">
        <v>2.254476329258849</v>
      </c>
      <c r="AX163" s="9">
        <v>0.1823474451495655</v>
      </c>
      <c r="AY163" s="8"/>
      <c r="AZ163" s="14">
        <v>769</v>
      </c>
      <c r="BA163" s="14">
        <v>34.6</v>
      </c>
      <c r="BB163" s="14">
        <v>21.9</v>
      </c>
      <c r="BC163" s="14" t="s">
        <v>546</v>
      </c>
      <c r="BD163" s="14">
        <v>11.8</v>
      </c>
      <c r="BE163" s="14">
        <v>116.5</v>
      </c>
      <c r="BF163" s="14">
        <v>326.89999999999998</v>
      </c>
      <c r="BG163" s="14">
        <v>137.4</v>
      </c>
      <c r="BH163" s="14">
        <v>19</v>
      </c>
      <c r="BI163" s="14">
        <v>93.8</v>
      </c>
      <c r="BJ163" s="14">
        <v>181.5</v>
      </c>
      <c r="BM163" s="79">
        <v>0.29276829278251437</v>
      </c>
      <c r="BN163" s="79">
        <v>-0.26123988157061739</v>
      </c>
      <c r="BO163" s="184">
        <v>-0.32766437091520251</v>
      </c>
      <c r="BP163" s="184">
        <v>-0.2231182947500806</v>
      </c>
      <c r="BQ163" s="184">
        <v>-0.33541382070782355</v>
      </c>
      <c r="BR163" s="184">
        <v>-0.4830702594361842</v>
      </c>
      <c r="BS163" s="184">
        <v>-0.42908309430541303</v>
      </c>
      <c r="BT163" s="184">
        <v>-0.56894412320424714</v>
      </c>
      <c r="BU163" s="184">
        <v>-0.50524765872404354</v>
      </c>
      <c r="BV163" s="184">
        <v>-0.26408423794285829</v>
      </c>
      <c r="BW163" s="184">
        <v>-0.3425768337964672</v>
      </c>
      <c r="BX163" s="79">
        <v>-0.52188589048926448</v>
      </c>
      <c r="BY163" s="79">
        <v>-0.34986352789901443</v>
      </c>
      <c r="CA163" s="79">
        <f t="shared" si="20"/>
        <v>-0.19148342893741555</v>
      </c>
      <c r="CB163" s="79">
        <f t="shared" si="21"/>
        <v>-0.29315112742470029</v>
      </c>
      <c r="CC163" s="79">
        <f t="shared" si="22"/>
        <v>-0.20609980599909683</v>
      </c>
      <c r="CD163" s="79">
        <f t="shared" si="23"/>
        <v>-0.78703946849404605</v>
      </c>
      <c r="CE163" s="79">
        <f t="shared" si="24"/>
        <v>-0.18543749548594413</v>
      </c>
      <c r="CF163" s="79">
        <f t="shared" si="25"/>
        <v>-0.29391749665786659</v>
      </c>
    </row>
    <row r="164" spans="1:84" x14ac:dyDescent="0.2">
      <c r="A164" s="181" t="s">
        <v>644</v>
      </c>
      <c r="B164" s="172" t="s">
        <v>143</v>
      </c>
      <c r="C164" s="3"/>
      <c r="D164" s="181"/>
      <c r="E164" s="181" t="s">
        <v>628</v>
      </c>
      <c r="G164" s="182">
        <v>75</v>
      </c>
      <c r="U164" s="3"/>
      <c r="AJ164" s="3"/>
      <c r="AK164" s="3"/>
      <c r="AO164" s="8">
        <v>62.129229912268492</v>
      </c>
      <c r="AP164" s="9">
        <v>0.91511329500467509</v>
      </c>
      <c r="AQ164" s="8">
        <v>19.035351224461376</v>
      </c>
      <c r="AR164" s="9">
        <v>6.5510175661965109</v>
      </c>
      <c r="AS164" s="175">
        <v>3.484730538922156E-2</v>
      </c>
      <c r="AT164" s="9">
        <v>2.6180197744046794</v>
      </c>
      <c r="AU164" s="9">
        <v>3.8046829928183508</v>
      </c>
      <c r="AV164" s="9">
        <v>2.2818151073268749</v>
      </c>
      <c r="AW164" s="9">
        <v>2.228101935663557</v>
      </c>
      <c r="AX164" s="9">
        <v>0.14224043607137885</v>
      </c>
      <c r="AY164" s="8"/>
      <c r="AZ164" s="14">
        <v>783.7</v>
      </c>
      <c r="BA164" s="14">
        <v>29.1</v>
      </c>
      <c r="BB164" s="14">
        <v>21.7</v>
      </c>
      <c r="BC164" s="14" t="s">
        <v>546</v>
      </c>
      <c r="BD164" s="14">
        <v>12.1</v>
      </c>
      <c r="BE164" s="14">
        <v>107.8</v>
      </c>
      <c r="BF164" s="14">
        <v>331.6</v>
      </c>
      <c r="BG164" s="14">
        <v>131.19999999999999</v>
      </c>
      <c r="BH164" s="14">
        <v>19.7</v>
      </c>
      <c r="BI164" s="14">
        <v>90.1</v>
      </c>
      <c r="BJ164" s="14">
        <v>168.6</v>
      </c>
      <c r="BM164" s="79">
        <v>0.23865625824452164</v>
      </c>
      <c r="BN164" s="79">
        <v>-0.20516601725601136</v>
      </c>
      <c r="BO164" s="184">
        <v>-0.28360131479655426</v>
      </c>
      <c r="BP164" s="184">
        <v>-0.15746247132965896</v>
      </c>
      <c r="BQ164" s="184">
        <v>-0.30262275535049121</v>
      </c>
      <c r="BR164" s="184">
        <v>-0.47816239549102901</v>
      </c>
      <c r="BS164" s="184">
        <v>-0.38031182310017442</v>
      </c>
      <c r="BT164" s="184">
        <v>-0.52970804806980842</v>
      </c>
      <c r="BU164" s="184">
        <v>-0.44407430351013732</v>
      </c>
      <c r="BV164" s="184">
        <v>-0.21704547201794422</v>
      </c>
      <c r="BW164" s="184">
        <v>-0.44793850783645528</v>
      </c>
      <c r="BX164" s="79">
        <v>-0.47790417465360058</v>
      </c>
      <c r="BY164" s="79">
        <v>-0.32772719721561028</v>
      </c>
      <c r="CA164" s="79">
        <f t="shared" si="20"/>
        <v>-0.1946200380594949</v>
      </c>
      <c r="CB164" s="79">
        <f t="shared" si="21"/>
        <v>-0.36002572222839369</v>
      </c>
      <c r="CC164" s="79">
        <f t="shared" si="22"/>
        <v>-0.12901941530272887</v>
      </c>
      <c r="CD164" s="79">
        <f t="shared" si="23"/>
        <v>-0.76491682687596729</v>
      </c>
      <c r="CE164" s="79">
        <f t="shared" si="24"/>
        <v>-0.16268171276544452</v>
      </c>
      <c r="CF164" s="79">
        <f t="shared" si="25"/>
        <v>-0.21188946281295951</v>
      </c>
    </row>
    <row r="165" spans="1:84" x14ac:dyDescent="0.2">
      <c r="A165" s="181" t="s">
        <v>645</v>
      </c>
      <c r="B165" s="172" t="s">
        <v>143</v>
      </c>
      <c r="C165" s="3"/>
      <c r="D165" s="181"/>
      <c r="E165" s="181" t="s">
        <v>628</v>
      </c>
      <c r="G165" s="182">
        <v>100</v>
      </c>
      <c r="U165" s="3"/>
      <c r="AJ165" s="3"/>
      <c r="AK165" s="3"/>
      <c r="AO165" s="8">
        <v>61.767373257192979</v>
      </c>
      <c r="AP165" s="9">
        <v>0.93979529803370521</v>
      </c>
      <c r="AQ165" s="8">
        <v>19.044059756231256</v>
      </c>
      <c r="AR165" s="9">
        <v>6.7828704118954377</v>
      </c>
      <c r="AS165" s="175">
        <v>3.3060473784395208E-2</v>
      </c>
      <c r="AT165" s="9">
        <v>2.6948106955282496</v>
      </c>
      <c r="AU165" s="9">
        <v>3.9036884224793464</v>
      </c>
      <c r="AV165" s="9">
        <v>2.2592958013175077</v>
      </c>
      <c r="AW165" s="9">
        <v>2.207472518711195</v>
      </c>
      <c r="AX165" s="9">
        <v>0.12457519857286656</v>
      </c>
      <c r="AY165" s="8"/>
      <c r="AZ165" s="14">
        <v>762.8</v>
      </c>
      <c r="BA165" s="14">
        <v>29.2</v>
      </c>
      <c r="BB165" s="14">
        <v>21.2</v>
      </c>
      <c r="BC165" s="14" t="s">
        <v>546</v>
      </c>
      <c r="BD165" s="14">
        <v>11.6</v>
      </c>
      <c r="BE165" s="14">
        <v>103.2</v>
      </c>
      <c r="BF165" s="14">
        <v>336</v>
      </c>
      <c r="BG165" s="14">
        <v>145.19999999999999</v>
      </c>
      <c r="BH165" s="14">
        <v>20.399999999999999</v>
      </c>
      <c r="BI165" s="14">
        <v>89.6</v>
      </c>
      <c r="BJ165" s="14">
        <v>180.3</v>
      </c>
      <c r="BM165" s="79">
        <v>0.28806125978938635</v>
      </c>
      <c r="BN165" s="79">
        <v>-0.26107317545732722</v>
      </c>
      <c r="BO165" s="184">
        <v>-0.31202124611681492</v>
      </c>
      <c r="BP165" s="184">
        <v>-0.21177584587072029</v>
      </c>
      <c r="BQ165" s="184">
        <v>-0.32479698678100344</v>
      </c>
      <c r="BR165" s="184">
        <v>-0.53704680339200461</v>
      </c>
      <c r="BS165" s="184">
        <v>-0.40352754382647948</v>
      </c>
      <c r="BT165" s="184">
        <v>-0.54878237019936704</v>
      </c>
      <c r="BU165" s="184">
        <v>-0.48527977135047229</v>
      </c>
      <c r="BV165" s="184">
        <v>-0.27463159775823698</v>
      </c>
      <c r="BW165" s="184">
        <v>-0.54787573937292344</v>
      </c>
      <c r="BX165" s="79">
        <v>-0.50530579867986769</v>
      </c>
      <c r="BY165" s="79">
        <v>-0.37484083244964461</v>
      </c>
      <c r="CA165" s="79">
        <f t="shared" si="20"/>
        <v>-0.27901936499448687</v>
      </c>
      <c r="CB165" s="79">
        <f t="shared" si="21"/>
        <v>-0.3994983225012626</v>
      </c>
      <c r="CC165" s="79">
        <f t="shared" si="22"/>
        <v>-0.20725930096944456</v>
      </c>
      <c r="CD165" s="79">
        <f t="shared" si="23"/>
        <v>-0.78925561774037845</v>
      </c>
      <c r="CE165" s="79">
        <f t="shared" si="24"/>
        <v>-0.13346681087632029</v>
      </c>
      <c r="CF165" s="79">
        <f t="shared" si="25"/>
        <v>-0.23684471002289076</v>
      </c>
    </row>
    <row r="166" spans="1:84" x14ac:dyDescent="0.2">
      <c r="A166" s="172" t="s">
        <v>646</v>
      </c>
      <c r="B166" s="172" t="s">
        <v>143</v>
      </c>
      <c r="C166" s="3"/>
      <c r="D166" s="172"/>
      <c r="E166" s="172" t="s">
        <v>628</v>
      </c>
      <c r="G166" s="183">
        <v>10</v>
      </c>
      <c r="U166" s="3"/>
      <c r="AJ166" s="3"/>
      <c r="AK166" s="3"/>
      <c r="AO166" s="8">
        <v>62.180691585048962</v>
      </c>
      <c r="AP166" s="9">
        <v>0.92944233459924031</v>
      </c>
      <c r="AQ166" s="8">
        <v>18.7657405556666</v>
      </c>
      <c r="AR166" s="9">
        <v>6.4731161303218059</v>
      </c>
      <c r="AS166" s="175">
        <v>5.4532560463721749E-2</v>
      </c>
      <c r="AT166" s="9">
        <v>2.5244853088147106</v>
      </c>
      <c r="AU166" s="9">
        <v>3.7097741355186882</v>
      </c>
      <c r="AV166" s="9">
        <v>2.3765740555666595</v>
      </c>
      <c r="AW166" s="9">
        <v>2.3855686588047167</v>
      </c>
      <c r="AX166" s="9">
        <v>0.28382970217869274</v>
      </c>
      <c r="AY166" s="8"/>
      <c r="AZ166" s="14">
        <v>889.9</v>
      </c>
      <c r="BA166" s="14">
        <v>30.7</v>
      </c>
      <c r="BB166" s="14">
        <v>22.2</v>
      </c>
      <c r="BC166" s="14" t="s">
        <v>546</v>
      </c>
      <c r="BD166" s="14">
        <v>15.6</v>
      </c>
      <c r="BE166" s="14">
        <v>120.2</v>
      </c>
      <c r="BF166" s="14">
        <v>333.4</v>
      </c>
      <c r="BG166" s="14">
        <v>135</v>
      </c>
      <c r="BH166" s="14">
        <v>19.5</v>
      </c>
      <c r="BI166" s="14">
        <v>98</v>
      </c>
      <c r="BJ166" s="14">
        <v>183.2</v>
      </c>
      <c r="BM166" s="79">
        <v>0.29933103242372461</v>
      </c>
      <c r="BN166" s="79">
        <v>-0.26790387979556707</v>
      </c>
      <c r="BO166" s="184">
        <v>-0.33037067232263073</v>
      </c>
      <c r="BP166" s="184">
        <v>-0.23559033641092408</v>
      </c>
      <c r="BQ166" s="184">
        <v>-0.3658317313864714</v>
      </c>
      <c r="BR166" s="184">
        <v>-0.24845643416886964</v>
      </c>
      <c r="BS166" s="184">
        <v>-0.45007275507918532</v>
      </c>
      <c r="BT166" s="184">
        <v>-0.57798426932119884</v>
      </c>
      <c r="BU166" s="184">
        <v>-0.46713186530387929</v>
      </c>
      <c r="BV166" s="184">
        <v>-0.22851851893696473</v>
      </c>
      <c r="BW166" s="184">
        <v>1.3804751482750399E-2</v>
      </c>
      <c r="BX166" s="79">
        <v>-0.51690405158882069</v>
      </c>
      <c r="BY166" s="79">
        <v>-0.32705599637921023</v>
      </c>
      <c r="CA166" s="79">
        <f t="shared" si="20"/>
        <v>-0.17354611066623604</v>
      </c>
      <c r="CB166" s="79">
        <f t="shared" si="21"/>
        <v>-0.37864470107005854</v>
      </c>
      <c r="CC166" s="79">
        <f t="shared" si="22"/>
        <v>-8.9810261232085575E-2</v>
      </c>
      <c r="CD166" s="79">
        <f t="shared" si="23"/>
        <v>-0.72107151168216732</v>
      </c>
      <c r="CE166" s="79">
        <f t="shared" si="24"/>
        <v>-0.20709234477572969</v>
      </c>
      <c r="CF166" s="79">
        <f t="shared" si="25"/>
        <v>-0.28206087682324577</v>
      </c>
    </row>
    <row r="167" spans="1:84" x14ac:dyDescent="0.2">
      <c r="A167" s="172" t="s">
        <v>647</v>
      </c>
      <c r="B167" s="172" t="s">
        <v>143</v>
      </c>
      <c r="C167" s="3"/>
      <c r="D167" s="172"/>
      <c r="E167" s="172" t="s">
        <v>628</v>
      </c>
      <c r="G167" s="183">
        <v>125</v>
      </c>
      <c r="U167" s="3"/>
      <c r="AJ167" s="3"/>
      <c r="AK167" s="3"/>
      <c r="AO167" s="8">
        <v>61.612781131098217</v>
      </c>
      <c r="AP167" s="9">
        <v>0.96117452538895165</v>
      </c>
      <c r="AQ167" s="8">
        <v>19.080061355803895</v>
      </c>
      <c r="AR167" s="9">
        <v>6.9254367616884789</v>
      </c>
      <c r="AS167" s="175">
        <v>3.3659305962270153E-2</v>
      </c>
      <c r="AT167" s="9">
        <v>2.7879041415167625</v>
      </c>
      <c r="AU167" s="9">
        <v>3.7510707384609243</v>
      </c>
      <c r="AV167" s="9">
        <v>2.1195641347437193</v>
      </c>
      <c r="AW167" s="9">
        <v>2.366581007589792</v>
      </c>
      <c r="AX167" s="9">
        <v>0.11055997131416957</v>
      </c>
      <c r="AY167" s="8"/>
      <c r="AZ167" s="14">
        <v>789.1</v>
      </c>
      <c r="BA167" s="14">
        <v>26.5</v>
      </c>
      <c r="BB167" s="14">
        <v>21.9</v>
      </c>
      <c r="BC167" s="14" t="s">
        <v>546</v>
      </c>
      <c r="BD167" s="14">
        <v>10.9</v>
      </c>
      <c r="BE167" s="14">
        <v>102.2</v>
      </c>
      <c r="BF167" s="14">
        <v>318.10000000000002</v>
      </c>
      <c r="BG167" s="14">
        <v>142.9</v>
      </c>
      <c r="BH167" s="14">
        <v>20.6</v>
      </c>
      <c r="BI167" s="14">
        <v>89.7</v>
      </c>
      <c r="BJ167" s="14">
        <v>166.3</v>
      </c>
      <c r="BM167" s="79">
        <v>0.22812654924850495</v>
      </c>
      <c r="BN167" s="79">
        <v>-0.20087155409718283</v>
      </c>
      <c r="BO167" s="184">
        <v>-0.2371353546570012</v>
      </c>
      <c r="BP167" s="184">
        <v>-0.14380350025515531</v>
      </c>
      <c r="BQ167" s="184">
        <v>-0.2525683272404543</v>
      </c>
      <c r="BR167" s="184">
        <v>-0.48898146993947122</v>
      </c>
      <c r="BS167" s="184">
        <v>-0.33097330680110537</v>
      </c>
      <c r="BT167" s="184">
        <v>-0.52992230455331524</v>
      </c>
      <c r="BU167" s="184">
        <v>-0.47646203453596125</v>
      </c>
      <c r="BV167" s="184">
        <v>-0.15688235180657928</v>
      </c>
      <c r="BW167" s="184">
        <v>-0.5649615746419222</v>
      </c>
      <c r="BX167" s="79">
        <v>-0.49223274692143937</v>
      </c>
      <c r="BY167" s="79">
        <v>-0.32145521805560506</v>
      </c>
      <c r="CA167" s="79">
        <f t="shared" si="20"/>
        <v>-0.22589784573557814</v>
      </c>
      <c r="CB167" s="79">
        <f t="shared" si="21"/>
        <v>-0.40914525860898932</v>
      </c>
      <c r="CC167" s="79">
        <f t="shared" si="22"/>
        <v>-0.11088898265289382</v>
      </c>
      <c r="CD167" s="79">
        <f t="shared" si="23"/>
        <v>-0.7853020029633988</v>
      </c>
      <c r="CE167" s="79">
        <f t="shared" si="24"/>
        <v>-7.5399143882780795E-2</v>
      </c>
      <c r="CF167" s="79">
        <f t="shared" si="25"/>
        <v>-0.16448654247368333</v>
      </c>
    </row>
    <row r="168" spans="1:84" x14ac:dyDescent="0.2">
      <c r="A168" s="172" t="s">
        <v>648</v>
      </c>
      <c r="B168" s="172" t="s">
        <v>143</v>
      </c>
      <c r="C168" s="3"/>
      <c r="D168" s="172"/>
      <c r="E168" s="172" t="s">
        <v>628</v>
      </c>
      <c r="G168" s="183">
        <v>150</v>
      </c>
      <c r="U168" s="3"/>
      <c r="AJ168" s="3"/>
      <c r="AK168" s="3"/>
      <c r="AO168" s="8">
        <v>60.786536011955491</v>
      </c>
      <c r="AP168" s="9">
        <v>1.0029788471761127</v>
      </c>
      <c r="AQ168" s="8">
        <v>19.549060710309615</v>
      </c>
      <c r="AR168" s="9">
        <v>7.2976740920533967</v>
      </c>
      <c r="AS168" s="175">
        <v>3.4204888518901126E-2</v>
      </c>
      <c r="AT168" s="9">
        <v>2.9036237625748469</v>
      </c>
      <c r="AU168" s="9">
        <v>3.6458281094851697</v>
      </c>
      <c r="AV168" s="9">
        <v>1.9397610904386025</v>
      </c>
      <c r="AW168" s="9">
        <v>2.4603071121230049</v>
      </c>
      <c r="AX168" s="9">
        <v>0.11433958857807688</v>
      </c>
      <c r="AY168" s="8"/>
      <c r="AZ168" s="14">
        <v>796.6</v>
      </c>
      <c r="BA168" s="14">
        <v>32.6</v>
      </c>
      <c r="BB168" s="14">
        <v>22.1</v>
      </c>
      <c r="BC168" s="14" t="s">
        <v>546</v>
      </c>
      <c r="BD168" s="14">
        <v>10.7</v>
      </c>
      <c r="BE168" s="14">
        <v>102.8</v>
      </c>
      <c r="BF168" s="14">
        <v>298</v>
      </c>
      <c r="BG168" s="14">
        <v>152.5</v>
      </c>
      <c r="BH168" s="14">
        <v>21.7</v>
      </c>
      <c r="BI168" s="14">
        <v>93.6</v>
      </c>
      <c r="BJ168" s="14">
        <v>199.9</v>
      </c>
      <c r="BM168" s="79">
        <v>0.35786615877952155</v>
      </c>
      <c r="BN168" s="79">
        <v>-0.34410755596980402</v>
      </c>
      <c r="BO168" s="184">
        <v>-0.3377583895232743</v>
      </c>
      <c r="BP168" s="184">
        <v>-0.27020811218879992</v>
      </c>
      <c r="BQ168" s="184">
        <v>-0.34477833541804448</v>
      </c>
      <c r="BR168" s="184">
        <v>-0.56798470180479543</v>
      </c>
      <c r="BS168" s="184">
        <v>-0.42032388530837794</v>
      </c>
      <c r="BT168" s="184">
        <v>-0.6199068569780809</v>
      </c>
      <c r="BU168" s="184">
        <v>-0.60140732122723739</v>
      </c>
      <c r="BV168" s="184">
        <v>-0.27081859959021881</v>
      </c>
      <c r="BW168" s="184">
        <v>-0.6257121053538901</v>
      </c>
      <c r="BX168" s="79">
        <v>-0.60427203750074565</v>
      </c>
      <c r="BY168" s="79">
        <v>-0.41096462716217474</v>
      </c>
      <c r="CA168" s="79">
        <f t="shared" si="20"/>
        <v>-0.35223131367400828</v>
      </c>
      <c r="CB168" s="79">
        <f t="shared" si="21"/>
        <v>-0.3953112258237802</v>
      </c>
      <c r="CC168" s="79">
        <f t="shared" si="22"/>
        <v>-0.25330420503351037</v>
      </c>
      <c r="CD168" s="79">
        <f t="shared" si="23"/>
        <v>-0.82466657048391245</v>
      </c>
      <c r="CE168" s="79">
        <f t="shared" si="24"/>
        <v>-0.17913571335091028</v>
      </c>
      <c r="CF168" s="79">
        <f t="shared" si="25"/>
        <v>-0.26780726059393911</v>
      </c>
    </row>
    <row r="169" spans="1:84" x14ac:dyDescent="0.2">
      <c r="A169" s="172" t="s">
        <v>649</v>
      </c>
      <c r="B169" s="172" t="s">
        <v>143</v>
      </c>
      <c r="C169" s="3"/>
      <c r="D169" s="172"/>
      <c r="E169" s="172" t="s">
        <v>633</v>
      </c>
      <c r="G169" s="183">
        <v>177</v>
      </c>
      <c r="U169" s="3"/>
      <c r="AJ169" s="3"/>
      <c r="AK169" s="3"/>
      <c r="AO169" s="8">
        <v>62.064280219395975</v>
      </c>
      <c r="AP169" s="9">
        <v>0.93812754138651056</v>
      </c>
      <c r="AQ169" s="8">
        <v>18.135134325077683</v>
      </c>
      <c r="AR169" s="9">
        <v>6.7607125373402743</v>
      </c>
      <c r="AS169" s="175">
        <v>3.4071613399538431E-2</v>
      </c>
      <c r="AT169" s="9">
        <v>2.7604327974983267</v>
      </c>
      <c r="AU169" s="9">
        <v>4.0832026215619477</v>
      </c>
      <c r="AV169" s="9">
        <v>2.3598053809956743</v>
      </c>
      <c r="AW169" s="9">
        <v>2.4736994595026629</v>
      </c>
      <c r="AX169" s="9">
        <v>0.14786248788626577</v>
      </c>
      <c r="AY169" s="8"/>
      <c r="AZ169" s="14">
        <v>783.4</v>
      </c>
      <c r="BA169" s="14">
        <v>27.1</v>
      </c>
      <c r="BB169" s="14">
        <v>21.4</v>
      </c>
      <c r="BC169" s="14" t="s">
        <v>546</v>
      </c>
      <c r="BD169" s="14">
        <v>10.8</v>
      </c>
      <c r="BE169" s="14">
        <v>97.7</v>
      </c>
      <c r="BF169" s="14">
        <v>348.3</v>
      </c>
      <c r="BG169" s="14">
        <v>139</v>
      </c>
      <c r="BH169" s="14">
        <v>21.3</v>
      </c>
      <c r="BI169" s="14">
        <v>89.3</v>
      </c>
      <c r="BJ169" s="14">
        <v>172.9</v>
      </c>
      <c r="BM169" s="79">
        <v>0.25759077582432832</v>
      </c>
      <c r="BN169" s="79">
        <v>-0.22574368471776496</v>
      </c>
      <c r="BO169" s="184">
        <v>-0.28384937003310307</v>
      </c>
      <c r="BP169" s="184">
        <v>-0.21727047896961971</v>
      </c>
      <c r="BQ169" s="184">
        <v>-0.29819888214710943</v>
      </c>
      <c r="BR169" s="184">
        <v>-0.50246750955020136</v>
      </c>
      <c r="BS169" s="184">
        <v>-0.3628524118159957</v>
      </c>
      <c r="BT169" s="184">
        <v>-0.50783290082768284</v>
      </c>
      <c r="BU169" s="184">
        <v>-0.4393716418550635</v>
      </c>
      <c r="BV169" s="184">
        <v>-0.15236087338542181</v>
      </c>
      <c r="BW169" s="184">
        <v>-0.44039064483761503</v>
      </c>
      <c r="BX169" s="79">
        <v>-0.46524882166507764</v>
      </c>
      <c r="BY169" s="79">
        <v>-0.35026720691001934</v>
      </c>
      <c r="CA169" s="79">
        <f t="shared" si="20"/>
        <v>-0.28823078550474091</v>
      </c>
      <c r="CB169" s="79">
        <f t="shared" si="21"/>
        <v>-0.41883239550201123</v>
      </c>
      <c r="CC169" s="79">
        <f t="shared" si="22"/>
        <v>-0.15100570566338445</v>
      </c>
      <c r="CD169" s="79">
        <f t="shared" si="23"/>
        <v>-0.79539204896630222</v>
      </c>
      <c r="CE169" s="79">
        <f t="shared" si="24"/>
        <v>-0.13496412575220129</v>
      </c>
      <c r="CF169" s="79">
        <f t="shared" si="25"/>
        <v>-0.16907258415405291</v>
      </c>
    </row>
    <row r="170" spans="1:84" x14ac:dyDescent="0.2">
      <c r="A170" s="181" t="s">
        <v>650</v>
      </c>
      <c r="B170" s="172" t="s">
        <v>143</v>
      </c>
      <c r="C170" s="3"/>
      <c r="D170" s="181"/>
      <c r="E170" s="181" t="s">
        <v>628</v>
      </c>
      <c r="G170" s="182">
        <v>25</v>
      </c>
      <c r="U170" s="3"/>
      <c r="AJ170" s="3"/>
      <c r="AK170" s="3"/>
      <c r="AO170" s="8">
        <v>62.349962956166031</v>
      </c>
      <c r="AP170" s="9">
        <v>0.87573818602692444</v>
      </c>
      <c r="AQ170" s="8">
        <v>18.856787011386285</v>
      </c>
      <c r="AR170" s="9">
        <v>6.3358774915856637</v>
      </c>
      <c r="AS170" s="175">
        <v>4.2369468606098616E-2</v>
      </c>
      <c r="AT170" s="9">
        <v>2.4718922311208602</v>
      </c>
      <c r="AU170" s="9">
        <v>3.7960938634353645</v>
      </c>
      <c r="AV170" s="9">
        <v>2.403053791769318</v>
      </c>
      <c r="AW170" s="9">
        <v>2.3653601148260703</v>
      </c>
      <c r="AX170" s="9">
        <v>0.1838088280534281</v>
      </c>
      <c r="AY170" s="8"/>
      <c r="AZ170" s="14">
        <v>847.5</v>
      </c>
      <c r="BA170" s="14">
        <v>26.1</v>
      </c>
      <c r="BB170" s="14">
        <v>21.2</v>
      </c>
      <c r="BC170" s="14" t="s">
        <v>546</v>
      </c>
      <c r="BD170" s="14">
        <v>13.6</v>
      </c>
      <c r="BE170" s="14">
        <v>115.6</v>
      </c>
      <c r="BF170" s="14">
        <v>340.9</v>
      </c>
      <c r="BG170" s="14">
        <v>127</v>
      </c>
      <c r="BH170" s="14">
        <v>19.2</v>
      </c>
      <c r="BI170" s="14">
        <v>91.5</v>
      </c>
      <c r="BJ170" s="14">
        <v>186.8</v>
      </c>
      <c r="BM170" s="79">
        <v>0.3128342887581711</v>
      </c>
      <c r="BN170" s="79">
        <v>-0.28005825813245655</v>
      </c>
      <c r="BO170" s="184">
        <v>-0.3812219481036011</v>
      </c>
      <c r="BP170" s="184">
        <v>-0.24668475895685682</v>
      </c>
      <c r="BQ170" s="184">
        <v>-0.3912394818762559</v>
      </c>
      <c r="BR170" s="184">
        <v>-0.42733599522524179</v>
      </c>
      <c r="BS170" s="184">
        <v>-0.4719068688407988</v>
      </c>
      <c r="BT170" s="184">
        <v>-0.57648703447317273</v>
      </c>
      <c r="BU170" s="184">
        <v>-0.4715784890080581</v>
      </c>
      <c r="BV170" s="184">
        <v>-0.24979586788799024</v>
      </c>
      <c r="BW170" s="184">
        <v>-0.35611034985547041</v>
      </c>
      <c r="BX170" s="79">
        <v>-0.51555620415623138</v>
      </c>
      <c r="BY170" s="79">
        <v>-0.38379879474421108</v>
      </c>
      <c r="CA170" s="79">
        <f t="shared" si="20"/>
        <v>-0.22049197304994417</v>
      </c>
      <c r="CB170" s="79">
        <f t="shared" si="21"/>
        <v>-0.48192726653957729</v>
      </c>
      <c r="CC170" s="79">
        <f t="shared" si="22"/>
        <v>-0.14988235077911027</v>
      </c>
      <c r="CD170" s="79">
        <f t="shared" si="23"/>
        <v>-0.76151790369047989</v>
      </c>
      <c r="CE170" s="79">
        <f t="shared" si="24"/>
        <v>-0.26845480729994609</v>
      </c>
      <c r="CF170" s="79">
        <f t="shared" si="25"/>
        <v>-0.30672931712874263</v>
      </c>
    </row>
    <row r="171" spans="1:84" x14ac:dyDescent="0.2">
      <c r="A171" s="181" t="s">
        <v>651</v>
      </c>
      <c r="B171" s="172" t="s">
        <v>143</v>
      </c>
      <c r="C171" s="3"/>
      <c r="D171" s="181"/>
      <c r="E171" s="181" t="s">
        <v>628</v>
      </c>
      <c r="G171" s="182">
        <v>50</v>
      </c>
      <c r="U171" s="3"/>
      <c r="AJ171" s="3"/>
      <c r="AK171" s="3"/>
      <c r="AO171" s="8">
        <v>61.74452331958323</v>
      </c>
      <c r="AP171" s="9">
        <v>0.95064912420225356</v>
      </c>
      <c r="AQ171" s="8">
        <v>19.046461057893662</v>
      </c>
      <c r="AR171" s="9">
        <v>6.6504903676084925</v>
      </c>
      <c r="AS171" s="175">
        <v>4.0475355741808244E-2</v>
      </c>
      <c r="AT171" s="9">
        <v>2.5984335040120712</v>
      </c>
      <c r="AU171" s="9">
        <v>3.8714742236188044</v>
      </c>
      <c r="AV171" s="9">
        <v>2.3033159484046211</v>
      </c>
      <c r="AW171" s="9">
        <v>2.2940821701913454</v>
      </c>
      <c r="AX171" s="9">
        <v>0.19540905148650725</v>
      </c>
      <c r="AY171" s="8"/>
      <c r="AZ171" s="14">
        <v>797.4</v>
      </c>
      <c r="BA171" s="14">
        <v>46.8</v>
      </c>
      <c r="BB171" s="14">
        <v>21.1</v>
      </c>
      <c r="BC171" s="14" t="s">
        <v>546</v>
      </c>
      <c r="BD171" s="14">
        <v>12.6</v>
      </c>
      <c r="BE171" s="14">
        <v>115.8</v>
      </c>
      <c r="BF171" s="14">
        <v>337.7</v>
      </c>
      <c r="BG171" s="14">
        <v>138.80000000000001</v>
      </c>
      <c r="BH171" s="14">
        <v>19.3</v>
      </c>
      <c r="BI171" s="14">
        <v>94.9</v>
      </c>
      <c r="BJ171" s="14">
        <v>166.3</v>
      </c>
      <c r="BM171" s="79">
        <v>0.22812654924850495</v>
      </c>
      <c r="BN171" s="79">
        <v>-0.19916283508773158</v>
      </c>
      <c r="BO171" s="184">
        <v>-0.24548915121661552</v>
      </c>
      <c r="BP171" s="184">
        <v>-0.14531127619594764</v>
      </c>
      <c r="BQ171" s="184">
        <v>-0.28224207206233398</v>
      </c>
      <c r="BR171" s="184">
        <v>-0.38549960542737161</v>
      </c>
      <c r="BS171" s="184">
        <v>-0.37644148204442118</v>
      </c>
      <c r="BT171" s="184">
        <v>-0.5148335480960089</v>
      </c>
      <c r="BU171" s="184">
        <v>-0.43107484898331105</v>
      </c>
      <c r="BV171" s="184">
        <v>-0.18271077225282761</v>
      </c>
      <c r="BW171" s="184">
        <v>-0.23109200329079171</v>
      </c>
      <c r="BX171" s="79">
        <v>-0.46094623902977072</v>
      </c>
      <c r="BY171" s="79">
        <v>-0.28211928866752423</v>
      </c>
      <c r="CA171" s="79">
        <f t="shared" si="20"/>
        <v>-0.12288620876888423</v>
      </c>
      <c r="CB171" s="79">
        <f t="shared" si="21"/>
        <v>4.3471769701860286E-2</v>
      </c>
      <c r="CC171" s="79">
        <f t="shared" si="22"/>
        <v>-0.10153703556889837</v>
      </c>
      <c r="CD171" s="79">
        <f t="shared" si="23"/>
        <v>-0.75181699425126847</v>
      </c>
      <c r="CE171" s="79">
        <f t="shared" si="24"/>
        <v>-0.10192723002750159</v>
      </c>
      <c r="CF171" s="79">
        <f t="shared" si="25"/>
        <v>-0.21721311989039271</v>
      </c>
    </row>
    <row r="172" spans="1:84" x14ac:dyDescent="0.2">
      <c r="A172" s="181" t="s">
        <v>652</v>
      </c>
      <c r="B172" s="172" t="s">
        <v>143</v>
      </c>
      <c r="C172" s="3"/>
      <c r="D172" s="181"/>
      <c r="E172" s="181" t="s">
        <v>628</v>
      </c>
      <c r="G172" s="182">
        <v>75</v>
      </c>
      <c r="U172" s="3"/>
      <c r="AJ172" s="3"/>
      <c r="AK172" s="3"/>
      <c r="AO172" s="8">
        <v>62.208310760649297</v>
      </c>
      <c r="AP172" s="9">
        <v>0.91695258733120666</v>
      </c>
      <c r="AQ172" s="8">
        <v>18.925941531732178</v>
      </c>
      <c r="AR172" s="9">
        <v>6.5892172796404411</v>
      </c>
      <c r="AS172" s="175">
        <v>3.6079656493910393E-2</v>
      </c>
      <c r="AT172" s="9">
        <v>2.6013764321113988</v>
      </c>
      <c r="AU172" s="9">
        <v>3.7721463111218121</v>
      </c>
      <c r="AV172" s="9">
        <v>2.2723168602901347</v>
      </c>
      <c r="AW172" s="9">
        <v>2.257268404261723</v>
      </c>
      <c r="AX172" s="9">
        <v>0.15449748189169124</v>
      </c>
      <c r="AY172" s="8"/>
      <c r="AZ172" s="14">
        <v>755.1</v>
      </c>
      <c r="BA172" s="14">
        <v>27.8</v>
      </c>
      <c r="BB172" s="14">
        <v>23.3</v>
      </c>
      <c r="BC172" s="14" t="s">
        <v>546</v>
      </c>
      <c r="BD172" s="14">
        <v>11.3</v>
      </c>
      <c r="BE172" s="14">
        <v>110.5</v>
      </c>
      <c r="BF172" s="14">
        <v>329</v>
      </c>
      <c r="BG172" s="14">
        <v>136.6</v>
      </c>
      <c r="BH172" s="14">
        <v>19.2</v>
      </c>
      <c r="BI172" s="14">
        <v>89</v>
      </c>
      <c r="BJ172" s="14">
        <v>178.8</v>
      </c>
      <c r="BM172" s="79">
        <v>0.28208861935137786</v>
      </c>
      <c r="BN172" s="79">
        <v>-0.24955490983847417</v>
      </c>
      <c r="BO172" s="184">
        <v>-0.32311194329556892</v>
      </c>
      <c r="BP172" s="184">
        <v>-0.21009309552688338</v>
      </c>
      <c r="BQ172" s="184">
        <v>-0.33857151721395617</v>
      </c>
      <c r="BR172" s="184">
        <v>-0.4905299945653202</v>
      </c>
      <c r="BS172" s="184">
        <v>-0.41937792314761635</v>
      </c>
      <c r="BT172" s="184">
        <v>-0.56032916826851187</v>
      </c>
      <c r="BU172" s="184">
        <v>-0.47797026123161634</v>
      </c>
      <c r="BV172" s="184">
        <v>-0.25204625225569111</v>
      </c>
      <c r="BW172" s="184">
        <v>-0.43457391367790765</v>
      </c>
      <c r="BX172" s="79">
        <v>-0.51154826955083266</v>
      </c>
      <c r="BY172" s="79">
        <v>-0.37381766252132975</v>
      </c>
      <c r="CA172" s="79">
        <f t="shared" si="20"/>
        <v>-0.22154342156635909</v>
      </c>
      <c r="CB172" s="79">
        <f t="shared" si="21"/>
        <v>-0.42349326978294766</v>
      </c>
      <c r="CC172" s="79">
        <f t="shared" si="22"/>
        <v>-0.20867815764284747</v>
      </c>
      <c r="CD172" s="79">
        <f t="shared" si="23"/>
        <v>-0.7929836375781405</v>
      </c>
      <c r="CE172" s="79">
        <f t="shared" si="24"/>
        <v>-0.1779513952727656</v>
      </c>
      <c r="CF172" s="79">
        <f t="shared" si="25"/>
        <v>-0.27571049462891017</v>
      </c>
    </row>
    <row r="173" spans="1:84" x14ac:dyDescent="0.2">
      <c r="A173" s="181" t="s">
        <v>653</v>
      </c>
      <c r="B173" s="172" t="s">
        <v>143</v>
      </c>
      <c r="C173" s="3"/>
      <c r="D173" s="181"/>
      <c r="E173" s="181" t="s">
        <v>628</v>
      </c>
      <c r="G173" s="182">
        <v>10</v>
      </c>
      <c r="U173" s="3"/>
      <c r="AJ173" s="3"/>
      <c r="AK173" s="3"/>
      <c r="AO173" s="8">
        <v>62.858685849226461</v>
      </c>
      <c r="AP173" s="9">
        <v>0.90682572551186624</v>
      </c>
      <c r="AQ173" s="8">
        <v>18.644961243332048</v>
      </c>
      <c r="AR173" s="9">
        <v>6.3396336799941899</v>
      </c>
      <c r="AS173" s="175">
        <v>3.8602783805849264E-2</v>
      </c>
      <c r="AT173" s="9">
        <v>2.4970289242757877</v>
      </c>
      <c r="AU173" s="9">
        <v>3.7452917322869652</v>
      </c>
      <c r="AV173" s="9">
        <v>2.2269417713659485</v>
      </c>
      <c r="AW173" s="9">
        <v>2.2728011748114234</v>
      </c>
      <c r="AX173" s="9">
        <v>0.17364701556443721</v>
      </c>
      <c r="AY173" s="8"/>
      <c r="AZ173" s="14" t="s">
        <v>546</v>
      </c>
      <c r="BA173" s="14" t="s">
        <v>546</v>
      </c>
      <c r="BB173" s="14" t="s">
        <v>546</v>
      </c>
      <c r="BC173" s="14" t="s">
        <v>546</v>
      </c>
      <c r="BD173" s="14" t="s">
        <v>546</v>
      </c>
      <c r="BE173" s="14" t="s">
        <v>546</v>
      </c>
      <c r="BF173" s="14" t="s">
        <v>546</v>
      </c>
      <c r="BG173" s="14" t="s">
        <v>546</v>
      </c>
      <c r="BH173" s="14" t="s">
        <v>546</v>
      </c>
      <c r="BI173" s="14" t="s">
        <v>546</v>
      </c>
      <c r="BJ173" s="14" t="s">
        <v>546</v>
      </c>
      <c r="BM173" s="79" t="s">
        <v>263</v>
      </c>
      <c r="BN173" s="79" t="s">
        <v>263</v>
      </c>
      <c r="BO173" s="79" t="s">
        <v>263</v>
      </c>
      <c r="BP173" s="79" t="s">
        <v>263</v>
      </c>
      <c r="BQ173" s="79" t="s">
        <v>263</v>
      </c>
      <c r="BR173" s="79" t="s">
        <v>263</v>
      </c>
      <c r="BS173" s="79" t="s">
        <v>263</v>
      </c>
      <c r="BT173" s="79" t="s">
        <v>263</v>
      </c>
      <c r="BU173" s="79" t="s">
        <v>263</v>
      </c>
      <c r="BV173" s="79" t="s">
        <v>263</v>
      </c>
      <c r="BW173" s="79" t="s">
        <v>263</v>
      </c>
      <c r="BX173" s="79" t="s">
        <v>263</v>
      </c>
      <c r="BY173" s="79" t="s">
        <v>263</v>
      </c>
      <c r="CA173" s="79" t="str">
        <f t="shared" si="20"/>
        <v>n.a.</v>
      </c>
      <c r="CB173" s="79" t="str">
        <f t="shared" si="21"/>
        <v>n.a.</v>
      </c>
      <c r="CC173" s="79" t="str">
        <f t="shared" si="22"/>
        <v>n.a.</v>
      </c>
      <c r="CD173" s="79" t="str">
        <f t="shared" si="23"/>
        <v>n.a.</v>
      </c>
      <c r="CE173" s="79" t="str">
        <f t="shared" si="24"/>
        <v>n.a.</v>
      </c>
      <c r="CF173" s="79" t="str">
        <f t="shared" si="25"/>
        <v>n.a.</v>
      </c>
    </row>
    <row r="174" spans="1:84" x14ac:dyDescent="0.2">
      <c r="A174" s="181" t="s">
        <v>654</v>
      </c>
      <c r="B174" s="172" t="s">
        <v>143</v>
      </c>
      <c r="C174" s="3"/>
      <c r="D174" s="181"/>
      <c r="E174" s="181" t="s">
        <v>628</v>
      </c>
      <c r="G174" s="182">
        <v>10</v>
      </c>
      <c r="U174" s="3"/>
      <c r="AJ174" s="3"/>
      <c r="AK174" s="3"/>
      <c r="AO174" s="8">
        <v>61.841747643037337</v>
      </c>
      <c r="AP174" s="9">
        <v>0.93176371869412722</v>
      </c>
      <c r="AQ174" s="8">
        <v>17.889204455640247</v>
      </c>
      <c r="AR174" s="9">
        <v>6.3768035750673375</v>
      </c>
      <c r="AS174" s="175">
        <v>4.5344833782728126E-2</v>
      </c>
      <c r="AT174" s="9">
        <v>2.5634751392153818</v>
      </c>
      <c r="AU174" s="9">
        <v>4.6540749459618089</v>
      </c>
      <c r="AV174" s="9">
        <v>2.8429597332604195</v>
      </c>
      <c r="AW174" s="9">
        <v>2.259715518806793</v>
      </c>
      <c r="AX174" s="9">
        <v>0.26940172766339149</v>
      </c>
      <c r="AY174" s="8"/>
      <c r="AZ174" s="14">
        <v>826.9</v>
      </c>
      <c r="BA174" s="14">
        <v>27.3</v>
      </c>
      <c r="BB174" s="14">
        <v>20.2</v>
      </c>
      <c r="BC174" s="14" t="s">
        <v>546</v>
      </c>
      <c r="BD174" s="14">
        <v>10.9</v>
      </c>
      <c r="BE174" s="14">
        <v>101.4</v>
      </c>
      <c r="BF174" s="14">
        <v>415.9</v>
      </c>
      <c r="BG174" s="14">
        <v>131.80000000000001</v>
      </c>
      <c r="BH174" s="14">
        <v>18.899999999999999</v>
      </c>
      <c r="BI174" s="14">
        <v>93.3</v>
      </c>
      <c r="BJ174" s="14">
        <v>189</v>
      </c>
      <c r="BM174" s="79">
        <v>0.32083304306892257</v>
      </c>
      <c r="BN174" s="79">
        <v>-0.29423847863032093</v>
      </c>
      <c r="BO174" s="184">
        <v>-0.34929899567572686</v>
      </c>
      <c r="BP174" s="184">
        <v>-0.29365779982808349</v>
      </c>
      <c r="BQ174" s="184">
        <v>-0.39443911636229922</v>
      </c>
      <c r="BR174" s="184">
        <v>-0.39425512151470532</v>
      </c>
      <c r="BS174" s="184">
        <v>-0.45871603239463987</v>
      </c>
      <c r="BT174" s="184">
        <v>-0.48680997254546099</v>
      </c>
      <c r="BU174" s="184">
        <v>-0.38212194278214484</v>
      </c>
      <c r="BV174" s="184">
        <v>-0.29164491083724653</v>
      </c>
      <c r="BW174" s="184">
        <v>-6.7260169921039781E-2</v>
      </c>
      <c r="BX174" s="79">
        <v>-0.41585537454764332</v>
      </c>
      <c r="BY174" s="79">
        <v>-0.37899061880312257</v>
      </c>
      <c r="CA174" s="79">
        <f t="shared" si="20"/>
        <v>-0.3242037456914455</v>
      </c>
      <c r="CB174" s="79">
        <f t="shared" si="21"/>
        <v>-0.46441557005734757</v>
      </c>
      <c r="CC174" s="79">
        <f t="shared" si="22"/>
        <v>-0.18020099778375376</v>
      </c>
      <c r="CD174" s="79">
        <f t="shared" si="23"/>
        <v>-0.81108848197255679</v>
      </c>
      <c r="CE174" s="79">
        <f t="shared" si="24"/>
        <v>-0.24964303565714396</v>
      </c>
      <c r="CF174" s="79">
        <f t="shared" si="25"/>
        <v>-0.32550539812317247</v>
      </c>
    </row>
    <row r="175" spans="1:84" x14ac:dyDescent="0.2">
      <c r="A175" s="172" t="s">
        <v>655</v>
      </c>
      <c r="B175" s="172" t="s">
        <v>143</v>
      </c>
      <c r="C175" s="3"/>
      <c r="D175" s="172"/>
      <c r="E175" s="172" t="s">
        <v>633</v>
      </c>
      <c r="G175" s="183">
        <v>120</v>
      </c>
      <c r="U175" s="3"/>
      <c r="AJ175" s="3"/>
      <c r="AK175" s="3"/>
      <c r="AO175" s="8">
        <v>62.404897942903872</v>
      </c>
      <c r="AP175" s="9">
        <v>0.85155603418189796</v>
      </c>
      <c r="AQ175" s="8">
        <v>17.732108847607368</v>
      </c>
      <c r="AR175" s="9">
        <v>5.8970753936203089</v>
      </c>
      <c r="AS175" s="175">
        <v>3.1841704308634221E-2</v>
      </c>
      <c r="AT175" s="9">
        <v>2.5068054683059615</v>
      </c>
      <c r="AU175" s="9">
        <v>4.9777139609321246</v>
      </c>
      <c r="AV175" s="9">
        <v>3.1330082662757883</v>
      </c>
      <c r="AW175" s="9">
        <v>2.0551018576684914</v>
      </c>
      <c r="AX175" s="9">
        <v>0.16153639055909538</v>
      </c>
      <c r="AY175" s="8"/>
      <c r="AZ175" s="14">
        <v>723.2</v>
      </c>
      <c r="BA175" s="14">
        <v>24.5</v>
      </c>
      <c r="BB175" s="14">
        <v>19.7</v>
      </c>
      <c r="BC175" s="14" t="s">
        <v>546</v>
      </c>
      <c r="BD175" s="14">
        <v>8.1999999999999993</v>
      </c>
      <c r="BE175" s="14">
        <v>82.3</v>
      </c>
      <c r="BF175" s="14">
        <v>458.8</v>
      </c>
      <c r="BG175" s="14">
        <v>125</v>
      </c>
      <c r="BH175" s="14">
        <v>16.399999999999999</v>
      </c>
      <c r="BI175" s="14">
        <v>77.900000000000006</v>
      </c>
      <c r="BJ175" s="14">
        <v>141.6</v>
      </c>
      <c r="BM175" s="79">
        <v>9.3484782062333016E-2</v>
      </c>
      <c r="BN175" s="79">
        <v>-4.9409542084553948E-2</v>
      </c>
      <c r="BO175" s="184">
        <v>-0.20624319269845626</v>
      </c>
      <c r="BP175" s="184">
        <v>-6.5491909775419521E-2</v>
      </c>
      <c r="BQ175" s="184">
        <v>-0.2525364735710488</v>
      </c>
      <c r="BR175" s="184">
        <v>-0.43225045806672913</v>
      </c>
      <c r="BS175" s="184">
        <v>-0.29349500271789197</v>
      </c>
      <c r="BT175" s="184">
        <v>-0.26738918874488338</v>
      </c>
      <c r="BU175" s="184">
        <v>-9.1150117577098566E-2</v>
      </c>
      <c r="BV175" s="184">
        <v>-0.14013721525184331</v>
      </c>
      <c r="BW175" s="184">
        <v>-0.25350127310735426</v>
      </c>
      <c r="BX175" s="79">
        <v>-0.13989113297662092</v>
      </c>
      <c r="BY175" s="79">
        <v>-0.30792601320237334</v>
      </c>
      <c r="CA175" s="79">
        <f t="shared" si="20"/>
        <v>-0.2678902151730802</v>
      </c>
      <c r="CB175" s="79">
        <f t="shared" si="21"/>
        <v>-0.35845085396373932</v>
      </c>
      <c r="CC175" s="79">
        <f t="shared" si="22"/>
        <v>-4.3001269306442547E-2</v>
      </c>
      <c r="CD175" s="79">
        <f t="shared" si="23"/>
        <v>-0.81031004079268931</v>
      </c>
      <c r="CE175" s="79">
        <f t="shared" si="24"/>
        <v>-5.0136780464752784E-2</v>
      </c>
      <c r="CF175" s="79">
        <f t="shared" si="25"/>
        <v>-0.21880568709181003</v>
      </c>
    </row>
    <row r="176" spans="1:84" x14ac:dyDescent="0.2">
      <c r="A176" s="172"/>
      <c r="B176" s="172"/>
      <c r="C176" s="3"/>
      <c r="D176" s="172"/>
      <c r="E176" s="172"/>
      <c r="F176" s="172"/>
      <c r="G176" s="183"/>
      <c r="U176" s="3"/>
      <c r="AJ176" s="3"/>
      <c r="AK176" s="3"/>
      <c r="AO176" s="8"/>
      <c r="AP176" s="9"/>
      <c r="AQ176" s="8"/>
      <c r="AR176" s="9"/>
      <c r="AS176" s="175"/>
      <c r="AT176" s="9"/>
      <c r="AU176" s="9"/>
      <c r="AV176" s="9"/>
      <c r="AW176" s="9"/>
      <c r="AX176" s="9"/>
      <c r="AY176" s="8"/>
      <c r="AZ176" s="14"/>
      <c r="BA176" s="14"/>
      <c r="BB176" s="14"/>
      <c r="BC176" s="14"/>
      <c r="BD176" s="14"/>
      <c r="BE176" s="14"/>
      <c r="BF176" s="14"/>
      <c r="BG176" s="14"/>
      <c r="BH176" s="14"/>
      <c r="BI176" s="14"/>
      <c r="BJ176" s="14"/>
      <c r="BM176" s="45"/>
      <c r="BN176" s="45"/>
      <c r="BO176" s="45"/>
      <c r="BP176" s="45"/>
      <c r="BQ176" s="45"/>
      <c r="BR176" s="45"/>
      <c r="BS176" s="45"/>
      <c r="BT176" s="45"/>
      <c r="BU176" s="45"/>
      <c r="BV176" s="45"/>
      <c r="BW176" s="45"/>
      <c r="BX176" s="45"/>
      <c r="BY176" s="45"/>
      <c r="CA176" s="79"/>
      <c r="CB176" s="79"/>
      <c r="CC176" s="79"/>
      <c r="CD176" s="79"/>
      <c r="CE176" s="79"/>
      <c r="CF176" s="79"/>
    </row>
    <row r="177" spans="1:84" x14ac:dyDescent="0.2">
      <c r="A177" s="45" t="s">
        <v>626</v>
      </c>
      <c r="B177" s="45"/>
      <c r="C177" s="3"/>
      <c r="D177" s="45"/>
      <c r="E177" s="45"/>
      <c r="F177" s="132"/>
      <c r="G177" s="45"/>
      <c r="U177" s="3"/>
      <c r="AJ177" s="3"/>
      <c r="AK177" s="3"/>
      <c r="AO177" s="45"/>
      <c r="AP177" s="45"/>
      <c r="AQ177" s="45"/>
      <c r="AR177" s="45"/>
      <c r="AS177" s="45"/>
      <c r="AT177" s="45"/>
      <c r="AU177" s="45"/>
      <c r="AV177" s="45"/>
      <c r="AW177" s="45"/>
      <c r="AX177" s="45"/>
      <c r="AY177" s="45"/>
      <c r="AZ177" s="45"/>
      <c r="BA177" s="45"/>
      <c r="BB177" s="45"/>
      <c r="BC177" s="45"/>
      <c r="BD177" s="45"/>
      <c r="BE177" s="45"/>
      <c r="BF177" s="45"/>
      <c r="BG177" s="45"/>
      <c r="BH177" s="45"/>
      <c r="BI177" s="45"/>
      <c r="BJ177" s="45"/>
      <c r="BM177" s="45"/>
      <c r="BN177" s="45"/>
      <c r="BO177" s="45"/>
      <c r="BP177" s="45"/>
      <c r="BQ177" s="45"/>
      <c r="BR177" s="45"/>
      <c r="BS177" s="45"/>
      <c r="BT177" s="45"/>
      <c r="BU177" s="45"/>
      <c r="BV177" s="45"/>
      <c r="BW177" s="45"/>
      <c r="BX177" s="45"/>
      <c r="BY177" s="45"/>
      <c r="CA177" s="79"/>
      <c r="CB177" s="79"/>
      <c r="CC177" s="79"/>
      <c r="CD177" s="79"/>
      <c r="CE177" s="79"/>
      <c r="CF177" s="79"/>
    </row>
    <row r="178" spans="1:84" x14ac:dyDescent="0.2">
      <c r="A178" s="181" t="s">
        <v>656</v>
      </c>
      <c r="B178" s="172" t="s">
        <v>143</v>
      </c>
      <c r="C178" s="3"/>
      <c r="D178" s="181"/>
      <c r="E178" s="181" t="s">
        <v>628</v>
      </c>
      <c r="G178" s="182">
        <v>25</v>
      </c>
      <c r="U178" s="3"/>
      <c r="AJ178" s="3"/>
      <c r="AK178" s="3"/>
      <c r="AO178" s="8">
        <v>61.525353087403509</v>
      </c>
      <c r="AP178" s="9">
        <v>0.86167615312302459</v>
      </c>
      <c r="AQ178" s="8">
        <v>17.96809763235051</v>
      </c>
      <c r="AR178" s="9">
        <v>6.4746658517935174</v>
      </c>
      <c r="AS178" s="175">
        <v>4.8528512740583098E-2</v>
      </c>
      <c r="AT178" s="9">
        <v>2.5836119454525108</v>
      </c>
      <c r="AU178" s="9">
        <v>4.7503520763445852</v>
      </c>
      <c r="AV178" s="9">
        <v>2.9266564342514858</v>
      </c>
      <c r="AW178" s="9">
        <v>2.2736049448973312</v>
      </c>
      <c r="AX178" s="9">
        <v>0.2468622168836575</v>
      </c>
      <c r="AY178" s="8"/>
      <c r="AZ178" s="14">
        <v>802.7</v>
      </c>
      <c r="BA178" s="14">
        <v>33.799999999999997</v>
      </c>
      <c r="BB178" s="14">
        <v>19.899999999999999</v>
      </c>
      <c r="BC178" s="14" t="s">
        <v>546</v>
      </c>
      <c r="BD178" s="14">
        <v>11.7</v>
      </c>
      <c r="BE178" s="14">
        <v>100.4</v>
      </c>
      <c r="BF178" s="14">
        <v>417.7</v>
      </c>
      <c r="BG178" s="14">
        <v>131.9</v>
      </c>
      <c r="BH178" s="14">
        <v>18.600000000000001</v>
      </c>
      <c r="BI178" s="14">
        <v>91.5</v>
      </c>
      <c r="BJ178" s="14">
        <v>184.6</v>
      </c>
      <c r="BM178" s="79">
        <v>0.30464488158194125</v>
      </c>
      <c r="BN178" s="79">
        <v>-0.28111330701244575</v>
      </c>
      <c r="BO178" s="184">
        <v>-0.38390190945494818</v>
      </c>
      <c r="BP178" s="184">
        <v>-0.27363262018429557</v>
      </c>
      <c r="BQ178" s="184">
        <v>-0.37049056747491038</v>
      </c>
      <c r="BR178" s="184">
        <v>-0.33627370159423886</v>
      </c>
      <c r="BS178" s="184">
        <v>-0.44146107451420935</v>
      </c>
      <c r="BT178" s="184">
        <v>-0.46370871169524475</v>
      </c>
      <c r="BU178" s="184">
        <v>-0.34877072694119948</v>
      </c>
      <c r="BV178" s="184">
        <v>-0.27030333245839777</v>
      </c>
      <c r="BW178" s="184">
        <v>-0.12492580283974219</v>
      </c>
      <c r="BX178" s="79">
        <v>-0.39934368469111314</v>
      </c>
      <c r="BY178" s="79">
        <v>-0.37645511840855161</v>
      </c>
      <c r="CA178" s="79">
        <f t="shared" si="20"/>
        <v>-0.31491943755690066</v>
      </c>
      <c r="CB178" s="79">
        <f t="shared" si="21"/>
        <v>-0.32109015922762374</v>
      </c>
      <c r="CC178" s="79">
        <f t="shared" si="22"/>
        <v>-0.1852248705667946</v>
      </c>
      <c r="CD178" s="79">
        <f t="shared" si="23"/>
        <v>-0.79239017175043225</v>
      </c>
      <c r="CE178" s="79">
        <f t="shared" si="24"/>
        <v>-0.2311751529452396</v>
      </c>
      <c r="CF178" s="79">
        <f t="shared" si="25"/>
        <v>-0.32039005444696678</v>
      </c>
    </row>
    <row r="179" spans="1:84" x14ac:dyDescent="0.2">
      <c r="A179" s="93" t="s">
        <v>657</v>
      </c>
      <c r="B179" s="91" t="s">
        <v>143</v>
      </c>
      <c r="C179" s="3"/>
      <c r="D179" s="93"/>
      <c r="E179" s="93" t="s">
        <v>628</v>
      </c>
      <c r="G179" s="94">
        <v>50</v>
      </c>
      <c r="U179" s="3"/>
      <c r="AJ179" s="3"/>
      <c r="AK179" s="3"/>
      <c r="AO179" s="8">
        <v>61.689214809464055</v>
      </c>
      <c r="AP179" s="9">
        <v>0.92677311588676758</v>
      </c>
      <c r="AQ179" s="8">
        <v>17.819598632666541</v>
      </c>
      <c r="AR179" s="9">
        <v>6.5307004256798846</v>
      </c>
      <c r="AS179" s="50">
        <v>3.9206417775109394E-2</v>
      </c>
      <c r="AT179" s="9">
        <v>2.6622506324987758</v>
      </c>
      <c r="AU179" s="9">
        <v>4.7996194878365506</v>
      </c>
      <c r="AV179" s="9">
        <v>2.8513748629371412</v>
      </c>
      <c r="AW179" s="9">
        <v>2.1665893338572966</v>
      </c>
      <c r="AX179" s="9">
        <v>0.21380515659042959</v>
      </c>
      <c r="AY179" s="8"/>
      <c r="AZ179" s="14">
        <v>772.2</v>
      </c>
      <c r="BA179" s="14">
        <v>25.8</v>
      </c>
      <c r="BB179" s="14">
        <v>20.2</v>
      </c>
      <c r="BC179" s="14" t="s">
        <v>546</v>
      </c>
      <c r="BD179" s="14">
        <v>10.3</v>
      </c>
      <c r="BE179" s="14">
        <v>94.7</v>
      </c>
      <c r="BF179" s="14">
        <v>420</v>
      </c>
      <c r="BG179" s="14">
        <v>137.30000000000001</v>
      </c>
      <c r="BH179" s="14">
        <v>18.5</v>
      </c>
      <c r="BI179" s="14">
        <v>89.3</v>
      </c>
      <c r="BJ179" s="14">
        <v>156.6</v>
      </c>
      <c r="BM179" s="79">
        <v>0.18031574163490649</v>
      </c>
      <c r="BN179" s="79">
        <v>-0.15031977396239948</v>
      </c>
      <c r="BO179" s="184">
        <v>-0.21887748705550925</v>
      </c>
      <c r="BP179" s="184">
        <v>-0.15083499054024596</v>
      </c>
      <c r="BQ179" s="184">
        <v>-0.2515124458799739</v>
      </c>
      <c r="BR179" s="184">
        <v>-0.3678951152872485</v>
      </c>
      <c r="BS179" s="184">
        <v>-0.32155438600005581</v>
      </c>
      <c r="BT179" s="184">
        <v>-0.36126356463910869</v>
      </c>
      <c r="BU179" s="184">
        <v>-0.25207779543014874</v>
      </c>
      <c r="BV179" s="184">
        <v>-0.18032083242834973</v>
      </c>
      <c r="BW179" s="184">
        <v>-0.10659502234895424</v>
      </c>
      <c r="BX179" s="79">
        <v>-0.28804785681657197</v>
      </c>
      <c r="BY179" s="79">
        <v>-0.28263857008136861</v>
      </c>
      <c r="CA179" s="79">
        <f t="shared" si="20"/>
        <v>-0.23827562915537503</v>
      </c>
      <c r="CB179" s="79">
        <f t="shared" si="21"/>
        <v>-0.38912120722721344</v>
      </c>
      <c r="CC179" s="79">
        <f t="shared" si="22"/>
        <v>-7.6037729913616237E-2</v>
      </c>
      <c r="CD179" s="79">
        <f t="shared" si="23"/>
        <v>-0.78455361515693356</v>
      </c>
      <c r="CE179" s="79">
        <f t="shared" si="24"/>
        <v>-5.6606040461096963E-2</v>
      </c>
      <c r="CF179" s="79">
        <f t="shared" si="25"/>
        <v>-0.20318326087347971</v>
      </c>
    </row>
    <row r="180" spans="1:84" x14ac:dyDescent="0.2">
      <c r="A180" s="91" t="s">
        <v>658</v>
      </c>
      <c r="B180" s="91" t="s">
        <v>143</v>
      </c>
      <c r="C180" s="3"/>
      <c r="D180" s="91"/>
      <c r="E180" s="91" t="s">
        <v>628</v>
      </c>
      <c r="G180" s="92">
        <v>75</v>
      </c>
      <c r="U180" s="3"/>
      <c r="AJ180" s="3"/>
      <c r="AK180" s="3"/>
      <c r="AO180" s="8">
        <v>61.470938554084228</v>
      </c>
      <c r="AP180" s="9">
        <v>0.96287621735779583</v>
      </c>
      <c r="AQ180" s="8">
        <v>17.926312944779752</v>
      </c>
      <c r="AR180" s="9">
        <v>6.6830816042598773</v>
      </c>
      <c r="AS180" s="50">
        <v>3.9409672802250051E-2</v>
      </c>
      <c r="AT180" s="9">
        <v>2.8085557857650469</v>
      </c>
      <c r="AU180" s="9">
        <v>4.7152909147324076</v>
      </c>
      <c r="AV180" s="9">
        <v>2.7785284608994187</v>
      </c>
      <c r="AW180" s="9">
        <v>2.1469537278923827</v>
      </c>
      <c r="AX180" s="9">
        <v>0.19717943328428877</v>
      </c>
      <c r="AY180" s="8"/>
      <c r="AZ180" s="14">
        <v>797.9</v>
      </c>
      <c r="BA180" s="14">
        <v>33.5</v>
      </c>
      <c r="BB180" s="14">
        <v>20.399999999999999</v>
      </c>
      <c r="BC180" s="14" t="s">
        <v>546</v>
      </c>
      <c r="BD180" s="14">
        <v>10.5</v>
      </c>
      <c r="BE180" s="14">
        <v>95.4</v>
      </c>
      <c r="BF180" s="14">
        <v>413.1</v>
      </c>
      <c r="BG180" s="14">
        <v>146.6</v>
      </c>
      <c r="BH180" s="14">
        <v>18.899999999999999</v>
      </c>
      <c r="BI180" s="14">
        <v>91.5</v>
      </c>
      <c r="BJ180" s="14">
        <v>172.9</v>
      </c>
      <c r="BM180" s="79">
        <v>0.25759077582432832</v>
      </c>
      <c r="BN180" s="79">
        <v>-0.23314566424389083</v>
      </c>
      <c r="BO180" s="184">
        <v>-0.26495665118009137</v>
      </c>
      <c r="BP180" s="184">
        <v>-0.22628340691664239</v>
      </c>
      <c r="BQ180" s="184">
        <v>-0.30625742262119071</v>
      </c>
      <c r="BR180" s="184">
        <v>-0.42451822204049816</v>
      </c>
      <c r="BS180" s="184">
        <v>-0.35174493405448837</v>
      </c>
      <c r="BT180" s="184">
        <v>-0.43164440603496457</v>
      </c>
      <c r="BU180" s="184">
        <v>-0.339893932932822</v>
      </c>
      <c r="BV180" s="184">
        <v>-0.26432373350702387</v>
      </c>
      <c r="BW180" s="184">
        <v>-0.25374273699235761</v>
      </c>
      <c r="BX180" s="79">
        <v>-0.36576023034695249</v>
      </c>
      <c r="BY180" s="79">
        <v>-0.3342603519850702</v>
      </c>
      <c r="CA180" s="79">
        <f t="shared" si="20"/>
        <v>-0.30498686731988001</v>
      </c>
      <c r="CB180" s="79">
        <f t="shared" si="21"/>
        <v>-0.2815824815246265</v>
      </c>
      <c r="CC180" s="79">
        <f t="shared" si="22"/>
        <v>-0.13529161673323276</v>
      </c>
      <c r="CD180" s="79">
        <f t="shared" si="23"/>
        <v>-0.8010756031616828</v>
      </c>
      <c r="CE180" s="79">
        <f t="shared" si="24"/>
        <v>-8.7667200253760735E-2</v>
      </c>
      <c r="CF180" s="79">
        <f t="shared" si="25"/>
        <v>-0.26269820847472303</v>
      </c>
    </row>
    <row r="181" spans="1:84" x14ac:dyDescent="0.2">
      <c r="A181" s="91" t="s">
        <v>659</v>
      </c>
      <c r="B181" s="91" t="s">
        <v>143</v>
      </c>
      <c r="C181" s="3"/>
      <c r="D181" s="91"/>
      <c r="E181" s="91" t="s">
        <v>633</v>
      </c>
      <c r="G181" s="92">
        <v>85</v>
      </c>
      <c r="U181" s="3"/>
      <c r="AJ181" s="3"/>
      <c r="AK181" s="3"/>
      <c r="AO181" s="8">
        <v>61.443697209879488</v>
      </c>
      <c r="AP181" s="9">
        <v>0.96073015491773728</v>
      </c>
      <c r="AQ181" s="8">
        <v>17.734478203434605</v>
      </c>
      <c r="AR181" s="9">
        <v>6.5149513630359062</v>
      </c>
      <c r="AS181" s="50">
        <v>3.5060035627076568E-2</v>
      </c>
      <c r="AT181" s="9">
        <v>2.8171410271806567</v>
      </c>
      <c r="AU181" s="9">
        <v>4.9357511708898762</v>
      </c>
      <c r="AV181" s="9">
        <v>2.9552459869500813</v>
      </c>
      <c r="AW181" s="9">
        <v>2.1806572995476556</v>
      </c>
      <c r="AX181" s="9">
        <v>0.17213081942276123</v>
      </c>
      <c r="AY181" s="8"/>
      <c r="AZ181" s="14">
        <v>746.7</v>
      </c>
      <c r="BA181" s="14">
        <v>24.6</v>
      </c>
      <c r="BB181" s="14">
        <v>20.6</v>
      </c>
      <c r="BC181" s="14" t="s">
        <v>546</v>
      </c>
      <c r="BD181" s="14">
        <v>10</v>
      </c>
      <c r="BE181" s="14">
        <v>90.9</v>
      </c>
      <c r="BF181" s="14">
        <v>432</v>
      </c>
      <c r="BG181" s="14">
        <v>128.19999999999999</v>
      </c>
      <c r="BH181" s="14">
        <v>17.8</v>
      </c>
      <c r="BI181" s="14">
        <v>95</v>
      </c>
      <c r="BJ181" s="14">
        <v>171.8</v>
      </c>
      <c r="BM181" s="79">
        <v>0.25283728253798821</v>
      </c>
      <c r="BN181" s="79">
        <v>-0.22857766756471498</v>
      </c>
      <c r="BO181" s="184">
        <v>-0.26189907717935879</v>
      </c>
      <c r="BP181" s="184">
        <v>-0.22966224122095635</v>
      </c>
      <c r="BQ181" s="184">
        <v>-0.31938017193315005</v>
      </c>
      <c r="BR181" s="184">
        <v>-0.4847560103789802</v>
      </c>
      <c r="BS181" s="184">
        <v>-0.34560000549866188</v>
      </c>
      <c r="BT181" s="184">
        <v>-0.40126211666584044</v>
      </c>
      <c r="BU181" s="184">
        <v>-0.29341511206059989</v>
      </c>
      <c r="BV181" s="184">
        <v>-0.24799052167775004</v>
      </c>
      <c r="BW181" s="184">
        <v>-0.34437209948101766</v>
      </c>
      <c r="BX181" s="79">
        <v>-0.3324960248776162</v>
      </c>
      <c r="BY181" s="79">
        <v>-0.30436925714426943</v>
      </c>
      <c r="CA181" s="79">
        <f t="shared" si="20"/>
        <v>-0.3335303866562882</v>
      </c>
      <c r="CB181" s="79">
        <f t="shared" si="21"/>
        <v>-0.46906782130696134</v>
      </c>
      <c r="CC181" s="79">
        <f t="shared" si="22"/>
        <v>-0.18559732877180413</v>
      </c>
      <c r="CD181" s="79">
        <f t="shared" si="23"/>
        <v>-0.8093351726074336</v>
      </c>
      <c r="CE181" s="79">
        <f t="shared" si="24"/>
        <v>-0.19706724061421721</v>
      </c>
      <c r="CF181" s="79">
        <f t="shared" si="25"/>
        <v>-0.30116391656533592</v>
      </c>
    </row>
    <row r="182" spans="1:84" x14ac:dyDescent="0.2">
      <c r="A182" s="91" t="s">
        <v>660</v>
      </c>
      <c r="B182" s="91" t="s">
        <v>143</v>
      </c>
      <c r="C182" s="3"/>
      <c r="D182" s="91"/>
      <c r="E182" s="91" t="s">
        <v>628</v>
      </c>
      <c r="G182" s="92">
        <v>10</v>
      </c>
      <c r="U182" s="3"/>
      <c r="AJ182" s="3"/>
      <c r="AK182" s="3"/>
      <c r="AO182" s="8">
        <v>61.587993611058089</v>
      </c>
      <c r="AP182" s="9">
        <v>0.90911830592584408</v>
      </c>
      <c r="AQ182" s="8">
        <v>17.98145599566034</v>
      </c>
      <c r="AR182" s="9">
        <v>6.4281193807950014</v>
      </c>
      <c r="AS182" s="50">
        <v>4.8584769003586242E-2</v>
      </c>
      <c r="AT182" s="9">
        <v>2.6128361477493045</v>
      </c>
      <c r="AU182" s="9">
        <v>4.5958190603433557</v>
      </c>
      <c r="AV182" s="9">
        <v>2.8720102062342412</v>
      </c>
      <c r="AW182" s="9">
        <v>2.3144846153073422</v>
      </c>
      <c r="AX182" s="9">
        <v>0.31040613981335452</v>
      </c>
      <c r="AY182" s="8"/>
      <c r="AZ182" s="14">
        <v>881.5</v>
      </c>
      <c r="BA182" s="14">
        <v>27.6</v>
      </c>
      <c r="BB182" s="14">
        <v>21</v>
      </c>
      <c r="BC182" s="14" t="s">
        <v>546</v>
      </c>
      <c r="BD182" s="14">
        <v>11.1</v>
      </c>
      <c r="BE182" s="14">
        <v>106</v>
      </c>
      <c r="BF182" s="14">
        <v>414</v>
      </c>
      <c r="BG182" s="14">
        <v>135.5</v>
      </c>
      <c r="BH182" s="14">
        <v>18.100000000000001</v>
      </c>
      <c r="BI182" s="14">
        <v>94.3</v>
      </c>
      <c r="BJ182" s="14">
        <v>188.6</v>
      </c>
      <c r="BM182" s="79">
        <v>0.31939260413587678</v>
      </c>
      <c r="BN182" s="79">
        <v>-0.2956437149267146</v>
      </c>
      <c r="BO182" s="184">
        <v>-0.36376698741903934</v>
      </c>
      <c r="BP182" s="184">
        <v>-0.28850951503568512</v>
      </c>
      <c r="BQ182" s="184">
        <v>-0.38827134577565336</v>
      </c>
      <c r="BR182" s="184">
        <v>-0.34959751092968949</v>
      </c>
      <c r="BS182" s="184">
        <v>-0.44712322664013593</v>
      </c>
      <c r="BT182" s="184">
        <v>-0.4921588675400882</v>
      </c>
      <c r="BU182" s="184">
        <v>-0.37448438087901992</v>
      </c>
      <c r="BV182" s="184">
        <v>-0.27293763576936925</v>
      </c>
      <c r="BW182" s="184">
        <v>7.6987257083674709E-2</v>
      </c>
      <c r="BX182" s="79">
        <v>-0.41729073716450438</v>
      </c>
      <c r="BY182" s="79">
        <v>-0.3710033598809761</v>
      </c>
      <c r="CA182" s="79">
        <f t="shared" si="20"/>
        <v>-0.29204801083779464</v>
      </c>
      <c r="CB182" s="79">
        <f t="shared" si="21"/>
        <v>-0.45738162820068984</v>
      </c>
      <c r="CC182" s="79">
        <f t="shared" si="22"/>
        <v>-0.12421636455022766</v>
      </c>
      <c r="CD182" s="79">
        <f t="shared" si="23"/>
        <v>-0.80721420331862337</v>
      </c>
      <c r="CE182" s="79">
        <f t="shared" si="24"/>
        <v>-0.22694228544734341</v>
      </c>
      <c r="CF182" s="79">
        <f t="shared" si="25"/>
        <v>-0.35268545631121007</v>
      </c>
    </row>
    <row r="183" spans="1:84" x14ac:dyDescent="0.2">
      <c r="A183" s="93" t="s">
        <v>661</v>
      </c>
      <c r="B183" s="91" t="s">
        <v>143</v>
      </c>
      <c r="C183" s="3"/>
      <c r="D183" s="93"/>
      <c r="E183" s="93" t="s">
        <v>628</v>
      </c>
      <c r="G183" s="94">
        <v>25</v>
      </c>
      <c r="U183" s="3"/>
      <c r="AJ183" s="3"/>
      <c r="AK183" s="3"/>
      <c r="AO183" s="8">
        <v>60.890352271824383</v>
      </c>
      <c r="AP183" s="9">
        <v>0.93863927706367778</v>
      </c>
      <c r="AQ183" s="8">
        <v>18.286818739072011</v>
      </c>
      <c r="AR183" s="9">
        <v>6.6939604089079463</v>
      </c>
      <c r="AS183" s="50">
        <v>4.7923384119113906E-2</v>
      </c>
      <c r="AT183" s="9">
        <v>2.7091551415206294</v>
      </c>
      <c r="AU183" s="9">
        <v>4.7165822887042719</v>
      </c>
      <c r="AV183" s="9">
        <v>2.8250327427604365</v>
      </c>
      <c r="AW183" s="9">
        <v>2.3059322940700056</v>
      </c>
      <c r="AX183" s="9">
        <v>0.2528001732010367</v>
      </c>
      <c r="AY183" s="8"/>
      <c r="AZ183" s="14">
        <v>858.6</v>
      </c>
      <c r="BA183" s="14">
        <v>30.7</v>
      </c>
      <c r="BB183" s="14">
        <v>20.100000000000001</v>
      </c>
      <c r="BC183" s="14" t="s">
        <v>546</v>
      </c>
      <c r="BD183" s="14">
        <v>12.6</v>
      </c>
      <c r="BE183" s="14">
        <v>105.2</v>
      </c>
      <c r="BF183" s="14">
        <v>416.4</v>
      </c>
      <c r="BG183" s="14">
        <v>143.69999999999999</v>
      </c>
      <c r="BH183" s="14">
        <v>19</v>
      </c>
      <c r="BI183" s="14">
        <v>99.9</v>
      </c>
      <c r="BJ183" s="14">
        <v>193.1</v>
      </c>
      <c r="BM183" s="79">
        <v>0.33525347042996556</v>
      </c>
      <c r="BN183" s="79">
        <v>-0.31985072508706902</v>
      </c>
      <c r="BO183" s="184">
        <v>-0.35841539429197611</v>
      </c>
      <c r="BP183" s="184">
        <v>-0.29328905613751433</v>
      </c>
      <c r="BQ183" s="184">
        <v>-0.37781799768311941</v>
      </c>
      <c r="BR183" s="184">
        <v>-0.37340208522580043</v>
      </c>
      <c r="BS183" s="184">
        <v>-0.4401012986877173</v>
      </c>
      <c r="BT183" s="184">
        <v>-0.49096015026816797</v>
      </c>
      <c r="BU183" s="184">
        <v>-0.39905451036228445</v>
      </c>
      <c r="BV183" s="184">
        <v>-0.2925050696721293</v>
      </c>
      <c r="BW183" s="184">
        <v>-0.14332312546344994</v>
      </c>
      <c r="BX183" s="79">
        <v>-0.42757088331706572</v>
      </c>
      <c r="BY183" s="79">
        <v>-0.34917903316529786</v>
      </c>
      <c r="CA183" s="79">
        <f t="shared" si="20"/>
        <v>-0.3137646350795682</v>
      </c>
      <c r="CB183" s="79">
        <f t="shared" si="21"/>
        <v>-0.41050082462990534</v>
      </c>
      <c r="CC183" s="79">
        <f t="shared" si="22"/>
        <v>-0.16684691261859674</v>
      </c>
      <c r="CD183" s="79">
        <f t="shared" si="23"/>
        <v>-0.78626186506466045</v>
      </c>
      <c r="CE183" s="79">
        <f t="shared" si="24"/>
        <v>-0.19926501079044445</v>
      </c>
      <c r="CF183" s="79">
        <f t="shared" si="25"/>
        <v>-0.33633363875402789</v>
      </c>
    </row>
    <row r="184" spans="1:84" x14ac:dyDescent="0.2">
      <c r="A184" s="93" t="s">
        <v>662</v>
      </c>
      <c r="B184" s="91" t="s">
        <v>143</v>
      </c>
      <c r="C184" s="3"/>
      <c r="D184" s="93"/>
      <c r="E184" s="93" t="s">
        <v>628</v>
      </c>
      <c r="G184" s="94">
        <v>50</v>
      </c>
      <c r="U184" s="3"/>
      <c r="AJ184" s="3"/>
      <c r="AK184" s="3"/>
      <c r="AO184" s="8">
        <v>61.178379980605754</v>
      </c>
      <c r="AP184" s="9">
        <v>0.91194318793545381</v>
      </c>
      <c r="AQ184" s="8">
        <v>18.013468042546375</v>
      </c>
      <c r="AR184" s="9">
        <v>6.8722165950158596</v>
      </c>
      <c r="AS184" s="50">
        <v>4.0411539045469486E-2</v>
      </c>
      <c r="AT184" s="9">
        <v>2.7740981177433408</v>
      </c>
      <c r="AU184" s="9">
        <v>4.7406450089752887</v>
      </c>
      <c r="AV184" s="9">
        <v>2.7802979157069654</v>
      </c>
      <c r="AW184" s="9">
        <v>2.1755626955639871</v>
      </c>
      <c r="AX184" s="9">
        <v>0.2024456441942345</v>
      </c>
      <c r="AY184" s="8"/>
      <c r="AZ184" s="14">
        <v>779.4</v>
      </c>
      <c r="BA184" s="14">
        <v>36.799999999999997</v>
      </c>
      <c r="BB184" s="14">
        <v>20.399999999999999</v>
      </c>
      <c r="BC184" s="14" t="s">
        <v>546</v>
      </c>
      <c r="BD184" s="14">
        <v>10.5</v>
      </c>
      <c r="BE184" s="14">
        <v>97.9</v>
      </c>
      <c r="BF184" s="14">
        <v>406.6</v>
      </c>
      <c r="BG184" s="14">
        <v>146.80000000000001</v>
      </c>
      <c r="BH184" s="14">
        <v>18.3</v>
      </c>
      <c r="BI184" s="14">
        <v>93.7</v>
      </c>
      <c r="BJ184" s="14">
        <v>180</v>
      </c>
      <c r="BM184" s="79">
        <v>0.28687469522236864</v>
      </c>
      <c r="BN184" s="79">
        <v>-0.26689953656813881</v>
      </c>
      <c r="BO184" s="184">
        <v>-0.3312977816271564</v>
      </c>
      <c r="BP184" s="184">
        <v>-0.25318890979629616</v>
      </c>
      <c r="BQ184" s="184">
        <v>-0.31476283061256016</v>
      </c>
      <c r="BR184" s="184">
        <v>-0.43316504208430817</v>
      </c>
      <c r="BS184" s="184">
        <v>-0.38495460581443885</v>
      </c>
      <c r="BT184" s="184">
        <v>-0.45112737566890349</v>
      </c>
      <c r="BU184" s="184">
        <v>-0.36552765511475604</v>
      </c>
      <c r="BV184" s="184">
        <v>-0.28392559192159594</v>
      </c>
      <c r="BW184" s="184">
        <v>-0.26403377857329036</v>
      </c>
      <c r="BX184" s="79">
        <v>-0.40036339277620903</v>
      </c>
      <c r="BY184" s="79">
        <v>-0.34514460912052725</v>
      </c>
      <c r="CA184" s="79">
        <f t="shared" si="20"/>
        <v>-0.31490654870169754</v>
      </c>
      <c r="CB184" s="79">
        <f t="shared" si="21"/>
        <v>-0.2419420376196304</v>
      </c>
      <c r="CC184" s="79">
        <f t="shared" si="22"/>
        <v>-0.1886577464702992</v>
      </c>
      <c r="CD184" s="79">
        <f t="shared" si="23"/>
        <v>-0.80892206548141643</v>
      </c>
      <c r="CE184" s="79">
        <f t="shared" si="24"/>
        <v>-0.12245809951587383</v>
      </c>
      <c r="CF184" s="79">
        <f t="shared" si="25"/>
        <v>-0.31426382142522524</v>
      </c>
    </row>
    <row r="185" spans="1:84" x14ac:dyDescent="0.2">
      <c r="A185" s="91" t="s">
        <v>663</v>
      </c>
      <c r="B185" s="91" t="s">
        <v>143</v>
      </c>
      <c r="C185" s="3"/>
      <c r="D185" s="91"/>
      <c r="E185" s="91" t="s">
        <v>633</v>
      </c>
      <c r="G185" s="92">
        <v>75</v>
      </c>
      <c r="U185" s="3"/>
      <c r="AJ185" s="3"/>
      <c r="AK185" s="3"/>
      <c r="AO185" s="8">
        <v>60.075121520106045</v>
      </c>
      <c r="AP185" s="9">
        <v>1.0615434057767241</v>
      </c>
      <c r="AQ185" s="8">
        <v>17.180532679869842</v>
      </c>
      <c r="AR185" s="9">
        <v>7.6316635198650227</v>
      </c>
      <c r="AS185" s="50">
        <v>4.2656680592937771E-2</v>
      </c>
      <c r="AT185" s="9">
        <v>3.263969790704214</v>
      </c>
      <c r="AU185" s="9">
        <v>4.9873458401960393</v>
      </c>
      <c r="AV185" s="9">
        <v>2.7537862049572168</v>
      </c>
      <c r="AW185" s="9">
        <v>2.5137588880408148</v>
      </c>
      <c r="AX185" s="9">
        <v>0.18378660667657573</v>
      </c>
      <c r="AY185" s="8"/>
      <c r="AZ185" s="14">
        <v>936.1</v>
      </c>
      <c r="BA185" s="14">
        <v>29.5</v>
      </c>
      <c r="BB185" s="14">
        <v>20.3</v>
      </c>
      <c r="BC185" s="14" t="s">
        <v>546</v>
      </c>
      <c r="BD185" s="14">
        <v>8.3000000000000007</v>
      </c>
      <c r="BE185" s="14">
        <v>102.1</v>
      </c>
      <c r="BF185" s="14">
        <v>408.6</v>
      </c>
      <c r="BG185" s="14">
        <v>171.4</v>
      </c>
      <c r="BH185" s="14">
        <v>21.5</v>
      </c>
      <c r="BI185" s="14">
        <v>104.8</v>
      </c>
      <c r="BJ185" s="14">
        <v>187.9</v>
      </c>
      <c r="BM185" s="79">
        <v>0.31685707897832016</v>
      </c>
      <c r="BN185" s="79">
        <v>-0.31038626226031407</v>
      </c>
      <c r="BO185" s="184">
        <v>-0.25432692412974955</v>
      </c>
      <c r="BP185" s="184">
        <v>-0.31766794363767659</v>
      </c>
      <c r="BQ185" s="184">
        <v>-0.27103107958195882</v>
      </c>
      <c r="BR185" s="184">
        <v>-0.42682925223419022</v>
      </c>
      <c r="BS185" s="184">
        <v>-0.30677022406555254</v>
      </c>
      <c r="BT185" s="184">
        <v>-0.44684181286393754</v>
      </c>
      <c r="BU185" s="184">
        <v>-0.39799886802248363</v>
      </c>
      <c r="BV185" s="184">
        <v>-0.20739666841310145</v>
      </c>
      <c r="BW185" s="184">
        <v>-0.3599571809871136</v>
      </c>
      <c r="BX185" s="79">
        <v>-0.4227487909302865</v>
      </c>
      <c r="BY185" s="79">
        <v>-0.29836244934035439</v>
      </c>
      <c r="CA185" s="79">
        <f t="shared" si="20"/>
        <v>-0.3155549428928085</v>
      </c>
      <c r="CB185" s="79">
        <f t="shared" si="21"/>
        <v>-0.4178668434528422</v>
      </c>
      <c r="CC185" s="79">
        <f t="shared" si="22"/>
        <v>-6.6505716483323263E-2</v>
      </c>
      <c r="CD185" s="79">
        <f t="shared" si="23"/>
        <v>-0.85530782119629789</v>
      </c>
      <c r="CE185" s="79">
        <f t="shared" si="24"/>
        <v>-1.8481817762932007E-2</v>
      </c>
      <c r="CF185" s="79">
        <f t="shared" si="25"/>
        <v>-0.22822597443577486</v>
      </c>
    </row>
    <row r="186" spans="1:84" x14ac:dyDescent="0.2">
      <c r="A186" s="91" t="s">
        <v>664</v>
      </c>
      <c r="B186" s="91" t="s">
        <v>143</v>
      </c>
      <c r="C186" s="3"/>
      <c r="D186" s="91"/>
      <c r="E186" s="91" t="s">
        <v>628</v>
      </c>
      <c r="G186" s="92">
        <v>10</v>
      </c>
      <c r="U186" s="3"/>
      <c r="AJ186" s="3"/>
      <c r="AK186" s="3"/>
      <c r="AO186" s="8">
        <v>63.904652670423381</v>
      </c>
      <c r="AP186" s="9">
        <v>0.78192789108861516</v>
      </c>
      <c r="AQ186" s="8">
        <v>17.602353762529297</v>
      </c>
      <c r="AR186" s="9">
        <v>6.0569490849249492</v>
      </c>
      <c r="AS186" s="50">
        <v>4.8546062933226941E-2</v>
      </c>
      <c r="AT186" s="9">
        <v>2.2709818979703789</v>
      </c>
      <c r="AU186" s="9">
        <v>3.4438737346033013</v>
      </c>
      <c r="AV186" s="9">
        <v>2.3976462374707026</v>
      </c>
      <c r="AW186" s="9">
        <v>2.9312322345783675</v>
      </c>
      <c r="AX186" s="9">
        <v>0.25133396499276917</v>
      </c>
      <c r="AY186" s="8"/>
      <c r="AZ186" s="14">
        <v>920.5</v>
      </c>
      <c r="BA186" s="14">
        <v>29.5</v>
      </c>
      <c r="BB186" s="14">
        <v>20.5</v>
      </c>
      <c r="BC186" s="14" t="s">
        <v>546</v>
      </c>
      <c r="BD186" s="14">
        <v>13.4</v>
      </c>
      <c r="BE186" s="14">
        <v>114</v>
      </c>
      <c r="BF186" s="14">
        <v>306.3</v>
      </c>
      <c r="BG186" s="14">
        <v>107.9</v>
      </c>
      <c r="BH186" s="14">
        <v>19</v>
      </c>
      <c r="BI186" s="14">
        <v>94.9</v>
      </c>
      <c r="BJ186" s="14">
        <v>178.7</v>
      </c>
      <c r="BM186" s="79">
        <v>0.2816868782318207</v>
      </c>
      <c r="BN186" s="79">
        <v>-0.2286598236097096</v>
      </c>
      <c r="BO186" s="184">
        <v>-0.42246323285212928</v>
      </c>
      <c r="BP186" s="184">
        <v>-0.2649242041586819</v>
      </c>
      <c r="BQ186" s="184">
        <v>-0.391660594434045</v>
      </c>
      <c r="BR186" s="184">
        <v>-0.31411200290182772</v>
      </c>
      <c r="BS186" s="184">
        <v>-0.49283768216517565</v>
      </c>
      <c r="BT186" s="184">
        <v>-0.59836707542484735</v>
      </c>
      <c r="BU186" s="184">
        <v>-0.44886953203148194</v>
      </c>
      <c r="BV186" s="184">
        <v>-2.818246757638776E-2</v>
      </c>
      <c r="BW186" s="184">
        <v>-7.965940141070238E-2</v>
      </c>
      <c r="BX186" s="79">
        <v>-0.54499547749381305</v>
      </c>
      <c r="BY186" s="79">
        <v>-0.33193305934756168</v>
      </c>
      <c r="CA186" s="79">
        <f t="shared" si="20"/>
        <v>-0.19643700585026658</v>
      </c>
      <c r="CB186" s="79">
        <f t="shared" si="21"/>
        <v>-0.3878969215712873</v>
      </c>
      <c r="CC186" s="79">
        <f t="shared" si="22"/>
        <v>-3.4804167674816533E-2</v>
      </c>
      <c r="CD186" s="79">
        <f t="shared" si="23"/>
        <v>-0.75437419561445163</v>
      </c>
      <c r="CE186" s="79">
        <f t="shared" si="24"/>
        <v>-0.35030248772154404</v>
      </c>
      <c r="CF186" s="79">
        <f t="shared" si="25"/>
        <v>-0.2828540886592209</v>
      </c>
    </row>
    <row r="187" spans="1:84" x14ac:dyDescent="0.2">
      <c r="A187" s="91" t="s">
        <v>665</v>
      </c>
      <c r="B187" s="91" t="s">
        <v>143</v>
      </c>
      <c r="C187" s="3"/>
      <c r="D187" s="91"/>
      <c r="E187" s="91" t="s">
        <v>628</v>
      </c>
      <c r="G187" s="92">
        <v>30</v>
      </c>
      <c r="U187" s="3"/>
      <c r="AJ187" s="3"/>
      <c r="AK187" s="3"/>
      <c r="AO187" s="8" t="s">
        <v>546</v>
      </c>
      <c r="AP187" s="9" t="s">
        <v>546</v>
      </c>
      <c r="AQ187" s="8" t="s">
        <v>546</v>
      </c>
      <c r="AR187" s="9" t="s">
        <v>546</v>
      </c>
      <c r="AS187" s="9" t="s">
        <v>546</v>
      </c>
      <c r="AT187" s="9" t="s">
        <v>546</v>
      </c>
      <c r="AU187" s="9" t="s">
        <v>546</v>
      </c>
      <c r="AV187" s="9" t="s">
        <v>546</v>
      </c>
      <c r="AW187" s="9" t="s">
        <v>546</v>
      </c>
      <c r="AX187" s="9" t="s">
        <v>546</v>
      </c>
      <c r="AY187" s="8"/>
      <c r="AZ187" s="14">
        <v>902</v>
      </c>
      <c r="BA187" s="14">
        <v>30.9</v>
      </c>
      <c r="BB187" s="14">
        <v>20.5</v>
      </c>
      <c r="BC187" s="14" t="s">
        <v>546</v>
      </c>
      <c r="BD187" s="14">
        <v>12.3</v>
      </c>
      <c r="BE187" s="14">
        <v>106.4</v>
      </c>
      <c r="BF187" s="14">
        <v>340.8</v>
      </c>
      <c r="BG187" s="14">
        <v>107.2</v>
      </c>
      <c r="BH187" s="14">
        <v>17.2</v>
      </c>
      <c r="BI187" s="14">
        <v>90.8</v>
      </c>
      <c r="BJ187" s="14">
        <v>156.69999999999999</v>
      </c>
      <c r="BM187" s="79">
        <v>0.18083883305696458</v>
      </c>
      <c r="BN187" s="79" t="s">
        <v>263</v>
      </c>
      <c r="BO187" s="79" t="s">
        <v>263</v>
      </c>
      <c r="BP187" s="79" t="s">
        <v>263</v>
      </c>
      <c r="BQ187" s="79" t="s">
        <v>263</v>
      </c>
      <c r="BR187" s="79" t="s">
        <v>263</v>
      </c>
      <c r="BS187" s="79" t="s">
        <v>263</v>
      </c>
      <c r="BT187" s="79" t="s">
        <v>263</v>
      </c>
      <c r="BU187" s="79" t="s">
        <v>263</v>
      </c>
      <c r="BV187" s="79" t="s">
        <v>263</v>
      </c>
      <c r="BW187" s="79" t="s">
        <v>263</v>
      </c>
      <c r="BX187" s="79">
        <v>-0.42267035469419167</v>
      </c>
      <c r="BY187" s="79">
        <v>-0.27105430857935708</v>
      </c>
      <c r="CA187" s="79">
        <f t="shared" si="20"/>
        <v>-0.14471223196604832</v>
      </c>
      <c r="CB187" s="79">
        <f t="shared" si="21"/>
        <v>-0.26883299805089755</v>
      </c>
      <c r="CC187" s="79">
        <f t="shared" si="22"/>
        <v>7.8583416751961455E-2</v>
      </c>
      <c r="CD187" s="79">
        <f t="shared" si="23"/>
        <v>-0.74288355242097781</v>
      </c>
      <c r="CE187" s="79">
        <f t="shared" si="24"/>
        <v>-0.26389443582898908</v>
      </c>
      <c r="CF187" s="79">
        <f t="shared" si="25"/>
        <v>-0.25964855441726664</v>
      </c>
    </row>
    <row r="188" spans="1:84" x14ac:dyDescent="0.2">
      <c r="A188" s="91" t="s">
        <v>666</v>
      </c>
      <c r="B188" s="91" t="s">
        <v>143</v>
      </c>
      <c r="C188" s="3"/>
      <c r="D188" s="91"/>
      <c r="E188" s="91" t="s">
        <v>628</v>
      </c>
      <c r="G188" s="92">
        <v>50</v>
      </c>
      <c r="U188" s="3"/>
      <c r="AJ188" s="3"/>
      <c r="AK188" s="3"/>
      <c r="AO188" s="8">
        <v>63.30107193258133</v>
      </c>
      <c r="AP188" s="9">
        <v>0.80570095983505641</v>
      </c>
      <c r="AQ188" s="8">
        <v>18.004664057730221</v>
      </c>
      <c r="AR188" s="9">
        <v>6.0592715662626473</v>
      </c>
      <c r="AS188" s="50">
        <v>3.5063895589162557E-2</v>
      </c>
      <c r="AT188" s="9">
        <v>2.353047151021388</v>
      </c>
      <c r="AU188" s="9">
        <v>3.808313232512285</v>
      </c>
      <c r="AV188" s="9">
        <v>2.5141873429883992</v>
      </c>
      <c r="AW188" s="9">
        <v>2.6783301472280878</v>
      </c>
      <c r="AX188" s="9">
        <v>0.1851610901484291</v>
      </c>
      <c r="AY188" s="8"/>
      <c r="AZ188" s="14">
        <v>846.1</v>
      </c>
      <c r="BA188" s="14">
        <v>27.7</v>
      </c>
      <c r="BB188" s="14">
        <v>20.3</v>
      </c>
      <c r="BC188" s="14" t="s">
        <v>546</v>
      </c>
      <c r="BD188" s="14">
        <v>12.7</v>
      </c>
      <c r="BE188" s="14">
        <v>100.3</v>
      </c>
      <c r="BF188" s="14">
        <v>338.9</v>
      </c>
      <c r="BG188" s="14">
        <v>112.2</v>
      </c>
      <c r="BH188" s="14">
        <v>18</v>
      </c>
      <c r="BI188" s="14">
        <v>87.6</v>
      </c>
      <c r="BJ188" s="14">
        <v>160.19999999999999</v>
      </c>
      <c r="BM188" s="79">
        <v>0.19873561260940298</v>
      </c>
      <c r="BN188" s="79">
        <v>-0.14771159676842371</v>
      </c>
      <c r="BO188" s="184">
        <v>-0.33618225947546088</v>
      </c>
      <c r="BP188" s="184">
        <v>-0.16129652771524583</v>
      </c>
      <c r="BQ188" s="184">
        <v>-0.32114896554695072</v>
      </c>
      <c r="BR188" s="184">
        <v>-0.44738662311832778</v>
      </c>
      <c r="BS188" s="184">
        <v>-0.413826776292469</v>
      </c>
      <c r="BT188" s="184">
        <v>-0.50457628685727918</v>
      </c>
      <c r="BU188" s="184">
        <v>-0.35534257080834331</v>
      </c>
      <c r="BV188" s="184">
        <v>-9.4859220954456314E-3</v>
      </c>
      <c r="BW188" s="184">
        <v>-0.24367376105149674</v>
      </c>
      <c r="BX188" s="79">
        <v>-0.43843203383458673</v>
      </c>
      <c r="BY188" s="79">
        <v>-0.31210854339043081</v>
      </c>
      <c r="CA188" s="79">
        <f t="shared" si="20"/>
        <v>-0.21136136202706568</v>
      </c>
      <c r="CB188" s="79">
        <f t="shared" si="21"/>
        <v>-0.35887257089838054</v>
      </c>
      <c r="CC188" s="79">
        <f t="shared" si="22"/>
        <v>-1.0364237671329213E-2</v>
      </c>
      <c r="CD188" s="79">
        <f t="shared" si="23"/>
        <v>-0.74032212216308046</v>
      </c>
      <c r="CE188" s="79">
        <f t="shared" si="24"/>
        <v>-0.24639346328935663</v>
      </c>
      <c r="CF188" s="79">
        <f t="shared" si="25"/>
        <v>-0.24214089676760941</v>
      </c>
    </row>
    <row r="189" spans="1:84" x14ac:dyDescent="0.2">
      <c r="A189" s="91" t="s">
        <v>667</v>
      </c>
      <c r="B189" s="91" t="s">
        <v>143</v>
      </c>
      <c r="C189" s="3"/>
      <c r="D189" s="91"/>
      <c r="E189" s="91" t="s">
        <v>628</v>
      </c>
      <c r="G189" s="92">
        <v>10</v>
      </c>
      <c r="U189" s="3"/>
      <c r="AJ189" s="3"/>
      <c r="AK189" s="3"/>
      <c r="AO189" s="8">
        <v>63.889692603936986</v>
      </c>
      <c r="AP189" s="9">
        <v>0.84506480160432607</v>
      </c>
      <c r="AQ189" s="8">
        <v>17.974837621845971</v>
      </c>
      <c r="AR189" s="9">
        <v>5.8715541410170706</v>
      </c>
      <c r="AS189" s="50">
        <v>3.6190633449400871E-2</v>
      </c>
      <c r="AT189" s="9">
        <v>2.2618204312125232</v>
      </c>
      <c r="AU189" s="9">
        <v>3.4780352991649126</v>
      </c>
      <c r="AV189" s="9">
        <v>2.4064891398696981</v>
      </c>
      <c r="AW189" s="9">
        <v>2.7367328817009047</v>
      </c>
      <c r="AX189" s="9">
        <v>0.22149278153029564</v>
      </c>
      <c r="AY189" s="8"/>
      <c r="AZ189" s="14">
        <v>890.5</v>
      </c>
      <c r="BA189" s="14">
        <v>21.7</v>
      </c>
      <c r="BB189" s="14">
        <v>20.5</v>
      </c>
      <c r="BC189" s="14" t="s">
        <v>546</v>
      </c>
      <c r="BD189" s="14">
        <v>11.4</v>
      </c>
      <c r="BE189" s="14">
        <v>110.7</v>
      </c>
      <c r="BF189" s="14">
        <v>317.89999999999998</v>
      </c>
      <c r="BG189" s="14">
        <v>104.3</v>
      </c>
      <c r="BH189" s="14">
        <v>17.3</v>
      </c>
      <c r="BI189" s="14">
        <v>91.3</v>
      </c>
      <c r="BJ189" s="14">
        <v>157.6</v>
      </c>
      <c r="BM189" s="79">
        <v>0.18551678388341597</v>
      </c>
      <c r="BN189" s="79">
        <v>-0.12559504087595652</v>
      </c>
      <c r="BO189" s="184">
        <v>-0.29226400306871203</v>
      </c>
      <c r="BP189" s="184">
        <v>-0.14887236250449321</v>
      </c>
      <c r="BQ189" s="184">
        <v>-0.33132754216657767</v>
      </c>
      <c r="BR189" s="184">
        <v>-0.42021935597635229</v>
      </c>
      <c r="BS189" s="184">
        <v>-0.42725702947803756</v>
      </c>
      <c r="BT189" s="184">
        <v>-0.54007775851360007</v>
      </c>
      <c r="BU189" s="184">
        <v>-0.3727775985322388</v>
      </c>
      <c r="BV189" s="184">
        <v>2.8810176698986334E-2</v>
      </c>
      <c r="BW189" s="184">
        <v>-8.0344200109239372E-2</v>
      </c>
      <c r="BX189" s="79">
        <v>-0.46453932170956247</v>
      </c>
      <c r="BY189" s="79">
        <v>-0.27122597407529347</v>
      </c>
      <c r="CA189" s="79">
        <f t="shared" si="20"/>
        <v>-0.11522867848097007</v>
      </c>
      <c r="CB189" s="79">
        <f t="shared" si="21"/>
        <v>-0.48945900445236223</v>
      </c>
      <c r="CC189" s="79">
        <f t="shared" si="22"/>
        <v>5.8751182237310351E-2</v>
      </c>
      <c r="CD189" s="79">
        <f t="shared" si="23"/>
        <v>-0.76305781868979106</v>
      </c>
      <c r="CE189" s="79">
        <f t="shared" si="24"/>
        <v>-0.28789766975991271</v>
      </c>
      <c r="CF189" s="79">
        <f t="shared" si="25"/>
        <v>-0.25959666164536055</v>
      </c>
    </row>
    <row r="190" spans="1:84" x14ac:dyDescent="0.2">
      <c r="A190" s="91" t="s">
        <v>668</v>
      </c>
      <c r="B190" s="91" t="s">
        <v>143</v>
      </c>
      <c r="C190" s="3"/>
      <c r="D190" s="91"/>
      <c r="E190" s="91" t="s">
        <v>628</v>
      </c>
      <c r="G190" s="92">
        <v>30</v>
      </c>
      <c r="U190" s="3"/>
      <c r="AJ190" s="3"/>
      <c r="AK190" s="3"/>
      <c r="AO190" s="8">
        <v>64.188234826029003</v>
      </c>
      <c r="AP190" s="9">
        <v>0.75795253347126323</v>
      </c>
      <c r="AQ190" s="8">
        <v>17.908369307895832</v>
      </c>
      <c r="AR190" s="9">
        <v>5.6080529969960402</v>
      </c>
      <c r="AS190" s="50">
        <v>3.3613772455089813E-2</v>
      </c>
      <c r="AT190" s="9">
        <v>2.1912984661905419</v>
      </c>
      <c r="AU190" s="9">
        <v>3.7002407145841203</v>
      </c>
      <c r="AV190" s="9">
        <v>2.4996518590725518</v>
      </c>
      <c r="AW190" s="9">
        <v>2.6448763602363372</v>
      </c>
      <c r="AX190" s="9">
        <v>0.20192173791950979</v>
      </c>
      <c r="AY190" s="8"/>
      <c r="AZ190" s="14">
        <v>898.5</v>
      </c>
      <c r="BA190" s="14">
        <v>20.8</v>
      </c>
      <c r="BB190" s="14">
        <v>20.2</v>
      </c>
      <c r="BC190" s="14" t="s">
        <v>546</v>
      </c>
      <c r="BD190" s="14">
        <v>11.2</v>
      </c>
      <c r="BE190" s="14">
        <v>99.5</v>
      </c>
      <c r="BF190" s="14">
        <v>348.1</v>
      </c>
      <c r="BG190" s="14">
        <v>101.6</v>
      </c>
      <c r="BH190" s="14">
        <v>16.100000000000001</v>
      </c>
      <c r="BI190" s="14">
        <v>83.1</v>
      </c>
      <c r="BJ190" s="14">
        <v>146.1</v>
      </c>
      <c r="BM190" s="79">
        <v>0.12140619534583408</v>
      </c>
      <c r="BN190" s="79">
        <v>-5.2360306896909625E-2</v>
      </c>
      <c r="BO190" s="184">
        <v>-0.3152543555346301</v>
      </c>
      <c r="BP190" s="184">
        <v>-8.527245677754669E-2</v>
      </c>
      <c r="BQ190" s="184">
        <v>-0.31106464624492236</v>
      </c>
      <c r="BR190" s="184">
        <v>-0.41911417242989357</v>
      </c>
      <c r="BS190" s="184">
        <v>-0.40143795195977083</v>
      </c>
      <c r="BT190" s="184">
        <v>-0.47217932043143407</v>
      </c>
      <c r="BU190" s="184">
        <v>-0.2972138757594478</v>
      </c>
      <c r="BV190" s="184">
        <v>7.2541766762804771E-2</v>
      </c>
      <c r="BW190" s="184">
        <v>-9.5611961416835589E-2</v>
      </c>
      <c r="BX190" s="79">
        <v>-0.36751959311624627</v>
      </c>
      <c r="BY190" s="79">
        <v>-0.28446788783174703</v>
      </c>
      <c r="CA190" s="79">
        <f t="shared" si="20"/>
        <v>-0.14214775076380892</v>
      </c>
      <c r="CB190" s="79">
        <f t="shared" si="21"/>
        <v>-0.47211390888609195</v>
      </c>
      <c r="CC190" s="79">
        <f t="shared" si="22"/>
        <v>0.15234908988028395</v>
      </c>
      <c r="CD190" s="79">
        <f t="shared" si="23"/>
        <v>-0.74889142075586546</v>
      </c>
      <c r="CE190" s="79">
        <f t="shared" si="24"/>
        <v>-0.25173091309311391</v>
      </c>
      <c r="CF190" s="79">
        <f t="shared" si="25"/>
        <v>-0.25671710539240766</v>
      </c>
    </row>
    <row r="191" spans="1:84" x14ac:dyDescent="0.2">
      <c r="A191" s="91" t="s">
        <v>669</v>
      </c>
      <c r="B191" s="91" t="s">
        <v>143</v>
      </c>
      <c r="C191" s="3"/>
      <c r="D191" s="91"/>
      <c r="E191" s="91" t="s">
        <v>628</v>
      </c>
      <c r="G191" s="92">
        <v>50</v>
      </c>
      <c r="U191" s="3"/>
      <c r="AJ191" s="3"/>
      <c r="AK191" s="3"/>
      <c r="AO191" s="8">
        <v>64.302349989504521</v>
      </c>
      <c r="AP191" s="9">
        <v>0.74867806843057494</v>
      </c>
      <c r="AQ191" s="8">
        <v>18.033245704347131</v>
      </c>
      <c r="AR191" s="9">
        <v>5.387683296182642</v>
      </c>
      <c r="AS191" s="50">
        <v>2.9750087462391175E-2</v>
      </c>
      <c r="AT191" s="9">
        <v>2.1050948092320305</v>
      </c>
      <c r="AU191" s="9">
        <v>3.7114040962386179</v>
      </c>
      <c r="AV191" s="9">
        <v>2.5149185850084468</v>
      </c>
      <c r="AW191" s="9">
        <v>2.7308257449296809</v>
      </c>
      <c r="AX191" s="9">
        <v>0.18592005437661807</v>
      </c>
      <c r="AY191" s="8"/>
      <c r="AZ191" s="14">
        <v>913</v>
      </c>
      <c r="BA191" s="14">
        <v>26.1</v>
      </c>
      <c r="BB191" s="14">
        <v>20</v>
      </c>
      <c r="BC191" s="14" t="s">
        <v>546</v>
      </c>
      <c r="BD191" s="14">
        <v>10.3</v>
      </c>
      <c r="BE191" s="14">
        <v>96.2</v>
      </c>
      <c r="BF191" s="14">
        <v>352.5</v>
      </c>
      <c r="BG191" s="14">
        <v>96.3</v>
      </c>
      <c r="BH191" s="14">
        <v>15.8</v>
      </c>
      <c r="BI191" s="14">
        <v>77.7</v>
      </c>
      <c r="BJ191" s="14">
        <v>156.19999999999999</v>
      </c>
      <c r="BM191" s="79">
        <v>0.17821667823320331</v>
      </c>
      <c r="BN191" s="79">
        <v>-0.11205954736477564</v>
      </c>
      <c r="BO191" s="184">
        <v>-0.36736740074705732</v>
      </c>
      <c r="BP191" s="184">
        <v>-0.13845334457805214</v>
      </c>
      <c r="BQ191" s="184">
        <v>-0.38093306608037625</v>
      </c>
      <c r="BR191" s="184">
        <v>-0.51912637432385522</v>
      </c>
      <c r="BS191" s="184">
        <v>-0.46216570835232118</v>
      </c>
      <c r="BT191" s="184">
        <v>-0.50481913610843132</v>
      </c>
      <c r="BU191" s="184">
        <v>-0.33864176024635884</v>
      </c>
      <c r="BV191" s="184">
        <v>3.5790714509223776E-2</v>
      </c>
      <c r="BW191" s="184">
        <v>-0.22112608664698086</v>
      </c>
      <c r="BX191" s="79">
        <v>-0.40093856728339727</v>
      </c>
      <c r="BY191" s="79">
        <v>-0.37422485355636159</v>
      </c>
      <c r="CA191" s="79">
        <f t="shared" si="20"/>
        <v>-0.22422876549136173</v>
      </c>
      <c r="CB191" s="79">
        <f t="shared" si="21"/>
        <v>-0.38043542502940486</v>
      </c>
      <c r="CC191" s="79">
        <f t="shared" si="22"/>
        <v>9.5231549343999689E-2</v>
      </c>
      <c r="CD191" s="79">
        <f t="shared" si="23"/>
        <v>-0.78400189586156077</v>
      </c>
      <c r="CE191" s="79">
        <f t="shared" si="24"/>
        <v>-0.33662428421817192</v>
      </c>
      <c r="CF191" s="79">
        <f t="shared" si="25"/>
        <v>-0.31773273305673011</v>
      </c>
    </row>
    <row r="192" spans="1:84" ht="6" customHeight="1" x14ac:dyDescent="0.2">
      <c r="A192" s="91"/>
      <c r="B192" s="91"/>
      <c r="C192" s="3"/>
      <c r="D192" s="91"/>
      <c r="E192" s="91"/>
      <c r="F192" s="3"/>
      <c r="G192" s="92"/>
      <c r="U192" s="3"/>
      <c r="AJ192" s="3"/>
      <c r="AK192" s="3"/>
      <c r="AO192" s="8"/>
      <c r="AP192" s="9"/>
      <c r="AQ192" s="8"/>
      <c r="AR192" s="9"/>
      <c r="AS192" s="9"/>
      <c r="AT192" s="9"/>
      <c r="AU192" s="9"/>
      <c r="AV192" s="9"/>
      <c r="AW192" s="9"/>
      <c r="AX192" s="9"/>
      <c r="AY192" s="8"/>
      <c r="AZ192" s="8"/>
      <c r="BA192" s="8"/>
      <c r="BB192" s="9"/>
      <c r="BC192" s="22"/>
      <c r="BD192" s="12"/>
      <c r="BE192" s="12"/>
      <c r="BF192" s="12"/>
      <c r="BG192" s="12"/>
      <c r="BH192" s="12"/>
      <c r="BI192" s="12"/>
      <c r="BJ192" s="12"/>
      <c r="BM192" s="79"/>
      <c r="BN192" s="79"/>
      <c r="BO192" s="184"/>
      <c r="BP192" s="184"/>
      <c r="BQ192" s="184"/>
      <c r="BR192" s="184"/>
      <c r="BS192" s="184"/>
      <c r="BT192" s="184"/>
      <c r="BU192" s="184"/>
      <c r="BV192" s="184"/>
      <c r="BW192" s="184"/>
      <c r="BX192" s="79"/>
      <c r="BY192" s="79"/>
      <c r="CA192" s="79"/>
      <c r="CB192" s="79"/>
      <c r="CC192" s="79"/>
      <c r="CD192" s="79"/>
      <c r="CE192" s="79"/>
      <c r="CF192" s="79"/>
    </row>
    <row r="193" spans="1:84" x14ac:dyDescent="0.2">
      <c r="A193" s="95" t="s">
        <v>670</v>
      </c>
      <c r="B193" s="95"/>
      <c r="C193" s="3"/>
      <c r="D193" s="95"/>
      <c r="E193" s="95"/>
      <c r="F193" s="3"/>
      <c r="G193" s="96"/>
      <c r="U193" s="3"/>
      <c r="AJ193" s="3"/>
      <c r="AK193" s="3"/>
      <c r="AO193" s="73">
        <v>61.934100970583003</v>
      </c>
      <c r="AP193" s="74">
        <v>0.92584759365289171</v>
      </c>
      <c r="AQ193" s="73">
        <v>18.483937020455219</v>
      </c>
      <c r="AR193" s="73">
        <v>6.6341566696412402</v>
      </c>
      <c r="AS193" s="18">
        <v>3.960430086134388E-2</v>
      </c>
      <c r="AT193" s="73">
        <v>2.6605537500822574</v>
      </c>
      <c r="AU193" s="73">
        <v>4.0529772729994686</v>
      </c>
      <c r="AV193" s="73">
        <v>2.4299847876653979</v>
      </c>
      <c r="AW193" s="73">
        <v>2.3673966132986499</v>
      </c>
      <c r="AX193" s="74">
        <v>0.18642247774463805</v>
      </c>
      <c r="AY193" s="73"/>
      <c r="AZ193" s="75">
        <v>825.40897435897443</v>
      </c>
      <c r="BA193" s="75">
        <v>30.453846153846154</v>
      </c>
      <c r="BB193" s="73">
        <v>21.161538461538459</v>
      </c>
      <c r="BC193" s="75" t="s">
        <v>263</v>
      </c>
      <c r="BD193" s="75">
        <v>11.674358974358976</v>
      </c>
      <c r="BE193" s="75">
        <v>105.97948717948719</v>
      </c>
      <c r="BF193" s="75">
        <v>354.02820512820512</v>
      </c>
      <c r="BG193" s="75">
        <v>135.92692307692306</v>
      </c>
      <c r="BH193" s="75">
        <v>19.294871794871788</v>
      </c>
      <c r="BI193" s="75">
        <v>92.911538461538484</v>
      </c>
      <c r="BJ193" s="75">
        <v>176.34487179487184</v>
      </c>
      <c r="BM193" s="52">
        <v>0.26747096795340125</v>
      </c>
      <c r="BN193" s="52">
        <v>-0.23967910511375651</v>
      </c>
      <c r="BO193" s="185">
        <v>-0.30791491583912828</v>
      </c>
      <c r="BP193" s="185">
        <v>-0.21668918395054781</v>
      </c>
      <c r="BQ193" s="185">
        <v>-0.32533336543862862</v>
      </c>
      <c r="BR193" s="185">
        <v>-0.43222579710709397</v>
      </c>
      <c r="BS193" s="185">
        <v>-0.39834303939754134</v>
      </c>
      <c r="BT193" s="185">
        <v>-0.51720487525080761</v>
      </c>
      <c r="BU193" s="185">
        <v>-0.42708652665049235</v>
      </c>
      <c r="BV193" s="185">
        <v>-0.20073237639884742</v>
      </c>
      <c r="BW193" s="185">
        <v>-0.29832306222116239</v>
      </c>
      <c r="BX193" s="52">
        <v>-0.462705004639552</v>
      </c>
      <c r="BY193" s="52">
        <v>-0.33575402516097813</v>
      </c>
      <c r="CA193" s="79"/>
      <c r="CB193" s="79"/>
      <c r="CC193" s="79"/>
      <c r="CD193" s="79"/>
      <c r="CE193" s="79"/>
      <c r="CF193" s="79"/>
    </row>
    <row r="194" spans="1:84" x14ac:dyDescent="0.2">
      <c r="A194" s="97" t="s">
        <v>671</v>
      </c>
      <c r="B194" s="97"/>
      <c r="C194" s="3"/>
      <c r="D194" s="97"/>
      <c r="E194" s="97"/>
      <c r="F194" s="3"/>
      <c r="G194" s="98"/>
      <c r="U194" s="3"/>
      <c r="AJ194" s="3"/>
      <c r="AK194" s="3"/>
      <c r="AO194" s="8">
        <v>2.1658948361099517</v>
      </c>
      <c r="AP194" s="9">
        <v>0.15950208480358105</v>
      </c>
      <c r="AQ194" s="8">
        <v>1.1793582127582543</v>
      </c>
      <c r="AR194" s="8">
        <v>1.1388193993171485</v>
      </c>
      <c r="AS194" s="87">
        <v>1.4452872284226785E-2</v>
      </c>
      <c r="AT194" s="8">
        <v>0.55953279877217255</v>
      </c>
      <c r="AU194" s="8">
        <v>0.93382344665993566</v>
      </c>
      <c r="AV194" s="8">
        <v>0.58142343776830707</v>
      </c>
      <c r="AW194" s="8">
        <v>0.37028739395604687</v>
      </c>
      <c r="AX194" s="9">
        <v>0.12319915872952668</v>
      </c>
      <c r="AY194" s="8"/>
      <c r="AZ194" s="14">
        <v>127.43063721470072</v>
      </c>
      <c r="BA194" s="14">
        <v>10.363889348557755</v>
      </c>
      <c r="BB194" s="8">
        <v>2.0969227501848784</v>
      </c>
      <c r="BC194" s="14" t="s">
        <v>263</v>
      </c>
      <c r="BD194" s="14">
        <v>3.2708337738638349</v>
      </c>
      <c r="BE194" s="14">
        <v>18.29386894633393</v>
      </c>
      <c r="BF194" s="14">
        <v>83.872835433273139</v>
      </c>
      <c r="BG194" s="14">
        <v>38.145116581658591</v>
      </c>
      <c r="BH194" s="14">
        <v>3.4261989735285114</v>
      </c>
      <c r="BI194" s="14">
        <v>12.704235960341432</v>
      </c>
      <c r="BJ194" s="14">
        <v>27.658564818646337</v>
      </c>
      <c r="BM194" s="9">
        <v>0.12170676888244276</v>
      </c>
      <c r="BN194" s="9">
        <v>0.14390813933790714</v>
      </c>
      <c r="BO194" s="9">
        <v>9.99400047451664E-2</v>
      </c>
      <c r="BP194" s="9">
        <v>0.12220824759196099</v>
      </c>
      <c r="BQ194" s="9">
        <v>9.1080481881612607E-2</v>
      </c>
      <c r="BR194" s="9">
        <v>0.17878935966937967</v>
      </c>
      <c r="BS194" s="9">
        <v>0.1065489359326097</v>
      </c>
      <c r="BT194" s="9">
        <v>0.14012964326028596</v>
      </c>
      <c r="BU194" s="9">
        <v>0.19102952794420183</v>
      </c>
      <c r="BV194" s="9">
        <v>0.1909806110386576</v>
      </c>
      <c r="BW194" s="9">
        <v>0.45073032237114086</v>
      </c>
      <c r="BX194" s="9">
        <v>0.17336559153825257</v>
      </c>
      <c r="BY194" s="9">
        <v>6.9340479577133324E-2</v>
      </c>
      <c r="CA194" s="79"/>
      <c r="CB194" s="79"/>
      <c r="CC194" s="79"/>
      <c r="CD194" s="79"/>
      <c r="CE194" s="79"/>
      <c r="CF194" s="79"/>
    </row>
    <row r="195" spans="1:84" x14ac:dyDescent="0.2">
      <c r="A195" s="97" t="s">
        <v>672</v>
      </c>
      <c r="B195" s="97"/>
      <c r="C195" s="3"/>
      <c r="D195" s="97"/>
      <c r="E195" s="97"/>
      <c r="F195" s="3"/>
      <c r="G195" s="98"/>
      <c r="U195" s="3"/>
      <c r="AJ195" s="3"/>
      <c r="AK195" s="3"/>
      <c r="AO195" s="8">
        <v>0.34245804272522767</v>
      </c>
      <c r="AP195" s="9">
        <v>2.5219493976232334E-2</v>
      </c>
      <c r="AQ195" s="8">
        <v>0.18647290647707668</v>
      </c>
      <c r="AR195" s="8">
        <v>0.18006315727134956</v>
      </c>
      <c r="AS195" s="87">
        <v>2.2851997574838546E-3</v>
      </c>
      <c r="AT195" s="8">
        <v>8.8469903484436521E-2</v>
      </c>
      <c r="AU195" s="8">
        <v>0.14765045119570763</v>
      </c>
      <c r="AV195" s="8">
        <v>9.1931117417650865E-2</v>
      </c>
      <c r="AW195" s="8">
        <v>5.8547577687458739E-2</v>
      </c>
      <c r="AX195" s="9">
        <v>1.9479497370096018E-2</v>
      </c>
      <c r="AY195" s="8"/>
      <c r="AZ195" s="14">
        <v>20.405232675395858</v>
      </c>
      <c r="BA195" s="8">
        <v>1.6595504676247606</v>
      </c>
      <c r="BB195" s="8">
        <v>0.33577636865899052</v>
      </c>
      <c r="BC195" s="14" t="s">
        <v>263</v>
      </c>
      <c r="BD195" s="8">
        <v>0.52375257361214178</v>
      </c>
      <c r="BE195" s="14">
        <v>2.9293634603286667</v>
      </c>
      <c r="BF195" s="14">
        <v>13.430402292327923</v>
      </c>
      <c r="BG195" s="14">
        <v>6.1081070949008067</v>
      </c>
      <c r="BH195" s="8">
        <v>0.54863091620000515</v>
      </c>
      <c r="BI195" s="14">
        <v>2.0343058498336717</v>
      </c>
      <c r="BJ195" s="14">
        <v>4.4289149213081727</v>
      </c>
      <c r="BM195" s="9">
        <v>1.9488680206727987E-2</v>
      </c>
      <c r="BN195" s="9">
        <v>2.3344982875679089E-2</v>
      </c>
      <c r="BO195" s="9">
        <v>1.6212409597576045E-2</v>
      </c>
      <c r="BP195" s="9">
        <v>1.9824795598268E-2</v>
      </c>
      <c r="BQ195" s="9">
        <v>1.4775205208109867E-2</v>
      </c>
      <c r="BR195" s="9">
        <v>2.9003464008625812E-2</v>
      </c>
      <c r="BS195" s="9">
        <v>1.7284519806958516E-2</v>
      </c>
      <c r="BT195" s="9">
        <v>2.2732029872230372E-2</v>
      </c>
      <c r="BU195" s="9">
        <v>3.0989081501047139E-2</v>
      </c>
      <c r="BV195" s="9">
        <v>3.0981146131112434E-2</v>
      </c>
      <c r="BW195" s="9">
        <v>7.31181134417732E-2</v>
      </c>
      <c r="BX195" s="9">
        <v>2.7760712106347219E-2</v>
      </c>
      <c r="BY195" s="9">
        <v>1.1103362978645708E-2</v>
      </c>
      <c r="CA195" s="79"/>
      <c r="CB195" s="79"/>
      <c r="CC195" s="79"/>
      <c r="CD195" s="79"/>
      <c r="CE195" s="79"/>
      <c r="CF195" s="79"/>
    </row>
    <row r="196" spans="1:84" x14ac:dyDescent="0.2">
      <c r="A196" s="97" t="s">
        <v>673</v>
      </c>
      <c r="B196" s="97"/>
      <c r="C196" s="3"/>
      <c r="D196" s="97"/>
      <c r="E196" s="97"/>
      <c r="F196" s="3"/>
      <c r="G196" s="98"/>
      <c r="U196" s="3"/>
      <c r="AJ196" s="3"/>
      <c r="AK196" s="3"/>
      <c r="AO196" s="14">
        <v>40</v>
      </c>
      <c r="AP196" s="14">
        <v>40</v>
      </c>
      <c r="AQ196" s="14">
        <v>40</v>
      </c>
      <c r="AR196" s="14">
        <v>40</v>
      </c>
      <c r="AS196" s="14">
        <v>40</v>
      </c>
      <c r="AT196" s="14">
        <v>40</v>
      </c>
      <c r="AU196" s="14">
        <v>40</v>
      </c>
      <c r="AV196" s="14">
        <v>40</v>
      </c>
      <c r="AW196" s="14">
        <v>40</v>
      </c>
      <c r="AX196" s="14">
        <v>40</v>
      </c>
      <c r="AY196" s="14"/>
      <c r="AZ196" s="14">
        <v>39</v>
      </c>
      <c r="BA196" s="14">
        <v>39</v>
      </c>
      <c r="BB196" s="14">
        <v>39</v>
      </c>
      <c r="BC196" s="14" t="s">
        <v>263</v>
      </c>
      <c r="BD196" s="14">
        <v>39</v>
      </c>
      <c r="BE196" s="14">
        <v>39</v>
      </c>
      <c r="BF196" s="14">
        <v>39</v>
      </c>
      <c r="BG196" s="14">
        <v>39</v>
      </c>
      <c r="BH196" s="14">
        <v>39</v>
      </c>
      <c r="BI196" s="14">
        <v>39</v>
      </c>
      <c r="BJ196" s="14">
        <v>39</v>
      </c>
      <c r="BM196" s="14">
        <v>39</v>
      </c>
      <c r="BN196" s="14">
        <v>38</v>
      </c>
      <c r="BO196" s="14">
        <v>38</v>
      </c>
      <c r="BP196" s="14">
        <v>38</v>
      </c>
      <c r="BQ196" s="14">
        <v>38</v>
      </c>
      <c r="BR196" s="14">
        <v>38</v>
      </c>
      <c r="BS196" s="14">
        <v>38</v>
      </c>
      <c r="BT196" s="14">
        <v>38</v>
      </c>
      <c r="BU196" s="14">
        <v>38</v>
      </c>
      <c r="BV196" s="14">
        <v>38</v>
      </c>
      <c r="BW196" s="14">
        <v>38</v>
      </c>
      <c r="BX196" s="14">
        <v>39</v>
      </c>
      <c r="BY196" s="14">
        <v>39</v>
      </c>
      <c r="CA196" s="79"/>
      <c r="CB196" s="79"/>
      <c r="CC196" s="79"/>
      <c r="CD196" s="79"/>
      <c r="CE196" s="79"/>
      <c r="CF196" s="79"/>
    </row>
    <row r="197" spans="1:84" ht="6" customHeight="1" x14ac:dyDescent="0.2">
      <c r="A197" s="91"/>
      <c r="B197" s="91"/>
      <c r="C197" s="3"/>
      <c r="D197" s="91"/>
      <c r="E197" s="91"/>
      <c r="F197" s="3"/>
      <c r="G197" s="92"/>
      <c r="U197" s="3"/>
      <c r="AJ197" s="3"/>
      <c r="AK197" s="3"/>
      <c r="AO197" s="8"/>
      <c r="AP197" s="9"/>
      <c r="AQ197" s="8"/>
      <c r="AR197" s="9"/>
      <c r="AS197" s="9"/>
      <c r="AT197" s="9"/>
      <c r="AU197" s="9"/>
      <c r="AV197" s="9"/>
      <c r="AW197" s="9"/>
      <c r="AX197" s="9"/>
      <c r="AY197" s="8"/>
      <c r="AZ197" s="8"/>
      <c r="BA197" s="8"/>
      <c r="BB197" s="9"/>
      <c r="BC197" s="22"/>
      <c r="BD197" s="12"/>
      <c r="BE197" s="12"/>
      <c r="BF197" s="12"/>
      <c r="BG197" s="12"/>
      <c r="BH197" s="12"/>
      <c r="BI197" s="12"/>
      <c r="BJ197" s="12"/>
      <c r="BM197" s="79"/>
      <c r="BN197" s="79"/>
      <c r="BO197" s="184"/>
      <c r="BP197" s="184"/>
      <c r="BQ197" s="184"/>
      <c r="BR197" s="184"/>
      <c r="BS197" s="184"/>
      <c r="BT197" s="184"/>
      <c r="BU197" s="184"/>
      <c r="BV197" s="184"/>
      <c r="BW197" s="184"/>
      <c r="BX197" s="79"/>
      <c r="BY197" s="79"/>
      <c r="CA197" s="79"/>
      <c r="CB197" s="79"/>
      <c r="CC197" s="79"/>
      <c r="CD197" s="79"/>
      <c r="CE197" s="79"/>
      <c r="CF197" s="79"/>
    </row>
    <row r="198" spans="1:84" x14ac:dyDescent="0.2">
      <c r="A198" s="91" t="s">
        <v>674</v>
      </c>
      <c r="B198" s="91" t="s">
        <v>143</v>
      </c>
      <c r="C198" s="3"/>
      <c r="D198" s="91"/>
      <c r="E198" s="91" t="s">
        <v>628</v>
      </c>
      <c r="G198" s="92">
        <v>20</v>
      </c>
      <c r="U198" s="3"/>
      <c r="AJ198" s="3"/>
      <c r="AK198" s="3"/>
      <c r="AO198" s="8">
        <v>61.189889643293469</v>
      </c>
      <c r="AP198" s="9">
        <v>1.0094333954214985</v>
      </c>
      <c r="AQ198" s="8">
        <v>18.760640108954714</v>
      </c>
      <c r="AR198" s="9">
        <v>7.4565883554647581</v>
      </c>
      <c r="AS198" s="50">
        <v>5.8058052434456914E-2</v>
      </c>
      <c r="AT198" s="9">
        <v>2.6948266538484642</v>
      </c>
      <c r="AU198" s="9">
        <v>4.2149852790963154</v>
      </c>
      <c r="AV198" s="9">
        <v>2.2652166075827673</v>
      </c>
      <c r="AW198" s="9">
        <v>1.7825311942958999</v>
      </c>
      <c r="AX198" s="9">
        <v>0.242344128662701</v>
      </c>
      <c r="AY198" s="8"/>
      <c r="AZ198" s="14">
        <v>890.8</v>
      </c>
      <c r="BA198" s="14">
        <v>32.5</v>
      </c>
      <c r="BB198" s="14">
        <v>20.8</v>
      </c>
      <c r="BC198" s="14" t="s">
        <v>546</v>
      </c>
      <c r="BD198" s="14">
        <v>13.5</v>
      </c>
      <c r="BE198" s="14">
        <v>90.1</v>
      </c>
      <c r="BF198" s="14">
        <v>354.9</v>
      </c>
      <c r="BG198" s="14">
        <v>163.9</v>
      </c>
      <c r="BH198" s="14">
        <v>22.8</v>
      </c>
      <c r="BI198" s="14">
        <v>109.6</v>
      </c>
      <c r="BJ198" s="14">
        <v>177.3</v>
      </c>
      <c r="BM198" s="79">
        <v>0.27601491900748087</v>
      </c>
      <c r="BN198" s="79">
        <v>-0.25559554953519725</v>
      </c>
      <c r="BO198" s="184">
        <v>-0.24853904790566772</v>
      </c>
      <c r="BP198" s="184">
        <v>-0.21036780514994269</v>
      </c>
      <c r="BQ198" s="184">
        <v>-0.24517198336225343</v>
      </c>
      <c r="BR198" s="184">
        <v>-0.17324378472996838</v>
      </c>
      <c r="BS198" s="184">
        <v>-0.39343135527557094</v>
      </c>
      <c r="BT198" s="184">
        <v>-0.50455669220695132</v>
      </c>
      <c r="BU198" s="184">
        <v>-0.47519873960281711</v>
      </c>
      <c r="BV198" s="184">
        <v>-0.40435505895458079</v>
      </c>
      <c r="BW198" s="184">
        <v>-0.10557131898167282</v>
      </c>
      <c r="BX198" s="79">
        <v>-0.46863795120680496</v>
      </c>
      <c r="BY198" s="79">
        <v>-0.22235722778291012</v>
      </c>
      <c r="CA198" s="79">
        <f t="shared" si="20"/>
        <v>-0.35988841859789544</v>
      </c>
      <c r="CB198" s="79">
        <f t="shared" si="21"/>
        <v>-0.32032432748394368</v>
      </c>
      <c r="CC198" s="79">
        <f t="shared" si="22"/>
        <v>-5.8570787311002737E-2</v>
      </c>
      <c r="CD198" s="79">
        <f t="shared" si="23"/>
        <v>-0.75058717756820115</v>
      </c>
      <c r="CE198" s="79">
        <f t="shared" si="24"/>
        <v>-5.3173799821001344E-3</v>
      </c>
      <c r="CF198" s="79">
        <f t="shared" si="25"/>
        <v>-0.13262961518377514</v>
      </c>
    </row>
    <row r="199" spans="1:84" x14ac:dyDescent="0.2">
      <c r="A199" s="91" t="s">
        <v>675</v>
      </c>
      <c r="B199" s="91" t="s">
        <v>143</v>
      </c>
      <c r="C199" s="3"/>
      <c r="D199" s="91"/>
      <c r="E199" s="91" t="s">
        <v>628</v>
      </c>
      <c r="G199" s="92">
        <v>50</v>
      </c>
      <c r="U199" s="3"/>
      <c r="AJ199" s="3"/>
      <c r="AK199" s="3"/>
      <c r="AO199" s="8">
        <v>62.098850268202376</v>
      </c>
      <c r="AP199" s="9">
        <v>1.0338355504046113</v>
      </c>
      <c r="AQ199" s="8">
        <v>17.811099373339761</v>
      </c>
      <c r="AR199" s="9">
        <v>6.8491605214305498</v>
      </c>
      <c r="AS199" s="50">
        <v>3.8157147106183523E-2</v>
      </c>
      <c r="AT199" s="9">
        <v>2.9497133362734744</v>
      </c>
      <c r="AU199" s="9">
        <v>4.6891826750494872</v>
      </c>
      <c r="AV199" s="9">
        <v>2.2153618937241673</v>
      </c>
      <c r="AW199" s="9">
        <v>1.9076727418180328</v>
      </c>
      <c r="AX199" s="9">
        <v>0.11999876924339239</v>
      </c>
      <c r="AY199" s="8"/>
      <c r="AZ199" s="14">
        <v>773.6</v>
      </c>
      <c r="BA199" s="14">
        <v>30</v>
      </c>
      <c r="BB199" s="14">
        <v>20.5</v>
      </c>
      <c r="BC199" s="14" t="s">
        <v>546</v>
      </c>
      <c r="BD199" s="14">
        <v>13.1</v>
      </c>
      <c r="BE199" s="14">
        <v>86.7</v>
      </c>
      <c r="BF199" s="14">
        <v>359.7</v>
      </c>
      <c r="BG199" s="14">
        <v>160.4</v>
      </c>
      <c r="BH199" s="14">
        <v>23.9</v>
      </c>
      <c r="BI199" s="14">
        <v>91</v>
      </c>
      <c r="BJ199" s="14">
        <v>249.3</v>
      </c>
      <c r="BM199" s="79">
        <v>0.48510808319304599</v>
      </c>
      <c r="BN199" s="79">
        <v>-0.46272169102738092</v>
      </c>
      <c r="BO199" s="184">
        <v>-0.45264805068612424</v>
      </c>
      <c r="BP199" s="184">
        <v>-0.46684390482543781</v>
      </c>
      <c r="BQ199" s="184">
        <v>-0.50690381232367687</v>
      </c>
      <c r="BR199" s="184">
        <v>-0.61356419522875894</v>
      </c>
      <c r="BS199" s="184">
        <v>-0.52781151577754004</v>
      </c>
      <c r="BT199" s="184">
        <v>-0.60800411031068957</v>
      </c>
      <c r="BU199" s="184">
        <v>-0.63498032788981384</v>
      </c>
      <c r="BV199" s="184">
        <v>-0.54664266138564122</v>
      </c>
      <c r="BW199" s="184">
        <v>-0.68502472525314639</v>
      </c>
      <c r="BX199" s="79">
        <v>-0.6169888400624397</v>
      </c>
      <c r="BY199" s="79">
        <v>-0.5408046991509734</v>
      </c>
      <c r="CA199" s="79">
        <f t="shared" si="20"/>
        <v>-0.56193712564900589</v>
      </c>
      <c r="CB199" s="79">
        <f t="shared" si="21"/>
        <v>-0.55380358516302219</v>
      </c>
      <c r="CC199" s="79">
        <f t="shared" si="22"/>
        <v>-0.41855267049764611</v>
      </c>
      <c r="CD199" s="79">
        <f t="shared" si="23"/>
        <v>-0.82787547242953785</v>
      </c>
      <c r="CE199" s="79">
        <f t="shared" si="24"/>
        <v>-0.30769670743537791</v>
      </c>
      <c r="CF199" s="79">
        <f t="shared" si="25"/>
        <v>-0.3533726038966637</v>
      </c>
    </row>
    <row r="200" spans="1:84" x14ac:dyDescent="0.2">
      <c r="A200" s="91" t="s">
        <v>676</v>
      </c>
      <c r="B200" s="91" t="s">
        <v>143</v>
      </c>
      <c r="C200" s="3"/>
      <c r="D200" s="91"/>
      <c r="E200" s="91" t="s">
        <v>628</v>
      </c>
      <c r="G200" s="92">
        <v>84</v>
      </c>
      <c r="U200" s="3"/>
      <c r="AJ200" s="3"/>
      <c r="AK200" s="3"/>
      <c r="AO200" s="8">
        <v>59.354276441007357</v>
      </c>
      <c r="AP200" s="9">
        <v>1.0698615591128566</v>
      </c>
      <c r="AQ200" s="8">
        <v>19.136297157053278</v>
      </c>
      <c r="AR200" s="9">
        <v>9.1639452647606845</v>
      </c>
      <c r="AS200" s="50">
        <v>4.7827840442369728E-2</v>
      </c>
      <c r="AT200" s="9">
        <v>2.8309258109109856</v>
      </c>
      <c r="AU200" s="9">
        <v>4.0821028589746167</v>
      </c>
      <c r="AV200" s="9">
        <v>2.0495662452667642</v>
      </c>
      <c r="AW200" s="9">
        <v>1.6448620599843731</v>
      </c>
      <c r="AX200" s="9">
        <v>0.31254382625768845</v>
      </c>
      <c r="AY200" s="8"/>
      <c r="AZ200" s="14">
        <v>892.8</v>
      </c>
      <c r="BA200" s="14">
        <v>36.700000000000003</v>
      </c>
      <c r="BB200" s="14">
        <v>21.9</v>
      </c>
      <c r="BC200" s="14" t="s">
        <v>546</v>
      </c>
      <c r="BD200" s="14">
        <v>16</v>
      </c>
      <c r="BE200" s="14">
        <v>84.8</v>
      </c>
      <c r="BF200" s="14">
        <v>333.1</v>
      </c>
      <c r="BG200" s="14">
        <v>227.2</v>
      </c>
      <c r="BH200" s="14">
        <v>23.6</v>
      </c>
      <c r="BI200" s="14">
        <v>110.6</v>
      </c>
      <c r="BJ200" s="14">
        <v>198.7</v>
      </c>
      <c r="BM200" s="79">
        <v>0.35398814866646378</v>
      </c>
      <c r="BN200" s="79">
        <v>-0.35569400165149101</v>
      </c>
      <c r="BO200" s="184">
        <v>-0.28933127802181469</v>
      </c>
      <c r="BP200" s="184">
        <v>-0.28130277248547686</v>
      </c>
      <c r="BQ200" s="184">
        <v>-0.17224617166769329</v>
      </c>
      <c r="BR200" s="184">
        <v>-0.39227563931602394</v>
      </c>
      <c r="BS200" s="184">
        <v>-0.43142405869464084</v>
      </c>
      <c r="BT200" s="184">
        <v>-0.57185318609184033</v>
      </c>
      <c r="BU200" s="184">
        <v>-0.57630049088722446</v>
      </c>
      <c r="BV200" s="184">
        <v>-0.50955459417859317</v>
      </c>
      <c r="BW200" s="184">
        <v>2.9283492487003349E-2</v>
      </c>
      <c r="BX200" s="79">
        <v>-0.55498972915782319</v>
      </c>
      <c r="BY200" s="79">
        <v>-0.2997782748146548</v>
      </c>
      <c r="CA200" s="79">
        <f t="shared" si="20"/>
        <v>-0.46242679353400329</v>
      </c>
      <c r="CB200" s="79">
        <f t="shared" si="21"/>
        <v>-0.31515025662940621</v>
      </c>
      <c r="CC200" s="79">
        <f t="shared" si="22"/>
        <v>-0.1580767320710289</v>
      </c>
      <c r="CD200" s="79">
        <f t="shared" si="23"/>
        <v>-0.73623579389195437</v>
      </c>
      <c r="CE200" s="79">
        <f t="shared" si="24"/>
        <v>0.23033894572894198</v>
      </c>
      <c r="CF200" s="79">
        <f t="shared" si="25"/>
        <v>-0.19888914925550427</v>
      </c>
    </row>
    <row r="201" spans="1:84" x14ac:dyDescent="0.2">
      <c r="A201" s="91" t="s">
        <v>677</v>
      </c>
      <c r="B201" s="91" t="s">
        <v>143</v>
      </c>
      <c r="C201" s="3"/>
      <c r="D201" s="91"/>
      <c r="E201" s="91" t="s">
        <v>628</v>
      </c>
      <c r="G201" s="92">
        <v>60</v>
      </c>
      <c r="U201" s="3"/>
      <c r="AJ201" s="3"/>
      <c r="AK201" s="3"/>
      <c r="AO201" s="8">
        <v>59.32976998378475</v>
      </c>
      <c r="AP201" s="9">
        <v>0.99793806177807132</v>
      </c>
      <c r="AQ201" s="8">
        <v>18.365263347546694</v>
      </c>
      <c r="AR201" s="9">
        <v>6.6242267731667761</v>
      </c>
      <c r="AS201" s="50">
        <v>3.6307639180829972E-2</v>
      </c>
      <c r="AT201" s="9">
        <v>2.8226532940964502</v>
      </c>
      <c r="AU201" s="9">
        <v>5.5952595439713333</v>
      </c>
      <c r="AV201" s="9">
        <v>3.278081396512722</v>
      </c>
      <c r="AW201" s="9">
        <v>2.4653173983544532</v>
      </c>
      <c r="AX201" s="9">
        <v>0.21219946749944946</v>
      </c>
      <c r="AY201" s="8"/>
      <c r="AZ201" s="14">
        <v>867.5</v>
      </c>
      <c r="BA201" s="14">
        <v>19.8</v>
      </c>
      <c r="BB201" s="14">
        <v>21.8</v>
      </c>
      <c r="BC201" s="14" t="s">
        <v>546</v>
      </c>
      <c r="BD201" s="14">
        <v>9.3000000000000007</v>
      </c>
      <c r="BE201" s="14">
        <v>89.4</v>
      </c>
      <c r="BF201" s="14">
        <v>475.7</v>
      </c>
      <c r="BG201" s="14">
        <v>136.69999999999999</v>
      </c>
      <c r="BH201" s="14">
        <v>18.3</v>
      </c>
      <c r="BI201" s="14">
        <v>86.2</v>
      </c>
      <c r="BJ201" s="14">
        <v>136.30000000000001</v>
      </c>
      <c r="BM201" s="79">
        <v>5.8235107410318232E-2</v>
      </c>
      <c r="BN201" s="79">
        <v>-6.1109736473861753E-2</v>
      </c>
      <c r="BO201" s="184">
        <v>-3.3626044768786056E-2</v>
      </c>
      <c r="BP201" s="184">
        <v>5.5119463583912509E-3</v>
      </c>
      <c r="BQ201" s="184">
        <v>-0.12772000101950798</v>
      </c>
      <c r="BR201" s="184">
        <v>-0.32744795770770285</v>
      </c>
      <c r="BS201" s="184">
        <v>-0.17354437610493068</v>
      </c>
      <c r="BT201" s="184">
        <v>-0.14447831756649787</v>
      </c>
      <c r="BU201" s="184">
        <v>-1.208917261534781E-2</v>
      </c>
      <c r="BV201" s="184">
        <v>7.1608227247137224E-2</v>
      </c>
      <c r="BW201" s="184">
        <v>1.8756479753913036E-2</v>
      </c>
      <c r="BX201" s="79">
        <v>-7.353169890236777E-2</v>
      </c>
      <c r="BY201" s="79">
        <v>-0.20440923876361183</v>
      </c>
      <c r="CA201" s="79">
        <f t="shared" si="20"/>
        <v>-0.17380741587330406</v>
      </c>
      <c r="CB201" s="79">
        <f t="shared" si="21"/>
        <v>-0.46136268742152131</v>
      </c>
      <c r="CC201" s="79">
        <f t="shared" si="22"/>
        <v>0.19258632539791365</v>
      </c>
      <c r="CD201" s="79">
        <f t="shared" si="23"/>
        <v>-0.77649829690520977</v>
      </c>
      <c r="CE201" s="79">
        <f t="shared" si="24"/>
        <v>7.9162810203510237E-2</v>
      </c>
      <c r="CF201" s="79">
        <f t="shared" si="25"/>
        <v>-9.4405633576966741E-2</v>
      </c>
    </row>
    <row r="202" spans="1:84" x14ac:dyDescent="0.2">
      <c r="A202" s="93" t="s">
        <v>678</v>
      </c>
      <c r="B202" s="91" t="s">
        <v>143</v>
      </c>
      <c r="C202" s="3"/>
      <c r="D202" s="93"/>
      <c r="E202" s="93" t="s">
        <v>679</v>
      </c>
      <c r="G202" s="94">
        <v>40</v>
      </c>
      <c r="U202" s="3"/>
      <c r="AJ202" s="3"/>
      <c r="AK202" s="3"/>
      <c r="AO202" s="8">
        <v>61.311708432409347</v>
      </c>
      <c r="AP202" s="9">
        <v>1.1333880528392859</v>
      </c>
      <c r="AQ202" s="8">
        <v>17.767377174095813</v>
      </c>
      <c r="AR202" s="9">
        <v>7.9722343707213108</v>
      </c>
      <c r="AS202" s="50">
        <v>4.9687476052585902E-2</v>
      </c>
      <c r="AT202" s="9">
        <v>3.1237204001231103</v>
      </c>
      <c r="AU202" s="9">
        <v>4.1955820442132454</v>
      </c>
      <c r="AV202" s="9">
        <v>1.8122850931502796</v>
      </c>
      <c r="AW202" s="9">
        <v>2.159503729859507</v>
      </c>
      <c r="AX202" s="9">
        <v>0.13779998075583286</v>
      </c>
      <c r="AY202" s="8"/>
      <c r="AZ202" s="14">
        <v>805.8</v>
      </c>
      <c r="BA202" s="14">
        <v>35.5</v>
      </c>
      <c r="BB202" s="14">
        <v>21.8</v>
      </c>
      <c r="BC202" s="14" t="s">
        <v>546</v>
      </c>
      <c r="BD202" s="14">
        <v>10.6</v>
      </c>
      <c r="BE202" s="14">
        <v>93.1</v>
      </c>
      <c r="BF202" s="14">
        <v>303.10000000000002</v>
      </c>
      <c r="BG202" s="14">
        <v>186.2</v>
      </c>
      <c r="BH202" s="14">
        <v>24.8</v>
      </c>
      <c r="BI202" s="14">
        <v>101.1</v>
      </c>
      <c r="BJ202" s="14">
        <v>289.10000000000002</v>
      </c>
      <c r="BM202" s="79">
        <v>0.55599254631624473</v>
      </c>
      <c r="BN202" s="79">
        <v>-0.54256082717567988</v>
      </c>
      <c r="BO202" s="184">
        <v>-0.48255043738307246</v>
      </c>
      <c r="BP202" s="184">
        <v>-0.54137137176242645</v>
      </c>
      <c r="BQ202" s="184">
        <v>-0.5050645691290454</v>
      </c>
      <c r="BR202" s="184">
        <v>-0.56606709297519564</v>
      </c>
      <c r="BS202" s="184">
        <v>-0.56879685453451345</v>
      </c>
      <c r="BT202" s="184">
        <v>-0.69755196559514343</v>
      </c>
      <c r="BU202" s="184">
        <v>-0.74250292831878451</v>
      </c>
      <c r="BV202" s="184">
        <v>-0.55744737486077622</v>
      </c>
      <c r="BW202" s="184">
        <v>-0.68809451260972188</v>
      </c>
      <c r="BX202" s="79">
        <v>-0.72168852453272647</v>
      </c>
      <c r="BY202" s="79">
        <v>-0.56007222195756967</v>
      </c>
      <c r="CA202" s="79">
        <f t="shared" si="20"/>
        <v>-0.59435958459164595</v>
      </c>
      <c r="CB202" s="79">
        <f t="shared" si="21"/>
        <v>-0.54468981888971768</v>
      </c>
      <c r="CC202" s="79">
        <f t="shared" si="22"/>
        <v>-0.47772965243394305</v>
      </c>
      <c r="CD202" s="79">
        <f t="shared" si="23"/>
        <v>-0.87989764653474412</v>
      </c>
      <c r="CE202" s="79">
        <f t="shared" si="24"/>
        <v>-0.30697979502708372</v>
      </c>
      <c r="CF202" s="79">
        <f t="shared" si="25"/>
        <v>-0.42139515300777164</v>
      </c>
    </row>
    <row r="203" spans="1:84" x14ac:dyDescent="0.2">
      <c r="A203" s="93" t="s">
        <v>680</v>
      </c>
      <c r="B203" s="91" t="s">
        <v>143</v>
      </c>
      <c r="C203" s="3"/>
      <c r="D203" s="93"/>
      <c r="E203" s="93" t="s">
        <v>679</v>
      </c>
      <c r="G203" s="94">
        <v>37</v>
      </c>
      <c r="U203" s="3"/>
      <c r="AJ203" s="3"/>
      <c r="AK203" s="3"/>
      <c r="AO203" s="8">
        <v>64.701432287076997</v>
      </c>
      <c r="AP203" s="9">
        <v>1.0948244481574518</v>
      </c>
      <c r="AQ203" s="8">
        <v>14.710515286378424</v>
      </c>
      <c r="AR203" s="9">
        <v>7.6291518336093631</v>
      </c>
      <c r="AS203" s="50">
        <v>4.9636995378621422E-2</v>
      </c>
      <c r="AT203" s="9">
        <v>3.1233646202948315</v>
      </c>
      <c r="AU203" s="9">
        <v>4.6366193234085582</v>
      </c>
      <c r="AV203" s="9">
        <v>1.7110850489189686</v>
      </c>
      <c r="AW203" s="9">
        <v>1.8506188372226855</v>
      </c>
      <c r="AX203" s="9">
        <v>0.14211085867325654</v>
      </c>
      <c r="AY203" s="8"/>
      <c r="AZ203" s="14">
        <v>664</v>
      </c>
      <c r="BA203" s="14">
        <v>39.200000000000003</v>
      </c>
      <c r="BB203" s="14">
        <v>18.399999999999999</v>
      </c>
      <c r="BC203" s="14" t="s">
        <v>546</v>
      </c>
      <c r="BD203" s="14">
        <v>10.199999999999999</v>
      </c>
      <c r="BE203" s="14">
        <v>70.599999999999994</v>
      </c>
      <c r="BF203" s="14">
        <v>290.60000000000002</v>
      </c>
      <c r="BG203" s="14">
        <v>174.8</v>
      </c>
      <c r="BH203" s="14">
        <v>28.9</v>
      </c>
      <c r="BI203" s="14">
        <v>90.7</v>
      </c>
      <c r="BJ203" s="14">
        <v>292</v>
      </c>
      <c r="BM203" s="79">
        <v>0.56040220938365193</v>
      </c>
      <c r="BN203" s="79">
        <v>-0.52206474247415757</v>
      </c>
      <c r="BO203" s="184">
        <v>-0.50512089075475353</v>
      </c>
      <c r="BP203" s="184">
        <v>-0.62404924222750469</v>
      </c>
      <c r="BQ203" s="184">
        <v>-0.53106787552091883</v>
      </c>
      <c r="BR203" s="184">
        <v>-0.57081318230717115</v>
      </c>
      <c r="BS203" s="184">
        <v>-0.5731279761591741</v>
      </c>
      <c r="BT203" s="184">
        <v>-0.66907831322346012</v>
      </c>
      <c r="BU203" s="184">
        <v>-0.75929638483021733</v>
      </c>
      <c r="BV203" s="184">
        <v>-0.62451449065840747</v>
      </c>
      <c r="BW203" s="184">
        <v>-0.68153158802724412</v>
      </c>
      <c r="BX203" s="79">
        <v>-0.73581629440716145</v>
      </c>
      <c r="BY203" s="79">
        <v>-0.60924660781646944</v>
      </c>
      <c r="CA203" s="79">
        <f t="shared" si="20"/>
        <v>-0.69544798371630168</v>
      </c>
      <c r="CB203" s="79">
        <f t="shared" si="21"/>
        <v>-0.50222816943159165</v>
      </c>
      <c r="CC203" s="79">
        <f t="shared" si="22"/>
        <v>-0.57390991778945777</v>
      </c>
      <c r="CD203" s="79">
        <f t="shared" si="23"/>
        <v>-0.88557759694190497</v>
      </c>
      <c r="CE203" s="79">
        <f t="shared" si="24"/>
        <v>-0.35587094647380302</v>
      </c>
      <c r="CF203" s="79">
        <f t="shared" si="25"/>
        <v>-0.33243513718355078</v>
      </c>
    </row>
    <row r="204" spans="1:84" x14ac:dyDescent="0.2">
      <c r="A204" s="93" t="s">
        <v>681</v>
      </c>
      <c r="B204" s="91" t="s">
        <v>143</v>
      </c>
      <c r="C204" s="3"/>
      <c r="D204" s="93"/>
      <c r="E204" s="93" t="s">
        <v>679</v>
      </c>
      <c r="G204" s="94">
        <v>5</v>
      </c>
      <c r="U204" s="3"/>
      <c r="AJ204" s="3"/>
      <c r="AK204" s="3"/>
      <c r="AO204" s="8">
        <v>59.392956302865372</v>
      </c>
      <c r="AP204" s="9">
        <v>1.0244742088596883</v>
      </c>
      <c r="AQ204" s="8">
        <v>18.73109603721009</v>
      </c>
      <c r="AR204" s="9">
        <v>7.4818155590797666</v>
      </c>
      <c r="AS204" s="50">
        <v>6.7568440023305462E-2</v>
      </c>
      <c r="AT204" s="9">
        <v>3.1533177474365015</v>
      </c>
      <c r="AU204" s="9">
        <v>4.5691883747950435</v>
      </c>
      <c r="AV204" s="9">
        <v>2.2895521775607257</v>
      </c>
      <c r="AW204" s="9">
        <v>2.5161992711058221</v>
      </c>
      <c r="AX204" s="9">
        <v>0.34699750056976286</v>
      </c>
      <c r="AY204" s="8"/>
      <c r="AZ204" s="14">
        <v>997.1</v>
      </c>
      <c r="BA204" s="14">
        <v>50.2</v>
      </c>
      <c r="BB204" s="14">
        <v>24.1</v>
      </c>
      <c r="BC204" s="14" t="s">
        <v>546</v>
      </c>
      <c r="BD204" s="14">
        <v>18.2</v>
      </c>
      <c r="BE204" s="14">
        <v>115.2</v>
      </c>
      <c r="BF204" s="14">
        <v>367.6</v>
      </c>
      <c r="BG204" s="14">
        <v>171.3</v>
      </c>
      <c r="BH204" s="14">
        <v>22.6</v>
      </c>
      <c r="BI204" s="14">
        <v>116.5</v>
      </c>
      <c r="BJ204" s="14">
        <v>227.5</v>
      </c>
      <c r="BM204" s="79">
        <v>0.43576898962648947</v>
      </c>
      <c r="BN204" s="79">
        <v>-0.43689216700740474</v>
      </c>
      <c r="BO204" s="184">
        <v>-0.40562968099063113</v>
      </c>
      <c r="BP204" s="184">
        <v>-0.38557663865372571</v>
      </c>
      <c r="BQ204" s="184">
        <v>-0.40974160114227598</v>
      </c>
      <c r="BR204" s="184">
        <v>-0.25012956318633228</v>
      </c>
      <c r="BS204" s="184">
        <v>-0.44684837554201173</v>
      </c>
      <c r="BT204" s="184">
        <v>-0.58143365850842055</v>
      </c>
      <c r="BU204" s="184">
        <v>-0.58660710104190839</v>
      </c>
      <c r="BV204" s="184">
        <v>-0.34472637825507757</v>
      </c>
      <c r="BW204" s="184">
        <v>-1.9164546893898349E-3</v>
      </c>
      <c r="BX204" s="79">
        <v>-0.57106906345536235</v>
      </c>
      <c r="BY204" s="79">
        <v>-0.35579684770227449</v>
      </c>
      <c r="CA204" s="79">
        <f t="shared" si="20"/>
        <v>-0.36216153257432004</v>
      </c>
      <c r="CB204" s="79">
        <f t="shared" si="21"/>
        <v>-0.18181895030231487</v>
      </c>
      <c r="CC204" s="79">
        <f t="shared" si="22"/>
        <v>-0.17875353552321938</v>
      </c>
      <c r="CD204" s="79">
        <f t="shared" si="23"/>
        <v>-0.73795026123165675</v>
      </c>
      <c r="CE204" s="79">
        <f t="shared" si="24"/>
        <v>-0.18980366621170908</v>
      </c>
      <c r="CF204" s="79">
        <f t="shared" si="25"/>
        <v>-0.32995261527840425</v>
      </c>
    </row>
    <row r="205" spans="1:84" x14ac:dyDescent="0.2">
      <c r="A205" s="93" t="s">
        <v>682</v>
      </c>
      <c r="B205" s="91" t="s">
        <v>143</v>
      </c>
      <c r="C205" s="3"/>
      <c r="D205" s="93"/>
      <c r="E205" s="93" t="s">
        <v>679</v>
      </c>
      <c r="G205" s="94">
        <v>5</v>
      </c>
      <c r="U205" s="3"/>
      <c r="AJ205" s="3"/>
      <c r="AK205" s="3"/>
      <c r="AO205" s="8">
        <v>58.795710843435643</v>
      </c>
      <c r="AP205" s="9">
        <v>1.0923914195501425</v>
      </c>
      <c r="AQ205" s="8">
        <v>18.380150680341313</v>
      </c>
      <c r="AR205" s="9">
        <v>7.8898463297716948</v>
      </c>
      <c r="AS205" s="50">
        <v>5.4621671521627155E-2</v>
      </c>
      <c r="AT205" s="9">
        <v>3.3208819444309539</v>
      </c>
      <c r="AU205" s="9">
        <v>5.5742700334074966</v>
      </c>
      <c r="AV205" s="9">
        <v>2.1774303796226149</v>
      </c>
      <c r="AW205" s="9">
        <v>1.975665604962666</v>
      </c>
      <c r="AX205" s="9">
        <v>0.27553382610694388</v>
      </c>
      <c r="AY205" s="8"/>
      <c r="AZ205" s="14">
        <v>946.4</v>
      </c>
      <c r="BA205" s="14">
        <v>54.2</v>
      </c>
      <c r="BB205" s="14">
        <v>22.4</v>
      </c>
      <c r="BC205" s="14" t="s">
        <v>546</v>
      </c>
      <c r="BD205" s="14">
        <v>20.5</v>
      </c>
      <c r="BE205" s="14">
        <v>91.4</v>
      </c>
      <c r="BF205" s="14">
        <v>437.4</v>
      </c>
      <c r="BG205" s="14">
        <v>184.7</v>
      </c>
      <c r="BH205" s="14">
        <v>22.9</v>
      </c>
      <c r="BI205" s="14">
        <v>115.1</v>
      </c>
      <c r="BJ205" s="14">
        <v>241.7</v>
      </c>
      <c r="BM205" s="79">
        <v>0.46891785328931057</v>
      </c>
      <c r="BN205" s="79">
        <v>-0.47530488416716143</v>
      </c>
      <c r="BO205" s="184">
        <v>-0.40346062443585695</v>
      </c>
      <c r="BP205" s="184">
        <v>-0.43250982451223474</v>
      </c>
      <c r="BQ205" s="184">
        <v>-0.41412026999171947</v>
      </c>
      <c r="BR205" s="184">
        <v>-0.42942587016796885</v>
      </c>
      <c r="BS205" s="184">
        <v>-0.45167929616173974</v>
      </c>
      <c r="BT205" s="184">
        <v>-0.51936212277268345</v>
      </c>
      <c r="BU205" s="184">
        <v>-0.62994907384105359</v>
      </c>
      <c r="BV205" s="184">
        <v>-0.51572077007150474</v>
      </c>
      <c r="BW205" s="184">
        <v>-0.25403195727424999</v>
      </c>
      <c r="BX205" s="79">
        <v>-0.51960840830533361</v>
      </c>
      <c r="BY205" s="79">
        <v>-0.40093079621266325</v>
      </c>
      <c r="CA205" s="79">
        <f t="shared" si="20"/>
        <v>-0.52366864008642933</v>
      </c>
      <c r="CB205" s="79">
        <f t="shared" si="21"/>
        <v>-0.16852396509969159</v>
      </c>
      <c r="CC205" s="79">
        <f t="shared" si="22"/>
        <v>-0.26630716342333727</v>
      </c>
      <c r="CD205" s="79">
        <f t="shared" si="23"/>
        <v>-0.72217523558383134</v>
      </c>
      <c r="CE205" s="79">
        <f t="shared" si="24"/>
        <v>-0.17774872290014143</v>
      </c>
      <c r="CF205" s="79">
        <f t="shared" si="25"/>
        <v>-0.36094636396444557</v>
      </c>
    </row>
    <row r="206" spans="1:84" x14ac:dyDescent="0.2">
      <c r="A206" s="93" t="s">
        <v>683</v>
      </c>
      <c r="B206" s="91" t="s">
        <v>143</v>
      </c>
      <c r="C206" s="3"/>
      <c r="D206" s="93"/>
      <c r="E206" s="93" t="s">
        <v>679</v>
      </c>
      <c r="G206" s="94">
        <v>4</v>
      </c>
      <c r="U206" s="3"/>
      <c r="AJ206" s="3"/>
      <c r="AK206" s="3"/>
      <c r="AO206" s="8">
        <v>58.828344321529187</v>
      </c>
      <c r="AP206" s="9">
        <v>1.1233943546745873</v>
      </c>
      <c r="AQ206" s="8">
        <v>18.376211934866234</v>
      </c>
      <c r="AR206" s="9">
        <v>8.6061278747095837</v>
      </c>
      <c r="AS206" s="50">
        <v>7.713925447704148E-2</v>
      </c>
      <c r="AT206" s="9">
        <v>3.3627044725464934</v>
      </c>
      <c r="AU206" s="9">
        <v>4.8882185273959085</v>
      </c>
      <c r="AV206" s="9">
        <v>2.1280847959809437</v>
      </c>
      <c r="AW206" s="9">
        <v>1.8695036178757511</v>
      </c>
      <c r="AX206" s="9">
        <v>0.31421531101742461</v>
      </c>
      <c r="AY206" s="8"/>
      <c r="AZ206" s="14">
        <v>843.2</v>
      </c>
      <c r="BA206" s="14">
        <v>53.6</v>
      </c>
      <c r="BB206" s="14">
        <v>21.9</v>
      </c>
      <c r="BC206" s="14" t="s">
        <v>546</v>
      </c>
      <c r="BD206" s="14">
        <v>17.5</v>
      </c>
      <c r="BE206" s="14">
        <v>86.2</v>
      </c>
      <c r="BF206" s="14">
        <v>359.7</v>
      </c>
      <c r="BG206" s="14">
        <v>203.2</v>
      </c>
      <c r="BH206" s="14">
        <v>25.1</v>
      </c>
      <c r="BI206" s="14">
        <v>118.3</v>
      </c>
      <c r="BJ206" s="14">
        <v>230.5</v>
      </c>
      <c r="BM206" s="79">
        <v>0.44311256026041801</v>
      </c>
      <c r="BN206" s="79">
        <v>-0.44950456423035501</v>
      </c>
      <c r="BO206" s="184">
        <v>-0.3567218607636683</v>
      </c>
      <c r="BP206" s="184">
        <v>-0.40506298299378773</v>
      </c>
      <c r="BQ206" s="184">
        <v>-0.32987866708212488</v>
      </c>
      <c r="BR206" s="184">
        <v>-0.15505537356675803</v>
      </c>
      <c r="BS206" s="184">
        <v>-0.4177954035663124</v>
      </c>
      <c r="BT206" s="184">
        <v>-0.55803658260988787</v>
      </c>
      <c r="BU206" s="184">
        <v>-0.62076198286492812</v>
      </c>
      <c r="BV206" s="184">
        <v>-0.51947671802891149</v>
      </c>
      <c r="BW206" s="184">
        <v>-0.10797225233485319</v>
      </c>
      <c r="BX206" s="79">
        <v>-0.58574975196341095</v>
      </c>
      <c r="BY206" s="79">
        <v>-0.3543574618127503</v>
      </c>
      <c r="CA206" s="79">
        <f t="shared" si="20"/>
        <v>-0.52894028435122564</v>
      </c>
      <c r="CB206" s="79">
        <f t="shared" si="21"/>
        <v>-0.1377743066766709</v>
      </c>
      <c r="CC206" s="79">
        <f t="shared" si="22"/>
        <v>-0.3145498658141066</v>
      </c>
      <c r="CD206" s="79">
        <f t="shared" si="23"/>
        <v>-0.75130854509511891</v>
      </c>
      <c r="CE206" s="79">
        <f t="shared" si="24"/>
        <v>-5.1435023018689408E-2</v>
      </c>
      <c r="CF206" s="79">
        <f t="shared" si="25"/>
        <v>-0.26551780880223985</v>
      </c>
    </row>
    <row r="207" spans="1:84" x14ac:dyDescent="0.2">
      <c r="A207" s="93" t="s">
        <v>684</v>
      </c>
      <c r="B207" s="91" t="s">
        <v>143</v>
      </c>
      <c r="C207" s="3"/>
      <c r="D207" s="93"/>
      <c r="E207" s="93" t="s">
        <v>679</v>
      </c>
      <c r="G207" s="94">
        <v>12</v>
      </c>
      <c r="U207" s="3"/>
      <c r="AJ207" s="3"/>
      <c r="AK207" s="3"/>
      <c r="AO207" s="8">
        <v>57.522351638172744</v>
      </c>
      <c r="AP207" s="9">
        <v>1.1306365929091038</v>
      </c>
      <c r="AQ207" s="8">
        <v>18.203731063830489</v>
      </c>
      <c r="AR207" s="9">
        <v>8.7184549257548216</v>
      </c>
      <c r="AS207" s="50">
        <v>6.6400870964704123E-2</v>
      </c>
      <c r="AT207" s="9">
        <v>3.907187349042395</v>
      </c>
      <c r="AU207" s="9">
        <v>5.6632502863320315</v>
      </c>
      <c r="AV207" s="9">
        <v>2.1830494907813405</v>
      </c>
      <c r="AW207" s="9">
        <v>1.8594494147117497</v>
      </c>
      <c r="AX207" s="9">
        <v>0.32714196573108295</v>
      </c>
      <c r="AY207" s="8"/>
      <c r="AZ207" s="14">
        <v>758.7</v>
      </c>
      <c r="BA207" s="14">
        <v>82.2</v>
      </c>
      <c r="BB207" s="14">
        <v>21.9</v>
      </c>
      <c r="BC207" s="14" t="s">
        <v>546</v>
      </c>
      <c r="BD207" s="14">
        <v>18.899999999999999</v>
      </c>
      <c r="BE207" s="14">
        <v>77.5</v>
      </c>
      <c r="BF207" s="14">
        <v>390.9</v>
      </c>
      <c r="BG207" s="14">
        <v>217.1</v>
      </c>
      <c r="BH207" s="14">
        <v>23.9</v>
      </c>
      <c r="BI207" s="14">
        <v>113.7</v>
      </c>
      <c r="BJ207" s="14">
        <v>163.5</v>
      </c>
      <c r="BM207" s="79">
        <v>0.214907921345727</v>
      </c>
      <c r="BN207" s="79">
        <v>-0.24114831601279729</v>
      </c>
      <c r="BO207" s="184">
        <v>-8.7269074499040977E-2</v>
      </c>
      <c r="BP207" s="184">
        <v>-0.1691385980504847</v>
      </c>
      <c r="BQ207" s="184">
        <v>-4.294180089815014E-2</v>
      </c>
      <c r="BR207" s="184">
        <v>2.5368000079896369E-2</v>
      </c>
      <c r="BS207" s="184">
        <v>-4.631635004766943E-2</v>
      </c>
      <c r="BT207" s="184">
        <v>-0.27813723849205141</v>
      </c>
      <c r="BU207" s="184">
        <v>-0.45154665135147842</v>
      </c>
      <c r="BV207" s="184">
        <v>-0.32620828656888989</v>
      </c>
      <c r="BW207" s="184">
        <v>0.30930387168655682</v>
      </c>
      <c r="BX207" s="79">
        <v>-0.36533991950131128</v>
      </c>
      <c r="BY207" s="79">
        <v>-0.12517531521060543</v>
      </c>
      <c r="CA207" s="79">
        <f t="shared" si="20"/>
        <v>-0.40293230341068753</v>
      </c>
      <c r="CB207" s="79">
        <f t="shared" si="21"/>
        <v>0.86415131155763025</v>
      </c>
      <c r="CC207" s="79">
        <f t="shared" si="22"/>
        <v>-0.13050212548398721</v>
      </c>
      <c r="CD207" s="79">
        <f t="shared" si="23"/>
        <v>-0.6213501481099627</v>
      </c>
      <c r="CE207" s="79">
        <f t="shared" si="24"/>
        <v>0.42875044318003996</v>
      </c>
      <c r="CF207" s="79">
        <f t="shared" si="25"/>
        <v>-1.4041529978215506E-2</v>
      </c>
    </row>
    <row r="208" spans="1:84" x14ac:dyDescent="0.2">
      <c r="A208" s="93" t="s">
        <v>685</v>
      </c>
      <c r="B208" s="91" t="s">
        <v>143</v>
      </c>
      <c r="C208" s="3"/>
      <c r="D208" s="93"/>
      <c r="E208" s="93" t="s">
        <v>679</v>
      </c>
      <c r="G208" s="94">
        <v>29</v>
      </c>
      <c r="U208" s="3"/>
      <c r="AJ208" s="3"/>
      <c r="AK208" s="3"/>
      <c r="AO208" s="8">
        <v>58.68362350526202</v>
      </c>
      <c r="AP208" s="9">
        <v>1.160406445774701</v>
      </c>
      <c r="AQ208" s="8">
        <v>18.418259858082884</v>
      </c>
      <c r="AR208" s="9">
        <v>8.1218652057195282</v>
      </c>
      <c r="AS208" s="50">
        <v>9.6931874836567775E-2</v>
      </c>
      <c r="AT208" s="9">
        <v>3.0985677592052614</v>
      </c>
      <c r="AU208" s="9">
        <v>5.6351286138194077</v>
      </c>
      <c r="AV208" s="9">
        <v>2.2070326709016128</v>
      </c>
      <c r="AW208" s="9">
        <v>1.755768413877036</v>
      </c>
      <c r="AX208" s="9">
        <v>0.25925550891873711</v>
      </c>
      <c r="AY208" s="8"/>
      <c r="AZ208" s="14">
        <v>1002.8999999999999</v>
      </c>
      <c r="BA208" s="14">
        <v>43.8</v>
      </c>
      <c r="BB208" s="14">
        <v>21.2</v>
      </c>
      <c r="BC208" s="14" t="s">
        <v>546</v>
      </c>
      <c r="BD208" s="14">
        <v>17.5</v>
      </c>
      <c r="BE208" s="14">
        <v>78.2</v>
      </c>
      <c r="BF208" s="14">
        <v>409.5</v>
      </c>
      <c r="BG208" s="14">
        <v>185.6</v>
      </c>
      <c r="BH208" s="14">
        <v>26.2</v>
      </c>
      <c r="BI208" s="14">
        <v>128.6</v>
      </c>
      <c r="BJ208" s="14">
        <v>386.5</v>
      </c>
      <c r="BM208" s="79">
        <v>0.66788472222516515</v>
      </c>
      <c r="BN208" s="79">
        <v>-0.67250441434757535</v>
      </c>
      <c r="BO208" s="184">
        <v>-0.603723681396935</v>
      </c>
      <c r="BP208" s="184">
        <v>-0.64438094128594947</v>
      </c>
      <c r="BQ208" s="184">
        <v>-0.62284240493418053</v>
      </c>
      <c r="BR208" s="184">
        <v>-0.36680007404456727</v>
      </c>
      <c r="BS208" s="184">
        <v>-0.6800593981194607</v>
      </c>
      <c r="BT208" s="184">
        <v>-0.69614878704520922</v>
      </c>
      <c r="BU208" s="184">
        <v>-0.76544044348759122</v>
      </c>
      <c r="BV208" s="184">
        <v>-0.7308609048255188</v>
      </c>
      <c r="BW208" s="184">
        <v>-0.56106476431228081</v>
      </c>
      <c r="BX208" s="79">
        <v>-0.71874666757577832</v>
      </c>
      <c r="BY208" s="79">
        <v>-0.58142836781730156</v>
      </c>
      <c r="CA208" s="79">
        <f t="shared" si="20"/>
        <v>-0.74514281356150824</v>
      </c>
      <c r="CB208" s="79">
        <f t="shared" si="21"/>
        <v>-0.57980419487830914</v>
      </c>
      <c r="CC208" s="79">
        <f t="shared" si="22"/>
        <v>-0.51378950308181937</v>
      </c>
      <c r="CD208" s="79">
        <f t="shared" si="23"/>
        <v>-0.85168594992089242</v>
      </c>
      <c r="CE208" s="79">
        <f t="shared" si="24"/>
        <v>-0.48329485582246734</v>
      </c>
      <c r="CF208" s="79">
        <f t="shared" si="25"/>
        <v>-0.54277468126331485</v>
      </c>
    </row>
    <row r="209" spans="1:84" x14ac:dyDescent="0.2">
      <c r="A209" s="93" t="s">
        <v>686</v>
      </c>
      <c r="B209" s="91" t="s">
        <v>143</v>
      </c>
      <c r="C209" s="3"/>
      <c r="D209" s="93"/>
      <c r="E209" s="93" t="s">
        <v>679</v>
      </c>
      <c r="G209" s="94">
        <v>10</v>
      </c>
      <c r="U209" s="3"/>
      <c r="AJ209" s="3"/>
      <c r="AK209" s="3"/>
      <c r="AO209" s="8">
        <v>56.813704143165126</v>
      </c>
      <c r="AP209" s="9">
        <v>1.2418362164835004</v>
      </c>
      <c r="AQ209" s="8">
        <v>20.109131997859539</v>
      </c>
      <c r="AR209" s="9">
        <v>9.2438330291218804</v>
      </c>
      <c r="AS209" s="50">
        <v>7.8227316369842412E-2</v>
      </c>
      <c r="AT209" s="9">
        <v>3.5324166553225687</v>
      </c>
      <c r="AU209" s="9">
        <v>4.541714296767104</v>
      </c>
      <c r="AV209" s="9">
        <v>1.7576788105354164</v>
      </c>
      <c r="AW209" s="9">
        <v>1.7791701362311383</v>
      </c>
      <c r="AX209" s="9">
        <v>0.47344067365305004</v>
      </c>
      <c r="AY209" s="8"/>
      <c r="AZ209" s="14">
        <v>854.7</v>
      </c>
      <c r="BA209" s="14">
        <v>34.700000000000003</v>
      </c>
      <c r="BB209" s="14">
        <v>20.7</v>
      </c>
      <c r="BC209" s="14" t="s">
        <v>546</v>
      </c>
      <c r="BD209" s="14">
        <v>14.6</v>
      </c>
      <c r="BE209" s="14">
        <v>105.5</v>
      </c>
      <c r="BF209" s="14">
        <v>298.39999999999998</v>
      </c>
      <c r="BG209" s="14">
        <v>167.4</v>
      </c>
      <c r="BH209" s="14">
        <v>24.8</v>
      </c>
      <c r="BI209" s="14">
        <v>96.4</v>
      </c>
      <c r="BJ209" s="14">
        <v>233.6</v>
      </c>
      <c r="BM209" s="79">
        <v>0.45050276172956483</v>
      </c>
      <c r="BN209" s="79">
        <v>-0.47541207047428746</v>
      </c>
      <c r="BO209" s="184">
        <v>-0.29833636607663316</v>
      </c>
      <c r="BP209" s="184">
        <v>-0.35759869168698999</v>
      </c>
      <c r="BQ209" s="184">
        <v>-0.28977520122553768</v>
      </c>
      <c r="BR209" s="184">
        <v>-0.15450832807954551</v>
      </c>
      <c r="BS209" s="184">
        <v>-0.39652825157335947</v>
      </c>
      <c r="BT209" s="184">
        <v>-0.59481476397160349</v>
      </c>
      <c r="BU209" s="184">
        <v>-0.69092737071245236</v>
      </c>
      <c r="BV209" s="184">
        <v>-0.54876404626716735</v>
      </c>
      <c r="BW209" s="184">
        <v>0.32621726542607954</v>
      </c>
      <c r="BX209" s="79">
        <v>-0.66090666832027267</v>
      </c>
      <c r="BY209" s="79">
        <v>-0.48086236209354527</v>
      </c>
      <c r="CA209" s="79">
        <f t="shared" si="20"/>
        <v>-0.43112185343608056</v>
      </c>
      <c r="CB209" s="79">
        <f t="shared" si="21"/>
        <v>-0.44921292982385941</v>
      </c>
      <c r="CC209" s="79">
        <f t="shared" si="22"/>
        <v>-0.3144216994251684</v>
      </c>
      <c r="CD209" s="79">
        <f t="shared" si="23"/>
        <v>-0.79527364158723179</v>
      </c>
      <c r="CE209" s="79">
        <f t="shared" si="24"/>
        <v>-0.2289244596661516</v>
      </c>
      <c r="CF209" s="79">
        <f t="shared" si="25"/>
        <v>-0.28392696376090221</v>
      </c>
    </row>
    <row r="210" spans="1:84" x14ac:dyDescent="0.2">
      <c r="A210" s="93" t="s">
        <v>687</v>
      </c>
      <c r="B210" s="91" t="s">
        <v>143</v>
      </c>
      <c r="C210" s="3"/>
      <c r="D210" s="93"/>
      <c r="E210" s="93" t="s">
        <v>679</v>
      </c>
      <c r="G210" s="94">
        <v>12</v>
      </c>
      <c r="U210" s="3"/>
      <c r="AJ210" s="3"/>
      <c r="AK210" s="3"/>
      <c r="AO210" s="8">
        <v>58.820936207315015</v>
      </c>
      <c r="AP210" s="9">
        <v>1.1234249241954495</v>
      </c>
      <c r="AQ210" s="8">
        <v>19.328757092214815</v>
      </c>
      <c r="AR210" s="9">
        <v>8.1592134429984675</v>
      </c>
      <c r="AS210" s="50">
        <v>6.1069222194927039E-2</v>
      </c>
      <c r="AT210" s="9">
        <v>3.0977298339168189</v>
      </c>
      <c r="AU210" s="9">
        <v>4.821675396242326</v>
      </c>
      <c r="AV210" s="9">
        <v>2.096159176496271</v>
      </c>
      <c r="AW210" s="9">
        <v>1.6161322766184585</v>
      </c>
      <c r="AX210" s="9">
        <v>0.47712826510232037</v>
      </c>
      <c r="AY210" s="8"/>
      <c r="AZ210" s="14">
        <v>792.9</v>
      </c>
      <c r="BA210" s="14">
        <v>34.200000000000003</v>
      </c>
      <c r="BB210" s="14">
        <v>23.7</v>
      </c>
      <c r="BC210" s="14" t="s">
        <v>546</v>
      </c>
      <c r="BD210" s="14">
        <v>17.399999999999999</v>
      </c>
      <c r="BE210" s="14">
        <v>77.099999999999994</v>
      </c>
      <c r="BF210" s="14">
        <v>355.8</v>
      </c>
      <c r="BG210" s="14">
        <v>190.9</v>
      </c>
      <c r="BH210" s="14">
        <v>23.6</v>
      </c>
      <c r="BI210" s="14">
        <v>114.6</v>
      </c>
      <c r="BJ210" s="14">
        <v>202.7</v>
      </c>
      <c r="BM210" s="79">
        <v>0.3667362858412746</v>
      </c>
      <c r="BN210" s="79">
        <v>-0.37408377361409817</v>
      </c>
      <c r="BO210" s="184">
        <v>-0.2684773264325957</v>
      </c>
      <c r="BP210" s="184">
        <v>-0.28839972067635211</v>
      </c>
      <c r="BQ210" s="184">
        <v>-0.2775444624827399</v>
      </c>
      <c r="BR210" s="184">
        <v>-0.23933684436165981</v>
      </c>
      <c r="BS210" s="184">
        <v>-0.39011542739744387</v>
      </c>
      <c r="BT210" s="184">
        <v>-0.50426354042862398</v>
      </c>
      <c r="BU210" s="184">
        <v>-0.57521968957434821</v>
      </c>
      <c r="BV210" s="184">
        <v>-0.527630106994186</v>
      </c>
      <c r="BW210" s="184">
        <v>0.54029301663671414</v>
      </c>
      <c r="BX210" s="79">
        <v>-0.53404340380465687</v>
      </c>
      <c r="BY210" s="79">
        <v>-0.28877143603709787</v>
      </c>
      <c r="CA210" s="79">
        <f t="shared" si="20"/>
        <v>-0.52088445832548436</v>
      </c>
      <c r="CB210" s="79">
        <f t="shared" si="21"/>
        <v>-0.37439608539961133</v>
      </c>
      <c r="CC210" s="79">
        <f t="shared" si="22"/>
        <v>-0.26703900025897542</v>
      </c>
      <c r="CD210" s="79">
        <f t="shared" si="23"/>
        <v>-0.71881688119331688</v>
      </c>
      <c r="CE210" s="79">
        <f t="shared" si="24"/>
        <v>1.3366378966901404E-2</v>
      </c>
      <c r="CF210" s="79">
        <f t="shared" si="25"/>
        <v>-0.21469794749417215</v>
      </c>
    </row>
    <row r="211" spans="1:84" x14ac:dyDescent="0.2">
      <c r="A211" s="93" t="s">
        <v>688</v>
      </c>
      <c r="B211" s="91" t="s">
        <v>143</v>
      </c>
      <c r="C211" s="3"/>
      <c r="D211" s="93"/>
      <c r="E211" s="93" t="s">
        <v>679</v>
      </c>
      <c r="G211" s="94">
        <v>20</v>
      </c>
      <c r="U211" s="3"/>
      <c r="AJ211" s="3"/>
      <c r="AK211" s="3"/>
      <c r="AO211" s="8">
        <v>56.558833276318659</v>
      </c>
      <c r="AP211" s="9">
        <v>1.2653486809683698</v>
      </c>
      <c r="AQ211" s="8">
        <v>19.998808596231328</v>
      </c>
      <c r="AR211" s="9">
        <v>9.2563327489864253</v>
      </c>
      <c r="AS211" s="50">
        <v>7.1949923393224119E-2</v>
      </c>
      <c r="AT211" s="9">
        <v>3.6207526647725174</v>
      </c>
      <c r="AU211" s="9">
        <v>4.8439183341613221</v>
      </c>
      <c r="AV211" s="9">
        <v>1.6989415843445301</v>
      </c>
      <c r="AW211" s="9">
        <v>1.6536594187051268</v>
      </c>
      <c r="AX211" s="9">
        <v>0.60157278476648302</v>
      </c>
      <c r="AY211" s="8"/>
      <c r="AZ211" s="14">
        <v>770.8</v>
      </c>
      <c r="BA211" s="14">
        <v>36.700000000000003</v>
      </c>
      <c r="BB211" s="14">
        <v>23.4</v>
      </c>
      <c r="BC211" s="14" t="s">
        <v>546</v>
      </c>
      <c r="BD211" s="14">
        <v>17</v>
      </c>
      <c r="BE211" s="14">
        <v>86.8</v>
      </c>
      <c r="BF211" s="14">
        <v>331.5</v>
      </c>
      <c r="BG211" s="14">
        <v>223.8</v>
      </c>
      <c r="BH211" s="14">
        <v>24.8</v>
      </c>
      <c r="BI211" s="14">
        <v>128.19999999999999</v>
      </c>
      <c r="BJ211" s="14">
        <v>184.5</v>
      </c>
      <c r="BM211" s="79">
        <v>0.30426799533889626</v>
      </c>
      <c r="BN211" s="79">
        <v>-0.33878591209989106</v>
      </c>
      <c r="BO211" s="184">
        <v>-9.478585500615655E-2</v>
      </c>
      <c r="BP211" s="184">
        <v>-0.191102145093061</v>
      </c>
      <c r="BQ211" s="184">
        <v>-9.9550903884578323E-2</v>
      </c>
      <c r="BR211" s="184">
        <v>-1.5404818211797511E-2</v>
      </c>
      <c r="BS211" s="184">
        <v>-0.21682223953151036</v>
      </c>
      <c r="BT211" s="184">
        <v>-0.45284914521474517</v>
      </c>
      <c r="BU211" s="184">
        <v>-0.62175260647254482</v>
      </c>
      <c r="BV211" s="184">
        <v>-0.46898259904760864</v>
      </c>
      <c r="BW211" s="184">
        <v>1.1336037213414079</v>
      </c>
      <c r="BX211" s="79">
        <v>-0.52304167745687213</v>
      </c>
      <c r="BY211" s="79">
        <v>-0.12588217600803409</v>
      </c>
      <c r="CA211" s="79">
        <f t="shared" si="20"/>
        <v>-0.40739817561281899</v>
      </c>
      <c r="CB211" s="79">
        <f t="shared" si="21"/>
        <v>-0.26244095388760436</v>
      </c>
      <c r="CC211" s="79">
        <f t="shared" si="22"/>
        <v>-0.21718068430288062</v>
      </c>
      <c r="CD211" s="79">
        <f t="shared" si="23"/>
        <v>-0.69818119518551247</v>
      </c>
      <c r="CE211" s="79">
        <f t="shared" si="24"/>
        <v>0.30520287983217553</v>
      </c>
      <c r="CF211" s="79">
        <f t="shared" si="25"/>
        <v>-9.3362269563939115E-2</v>
      </c>
    </row>
    <row r="212" spans="1:84" x14ac:dyDescent="0.2">
      <c r="A212" s="93" t="s">
        <v>689</v>
      </c>
      <c r="B212" s="91" t="s">
        <v>143</v>
      </c>
      <c r="C212" s="3"/>
      <c r="D212" s="93"/>
      <c r="E212" s="93" t="s">
        <v>679</v>
      </c>
      <c r="G212" s="94">
        <v>5</v>
      </c>
      <c r="U212" s="3"/>
      <c r="AJ212" s="3"/>
      <c r="AK212" s="3"/>
      <c r="AO212" s="8">
        <v>56.391874104981667</v>
      </c>
      <c r="AP212" s="9">
        <v>1.1939540501843466</v>
      </c>
      <c r="AQ212" s="8">
        <v>19.696178546618892</v>
      </c>
      <c r="AR212" s="9">
        <v>8.9755804725617097</v>
      </c>
      <c r="AS212" s="50">
        <v>8.1707054216704891E-2</v>
      </c>
      <c r="AT212" s="9">
        <v>3.4431108281196647</v>
      </c>
      <c r="AU212" s="9">
        <v>5.2879843309263022</v>
      </c>
      <c r="AV212" s="9">
        <v>2.1752513405939795</v>
      </c>
      <c r="AW212" s="9">
        <v>1.6658854435002539</v>
      </c>
      <c r="AX212" s="9">
        <v>0.63714579058129561</v>
      </c>
      <c r="AY212" s="8"/>
      <c r="AZ212" s="14">
        <v>861.3</v>
      </c>
      <c r="BA212" s="14">
        <v>43.2</v>
      </c>
      <c r="BB212" s="14">
        <v>21.2</v>
      </c>
      <c r="BC212" s="14" t="s">
        <v>546</v>
      </c>
      <c r="BD212" s="14">
        <v>15.9</v>
      </c>
      <c r="BE212" s="14">
        <v>82.4</v>
      </c>
      <c r="BF212" s="14">
        <v>373.1</v>
      </c>
      <c r="BG212" s="14">
        <v>211.9</v>
      </c>
      <c r="BH212" s="14">
        <v>23.7</v>
      </c>
      <c r="BI212" s="14">
        <v>128.19999999999999</v>
      </c>
      <c r="BJ212" s="14">
        <v>158.1</v>
      </c>
      <c r="BM212" s="79">
        <v>0.188092632131729</v>
      </c>
      <c r="BN212" s="79">
        <v>-0.2306522559524089</v>
      </c>
      <c r="BO212" s="184">
        <v>-3.2339701529808806E-3</v>
      </c>
      <c r="BP212" s="184">
        <v>-7.0314552582465217E-2</v>
      </c>
      <c r="BQ212" s="184">
        <v>1.893681447733786E-2</v>
      </c>
      <c r="BR212" s="184">
        <v>0.30482246121309253</v>
      </c>
      <c r="BS212" s="184">
        <v>-0.13088551069421561</v>
      </c>
      <c r="BT212" s="184">
        <v>-0.30294839802959983</v>
      </c>
      <c r="BU212" s="184">
        <v>-0.43483996542677328</v>
      </c>
      <c r="BV212" s="184">
        <v>-0.37573021142058394</v>
      </c>
      <c r="BW212" s="184">
        <v>1.6371139641455938</v>
      </c>
      <c r="BX212" s="79">
        <v>-0.3735496616402515</v>
      </c>
      <c r="BY212" s="79">
        <v>2.0080572590244872E-2</v>
      </c>
      <c r="CA212" s="79">
        <f t="shared" si="20"/>
        <v>-0.34349963595683797</v>
      </c>
      <c r="CB212" s="79">
        <f t="shared" si="21"/>
        <v>1.3162197059812586E-2</v>
      </c>
      <c r="CC212" s="79">
        <f t="shared" si="22"/>
        <v>2.0795565944218275E-2</v>
      </c>
      <c r="CD212" s="79">
        <f t="shared" si="23"/>
        <v>-0.670573146235242</v>
      </c>
      <c r="CE212" s="79">
        <f t="shared" si="24"/>
        <v>0.44215984296945599</v>
      </c>
      <c r="CF212" s="79">
        <f t="shared" si="25"/>
        <v>1.1101964862796576E-2</v>
      </c>
    </row>
    <row r="213" spans="1:84" x14ac:dyDescent="0.2">
      <c r="A213" s="93" t="s">
        <v>690</v>
      </c>
      <c r="B213" s="91" t="s">
        <v>143</v>
      </c>
      <c r="C213" s="3"/>
      <c r="D213" s="93"/>
      <c r="E213" s="93" t="s">
        <v>679</v>
      </c>
      <c r="G213" s="94">
        <v>20</v>
      </c>
      <c r="U213" s="3"/>
      <c r="AJ213" s="3"/>
      <c r="AK213" s="3"/>
      <c r="AO213" s="8">
        <v>58.94564100389222</v>
      </c>
      <c r="AP213" s="9">
        <v>1.0698533125017178</v>
      </c>
      <c r="AQ213" s="8">
        <v>19.179952805445669</v>
      </c>
      <c r="AR213" s="9">
        <v>8.0017161548068554</v>
      </c>
      <c r="AS213" s="50">
        <v>8.2452518104258604E-2</v>
      </c>
      <c r="AT213" s="9">
        <v>2.9188843920433913</v>
      </c>
      <c r="AU213" s="9">
        <v>4.89055647637554</v>
      </c>
      <c r="AV213" s="9">
        <v>1.985058241685548</v>
      </c>
      <c r="AW213" s="9">
        <v>1.9550198311687772</v>
      </c>
      <c r="AX213" s="9">
        <v>0.45314827714631478</v>
      </c>
      <c r="AY213" s="8"/>
      <c r="AZ213" s="14">
        <v>1055.2</v>
      </c>
      <c r="BA213" s="14">
        <v>33</v>
      </c>
      <c r="BB213" s="14">
        <v>22.3</v>
      </c>
      <c r="BC213" s="14" t="s">
        <v>546</v>
      </c>
      <c r="BD213" s="14">
        <v>18.5</v>
      </c>
      <c r="BE213" s="14">
        <v>91.5</v>
      </c>
      <c r="BF213" s="14">
        <v>368.2</v>
      </c>
      <c r="BG213" s="14">
        <v>185.9</v>
      </c>
      <c r="BH213" s="14">
        <v>24.4</v>
      </c>
      <c r="BI213" s="14">
        <v>119.2</v>
      </c>
      <c r="BJ213" s="14">
        <v>235.9</v>
      </c>
      <c r="BM213" s="79">
        <v>0.45586030156857293</v>
      </c>
      <c r="BN213" s="79">
        <v>-0.46103348949167022</v>
      </c>
      <c r="BO213" s="184">
        <v>-0.40140404156107701</v>
      </c>
      <c r="BP213" s="184">
        <v>-0.39325595348398501</v>
      </c>
      <c r="BQ213" s="184">
        <v>-0.39120401544564787</v>
      </c>
      <c r="BR213" s="184">
        <v>-0.11753046080340734</v>
      </c>
      <c r="BS213" s="184">
        <v>-0.50620485979196328</v>
      </c>
      <c r="BT213" s="184">
        <v>-0.56794704719589983</v>
      </c>
      <c r="BU213" s="184">
        <v>-0.65434791526360747</v>
      </c>
      <c r="BV213" s="184">
        <v>-0.50899910850930707</v>
      </c>
      <c r="BW213" s="184">
        <v>0.25699729308168906</v>
      </c>
      <c r="BX213" s="79">
        <v>-0.58566739326375539</v>
      </c>
      <c r="BY213" s="79">
        <v>-0.36433743533541618</v>
      </c>
      <c r="CA213" s="79">
        <f t="shared" si="20"/>
        <v>-0.51142326530376392</v>
      </c>
      <c r="CB213" s="79">
        <f t="shared" si="21"/>
        <v>-0.48130376074292314</v>
      </c>
      <c r="CC213" s="79">
        <f t="shared" si="22"/>
        <v>-0.16184751051739332</v>
      </c>
      <c r="CD213" s="79">
        <f t="shared" si="23"/>
        <v>-0.74311571814252064</v>
      </c>
      <c r="CE213" s="79">
        <f t="shared" si="24"/>
        <v>-0.15205875480651443</v>
      </c>
      <c r="CF213" s="79">
        <f t="shared" si="25"/>
        <v>-0.30234555804177243</v>
      </c>
    </row>
    <row r="214" spans="1:84" x14ac:dyDescent="0.2">
      <c r="A214" s="93" t="s">
        <v>691</v>
      </c>
      <c r="B214" s="91" t="s">
        <v>143</v>
      </c>
      <c r="C214" s="3"/>
      <c r="D214" s="93"/>
      <c r="E214" s="93" t="s">
        <v>679</v>
      </c>
      <c r="G214" s="94">
        <v>12</v>
      </c>
      <c r="U214" s="3"/>
      <c r="AJ214" s="3"/>
      <c r="AK214" s="3"/>
      <c r="AO214" s="8">
        <v>60.42150428383097</v>
      </c>
      <c r="AP214" s="9">
        <v>1.0245760084273314</v>
      </c>
      <c r="AQ214" s="8">
        <v>19.110482304347229</v>
      </c>
      <c r="AR214" s="9">
        <v>7.6029482585531909</v>
      </c>
      <c r="AS214" s="50">
        <v>7.5494092499644283E-2</v>
      </c>
      <c r="AT214" s="9">
        <v>2.6586471350135925</v>
      </c>
      <c r="AU214" s="9">
        <v>3.9707650180824543</v>
      </c>
      <c r="AV214" s="9">
        <v>2.0677677418946208</v>
      </c>
      <c r="AW214" s="9">
        <v>2.0116770686091905</v>
      </c>
      <c r="AX214" s="9">
        <v>0.6039366438825744</v>
      </c>
      <c r="AY214" s="8"/>
      <c r="AZ214" s="14">
        <v>961.8</v>
      </c>
      <c r="BA214" s="14">
        <v>33.700000000000003</v>
      </c>
      <c r="BB214" s="14">
        <v>21.4</v>
      </c>
      <c r="BC214" s="14" t="s">
        <v>546</v>
      </c>
      <c r="BD214" s="14">
        <v>18.3</v>
      </c>
      <c r="BE214" s="14">
        <v>86.5</v>
      </c>
      <c r="BF214" s="14">
        <v>309.10000000000002</v>
      </c>
      <c r="BG214" s="14">
        <v>169.7</v>
      </c>
      <c r="BH214" s="14">
        <v>24.9</v>
      </c>
      <c r="BI214" s="14">
        <v>120.8</v>
      </c>
      <c r="BJ214" s="14">
        <v>246.5</v>
      </c>
      <c r="BM214" s="79">
        <v>0.47925941233276415</v>
      </c>
      <c r="BN214" s="79">
        <v>-0.47129595093477517</v>
      </c>
      <c r="BO214" s="184">
        <v>-0.45138870592317637</v>
      </c>
      <c r="BP214" s="184">
        <v>-0.42145032427904372</v>
      </c>
      <c r="BQ214" s="184">
        <v>-0.44641834473787079</v>
      </c>
      <c r="BR214" s="184">
        <v>-0.22675025384448111</v>
      </c>
      <c r="BS214" s="184">
        <v>-0.56957089058031096</v>
      </c>
      <c r="BT214" s="184">
        <v>-0.664290289517383</v>
      </c>
      <c r="BU214" s="184">
        <v>-0.65542901830372857</v>
      </c>
      <c r="BV214" s="184">
        <v>-0.51649563834435996</v>
      </c>
      <c r="BW214" s="184">
        <v>0.60323212974612694</v>
      </c>
      <c r="BX214" s="79">
        <v>-0.66712946771059178</v>
      </c>
      <c r="BY214" s="79">
        <v>-0.38350674136812912</v>
      </c>
      <c r="CA214" s="79">
        <f t="shared" ref="CA214:CA241" si="26">IFERROR(BE214/BE$143*BJ$143/BJ214-1,"n.a.")</f>
        <v>-0.55798316215724664</v>
      </c>
      <c r="CB214" s="79">
        <f t="shared" ref="CB214:CB241" si="27">IFERROR(BA214/BA$143*BJ$143/BJ214-1,"n.a.")</f>
        <v>-0.49307923981399127</v>
      </c>
      <c r="CC214" s="79">
        <f t="shared" ref="CC214:CC241" si="28">IFERROR(AZ214/AZ$143*BJ$143/BJ214-1,"n.a.")</f>
        <v>-0.26888777345200843</v>
      </c>
      <c r="CD214" s="79">
        <f t="shared" ref="CD214:CD241" si="29">IFERROR(BD214/BD$143*BJ$143/BJ214-1,"n.a.")</f>
        <v>-0.75681996858718648</v>
      </c>
      <c r="CE214" s="79">
        <f t="shared" ref="CE214:CE241" si="30">IFERROR(BG214/BG$143*BJ$143/BJ214-1,"n.a.")</f>
        <v>-0.25923708783491728</v>
      </c>
      <c r="CF214" s="79">
        <f t="shared" ref="CF214:CF241" si="31">IFERROR(BH214/BH$143*BJ$143/BJ214-1,"n.a.")</f>
        <v>-0.31866468207979703</v>
      </c>
    </row>
    <row r="215" spans="1:84" x14ac:dyDescent="0.2">
      <c r="A215" s="93" t="s">
        <v>692</v>
      </c>
      <c r="B215" s="91" t="s">
        <v>143</v>
      </c>
      <c r="C215" s="3"/>
      <c r="D215" s="93"/>
      <c r="E215" s="93" t="s">
        <v>679</v>
      </c>
      <c r="G215" s="94">
        <v>20</v>
      </c>
      <c r="U215" s="3"/>
      <c r="AJ215" s="3"/>
      <c r="AK215" s="3"/>
      <c r="AO215" s="8">
        <v>58.578190453001284</v>
      </c>
      <c r="AP215" s="9">
        <v>1.0080559963845546</v>
      </c>
      <c r="AQ215" s="8">
        <v>18.885211138971503</v>
      </c>
      <c r="AR215" s="9">
        <v>7.4720136914217932</v>
      </c>
      <c r="AS215" s="50">
        <v>0.13124542195108868</v>
      </c>
      <c r="AT215" s="9">
        <v>2.7474371958575334</v>
      </c>
      <c r="AU215" s="9">
        <v>5.1203188371118555</v>
      </c>
      <c r="AV215" s="9">
        <v>2.4809646274603612</v>
      </c>
      <c r="AW215" s="9">
        <v>2.0675718479224967</v>
      </c>
      <c r="AX215" s="9">
        <v>0.88894250521432372</v>
      </c>
      <c r="AY215" s="8"/>
      <c r="AZ215" s="14">
        <v>1126.9000000000001</v>
      </c>
      <c r="BA215" s="14">
        <v>35</v>
      </c>
      <c r="BB215" s="14">
        <v>21.5</v>
      </c>
      <c r="BC215" s="14" t="s">
        <v>546</v>
      </c>
      <c r="BD215" s="14">
        <v>16.5</v>
      </c>
      <c r="BE215" s="14">
        <v>94.1</v>
      </c>
      <c r="BF215" s="14">
        <v>420</v>
      </c>
      <c r="BG215" s="14">
        <v>162.30000000000001</v>
      </c>
      <c r="BH215" s="14">
        <v>24.9</v>
      </c>
      <c r="BI215" s="14">
        <v>144.5</v>
      </c>
      <c r="BJ215" s="14">
        <v>194.5</v>
      </c>
      <c r="BM215" s="79">
        <v>0.34003827835489131</v>
      </c>
      <c r="BN215" s="79">
        <v>-0.35038750073658842</v>
      </c>
      <c r="BO215" s="184">
        <v>-0.31592686174418949</v>
      </c>
      <c r="BP215" s="184">
        <v>-0.27541695190908744</v>
      </c>
      <c r="BQ215" s="184">
        <v>-0.3104994261713121</v>
      </c>
      <c r="BR215" s="184">
        <v>0.70368107283330983</v>
      </c>
      <c r="BS215" s="184">
        <v>-0.43627664760355522</v>
      </c>
      <c r="BT215" s="184">
        <v>-0.45136433125858444</v>
      </c>
      <c r="BU215" s="184">
        <v>-0.47604397989207392</v>
      </c>
      <c r="BV215" s="184">
        <v>-0.370203766594976</v>
      </c>
      <c r="BW215" s="184">
        <v>1.9907218055735214</v>
      </c>
      <c r="BX215" s="79">
        <v>-0.42677786312326571</v>
      </c>
      <c r="BY215" s="79">
        <v>-6.5398308512093051E-2</v>
      </c>
      <c r="CA215" s="79">
        <f t="shared" si="26"/>
        <v>-0.39058990060732213</v>
      </c>
      <c r="CB215" s="79">
        <f t="shared" si="27"/>
        <v>-0.33277003981832898</v>
      </c>
      <c r="CC215" s="79">
        <f t="shared" si="28"/>
        <v>8.563033716181101E-2</v>
      </c>
      <c r="CD215" s="79">
        <f t="shared" si="29"/>
        <v>-0.72211949295130695</v>
      </c>
      <c r="CE215" s="79">
        <f t="shared" si="30"/>
        <v>-0.10213048616436804</v>
      </c>
      <c r="CF215" s="79">
        <f t="shared" si="31"/>
        <v>-0.13650819605485842</v>
      </c>
    </row>
    <row r="216" spans="1:84" x14ac:dyDescent="0.2">
      <c r="A216" s="93" t="s">
        <v>693</v>
      </c>
      <c r="B216" s="91" t="s">
        <v>143</v>
      </c>
      <c r="C216" s="3"/>
      <c r="D216" s="93"/>
      <c r="E216" s="93" t="s">
        <v>679</v>
      </c>
      <c r="G216" s="94">
        <v>20</v>
      </c>
      <c r="U216" s="3"/>
      <c r="AJ216" s="3"/>
      <c r="AK216" s="3"/>
      <c r="AO216" s="8">
        <v>59.455876722414757</v>
      </c>
      <c r="AP216" s="9">
        <v>1.0660787401097633</v>
      </c>
      <c r="AQ216" s="8">
        <v>18.949957606228882</v>
      </c>
      <c r="AR216" s="9">
        <v>8.0270154028862066</v>
      </c>
      <c r="AS216" s="50">
        <v>6.6518526831245539E-2</v>
      </c>
      <c r="AT216" s="9">
        <v>2.9085591178064489</v>
      </c>
      <c r="AU216" s="9">
        <v>4.5843516917467877</v>
      </c>
      <c r="AV216" s="9">
        <v>2.1967468153685012</v>
      </c>
      <c r="AW216" s="9">
        <v>1.9834796952860934</v>
      </c>
      <c r="AX216" s="9">
        <v>0.3676664725793436</v>
      </c>
      <c r="AY216" s="8"/>
      <c r="AZ216" s="14">
        <v>782.9</v>
      </c>
      <c r="BA216" s="14">
        <v>35.1</v>
      </c>
      <c r="BB216" s="14">
        <v>21.6</v>
      </c>
      <c r="BC216" s="14" t="s">
        <v>546</v>
      </c>
      <c r="BD216" s="14">
        <v>15.2</v>
      </c>
      <c r="BE216" s="14">
        <v>93.4</v>
      </c>
      <c r="BF216" s="14">
        <v>345.5</v>
      </c>
      <c r="BG216" s="14">
        <v>180.4</v>
      </c>
      <c r="BH216" s="14">
        <v>25</v>
      </c>
      <c r="BI216" s="14">
        <v>109.9</v>
      </c>
      <c r="BJ216" s="14">
        <v>211.9</v>
      </c>
      <c r="BM216" s="79">
        <v>0.39423051033518808</v>
      </c>
      <c r="BN216" s="79">
        <v>-0.39479590578700696</v>
      </c>
      <c r="BO216" s="184">
        <v>-0.33595759862882524</v>
      </c>
      <c r="BP216" s="184">
        <v>-0.33263532265078277</v>
      </c>
      <c r="BQ216" s="184">
        <v>-0.32010833316555465</v>
      </c>
      <c r="BR216" s="184">
        <v>-0.20743405696904549</v>
      </c>
      <c r="BS216" s="184">
        <v>-0.45222173417389888</v>
      </c>
      <c r="BT216" s="184">
        <v>-0.54912764176982021</v>
      </c>
      <c r="BU216" s="184">
        <v>-0.57416346756613579</v>
      </c>
      <c r="BV216" s="184">
        <v>-0.44543065837402773</v>
      </c>
      <c r="BW216" s="184">
        <v>0.13538988779557748</v>
      </c>
      <c r="BX216" s="79">
        <v>-0.56717696698147901</v>
      </c>
      <c r="BY216" s="79">
        <v>-0.34755327277885106</v>
      </c>
      <c r="CA216" s="79">
        <f t="shared" si="26"/>
        <v>-0.44479221252594903</v>
      </c>
      <c r="CB216" s="79">
        <f t="shared" si="27"/>
        <v>-0.3858092662762409</v>
      </c>
      <c r="CC216" s="79">
        <f t="shared" si="28"/>
        <v>-0.30770445960892412</v>
      </c>
      <c r="CD216" s="79">
        <f t="shared" si="29"/>
        <v>-0.76503326868341093</v>
      </c>
      <c r="CE216" s="79">
        <f t="shared" si="30"/>
        <v>-8.3948504303204996E-2</v>
      </c>
      <c r="CF216" s="79">
        <f t="shared" si="31"/>
        <v>-0.20423005913540881</v>
      </c>
    </row>
    <row r="217" spans="1:84" x14ac:dyDescent="0.2">
      <c r="A217" s="93" t="s">
        <v>694</v>
      </c>
      <c r="B217" s="91" t="s">
        <v>143</v>
      </c>
      <c r="C217" s="3"/>
      <c r="D217" s="93"/>
      <c r="E217" s="93" t="s">
        <v>679</v>
      </c>
      <c r="G217" s="94">
        <v>2</v>
      </c>
      <c r="U217" s="3"/>
      <c r="AJ217" s="3"/>
      <c r="AK217" s="3"/>
      <c r="AO217" s="8">
        <v>62.235829476293098</v>
      </c>
      <c r="AP217" s="9">
        <v>0.89305080971366435</v>
      </c>
      <c r="AQ217" s="8">
        <v>18.330515662919193</v>
      </c>
      <c r="AR217" s="9">
        <v>6.7044414903664018</v>
      </c>
      <c r="AS217" s="50">
        <v>8.8961456555688101E-2</v>
      </c>
      <c r="AT217" s="9">
        <v>2.3630143696938619</v>
      </c>
      <c r="AU217" s="9">
        <v>3.9195667903522473</v>
      </c>
      <c r="AV217" s="9">
        <v>2.1814764810580476</v>
      </c>
      <c r="AW217" s="9">
        <v>2.5694267991389452</v>
      </c>
      <c r="AX217" s="9">
        <v>0.23648668944955667</v>
      </c>
      <c r="AY217" s="8"/>
      <c r="AZ217" s="14">
        <v>887.3</v>
      </c>
      <c r="BA217" s="14">
        <v>27.2</v>
      </c>
      <c r="BB217" s="14">
        <v>20.6</v>
      </c>
      <c r="BC217" s="14" t="s">
        <v>546</v>
      </c>
      <c r="BD217" s="14">
        <v>14.7</v>
      </c>
      <c r="BE217" s="14">
        <v>117.4</v>
      </c>
      <c r="BF217" s="14">
        <v>296</v>
      </c>
      <c r="BG217" s="14">
        <v>151.80000000000001</v>
      </c>
      <c r="BH217" s="14">
        <v>22.9</v>
      </c>
      <c r="BI217" s="14">
        <v>102.1</v>
      </c>
      <c r="BJ217" s="14">
        <v>197.1</v>
      </c>
      <c r="BM217" s="79">
        <v>0.34874401390170651</v>
      </c>
      <c r="BN217" s="79">
        <v>-0.31892979028802726</v>
      </c>
      <c r="BO217" s="184">
        <v>-0.40196441070139466</v>
      </c>
      <c r="BP217" s="184">
        <v>-0.3059767998729348</v>
      </c>
      <c r="BQ217" s="184">
        <v>-0.3894903129291426</v>
      </c>
      <c r="BR217" s="184">
        <v>0.13956473602047681</v>
      </c>
      <c r="BS217" s="184">
        <v>-0.52154885706605336</v>
      </c>
      <c r="BT217" s="184">
        <v>-0.58556341633615294</v>
      </c>
      <c r="BU217" s="184">
        <v>-0.54537032620387982</v>
      </c>
      <c r="BV217" s="184">
        <v>-0.22765972998762585</v>
      </c>
      <c r="BW217" s="184">
        <v>-0.21486917670581696</v>
      </c>
      <c r="BX217" s="79">
        <v>-0.60134395322331735</v>
      </c>
      <c r="BY217" s="79">
        <v>-0.34834543930844908</v>
      </c>
      <c r="CA217" s="79">
        <f t="shared" si="26"/>
        <v>-0.24972391749646039</v>
      </c>
      <c r="CB217" s="79">
        <f t="shared" si="27"/>
        <v>-0.48830711294555162</v>
      </c>
      <c r="CC217" s="79">
        <f t="shared" si="28"/>
        <v>-0.15647092827886178</v>
      </c>
      <c r="CD217" s="79">
        <f t="shared" si="29"/>
        <v>-0.75569944445112591</v>
      </c>
      <c r="CE217" s="79">
        <f t="shared" si="30"/>
        <v>-0.17129595452769986</v>
      </c>
      <c r="CF217" s="79">
        <f t="shared" si="31"/>
        <v>-0.21634061983869357</v>
      </c>
    </row>
    <row r="218" spans="1:84" x14ac:dyDescent="0.2">
      <c r="A218" s="93" t="s">
        <v>695</v>
      </c>
      <c r="B218" s="91" t="s">
        <v>143</v>
      </c>
      <c r="C218" s="3"/>
      <c r="D218" s="93"/>
      <c r="E218" s="93" t="s">
        <v>679</v>
      </c>
      <c r="G218" s="94">
        <v>9</v>
      </c>
      <c r="U218" s="3"/>
      <c r="AJ218" s="3"/>
      <c r="AK218" s="3"/>
      <c r="AO218" s="8">
        <v>62.049532896952975</v>
      </c>
      <c r="AP218" s="9">
        <v>0.97235413627207079</v>
      </c>
      <c r="AQ218" s="8">
        <v>18.186323178320308</v>
      </c>
      <c r="AR218" s="9">
        <v>7.211834640828922</v>
      </c>
      <c r="AS218" s="50">
        <v>6.3142264881054677E-2</v>
      </c>
      <c r="AT218" s="9">
        <v>2.5751610587475695</v>
      </c>
      <c r="AU218" s="9">
        <v>4.0216356577242438</v>
      </c>
      <c r="AV218" s="9">
        <v>2.091265348955647</v>
      </c>
      <c r="AW218" s="9">
        <v>2.2403330745660801</v>
      </c>
      <c r="AX218" s="9">
        <v>0.19409234892326457</v>
      </c>
      <c r="AY218" s="8"/>
      <c r="AZ218" s="14">
        <v>852.4</v>
      </c>
      <c r="BA218" s="14">
        <v>29.9</v>
      </c>
      <c r="BB218" s="14">
        <v>21.5</v>
      </c>
      <c r="BC218" s="14" t="s">
        <v>546</v>
      </c>
      <c r="BD218" s="14">
        <v>14.1</v>
      </c>
      <c r="BE218" s="14">
        <v>105.9</v>
      </c>
      <c r="BF218" s="14">
        <v>299.10000000000002</v>
      </c>
      <c r="BG218" s="14">
        <v>166.2</v>
      </c>
      <c r="BH218" s="14">
        <v>25.2</v>
      </c>
      <c r="BI218" s="14">
        <v>97</v>
      </c>
      <c r="BJ218" s="14">
        <v>237.7</v>
      </c>
      <c r="BM218" s="79">
        <v>0.45998083777882348</v>
      </c>
      <c r="BN218" s="79">
        <v>-0.43694948327555838</v>
      </c>
      <c r="BO218" s="184">
        <v>-0.46007582952579285</v>
      </c>
      <c r="BP218" s="184">
        <v>-0.4290452991221605</v>
      </c>
      <c r="BQ218" s="184">
        <v>-0.45545577432612705</v>
      </c>
      <c r="BR218" s="184">
        <v>-0.32932098962764644</v>
      </c>
      <c r="BS218" s="184">
        <v>-0.5676523799195432</v>
      </c>
      <c r="BT218" s="184">
        <v>-0.64740172674918339</v>
      </c>
      <c r="BU218" s="184">
        <v>-0.63861191664141537</v>
      </c>
      <c r="BV218" s="184">
        <v>-0.44160378835976044</v>
      </c>
      <c r="BW218" s="184">
        <v>-0.46568030275833439</v>
      </c>
      <c r="BX218" s="79">
        <v>-0.66597382503258218</v>
      </c>
      <c r="BY218" s="79">
        <v>-0.48664136229242472</v>
      </c>
      <c r="CA218" s="79">
        <f t="shared" si="26"/>
        <v>-0.43881454298586509</v>
      </c>
      <c r="CB218" s="79">
        <f t="shared" si="27"/>
        <v>-0.53358865377312137</v>
      </c>
      <c r="CC218" s="79">
        <f t="shared" si="28"/>
        <v>-0.32806005890873291</v>
      </c>
      <c r="CD218" s="79">
        <f t="shared" si="29"/>
        <v>-0.8056951348005027</v>
      </c>
      <c r="CE218" s="79">
        <f t="shared" si="30"/>
        <v>-0.24765654120370406</v>
      </c>
      <c r="CF218" s="79">
        <f t="shared" si="31"/>
        <v>-0.28492789367706972</v>
      </c>
    </row>
    <row r="219" spans="1:84" x14ac:dyDescent="0.2">
      <c r="A219" s="93" t="s">
        <v>696</v>
      </c>
      <c r="B219" s="91" t="s">
        <v>143</v>
      </c>
      <c r="C219" s="3"/>
      <c r="D219" s="93"/>
      <c r="E219" s="93" t="s">
        <v>697</v>
      </c>
      <c r="G219" s="94">
        <v>2</v>
      </c>
      <c r="U219" s="3"/>
      <c r="AJ219" s="3"/>
      <c r="AK219" s="3"/>
      <c r="AO219" s="8">
        <v>58.549707696088284</v>
      </c>
      <c r="AP219" s="9">
        <v>1.1284446403612578</v>
      </c>
      <c r="AQ219" s="8">
        <v>18.975764811667226</v>
      </c>
      <c r="AR219" s="9">
        <v>8.0892901047659098</v>
      </c>
      <c r="AS219" s="50">
        <v>0.11003719764415297</v>
      </c>
      <c r="AT219" s="9">
        <v>3.0796550910619458</v>
      </c>
      <c r="AU219" s="9">
        <v>5.1536760491636713</v>
      </c>
      <c r="AV219" s="9">
        <v>1.9550340420689492</v>
      </c>
      <c r="AW219" s="9">
        <v>1.9564015702880424</v>
      </c>
      <c r="AX219" s="9">
        <v>0.42610656637538397</v>
      </c>
      <c r="AY219" s="8"/>
      <c r="AZ219" s="14">
        <v>858</v>
      </c>
      <c r="BA219" s="14">
        <v>33.799999999999997</v>
      </c>
      <c r="BB219" s="14">
        <v>21.7</v>
      </c>
      <c r="BC219" s="14" t="s">
        <v>546</v>
      </c>
      <c r="BD219" s="14">
        <v>15.9</v>
      </c>
      <c r="BE219" s="14">
        <v>94.2</v>
      </c>
      <c r="BF219" s="14">
        <v>356.1</v>
      </c>
      <c r="BG219" s="14">
        <v>188.2</v>
      </c>
      <c r="BH219" s="14">
        <v>21.7</v>
      </c>
      <c r="BI219" s="14">
        <v>152.1</v>
      </c>
      <c r="BJ219" s="14">
        <v>218.2</v>
      </c>
      <c r="BM219" s="79">
        <v>0.41172064683788434</v>
      </c>
      <c r="BN219" s="79">
        <v>-0.42122733494779752</v>
      </c>
      <c r="BO219" s="184">
        <v>-0.31740516561355281</v>
      </c>
      <c r="BP219" s="184">
        <v>-0.35102125525079986</v>
      </c>
      <c r="BQ219" s="184">
        <v>-0.33461616918411685</v>
      </c>
      <c r="BR219" s="184">
        <v>0.27323484647505891</v>
      </c>
      <c r="BS219" s="184">
        <v>-0.43674482343827903</v>
      </c>
      <c r="BT219" s="184">
        <v>-0.50776894520587434</v>
      </c>
      <c r="BU219" s="184">
        <v>-0.63196133586322456</v>
      </c>
      <c r="BV219" s="184">
        <v>-0.46879480833033671</v>
      </c>
      <c r="BW219" s="184">
        <v>0.27786634025783696</v>
      </c>
      <c r="BX219" s="79">
        <v>-0.56677800650145027</v>
      </c>
      <c r="BY219" s="79">
        <v>-0.12309450997155336</v>
      </c>
      <c r="CA219" s="79">
        <f t="shared" si="26"/>
        <v>-0.45620427884689307</v>
      </c>
      <c r="CB219" s="79">
        <f t="shared" si="27"/>
        <v>-0.42563356275627562</v>
      </c>
      <c r="CC219" s="79">
        <f t="shared" si="28"/>
        <v>-0.26320148948198541</v>
      </c>
      <c r="CD219" s="79">
        <f t="shared" si="29"/>
        <v>-0.76130895701096135</v>
      </c>
      <c r="CE219" s="79">
        <f t="shared" si="30"/>
        <v>-7.1933311788042409E-2</v>
      </c>
      <c r="CF219" s="79">
        <f t="shared" si="31"/>
        <v>-0.32921480931589553</v>
      </c>
    </row>
    <row r="220" spans="1:84" ht="6" customHeight="1" x14ac:dyDescent="0.2">
      <c r="A220" s="93"/>
      <c r="B220" s="93"/>
      <c r="C220" s="3"/>
      <c r="D220" s="93"/>
      <c r="E220" s="93"/>
      <c r="F220" s="3"/>
      <c r="G220" s="94"/>
      <c r="U220" s="3"/>
      <c r="AJ220" s="3"/>
      <c r="AK220" s="3"/>
      <c r="AO220" s="8"/>
      <c r="AP220" s="9"/>
      <c r="AQ220" s="8"/>
      <c r="AR220" s="9"/>
      <c r="AS220" s="9"/>
      <c r="AT220" s="9"/>
      <c r="AU220" s="9"/>
      <c r="AV220" s="9"/>
      <c r="AW220" s="9"/>
      <c r="AX220" s="9"/>
      <c r="AY220" s="8"/>
      <c r="AZ220" s="12"/>
      <c r="BA220" s="12"/>
      <c r="BB220" s="12"/>
      <c r="BC220" s="12"/>
      <c r="BD220" s="12"/>
      <c r="BE220" s="12"/>
      <c r="BF220" s="12"/>
      <c r="BG220" s="12"/>
      <c r="BH220" s="12"/>
      <c r="BI220" s="12"/>
      <c r="BJ220" s="12"/>
      <c r="BM220" s="79"/>
      <c r="BN220" s="79"/>
      <c r="BO220" s="184"/>
      <c r="BP220" s="184"/>
      <c r="BQ220" s="184"/>
      <c r="BR220" s="184"/>
      <c r="BS220" s="184"/>
      <c r="BT220" s="184"/>
      <c r="BU220" s="184"/>
      <c r="BV220" s="184"/>
      <c r="BW220" s="184"/>
      <c r="BX220" s="79"/>
      <c r="BY220" s="79"/>
      <c r="CA220" s="79"/>
      <c r="CB220" s="79"/>
      <c r="CC220" s="79"/>
      <c r="CD220" s="79"/>
      <c r="CE220" s="79"/>
      <c r="CF220" s="79"/>
    </row>
    <row r="221" spans="1:84" x14ac:dyDescent="0.2">
      <c r="A221" s="95" t="s">
        <v>698</v>
      </c>
      <c r="B221" s="95"/>
      <c r="C221" s="3"/>
      <c r="D221" s="95"/>
      <c r="E221" s="95"/>
      <c r="F221" s="3"/>
      <c r="G221" s="96"/>
      <c r="U221" s="3"/>
      <c r="AJ221" s="3"/>
      <c r="AK221" s="3"/>
      <c r="AO221" s="73">
        <v>59.546842905967871</v>
      </c>
      <c r="AP221" s="74">
        <v>1.0844346184129101</v>
      </c>
      <c r="AQ221" s="73">
        <v>18.609623898296562</v>
      </c>
      <c r="AR221" s="73">
        <v>7.9662562023403005</v>
      </c>
      <c r="AS221" s="74">
        <v>7.0597375320914771E-2</v>
      </c>
      <c r="AT221" s="73">
        <v>3.060601442298402</v>
      </c>
      <c r="AU221" s="73">
        <v>4.7681795654144228</v>
      </c>
      <c r="AV221" s="73">
        <v>2.1365040913847624</v>
      </c>
      <c r="AW221" s="73">
        <v>1.967538611186481</v>
      </c>
      <c r="AX221" s="74">
        <v>0.36590037095955369</v>
      </c>
      <c r="AY221" s="73"/>
      <c r="AZ221" s="75">
        <v>874.86363636363637</v>
      </c>
      <c r="BA221" s="75">
        <v>38.827272727272735</v>
      </c>
      <c r="BB221" s="75">
        <v>21.65</v>
      </c>
      <c r="BC221" s="75" t="s">
        <v>263</v>
      </c>
      <c r="BD221" s="75">
        <v>15.609090909090908</v>
      </c>
      <c r="BE221" s="75">
        <v>90.818181818181841</v>
      </c>
      <c r="BF221" s="75">
        <v>356.13636363636368</v>
      </c>
      <c r="BG221" s="75">
        <v>182.25454545454548</v>
      </c>
      <c r="BH221" s="75">
        <v>24.040909090909089</v>
      </c>
      <c r="BI221" s="75">
        <v>113.38181818181816</v>
      </c>
      <c r="BJ221" s="75">
        <v>223.32272727272724</v>
      </c>
      <c r="BM221" s="74">
        <v>0.39635303349434586</v>
      </c>
      <c r="BN221" s="74">
        <v>-0.39766610735023505</v>
      </c>
      <c r="BO221" s="74">
        <v>-0.32807167286239652</v>
      </c>
      <c r="BP221" s="74">
        <v>-0.3441504160089201</v>
      </c>
      <c r="BQ221" s="74">
        <v>-0.32742842209758344</v>
      </c>
      <c r="BR221" s="74">
        <v>-0.16765624402300897</v>
      </c>
      <c r="BS221" s="74">
        <v>-0.42433666280698629</v>
      </c>
      <c r="BT221" s="74">
        <v>-0.52986273727728683</v>
      </c>
      <c r="BU221" s="74">
        <v>-0.57969731312051576</v>
      </c>
      <c r="BV221" s="74">
        <v>-0.45037243058048654</v>
      </c>
      <c r="BW221" s="74">
        <v>0.15877373704478684</v>
      </c>
      <c r="BX221" s="74">
        <v>-0.55020707891495524</v>
      </c>
      <c r="BY221" s="74">
        <v>-0.32948497864350612</v>
      </c>
      <c r="CA221" s="79"/>
      <c r="CB221" s="79"/>
      <c r="CC221" s="79"/>
      <c r="CD221" s="79"/>
      <c r="CE221" s="79"/>
      <c r="CF221" s="79"/>
    </row>
    <row r="222" spans="1:84" x14ac:dyDescent="0.2">
      <c r="A222" s="97" t="s">
        <v>699</v>
      </c>
      <c r="B222" s="97"/>
      <c r="C222" s="3"/>
      <c r="D222" s="97"/>
      <c r="E222" s="97"/>
      <c r="F222" s="3"/>
      <c r="G222" s="98"/>
      <c r="U222" s="3"/>
      <c r="AJ222" s="3"/>
      <c r="AK222" s="3"/>
      <c r="AO222" s="8">
        <v>4.1027136885911153</v>
      </c>
      <c r="AP222" s="9">
        <v>0.17651629781620104</v>
      </c>
      <c r="AQ222" s="8">
        <v>2.1500122372737707</v>
      </c>
      <c r="AR222" s="8">
        <v>1.574013149722117</v>
      </c>
      <c r="AS222" s="9">
        <v>4.5524731164566741E-2</v>
      </c>
      <c r="AT222" s="8">
        <v>0.73791110631448409</v>
      </c>
      <c r="AU222" s="8">
        <v>1.1240695968376482</v>
      </c>
      <c r="AV222" s="8">
        <v>0.64394525850731243</v>
      </c>
      <c r="AW222" s="8">
        <v>0.55293700875128349</v>
      </c>
      <c r="AX222" s="9">
        <v>0.38276655786629626</v>
      </c>
      <c r="AY222" s="8"/>
      <c r="AZ222" s="14">
        <v>214.78973590316235</v>
      </c>
      <c r="BA222" s="14">
        <v>25.360575464267061</v>
      </c>
      <c r="BB222" s="14">
        <v>2.3750689213057341</v>
      </c>
      <c r="BC222" s="14" t="s">
        <v>263</v>
      </c>
      <c r="BD222" s="14">
        <v>5.8498381225984613</v>
      </c>
      <c r="BE222" s="14">
        <v>23.483379035161907</v>
      </c>
      <c r="BF222" s="14">
        <v>97.979405911058251</v>
      </c>
      <c r="BG222" s="14">
        <v>46.730095422348548</v>
      </c>
      <c r="BH222" s="14">
        <v>3.9083106036869397</v>
      </c>
      <c r="BI222" s="14">
        <v>33.491470775685997</v>
      </c>
      <c r="BJ222" s="14">
        <v>106.45539073457142</v>
      </c>
      <c r="BM222" s="9">
        <v>0.26986231618023704</v>
      </c>
      <c r="BN222" s="9">
        <v>0.25602987015624207</v>
      </c>
      <c r="BO222" s="9">
        <v>0.31469237161635433</v>
      </c>
      <c r="BP222" s="9">
        <v>0.31894463890958841</v>
      </c>
      <c r="BQ222" s="9">
        <v>0.33040489168803205</v>
      </c>
      <c r="BR222" s="9">
        <v>0.62973436018453277</v>
      </c>
      <c r="BS222" s="9">
        <v>0.31386583506253496</v>
      </c>
      <c r="BT222" s="9">
        <v>0.27770061531207318</v>
      </c>
      <c r="BU222" s="9">
        <v>0.31311598556816606</v>
      </c>
      <c r="BV222" s="9">
        <v>0.31751574005028782</v>
      </c>
      <c r="BW222" s="9">
        <v>1.4119651875190729</v>
      </c>
      <c r="BX222" s="9">
        <v>0.2955648458810568</v>
      </c>
      <c r="BY222" s="9">
        <v>0.35072829073082018</v>
      </c>
      <c r="CA222" s="79"/>
      <c r="CB222" s="79"/>
      <c r="CC222" s="79"/>
      <c r="CD222" s="79"/>
      <c r="CE222" s="79"/>
      <c r="CF222" s="79"/>
    </row>
    <row r="223" spans="1:84" x14ac:dyDescent="0.2">
      <c r="A223" s="97" t="s">
        <v>700</v>
      </c>
      <c r="B223" s="97"/>
      <c r="C223" s="3"/>
      <c r="D223" s="97"/>
      <c r="E223" s="97"/>
      <c r="F223" s="3"/>
      <c r="G223" s="98"/>
      <c r="U223" s="3"/>
      <c r="AJ223" s="3"/>
      <c r="AK223" s="3"/>
      <c r="AO223" s="8">
        <v>0.87470149740959457</v>
      </c>
      <c r="AP223" s="9">
        <v>3.7633401142854336E-2</v>
      </c>
      <c r="AQ223" s="8">
        <v>0.45838414916009657</v>
      </c>
      <c r="AR223" s="8">
        <v>0.33558073107390601</v>
      </c>
      <c r="AS223" s="9">
        <v>9.7059052961822115E-3</v>
      </c>
      <c r="AT223" s="8">
        <v>0.157323176473009</v>
      </c>
      <c r="AU223" s="8">
        <v>0.23965244327934879</v>
      </c>
      <c r="AV223" s="8">
        <v>0.13728959040755775</v>
      </c>
      <c r="AW223" s="8">
        <v>0.11788656636530206</v>
      </c>
      <c r="AX223" s="9">
        <v>8.160610433406558E-2</v>
      </c>
      <c r="AY223" s="8"/>
      <c r="AZ223" s="14">
        <v>45.793325560386592</v>
      </c>
      <c r="BA223" s="8">
        <v>5.4068928561722549</v>
      </c>
      <c r="BB223" s="8">
        <v>0.50636639541632944</v>
      </c>
      <c r="BC223" s="14" t="s">
        <v>263</v>
      </c>
      <c r="BD223" s="8">
        <v>1.2471896783023511</v>
      </c>
      <c r="BE223" s="14">
        <v>5.0066732327468424</v>
      </c>
      <c r="BF223" s="14">
        <v>20.88927952833475</v>
      </c>
      <c r="BG223" s="14">
        <v>9.9628898194107425</v>
      </c>
      <c r="BH223" s="14">
        <v>0.83325462044628373</v>
      </c>
      <c r="BI223" s="14">
        <v>7.1404055611792465</v>
      </c>
      <c r="BJ223" s="14">
        <v>22.696365564527042</v>
      </c>
      <c r="BM223" s="9">
        <v>5.7534839127010774E-2</v>
      </c>
      <c r="BN223" s="9">
        <v>5.458575172574473E-2</v>
      </c>
      <c r="BO223" s="9">
        <v>6.7092639060252715E-2</v>
      </c>
      <c r="BP223" s="9">
        <v>6.799922549330574E-2</v>
      </c>
      <c r="BQ223" s="9">
        <v>7.0442559595286308E-2</v>
      </c>
      <c r="BR223" s="9">
        <v>0.13425981670508438</v>
      </c>
      <c r="BS223" s="9">
        <v>6.6916420874884322E-2</v>
      </c>
      <c r="BT223" s="9">
        <v>5.9205970116927797E-2</v>
      </c>
      <c r="BU223" s="9">
        <v>6.6756552425525972E-2</v>
      </c>
      <c r="BV223" s="9">
        <v>6.7694583232903144E-2</v>
      </c>
      <c r="BW223" s="9">
        <v>0.30103198944825016</v>
      </c>
      <c r="BX223" s="9">
        <v>6.30146368713769E-2</v>
      </c>
      <c r="BY223" s="9">
        <v>7.4775522829989657E-2</v>
      </c>
      <c r="CA223" s="79"/>
      <c r="CB223" s="79"/>
      <c r="CC223" s="79"/>
      <c r="CD223" s="79"/>
      <c r="CE223" s="79"/>
      <c r="CF223" s="79"/>
    </row>
    <row r="224" spans="1:84" x14ac:dyDescent="0.2">
      <c r="A224" s="97" t="s">
        <v>701</v>
      </c>
      <c r="B224" s="97"/>
      <c r="C224" s="3"/>
      <c r="D224" s="97"/>
      <c r="E224" s="91"/>
      <c r="F224" s="3"/>
      <c r="G224" s="92"/>
      <c r="U224" s="3"/>
      <c r="AJ224" s="3"/>
      <c r="AK224" s="3"/>
      <c r="AO224" s="14">
        <v>22</v>
      </c>
      <c r="AP224" s="14">
        <v>22</v>
      </c>
      <c r="AQ224" s="14">
        <v>22</v>
      </c>
      <c r="AR224" s="14">
        <v>22</v>
      </c>
      <c r="AS224" s="14">
        <v>22</v>
      </c>
      <c r="AT224" s="14">
        <v>22</v>
      </c>
      <c r="AU224" s="14">
        <v>22</v>
      </c>
      <c r="AV224" s="14">
        <v>22</v>
      </c>
      <c r="AW224" s="14">
        <v>22</v>
      </c>
      <c r="AX224" s="14">
        <v>22</v>
      </c>
      <c r="AY224" s="14"/>
      <c r="AZ224" s="14">
        <v>22</v>
      </c>
      <c r="BA224" s="14">
        <v>22</v>
      </c>
      <c r="BB224" s="14">
        <v>22</v>
      </c>
      <c r="BC224" s="14" t="s">
        <v>263</v>
      </c>
      <c r="BD224" s="14">
        <v>22</v>
      </c>
      <c r="BE224" s="14">
        <v>22</v>
      </c>
      <c r="BF224" s="14">
        <v>22</v>
      </c>
      <c r="BG224" s="14">
        <v>22</v>
      </c>
      <c r="BH224" s="14">
        <v>22</v>
      </c>
      <c r="BI224" s="14">
        <v>22</v>
      </c>
      <c r="BJ224" s="14">
        <v>22</v>
      </c>
      <c r="BM224" s="14">
        <v>22</v>
      </c>
      <c r="BN224" s="14">
        <v>22</v>
      </c>
      <c r="BO224" s="14">
        <v>22</v>
      </c>
      <c r="BP224" s="14">
        <v>22</v>
      </c>
      <c r="BQ224" s="14">
        <v>22</v>
      </c>
      <c r="BR224" s="14">
        <v>22</v>
      </c>
      <c r="BS224" s="14">
        <v>22</v>
      </c>
      <c r="BT224" s="14">
        <v>22</v>
      </c>
      <c r="BU224" s="14">
        <v>22</v>
      </c>
      <c r="BV224" s="14">
        <v>22</v>
      </c>
      <c r="BW224" s="14">
        <v>22</v>
      </c>
      <c r="BX224" s="14">
        <v>22</v>
      </c>
      <c r="BY224" s="14">
        <v>22</v>
      </c>
      <c r="CA224" s="79"/>
      <c r="CB224" s="79"/>
      <c r="CC224" s="79"/>
      <c r="CD224" s="79"/>
      <c r="CE224" s="79"/>
      <c r="CF224" s="79"/>
    </row>
    <row r="225" spans="1:84" ht="6" customHeight="1" x14ac:dyDescent="0.2">
      <c r="A225" s="97"/>
      <c r="B225" s="97"/>
      <c r="C225" s="3"/>
      <c r="D225" s="97"/>
      <c r="E225" s="91"/>
      <c r="F225" s="3"/>
      <c r="G225" s="92"/>
      <c r="U225" s="3"/>
      <c r="AJ225" s="3"/>
      <c r="AK225" s="3"/>
      <c r="AO225" s="8"/>
      <c r="AP225" s="9"/>
      <c r="AQ225" s="8"/>
      <c r="AR225" s="9"/>
      <c r="AS225" s="9"/>
      <c r="AT225" s="9"/>
      <c r="AU225" s="9"/>
      <c r="AV225" s="9"/>
      <c r="AW225" s="9"/>
      <c r="AX225" s="9"/>
      <c r="AY225" s="8"/>
      <c r="AZ225" s="8"/>
      <c r="BA225" s="8"/>
      <c r="BB225" s="9"/>
      <c r="BC225" s="22"/>
      <c r="BD225" s="12"/>
      <c r="BE225" s="12"/>
      <c r="BF225" s="12"/>
      <c r="BG225" s="12"/>
      <c r="BH225" s="12"/>
      <c r="BI225" s="12"/>
      <c r="BJ225" s="12"/>
      <c r="BM225" s="79"/>
      <c r="BN225" s="79"/>
      <c r="BO225" s="184"/>
      <c r="BP225" s="184"/>
      <c r="BQ225" s="184"/>
      <c r="BR225" s="184"/>
      <c r="BS225" s="184"/>
      <c r="BT225" s="184"/>
      <c r="BU225" s="184"/>
      <c r="BV225" s="184"/>
      <c r="BW225" s="184"/>
      <c r="BX225" s="79"/>
      <c r="BY225" s="79"/>
      <c r="CA225" s="79"/>
      <c r="CB225" s="79"/>
      <c r="CC225" s="79"/>
      <c r="CD225" s="79"/>
      <c r="CE225" s="79"/>
      <c r="CF225" s="79"/>
    </row>
    <row r="226" spans="1:84" x14ac:dyDescent="0.2">
      <c r="A226" s="91" t="s">
        <v>702</v>
      </c>
      <c r="B226" s="91" t="s">
        <v>143</v>
      </c>
      <c r="C226" s="3"/>
      <c r="D226" s="91"/>
      <c r="E226" s="91" t="s">
        <v>633</v>
      </c>
      <c r="G226" s="92">
        <v>135</v>
      </c>
      <c r="U226" s="3"/>
      <c r="AJ226" s="3"/>
      <c r="AK226" s="3"/>
      <c r="AO226" s="8">
        <v>62.925795896446438</v>
      </c>
      <c r="AP226" s="9">
        <v>1.0035107959461742</v>
      </c>
      <c r="AQ226" s="8">
        <v>19.110465752334726</v>
      </c>
      <c r="AR226" s="9">
        <v>6.3810954081175959</v>
      </c>
      <c r="AS226" s="50">
        <v>3.1451022904711225E-2</v>
      </c>
      <c r="AT226" s="9">
        <v>2.6146976041055425</v>
      </c>
      <c r="AU226" s="9">
        <v>3.6510288720697774</v>
      </c>
      <c r="AV226" s="9">
        <v>1.8071150805096123</v>
      </c>
      <c r="AW226" s="9">
        <v>2.1959879459357312</v>
      </c>
      <c r="AX226" s="9">
        <v>4.8733428148030271E-2</v>
      </c>
      <c r="AY226" s="8"/>
      <c r="AZ226" s="14">
        <v>729.1</v>
      </c>
      <c r="BA226" s="14">
        <v>18.600000000000001</v>
      </c>
      <c r="BB226" s="14">
        <v>21.7</v>
      </c>
      <c r="BC226" s="14" t="s">
        <v>546</v>
      </c>
      <c r="BD226" s="14">
        <v>8.6</v>
      </c>
      <c r="BE226" s="14">
        <v>84.3</v>
      </c>
      <c r="BF226" s="14">
        <v>304</v>
      </c>
      <c r="BG226" s="14">
        <v>142</v>
      </c>
      <c r="BH226" s="14">
        <v>17.399999999999999</v>
      </c>
      <c r="BI226" s="14">
        <v>81.7</v>
      </c>
      <c r="BJ226" s="14">
        <v>159.9</v>
      </c>
      <c r="BM226" s="79">
        <v>0.19723230231411104</v>
      </c>
      <c r="BN226" s="79">
        <v>-0.15117476938808194</v>
      </c>
      <c r="BO226" s="184">
        <v>-0.17165535159722267</v>
      </c>
      <c r="BP226" s="184">
        <v>-0.10811524987260013</v>
      </c>
      <c r="BQ226" s="184">
        <v>-0.28375211432806535</v>
      </c>
      <c r="BR226" s="184">
        <v>-0.50339618455534352</v>
      </c>
      <c r="BS226" s="184">
        <v>-0.34742435212143497</v>
      </c>
      <c r="BT226" s="184">
        <v>-0.5241463076309989</v>
      </c>
      <c r="BU226" s="184">
        <v>-0.53577212516926176</v>
      </c>
      <c r="BV226" s="184">
        <v>-0.18634454100125231</v>
      </c>
      <c r="BW226" s="184">
        <v>-0.80056542625871174</v>
      </c>
      <c r="BX226" s="79">
        <v>-0.49531733361256214</v>
      </c>
      <c r="BY226" s="79">
        <v>-0.35723545343684482</v>
      </c>
      <c r="CA226" s="79">
        <f t="shared" si="26"/>
        <v>-0.33592253904857283</v>
      </c>
      <c r="CB226" s="79">
        <f t="shared" si="27"/>
        <v>-0.56868796087747153</v>
      </c>
      <c r="CC226" s="79">
        <f t="shared" si="28"/>
        <v>-0.14561260567227374</v>
      </c>
      <c r="CD226" s="79">
        <f t="shared" si="29"/>
        <v>-0.82382522252910007</v>
      </c>
      <c r="CE226" s="79">
        <f t="shared" si="30"/>
        <v>-4.4448293791663707E-2</v>
      </c>
      <c r="CF226" s="79">
        <f t="shared" si="31"/>
        <v>-0.26602838820157615</v>
      </c>
    </row>
    <row r="227" spans="1:84" x14ac:dyDescent="0.2">
      <c r="A227" s="91" t="s">
        <v>703</v>
      </c>
      <c r="B227" s="91" t="s">
        <v>143</v>
      </c>
      <c r="C227" s="3"/>
      <c r="D227" s="91"/>
      <c r="E227" s="91" t="s">
        <v>633</v>
      </c>
      <c r="G227" s="92">
        <v>135</v>
      </c>
      <c r="U227" s="3"/>
      <c r="AJ227" s="3"/>
      <c r="AK227" s="3"/>
      <c r="AO227" s="8">
        <v>63.071918182993912</v>
      </c>
      <c r="AP227" s="9">
        <v>1.0038103007451473</v>
      </c>
      <c r="AQ227" s="8">
        <v>19.207696210591237</v>
      </c>
      <c r="AR227" s="9">
        <v>6.6565854532069189</v>
      </c>
      <c r="AS227" s="50">
        <v>2.9609797347712317E-2</v>
      </c>
      <c r="AT227" s="9">
        <v>2.6035396997522797</v>
      </c>
      <c r="AU227" s="9">
        <v>3.4143478217614924</v>
      </c>
      <c r="AV227" s="9">
        <v>1.6136573912870458</v>
      </c>
      <c r="AW227" s="9">
        <v>2.121034252912442</v>
      </c>
      <c r="AX227" s="9">
        <v>5.3722255936806691E-2</v>
      </c>
      <c r="AY227" s="8"/>
      <c r="AZ227" s="14">
        <v>746.2</v>
      </c>
      <c r="BA227" s="14">
        <v>16.5</v>
      </c>
      <c r="BB227" s="14">
        <v>21.7</v>
      </c>
      <c r="BC227" s="14" t="s">
        <v>546</v>
      </c>
      <c r="BD227" s="14">
        <v>7.1</v>
      </c>
      <c r="BE227" s="14">
        <v>88.5</v>
      </c>
      <c r="BF227" s="14">
        <v>282.60000000000002</v>
      </c>
      <c r="BG227" s="14">
        <v>145.80000000000001</v>
      </c>
      <c r="BH227" s="14">
        <v>16.399999999999999</v>
      </c>
      <c r="BI227" s="14">
        <v>82.4</v>
      </c>
      <c r="BJ227" s="14">
        <v>156.19999999999999</v>
      </c>
      <c r="BM227" s="79">
        <v>0.17821667823320331</v>
      </c>
      <c r="BN227" s="79">
        <v>-0.1290503754665191</v>
      </c>
      <c r="BO227" s="184">
        <v>-0.15178079004171019</v>
      </c>
      <c r="BP227" s="184">
        <v>-8.2343428359846982E-2</v>
      </c>
      <c r="BQ227" s="184">
        <v>-0.23513099780557734</v>
      </c>
      <c r="BR227" s="184">
        <v>-0.52139399172758316</v>
      </c>
      <c r="BS227" s="184">
        <v>-0.33481716640414982</v>
      </c>
      <c r="BT227" s="184">
        <v>-0.54445281080558194</v>
      </c>
      <c r="BU227" s="184">
        <v>-0.57565003565971562</v>
      </c>
      <c r="BV227" s="184">
        <v>-0.19550063258273276</v>
      </c>
      <c r="BW227" s="184">
        <v>-0.77494163361800639</v>
      </c>
      <c r="BX227" s="79">
        <v>-0.51973117479230657</v>
      </c>
      <c r="BY227" s="79">
        <v>-0.33637230287058173</v>
      </c>
      <c r="CA227" s="79">
        <f t="shared" si="26"/>
        <v>-0.28632272085224031</v>
      </c>
      <c r="CB227" s="79">
        <f t="shared" si="27"/>
        <v>-0.60832124570824442</v>
      </c>
      <c r="CC227" s="79">
        <f t="shared" si="28"/>
        <v>-0.1048611367793072</v>
      </c>
      <c r="CD227" s="79">
        <f t="shared" si="29"/>
        <v>-0.85110810297253225</v>
      </c>
      <c r="CE227" s="79">
        <f t="shared" si="30"/>
        <v>4.3632332397771645E-3</v>
      </c>
      <c r="CF227" s="79">
        <f t="shared" si="31"/>
        <v>-0.29182384950192253</v>
      </c>
    </row>
    <row r="228" spans="1:84" x14ac:dyDescent="0.2">
      <c r="A228" s="91" t="s">
        <v>704</v>
      </c>
      <c r="B228" s="91" t="s">
        <v>143</v>
      </c>
      <c r="C228" s="3"/>
      <c r="D228" s="91"/>
      <c r="E228" s="91" t="s">
        <v>628</v>
      </c>
      <c r="G228" s="92">
        <v>110</v>
      </c>
      <c r="U228" s="3"/>
      <c r="AJ228" s="3"/>
      <c r="AK228" s="3"/>
      <c r="AO228" s="8">
        <v>61.901721764459417</v>
      </c>
      <c r="AP228" s="9">
        <v>1.0873251800570594</v>
      </c>
      <c r="AQ228" s="8">
        <v>19.627715819085047</v>
      </c>
      <c r="AR228" s="9">
        <v>6.5778185663268349</v>
      </c>
      <c r="AS228" s="50">
        <v>3.0617650579574242E-2</v>
      </c>
      <c r="AT228" s="9">
        <v>2.7322785946571426</v>
      </c>
      <c r="AU228" s="9">
        <v>3.8814516289926768</v>
      </c>
      <c r="AV228" s="9">
        <v>1.8614209045747458</v>
      </c>
      <c r="AW228" s="9">
        <v>2.0170380863076822</v>
      </c>
      <c r="AX228" s="9">
        <v>3.990184146998383E-2</v>
      </c>
      <c r="AY228" s="8"/>
      <c r="AZ228" s="14">
        <v>730.2</v>
      </c>
      <c r="BA228" s="14">
        <v>21.6</v>
      </c>
      <c r="BB228" s="14">
        <v>22</v>
      </c>
      <c r="BC228" s="14" t="s">
        <v>546</v>
      </c>
      <c r="BD228" s="14">
        <v>8.6</v>
      </c>
      <c r="BE228" s="14">
        <v>95.4</v>
      </c>
      <c r="BF228" s="14">
        <v>316.89999999999998</v>
      </c>
      <c r="BG228" s="14">
        <v>159.30000000000001</v>
      </c>
      <c r="BH228" s="14">
        <v>18.100000000000001</v>
      </c>
      <c r="BI228" s="14">
        <v>76.2</v>
      </c>
      <c r="BJ228" s="14">
        <v>151.19999999999999</v>
      </c>
      <c r="BM228" s="79">
        <v>0.15104130383615311</v>
      </c>
      <c r="BN228" s="79">
        <v>-0.11694253896125528</v>
      </c>
      <c r="BO228" s="184">
        <v>-5.082751601205493E-2</v>
      </c>
      <c r="BP228" s="184">
        <v>-3.1267432099911785E-2</v>
      </c>
      <c r="BQ228" s="184">
        <v>-0.21918764304432681</v>
      </c>
      <c r="BR228" s="184">
        <v>-0.48873764984188284</v>
      </c>
      <c r="BS228" s="184">
        <v>-0.27884096880110409</v>
      </c>
      <c r="BT228" s="184">
        <v>-0.46500585745440559</v>
      </c>
      <c r="BU228" s="184">
        <v>-0.49430732401530952</v>
      </c>
      <c r="BV228" s="184">
        <v>-0.20964653427614188</v>
      </c>
      <c r="BW228" s="184">
        <v>-0.8273116269736166</v>
      </c>
      <c r="BX228" s="79">
        <v>-0.44362998375254914</v>
      </c>
      <c r="BY228" s="79">
        <v>-0.36601132305463457</v>
      </c>
      <c r="CA228" s="79">
        <f t="shared" si="26"/>
        <v>-0.2052396121667146</v>
      </c>
      <c r="CB228" s="79">
        <f t="shared" si="27"/>
        <v>-0.47030111324353052</v>
      </c>
      <c r="CC228" s="79">
        <f t="shared" si="28"/>
        <v>-9.5088234039328756E-2</v>
      </c>
      <c r="CD228" s="79">
        <f t="shared" si="29"/>
        <v>-0.81368818176192526</v>
      </c>
      <c r="CE228" s="79">
        <f t="shared" si="30"/>
        <v>0.13364818304075299</v>
      </c>
      <c r="CF228" s="79">
        <f t="shared" si="31"/>
        <v>-0.19256929272681356</v>
      </c>
    </row>
    <row r="229" spans="1:84" x14ac:dyDescent="0.2">
      <c r="A229" s="91" t="s">
        <v>705</v>
      </c>
      <c r="B229" s="91" t="s">
        <v>143</v>
      </c>
      <c r="C229" s="3"/>
      <c r="D229" s="91"/>
      <c r="E229" s="91" t="s">
        <v>628</v>
      </c>
      <c r="G229" s="92">
        <v>90</v>
      </c>
      <c r="U229" s="3"/>
      <c r="AJ229" s="3"/>
      <c r="AK229" s="3"/>
      <c r="AO229" s="8">
        <v>59.940136433245151</v>
      </c>
      <c r="AP229" s="9">
        <v>1.0849028460054491</v>
      </c>
      <c r="AQ229" s="8">
        <v>18.890833515642086</v>
      </c>
      <c r="AR229" s="9">
        <v>7.8359618941548472</v>
      </c>
      <c r="AS229" s="50">
        <v>3.3604413197828198E-2</v>
      </c>
      <c r="AT229" s="9">
        <v>3.0468765537678242</v>
      </c>
      <c r="AU229" s="9">
        <v>5.075475825858673</v>
      </c>
      <c r="AV229" s="9">
        <v>2.3657047393647694</v>
      </c>
      <c r="AW229" s="9">
        <v>1.4011256737137285</v>
      </c>
      <c r="AX229" s="9">
        <v>7.9552912631013689E-2</v>
      </c>
      <c r="AY229" s="8"/>
      <c r="AZ229" s="14">
        <v>550</v>
      </c>
      <c r="BA229" s="14">
        <v>19.100000000000001</v>
      </c>
      <c r="BB229" s="14">
        <v>22.6</v>
      </c>
      <c r="BC229" s="14" t="s">
        <v>546</v>
      </c>
      <c r="BD229" s="14">
        <v>9.1999999999999993</v>
      </c>
      <c r="BE229" s="14">
        <v>64.7</v>
      </c>
      <c r="BF229" s="14">
        <v>406.9</v>
      </c>
      <c r="BG229" s="14">
        <v>164.6</v>
      </c>
      <c r="BH229" s="14">
        <v>20.5</v>
      </c>
      <c r="BI229" s="14">
        <v>84.4</v>
      </c>
      <c r="BJ229" s="14">
        <v>146.69999999999999</v>
      </c>
      <c r="BM229" s="79">
        <v>0.12499962603971604</v>
      </c>
      <c r="BN229" s="79">
        <v>-0.11869620577094853</v>
      </c>
      <c r="BO229" s="184">
        <v>-2.3891218022436989E-2</v>
      </c>
      <c r="BP229" s="184">
        <v>-3.9036400866881982E-2</v>
      </c>
      <c r="BQ229" s="184">
        <v>-4.1308713431465582E-2</v>
      </c>
      <c r="BR229" s="184">
        <v>-0.42165106113437134</v>
      </c>
      <c r="BS229" s="184">
        <v>-0.17113728697075903</v>
      </c>
      <c r="BT229" s="184">
        <v>-0.27897007491703851</v>
      </c>
      <c r="BU229" s="184">
        <v>-0.33759394437097323</v>
      </c>
      <c r="BV229" s="184">
        <v>-0.43414386145647421</v>
      </c>
      <c r="BW229" s="184">
        <v>-0.64514745755557124</v>
      </c>
      <c r="BX229" s="79">
        <v>-0.26370670597907364</v>
      </c>
      <c r="BY229" s="79">
        <v>-0.27624653815888722</v>
      </c>
      <c r="CA229" s="79">
        <f t="shared" si="26"/>
        <v>-0.44446196758931211</v>
      </c>
      <c r="CB229" s="79">
        <f t="shared" si="27"/>
        <v>-0.517241028225358</v>
      </c>
      <c r="CC229" s="79">
        <f t="shared" si="28"/>
        <v>-0.29749604550088793</v>
      </c>
      <c r="CD229" s="79">
        <f t="shared" si="29"/>
        <v>-0.79457586940450253</v>
      </c>
      <c r="CE229" s="79">
        <f t="shared" si="30"/>
        <v>0.20729674211135873</v>
      </c>
      <c r="CF229" s="79">
        <f t="shared" si="31"/>
        <v>-5.7454714487050751E-2</v>
      </c>
    </row>
    <row r="230" spans="1:84" x14ac:dyDescent="0.2">
      <c r="A230" s="91" t="s">
        <v>706</v>
      </c>
      <c r="B230" s="91" t="s">
        <v>143</v>
      </c>
      <c r="C230" s="3"/>
      <c r="D230" s="91"/>
      <c r="E230" s="91" t="s">
        <v>628</v>
      </c>
      <c r="G230" s="92">
        <v>80</v>
      </c>
      <c r="U230" s="3"/>
      <c r="AJ230" s="3"/>
      <c r="AK230" s="3"/>
      <c r="AO230" s="8">
        <v>59.136808141966569</v>
      </c>
      <c r="AP230" s="9">
        <v>1.124300424226732</v>
      </c>
      <c r="AQ230" s="8">
        <v>19.443725228544679</v>
      </c>
      <c r="AR230" s="9">
        <v>7.7834651158158881</v>
      </c>
      <c r="AS230" s="50">
        <v>3.7666215220378808E-2</v>
      </c>
      <c r="AT230" s="9">
        <v>3.0841084267760754</v>
      </c>
      <c r="AU230" s="9">
        <v>5.2181879742675612</v>
      </c>
      <c r="AV230" s="9">
        <v>2.4965643609711403</v>
      </c>
      <c r="AW230" s="9">
        <v>1.3035511561672206</v>
      </c>
      <c r="AX230" s="9">
        <v>0.12248800015933396</v>
      </c>
      <c r="AY230" s="8"/>
      <c r="AZ230" s="14">
        <v>549.6</v>
      </c>
      <c r="BA230" s="14">
        <v>21.5</v>
      </c>
      <c r="BB230" s="14">
        <v>22.4</v>
      </c>
      <c r="BC230" s="14" t="s">
        <v>546</v>
      </c>
      <c r="BD230" s="14">
        <v>8.8000000000000007</v>
      </c>
      <c r="BE230" s="14">
        <v>65.5</v>
      </c>
      <c r="BF230" s="14">
        <v>420.2</v>
      </c>
      <c r="BG230" s="14">
        <v>165.7</v>
      </c>
      <c r="BH230" s="14">
        <v>24.4</v>
      </c>
      <c r="BI230" s="14">
        <v>94.8</v>
      </c>
      <c r="BJ230" s="14">
        <v>152.69999999999999</v>
      </c>
      <c r="BM230" s="79">
        <v>0.15938078022283131</v>
      </c>
      <c r="BN230" s="79">
        <v>-0.16467232586911673</v>
      </c>
      <c r="BO230" s="184">
        <v>-2.8191209964513075E-2</v>
      </c>
      <c r="BP230" s="184">
        <v>-4.9775183563858572E-2</v>
      </c>
      <c r="BQ230" s="184">
        <v>-8.5148667722846794E-2</v>
      </c>
      <c r="BR230" s="184">
        <v>-0.3772170887138615</v>
      </c>
      <c r="BS230" s="184">
        <v>-0.19397509897956478</v>
      </c>
      <c r="BT230" s="184">
        <v>-0.28782401895644383</v>
      </c>
      <c r="BU230" s="184">
        <v>-0.32842024225043298</v>
      </c>
      <c r="BV230" s="184">
        <v>-0.49423578658153577</v>
      </c>
      <c r="BW230" s="184">
        <v>-0.47510013972643639</v>
      </c>
      <c r="BX230" s="79">
        <v>-0.26951671964036328</v>
      </c>
      <c r="BY230" s="79">
        <v>-0.21900613643374633</v>
      </c>
      <c r="CA230" s="79">
        <f t="shared" si="26"/>
        <v>-0.45969138477731197</v>
      </c>
      <c r="CB230" s="79">
        <f t="shared" si="27"/>
        <v>-0.47793266236510379</v>
      </c>
      <c r="CC230" s="79">
        <f t="shared" si="28"/>
        <v>-0.32559018114293203</v>
      </c>
      <c r="CD230" s="79">
        <f t="shared" si="29"/>
        <v>-0.81122808602149465</v>
      </c>
      <c r="CE230" s="79">
        <f t="shared" si="30"/>
        <v>0.16760993862694695</v>
      </c>
      <c r="CF230" s="79">
        <f t="shared" si="31"/>
        <v>7.777788381104056E-2</v>
      </c>
    </row>
    <row r="231" spans="1:84" x14ac:dyDescent="0.2">
      <c r="A231" s="91" t="s">
        <v>707</v>
      </c>
      <c r="B231" s="91" t="s">
        <v>143</v>
      </c>
      <c r="C231" s="3"/>
      <c r="D231" s="91"/>
      <c r="E231" s="91" t="s">
        <v>628</v>
      </c>
      <c r="G231" s="92">
        <v>65</v>
      </c>
      <c r="U231" s="3"/>
      <c r="AJ231" s="3"/>
      <c r="AK231" s="3"/>
      <c r="AO231" s="8">
        <v>59.345933995897141</v>
      </c>
      <c r="AP231" s="9">
        <v>1.1183253998287157</v>
      </c>
      <c r="AQ231" s="8">
        <v>19.63293433448186</v>
      </c>
      <c r="AR231" s="9">
        <v>7.8123444004062996</v>
      </c>
      <c r="AS231" s="50">
        <v>4.0753609910573793E-2</v>
      </c>
      <c r="AT231" s="9">
        <v>3.0751458901790509</v>
      </c>
      <c r="AU231" s="9">
        <v>4.8218446891991462</v>
      </c>
      <c r="AV231" s="9">
        <v>2.3242844908283371</v>
      </c>
      <c r="AW231" s="9">
        <v>1.2916011073711879</v>
      </c>
      <c r="AX231" s="9">
        <v>0.27086777271007184</v>
      </c>
      <c r="AY231" s="8"/>
      <c r="AZ231" s="14">
        <v>594.79999999999995</v>
      </c>
      <c r="BA231" s="14">
        <v>22.8</v>
      </c>
      <c r="BB231" s="14">
        <v>23.3</v>
      </c>
      <c r="BC231" s="14" t="s">
        <v>546</v>
      </c>
      <c r="BD231" s="14">
        <v>12.7</v>
      </c>
      <c r="BE231" s="14">
        <v>66.599999999999994</v>
      </c>
      <c r="BF231" s="14">
        <v>372.5</v>
      </c>
      <c r="BG231" s="14">
        <v>162.69999999999999</v>
      </c>
      <c r="BH231" s="14">
        <v>23.9</v>
      </c>
      <c r="BI231" s="14">
        <v>111.8</v>
      </c>
      <c r="BJ231" s="14">
        <v>166.5</v>
      </c>
      <c r="BM231" s="79">
        <v>0.22905372456472284</v>
      </c>
      <c r="BN231" s="79">
        <v>-0.23119755123206875</v>
      </c>
      <c r="BO231" s="184">
        <v>-0.11347408286721961</v>
      </c>
      <c r="BP231" s="184">
        <v>-0.1200522067274703</v>
      </c>
      <c r="BQ231" s="184">
        <v>-0.15786111437555628</v>
      </c>
      <c r="BR231" s="184">
        <v>-0.38201833933698015</v>
      </c>
      <c r="BS231" s="184">
        <v>-0.26292896570949975</v>
      </c>
      <c r="BT231" s="184">
        <v>-0.39646060965258068</v>
      </c>
      <c r="BU231" s="184">
        <v>-0.42658517830432841</v>
      </c>
      <c r="BV231" s="184">
        <v>-0.54040719059992481</v>
      </c>
      <c r="BW231" s="184">
        <v>6.4547511245210965E-2</v>
      </c>
      <c r="BX231" s="79">
        <v>-0.40611096318617901</v>
      </c>
      <c r="BY231" s="79">
        <v>-0.1552934010173348</v>
      </c>
      <c r="CA231" s="79">
        <f t="shared" si="26"/>
        <v>-0.49615190507172857</v>
      </c>
      <c r="CB231" s="79">
        <f t="shared" si="27"/>
        <v>-0.49225259864064552</v>
      </c>
      <c r="CC231" s="79">
        <f t="shared" si="28"/>
        <v>-0.33061971107440102</v>
      </c>
      <c r="CD231" s="79">
        <f t="shared" si="29"/>
        <v>-0.75014777159474777</v>
      </c>
      <c r="CE231" s="79">
        <f t="shared" si="30"/>
        <v>5.144758236075786E-2</v>
      </c>
      <c r="CF231" s="79">
        <f t="shared" si="31"/>
        <v>-3.1806547456085577E-2</v>
      </c>
    </row>
    <row r="232" spans="1:84" x14ac:dyDescent="0.2">
      <c r="A232" s="91" t="s">
        <v>708</v>
      </c>
      <c r="B232" s="91" t="s">
        <v>143</v>
      </c>
      <c r="C232" s="3"/>
      <c r="D232" s="91"/>
      <c r="E232" s="91" t="s">
        <v>628</v>
      </c>
      <c r="G232" s="92">
        <v>40</v>
      </c>
      <c r="U232" s="3"/>
      <c r="AJ232" s="3"/>
      <c r="AK232" s="3"/>
      <c r="AO232" s="8">
        <v>59.51111780354362</v>
      </c>
      <c r="AP232" s="9">
        <v>1.097224313607388</v>
      </c>
      <c r="AQ232" s="8">
        <v>19.612508156402143</v>
      </c>
      <c r="AR232" s="9">
        <v>7.6434271946995906</v>
      </c>
      <c r="AS232" s="50">
        <v>4.5750549616021666E-2</v>
      </c>
      <c r="AT232" s="9">
        <v>2.9553782060934592</v>
      </c>
      <c r="AU232" s="9">
        <v>4.7051146915625148</v>
      </c>
      <c r="AV232" s="9">
        <v>2.3420167645434917</v>
      </c>
      <c r="AW232" s="9">
        <v>1.440546102494604</v>
      </c>
      <c r="AX232" s="9">
        <v>0.37845705967976701</v>
      </c>
      <c r="AY232" s="8"/>
      <c r="AZ232" s="14">
        <v>692.2</v>
      </c>
      <c r="BA232" s="14">
        <v>26.9</v>
      </c>
      <c r="BB232" s="14">
        <v>22.7</v>
      </c>
      <c r="BC232" s="14" t="s">
        <v>546</v>
      </c>
      <c r="BD232" s="14">
        <v>14.3</v>
      </c>
      <c r="BE232" s="14">
        <v>73.2</v>
      </c>
      <c r="BF232" s="14">
        <v>366.5</v>
      </c>
      <c r="BG232" s="14">
        <v>182</v>
      </c>
      <c r="BH232" s="14">
        <v>22.9</v>
      </c>
      <c r="BI232" s="14">
        <v>105.4</v>
      </c>
      <c r="BJ232" s="14">
        <v>170.6</v>
      </c>
      <c r="BM232" s="79">
        <v>0.24758174173520719</v>
      </c>
      <c r="BN232" s="79">
        <v>-0.24758558469588776</v>
      </c>
      <c r="BO232" s="184">
        <v>-0.1511051843145238</v>
      </c>
      <c r="BP232" s="184">
        <v>-0.1420933372261014</v>
      </c>
      <c r="BQ232" s="184">
        <v>-0.19587107365660028</v>
      </c>
      <c r="BR232" s="184">
        <v>-0.32291837206391583</v>
      </c>
      <c r="BS232" s="184">
        <v>-0.30865966210197937</v>
      </c>
      <c r="BT232" s="184">
        <v>-0.42522505658104992</v>
      </c>
      <c r="BU232" s="184">
        <v>-0.43609643443485935</v>
      </c>
      <c r="BV232" s="184">
        <v>-0.49972685605818801</v>
      </c>
      <c r="BW232" s="184">
        <v>0.45164203075996046</v>
      </c>
      <c r="BX232" s="79">
        <v>-0.42971989462045224</v>
      </c>
      <c r="BY232" s="79">
        <v>-0.2227872700053326</v>
      </c>
      <c r="CA232" s="79">
        <f t="shared" si="26"/>
        <v>-0.45952988644857162</v>
      </c>
      <c r="CB232" s="79">
        <f t="shared" si="27"/>
        <v>-0.41534407751322866</v>
      </c>
      <c r="CC232" s="79">
        <f t="shared" si="28"/>
        <v>-0.23972840336205214</v>
      </c>
      <c r="CD232" s="79">
        <f t="shared" si="29"/>
        <v>-0.7254314724217974</v>
      </c>
      <c r="CE232" s="79">
        <f t="shared" si="30"/>
        <v>0.14790691691848834</v>
      </c>
      <c r="CF232" s="79">
        <f t="shared" si="31"/>
        <v>-9.4611583647165931E-2</v>
      </c>
    </row>
    <row r="233" spans="1:84" x14ac:dyDescent="0.2">
      <c r="A233" s="91" t="s">
        <v>709</v>
      </c>
      <c r="B233" s="91" t="s">
        <v>143</v>
      </c>
      <c r="C233" s="3"/>
      <c r="D233" s="91"/>
      <c r="E233" s="91" t="s">
        <v>628</v>
      </c>
      <c r="G233" s="92">
        <v>40</v>
      </c>
      <c r="U233" s="3"/>
      <c r="AJ233" s="3"/>
      <c r="AK233" s="3"/>
      <c r="AO233" s="8">
        <v>59.15836633465338</v>
      </c>
      <c r="AP233" s="9">
        <v>1.0970438817552701</v>
      </c>
      <c r="AQ233" s="8">
        <v>19.737789511580459</v>
      </c>
      <c r="AR233" s="9">
        <v>7.7363094523780944</v>
      </c>
      <c r="AS233" s="50">
        <v>4.6816402656106239E-2</v>
      </c>
      <c r="AT233" s="9">
        <v>2.9881195247809913</v>
      </c>
      <c r="AU233" s="9">
        <v>4.6941877675106998</v>
      </c>
      <c r="AV233" s="9">
        <v>2.2930917236689465</v>
      </c>
      <c r="AW233" s="9">
        <v>1.4500580023200926</v>
      </c>
      <c r="AX233" s="9">
        <v>0.51202048081923268</v>
      </c>
      <c r="AY233" s="8"/>
      <c r="AZ233" s="14">
        <v>690.6</v>
      </c>
      <c r="BA233" s="14">
        <v>26.6</v>
      </c>
      <c r="BB233" s="14">
        <v>21</v>
      </c>
      <c r="BC233" s="14" t="s">
        <v>546</v>
      </c>
      <c r="BD233" s="14">
        <v>15.7</v>
      </c>
      <c r="BE233" s="14">
        <v>76.599999999999994</v>
      </c>
      <c r="BF233" s="14">
        <v>358.6</v>
      </c>
      <c r="BG233" s="14">
        <v>180.7</v>
      </c>
      <c r="BH233" s="14">
        <v>23.3</v>
      </c>
      <c r="BI233" s="14">
        <v>106.9</v>
      </c>
      <c r="BJ233" s="14">
        <v>172.5</v>
      </c>
      <c r="BM233" s="79">
        <v>0.25586924718855864</v>
      </c>
      <c r="BN233" s="79">
        <v>-0.26028385180366265</v>
      </c>
      <c r="BO233" s="184">
        <v>-0.160593388115434</v>
      </c>
      <c r="BP233" s="184">
        <v>-0.14612294378624502</v>
      </c>
      <c r="BQ233" s="184">
        <v>-0.19506407198628017</v>
      </c>
      <c r="BR233" s="184">
        <v>-0.31477581796677978</v>
      </c>
      <c r="BS233" s="184">
        <v>-0.30869973416330754</v>
      </c>
      <c r="BT233" s="184">
        <v>-0.43287603727483637</v>
      </c>
      <c r="BU233" s="184">
        <v>-0.45395781550863967</v>
      </c>
      <c r="BV233" s="184">
        <v>-0.50197020058124553</v>
      </c>
      <c r="BW233" s="184">
        <v>0.94231732444722383</v>
      </c>
      <c r="BX233" s="79">
        <v>-0.44815837631142297</v>
      </c>
      <c r="BY233" s="79">
        <v>-0.2204088019858127</v>
      </c>
      <c r="CA233" s="79">
        <f t="shared" si="26"/>
        <v>-0.44065559316658565</v>
      </c>
      <c r="CB233" s="79">
        <f t="shared" si="27"/>
        <v>-0.42823227412142251</v>
      </c>
      <c r="CC233" s="79">
        <f t="shared" si="28"/>
        <v>-0.24984039858404616</v>
      </c>
      <c r="CD233" s="79">
        <f t="shared" si="29"/>
        <v>-0.70187094937224714</v>
      </c>
      <c r="CE233" s="79">
        <f t="shared" si="30"/>
        <v>0.12715428089668213</v>
      </c>
      <c r="CF233" s="79">
        <f t="shared" si="31"/>
        <v>-8.894352326202426E-2</v>
      </c>
    </row>
    <row r="234" spans="1:84" x14ac:dyDescent="0.2">
      <c r="A234" s="93" t="s">
        <v>710</v>
      </c>
      <c r="B234" s="91" t="s">
        <v>143</v>
      </c>
      <c r="C234" s="3"/>
      <c r="D234" s="93"/>
      <c r="E234" s="93" t="s">
        <v>628</v>
      </c>
      <c r="G234" s="94">
        <v>25</v>
      </c>
      <c r="U234" s="3"/>
      <c r="AJ234" s="3"/>
      <c r="AK234" s="3"/>
      <c r="AO234" s="8">
        <v>59.931691827819179</v>
      </c>
      <c r="AP234" s="9">
        <v>1.0928950992021791</v>
      </c>
      <c r="AQ234" s="8">
        <v>19.088579850226296</v>
      </c>
      <c r="AR234" s="9">
        <v>7.6870044737380878</v>
      </c>
      <c r="AS234" s="50">
        <v>4.7478427775826539E-2</v>
      </c>
      <c r="AT234" s="9">
        <v>2.9376412734147319</v>
      </c>
      <c r="AU234" s="9">
        <v>4.7167628855700761</v>
      </c>
      <c r="AV234" s="9">
        <v>2.3028747820778137</v>
      </c>
      <c r="AW234" s="9">
        <v>1.4790890935322123</v>
      </c>
      <c r="AX234" s="9">
        <v>0.38395910535716754</v>
      </c>
      <c r="AY234" s="8"/>
      <c r="AZ234" s="14">
        <v>698.6</v>
      </c>
      <c r="BA234" s="14">
        <v>30</v>
      </c>
      <c r="BB234" s="14">
        <v>21.4</v>
      </c>
      <c r="BC234" s="14" t="s">
        <v>546</v>
      </c>
      <c r="BD234" s="14">
        <v>12.7</v>
      </c>
      <c r="BE234" s="14">
        <v>71.3</v>
      </c>
      <c r="BF234" s="14">
        <v>358</v>
      </c>
      <c r="BG234" s="14">
        <v>171.7</v>
      </c>
      <c r="BH234" s="14">
        <v>21.9</v>
      </c>
      <c r="BI234" s="14">
        <v>104.3</v>
      </c>
      <c r="BJ234" s="14">
        <v>174.7</v>
      </c>
      <c r="BM234" s="79">
        <v>0.26524009811119831</v>
      </c>
      <c r="BN234" s="79">
        <v>-0.26005121861613412</v>
      </c>
      <c r="BO234" s="184">
        <v>-0.17429852771199283</v>
      </c>
      <c r="BP234" s="184">
        <v>-0.18460762790857377</v>
      </c>
      <c r="BQ234" s="184">
        <v>-0.21026605168417511</v>
      </c>
      <c r="BR234" s="184">
        <v>-0.31383720692395467</v>
      </c>
      <c r="BS234" s="184">
        <v>-0.32893635049924319</v>
      </c>
      <c r="BT234" s="184">
        <v>-0.43732479279193592</v>
      </c>
      <c r="BU234" s="184">
        <v>-0.45853388078279878</v>
      </c>
      <c r="BV234" s="184">
        <v>-0.49839658551999755</v>
      </c>
      <c r="BW234" s="184">
        <v>0.43818255420100938</v>
      </c>
      <c r="BX234" s="79">
        <v>-0.45601942632453052</v>
      </c>
      <c r="BY234" s="79">
        <v>-0.24894848810058157</v>
      </c>
      <c r="CA234" s="79">
        <f t="shared" si="26"/>
        <v>-0.48591343491148031</v>
      </c>
      <c r="CB234" s="79">
        <f t="shared" si="27"/>
        <v>-0.36326979840378604</v>
      </c>
      <c r="CC234" s="79">
        <f t="shared" si="28"/>
        <v>-0.250706657383163</v>
      </c>
      <c r="CD234" s="79">
        <f t="shared" si="29"/>
        <v>-0.76187523738137086</v>
      </c>
      <c r="CE234" s="79">
        <f t="shared" si="30"/>
        <v>5.7527578470932816E-2</v>
      </c>
      <c r="CF234" s="79">
        <f t="shared" si="31"/>
        <v>-0.15446870171136107</v>
      </c>
    </row>
    <row r="235" spans="1:84" x14ac:dyDescent="0.2">
      <c r="A235" s="91" t="s">
        <v>711</v>
      </c>
      <c r="B235" s="91" t="s">
        <v>143</v>
      </c>
      <c r="C235" s="3"/>
      <c r="D235" s="91"/>
      <c r="E235" s="91" t="s">
        <v>628</v>
      </c>
      <c r="G235" s="92">
        <v>90</v>
      </c>
      <c r="U235" s="3"/>
      <c r="AJ235" s="3"/>
      <c r="AK235" s="3"/>
      <c r="AO235" s="8">
        <v>52.614832177946234</v>
      </c>
      <c r="AP235" s="9">
        <v>1.310657822552491</v>
      </c>
      <c r="AQ235" s="8">
        <v>19.512243778365168</v>
      </c>
      <c r="AR235" s="9">
        <v>8.894319485312451</v>
      </c>
      <c r="AS235" s="50">
        <v>4.9478629494788283E-2</v>
      </c>
      <c r="AT235" s="9">
        <v>4.0736122886639059</v>
      </c>
      <c r="AU235" s="9">
        <v>7.8190613934467104</v>
      </c>
      <c r="AV235" s="9">
        <v>3.3704054660615426</v>
      </c>
      <c r="AW235" s="9">
        <v>1.8004089571592437</v>
      </c>
      <c r="AX235" s="9">
        <v>0.24736920851827834</v>
      </c>
      <c r="AY235" s="8"/>
      <c r="AZ235" s="14">
        <v>643.1</v>
      </c>
      <c r="BA235" s="14">
        <v>21.4</v>
      </c>
      <c r="BB235" s="14">
        <v>23.9</v>
      </c>
      <c r="BC235" s="14" t="s">
        <v>546</v>
      </c>
      <c r="BD235" s="14">
        <v>10.8</v>
      </c>
      <c r="BE235" s="14">
        <v>63.9</v>
      </c>
      <c r="BF235" s="14">
        <v>555.6</v>
      </c>
      <c r="BG235" s="14">
        <v>193.5</v>
      </c>
      <c r="BH235" s="14">
        <v>24.4</v>
      </c>
      <c r="BI235" s="14">
        <v>107.2</v>
      </c>
      <c r="BJ235" s="14">
        <v>125.6</v>
      </c>
      <c r="BM235" s="79">
        <v>-2.199486353482194E-2</v>
      </c>
      <c r="BN235" s="79">
        <v>-9.6440873967617358E-2</v>
      </c>
      <c r="BO235" s="184">
        <v>0.37732734518943656</v>
      </c>
      <c r="BP235" s="184">
        <v>0.15932046986746218</v>
      </c>
      <c r="BQ235" s="184">
        <v>0.27098277413220306</v>
      </c>
      <c r="BR235" s="184">
        <v>-5.3924238341387376E-3</v>
      </c>
      <c r="BS235" s="184">
        <v>0.29433862307248537</v>
      </c>
      <c r="BT235" s="184">
        <v>0.2973932189572237</v>
      </c>
      <c r="BU235" s="184">
        <v>0.10226591740149726</v>
      </c>
      <c r="BV235" s="184">
        <v>-0.15074017487898139</v>
      </c>
      <c r="BW235" s="184">
        <v>0.2887775144825051</v>
      </c>
      <c r="BX235" s="79">
        <v>0.17426432445925832</v>
      </c>
      <c r="BY235" s="79">
        <v>7.3701271031199944E-2</v>
      </c>
      <c r="CA235" s="79">
        <f t="shared" si="26"/>
        <v>-0.35915817543955919</v>
      </c>
      <c r="CB235" s="79">
        <f t="shared" si="27"/>
        <v>-0.36824129589077126</v>
      </c>
      <c r="CC235" s="79">
        <f t="shared" si="28"/>
        <v>-4.0588173083378809E-2</v>
      </c>
      <c r="CD235" s="79">
        <f t="shared" si="29"/>
        <v>-0.71833825848944</v>
      </c>
      <c r="CE235" s="79">
        <f t="shared" si="30"/>
        <v>0.65769887069923327</v>
      </c>
      <c r="CF235" s="79">
        <f t="shared" si="31"/>
        <v>0.3103239081046647</v>
      </c>
    </row>
    <row r="236" spans="1:84" x14ac:dyDescent="0.2">
      <c r="A236" s="91" t="s">
        <v>712</v>
      </c>
      <c r="B236" s="91" t="s">
        <v>143</v>
      </c>
      <c r="C236" s="3"/>
      <c r="D236" s="91"/>
      <c r="E236" s="91" t="s">
        <v>628</v>
      </c>
      <c r="G236" s="92">
        <v>85</v>
      </c>
      <c r="U236" s="3"/>
      <c r="AJ236" s="3"/>
      <c r="AK236" s="3"/>
      <c r="AO236" s="8">
        <v>60.066994016261447</v>
      </c>
      <c r="AP236" s="9">
        <v>0.9999403614098562</v>
      </c>
      <c r="AQ236" s="8">
        <v>17.359799614337117</v>
      </c>
      <c r="AR236" s="9">
        <v>7.148679005228316</v>
      </c>
      <c r="AS236" s="50">
        <v>3.7287666739558273E-2</v>
      </c>
      <c r="AT236" s="9">
        <v>3.2642188338667664</v>
      </c>
      <c r="AU236" s="9">
        <v>6.0384072520525613</v>
      </c>
      <c r="AV236" s="9">
        <v>3.0037969902391501</v>
      </c>
      <c r="AW236" s="9">
        <v>1.6360853229429655</v>
      </c>
      <c r="AX236" s="9">
        <v>0.1898495119575373</v>
      </c>
      <c r="AY236" s="8"/>
      <c r="AZ236" s="14">
        <v>637.1</v>
      </c>
      <c r="BA236" s="14">
        <v>20.100000000000001</v>
      </c>
      <c r="BB236" s="14">
        <v>20.3</v>
      </c>
      <c r="BC236" s="14" t="s">
        <v>546</v>
      </c>
      <c r="BD236" s="14">
        <v>9.4</v>
      </c>
      <c r="BE236" s="14">
        <v>65</v>
      </c>
      <c r="BF236" s="14">
        <v>489.3</v>
      </c>
      <c r="BG236" s="14">
        <v>165.4</v>
      </c>
      <c r="BH236" s="14">
        <v>17.8</v>
      </c>
      <c r="BI236" s="14">
        <v>89.1</v>
      </c>
      <c r="BJ236" s="14">
        <v>100.9</v>
      </c>
      <c r="BM236" s="79">
        <v>-0.27217596491549689</v>
      </c>
      <c r="BN236" s="79">
        <v>0.28405243592340779</v>
      </c>
      <c r="BO236" s="184">
        <v>0.30803817116099275</v>
      </c>
      <c r="BP236" s="184">
        <v>0.28392445763115215</v>
      </c>
      <c r="BQ236" s="184">
        <v>0.27160201926264627</v>
      </c>
      <c r="BR236" s="184">
        <v>-6.6965327245724016E-2</v>
      </c>
      <c r="BS236" s="184">
        <v>0.29105860916183524</v>
      </c>
      <c r="BT236" s="184">
        <v>0.24720508770921357</v>
      </c>
      <c r="BU236" s="184">
        <v>0.22285025806071035</v>
      </c>
      <c r="BV236" s="184">
        <v>-3.9330866701861145E-2</v>
      </c>
      <c r="BW236" s="184">
        <v>0.23123306197958682</v>
      </c>
      <c r="BX236" s="79">
        <v>0.28729273587949877</v>
      </c>
      <c r="BY236" s="79">
        <v>0.11087414538364748</v>
      </c>
      <c r="CA236" s="79">
        <f t="shared" si="26"/>
        <v>-0.18854989667151534</v>
      </c>
      <c r="CB236" s="79">
        <f t="shared" si="27"/>
        <v>-0.26136141361114729</v>
      </c>
      <c r="CC236" s="79">
        <f t="shared" si="28"/>
        <v>0.1831304626119481</v>
      </c>
      <c r="CD236" s="79">
        <f t="shared" si="29"/>
        <v>-0.69483801481387175</v>
      </c>
      <c r="CE236" s="79">
        <f t="shared" si="30"/>
        <v>0.76383782073149575</v>
      </c>
      <c r="CF236" s="79">
        <f t="shared" si="31"/>
        <v>0.18989136901957671</v>
      </c>
    </row>
    <row r="237" spans="1:84" x14ac:dyDescent="0.2">
      <c r="A237" s="91" t="s">
        <v>713</v>
      </c>
      <c r="B237" s="91" t="s">
        <v>143</v>
      </c>
      <c r="C237" s="3"/>
      <c r="D237" s="91"/>
      <c r="E237" s="91" t="s">
        <v>628</v>
      </c>
      <c r="G237" s="92">
        <v>110</v>
      </c>
      <c r="U237" s="3"/>
      <c r="AJ237" s="3"/>
      <c r="AK237" s="3"/>
      <c r="AO237" s="8" t="s">
        <v>546</v>
      </c>
      <c r="AP237" s="9" t="s">
        <v>546</v>
      </c>
      <c r="AQ237" s="8" t="s">
        <v>546</v>
      </c>
      <c r="AR237" s="9" t="s">
        <v>546</v>
      </c>
      <c r="AS237" s="9" t="s">
        <v>546</v>
      </c>
      <c r="AT237" s="9" t="s">
        <v>546</v>
      </c>
      <c r="AU237" s="9" t="s">
        <v>546</v>
      </c>
      <c r="AV237" s="9" t="s">
        <v>546</v>
      </c>
      <c r="AW237" s="9" t="s">
        <v>546</v>
      </c>
      <c r="AX237" s="9" t="s">
        <v>546</v>
      </c>
      <c r="AY237" s="8"/>
      <c r="AZ237" s="14">
        <v>763.2</v>
      </c>
      <c r="BA237" s="14">
        <v>6.9</v>
      </c>
      <c r="BB237" s="14">
        <v>17</v>
      </c>
      <c r="BC237" s="14" t="s">
        <v>546</v>
      </c>
      <c r="BD237" s="14">
        <v>4.3</v>
      </c>
      <c r="BE237" s="14">
        <v>109.3</v>
      </c>
      <c r="BF237" s="14">
        <v>140.9</v>
      </c>
      <c r="BG237" s="14">
        <v>12.9</v>
      </c>
      <c r="BH237" s="14">
        <v>8</v>
      </c>
      <c r="BI237" s="14">
        <v>13.5</v>
      </c>
      <c r="BJ237" s="14">
        <v>92.1</v>
      </c>
      <c r="BM237" s="79">
        <v>-0.39373023735041968</v>
      </c>
      <c r="BN237" s="79" t="s">
        <v>263</v>
      </c>
      <c r="BO237" s="79" t="s">
        <v>263</v>
      </c>
      <c r="BP237" s="79" t="s">
        <v>263</v>
      </c>
      <c r="BQ237" s="79" t="s">
        <v>263</v>
      </c>
      <c r="BR237" s="79" t="s">
        <v>263</v>
      </c>
      <c r="BS237" s="79" t="s">
        <v>263</v>
      </c>
      <c r="BT237" s="79" t="s">
        <v>263</v>
      </c>
      <c r="BU237" s="79" t="s">
        <v>263</v>
      </c>
      <c r="BV237" s="79" t="s">
        <v>263</v>
      </c>
      <c r="BW237" s="79" t="s">
        <v>263</v>
      </c>
      <c r="BX237" s="79">
        <v>-0.59388911322543425</v>
      </c>
      <c r="BY237" s="79">
        <v>-0.81560359084458578</v>
      </c>
      <c r="CA237" s="79">
        <f t="shared" si="26"/>
        <v>0.49485876155429076</v>
      </c>
      <c r="CB237" s="79">
        <f t="shared" si="27"/>
        <v>-0.72221003007234019</v>
      </c>
      <c r="CC237" s="79">
        <f t="shared" si="28"/>
        <v>0.55272637156085391</v>
      </c>
      <c r="CD237" s="79">
        <f t="shared" si="29"/>
        <v>-0.84706652053421871</v>
      </c>
      <c r="CE237" s="79">
        <f t="shared" si="30"/>
        <v>-0.84928919423827454</v>
      </c>
      <c r="CF237" s="79">
        <f t="shared" si="31"/>
        <v>-0.41411978121448201</v>
      </c>
    </row>
    <row r="238" spans="1:84" x14ac:dyDescent="0.2">
      <c r="A238" s="91" t="s">
        <v>714</v>
      </c>
      <c r="B238" s="91" t="s">
        <v>143</v>
      </c>
      <c r="C238" s="3"/>
      <c r="D238" s="91"/>
      <c r="E238" s="91" t="s">
        <v>628</v>
      </c>
      <c r="G238" s="92">
        <v>110</v>
      </c>
      <c r="U238" s="3"/>
      <c r="AJ238" s="3"/>
      <c r="AK238" s="3"/>
      <c r="AO238" s="8" t="s">
        <v>546</v>
      </c>
      <c r="AP238" s="9" t="s">
        <v>546</v>
      </c>
      <c r="AQ238" s="8" t="s">
        <v>546</v>
      </c>
      <c r="AR238" s="9" t="s">
        <v>546</v>
      </c>
      <c r="AS238" s="9" t="s">
        <v>546</v>
      </c>
      <c r="AT238" s="9" t="s">
        <v>546</v>
      </c>
      <c r="AU238" s="9" t="s">
        <v>546</v>
      </c>
      <c r="AV238" s="9" t="s">
        <v>546</v>
      </c>
      <c r="AW238" s="9" t="s">
        <v>546</v>
      </c>
      <c r="AX238" s="9" t="s">
        <v>546</v>
      </c>
      <c r="AY238" s="8"/>
      <c r="AZ238" s="14">
        <v>746.9</v>
      </c>
      <c r="BA238" s="14">
        <v>7.8</v>
      </c>
      <c r="BB238" s="14">
        <v>17.100000000000001</v>
      </c>
      <c r="BC238" s="14" t="s">
        <v>546</v>
      </c>
      <c r="BD238" s="14">
        <v>4.2</v>
      </c>
      <c r="BE238" s="14">
        <v>96.7</v>
      </c>
      <c r="BF238" s="14">
        <v>145.5</v>
      </c>
      <c r="BG238" s="14">
        <v>10.8</v>
      </c>
      <c r="BH238" s="14">
        <v>8.9</v>
      </c>
      <c r="BI238" s="14">
        <v>15.4</v>
      </c>
      <c r="BJ238" s="14">
        <v>97</v>
      </c>
      <c r="BM238" s="79">
        <v>-0.32332530783477975</v>
      </c>
      <c r="BN238" s="79" t="s">
        <v>263</v>
      </c>
      <c r="BO238" s="79" t="s">
        <v>263</v>
      </c>
      <c r="BP238" s="79" t="s">
        <v>263</v>
      </c>
      <c r="BQ238" s="79" t="s">
        <v>263</v>
      </c>
      <c r="BR238" s="79" t="s">
        <v>263</v>
      </c>
      <c r="BS238" s="79" t="s">
        <v>263</v>
      </c>
      <c r="BT238" s="79" t="s">
        <v>263</v>
      </c>
      <c r="BU238" s="79" t="s">
        <v>263</v>
      </c>
      <c r="BV238" s="79" t="s">
        <v>263</v>
      </c>
      <c r="BW238" s="79" t="s">
        <v>263</v>
      </c>
      <c r="BX238" s="79">
        <v>-0.6018153370624113</v>
      </c>
      <c r="BY238" s="79">
        <v>-0.80027735550859858</v>
      </c>
      <c r="CA238" s="79">
        <f t="shared" si="26"/>
        <v>0.25572450462793417</v>
      </c>
      <c r="CB238" s="79">
        <f t="shared" si="27"/>
        <v>-0.70183959570202847</v>
      </c>
      <c r="CC238" s="79">
        <f t="shared" si="28"/>
        <v>0.44280262175027585</v>
      </c>
      <c r="CD238" s="79">
        <f t="shared" si="29"/>
        <v>-0.85816895582125752</v>
      </c>
      <c r="CE238" s="79">
        <f t="shared" si="30"/>
        <v>-0.8801973753096195</v>
      </c>
      <c r="CF238" s="79">
        <f t="shared" si="31"/>
        <v>-0.38113381889651909</v>
      </c>
    </row>
    <row r="239" spans="1:84" x14ac:dyDescent="0.2">
      <c r="A239" s="91" t="s">
        <v>715</v>
      </c>
      <c r="B239" s="91" t="s">
        <v>143</v>
      </c>
      <c r="C239" s="3"/>
      <c r="D239" s="91"/>
      <c r="E239" s="91" t="s">
        <v>628</v>
      </c>
      <c r="G239" s="92">
        <v>128</v>
      </c>
      <c r="U239" s="3"/>
      <c r="AJ239" s="3"/>
      <c r="AK239" s="3"/>
      <c r="AO239" s="8" t="s">
        <v>546</v>
      </c>
      <c r="AP239" s="9" t="s">
        <v>546</v>
      </c>
      <c r="AQ239" s="8" t="s">
        <v>546</v>
      </c>
      <c r="AR239" s="9" t="s">
        <v>546</v>
      </c>
      <c r="AS239" s="9" t="s">
        <v>546</v>
      </c>
      <c r="AT239" s="9" t="s">
        <v>546</v>
      </c>
      <c r="AU239" s="9" t="s">
        <v>546</v>
      </c>
      <c r="AV239" s="9" t="s">
        <v>546</v>
      </c>
      <c r="AW239" s="9" t="s">
        <v>546</v>
      </c>
      <c r="AX239" s="9" t="s">
        <v>546</v>
      </c>
      <c r="AY239" s="8"/>
      <c r="AZ239" s="14">
        <v>699</v>
      </c>
      <c r="BA239" s="14">
        <v>16.100000000000001</v>
      </c>
      <c r="BB239" s="14">
        <v>19.7</v>
      </c>
      <c r="BC239" s="14" t="s">
        <v>546</v>
      </c>
      <c r="BD239" s="14">
        <v>8.1999999999999993</v>
      </c>
      <c r="BE239" s="14">
        <v>79.099999999999994</v>
      </c>
      <c r="BF239" s="14">
        <v>419.8</v>
      </c>
      <c r="BG239" s="14">
        <v>121.4</v>
      </c>
      <c r="BH239" s="14">
        <v>16.7</v>
      </c>
      <c r="BI239" s="14">
        <v>82.4</v>
      </c>
      <c r="BJ239" s="14">
        <v>137.5</v>
      </c>
      <c r="BM239" s="79">
        <v>6.6454146472918918E-2</v>
      </c>
      <c r="BN239" s="79" t="s">
        <v>263</v>
      </c>
      <c r="BO239" s="79" t="s">
        <v>263</v>
      </c>
      <c r="BP239" s="79" t="s">
        <v>263</v>
      </c>
      <c r="BQ239" s="79" t="s">
        <v>263</v>
      </c>
      <c r="BR239" s="79" t="s">
        <v>263</v>
      </c>
      <c r="BS239" s="79" t="s">
        <v>263</v>
      </c>
      <c r="BT239" s="79" t="s">
        <v>263</v>
      </c>
      <c r="BU239" s="79" t="s">
        <v>263</v>
      </c>
      <c r="BV239" s="79" t="s">
        <v>263</v>
      </c>
      <c r="BW239" s="79" t="s">
        <v>263</v>
      </c>
      <c r="BX239" s="79">
        <v>-0.18953735029721341</v>
      </c>
      <c r="BY239" s="79">
        <v>-0.24611893606098079</v>
      </c>
      <c r="CA239" s="79">
        <f t="shared" si="26"/>
        <v>-0.27537483074861324</v>
      </c>
      <c r="CB239" s="79">
        <f t="shared" si="27"/>
        <v>-0.56583953063669745</v>
      </c>
      <c r="CC239" s="79">
        <f t="shared" si="28"/>
        <v>-4.7443652794859181E-2</v>
      </c>
      <c r="CD239" s="79">
        <f t="shared" si="29"/>
        <v>-0.80465383109996225</v>
      </c>
      <c r="CE239" s="79">
        <f t="shared" si="30"/>
        <v>-4.9985354997318598E-2</v>
      </c>
      <c r="CF239" s="79">
        <f t="shared" si="31"/>
        <v>-0.18079564717505314</v>
      </c>
    </row>
    <row r="240" spans="1:84" x14ac:dyDescent="0.2">
      <c r="A240" s="93" t="s">
        <v>716</v>
      </c>
      <c r="B240" s="91" t="s">
        <v>143</v>
      </c>
      <c r="C240" s="3"/>
      <c r="D240" s="93"/>
      <c r="E240" s="93" t="s">
        <v>679</v>
      </c>
      <c r="G240" s="94">
        <v>20</v>
      </c>
      <c r="U240" s="3"/>
      <c r="AJ240" s="3"/>
      <c r="AK240" s="3"/>
      <c r="AO240" s="8">
        <v>60.397095009912441</v>
      </c>
      <c r="AP240" s="9">
        <v>1.0789109275844551</v>
      </c>
      <c r="AQ240" s="8">
        <v>18.6264059215573</v>
      </c>
      <c r="AR240" s="9">
        <v>7.3700674443857777</v>
      </c>
      <c r="AS240" s="50">
        <v>9.6364139909742075E-2</v>
      </c>
      <c r="AT240" s="9">
        <v>2.9279032466950263</v>
      </c>
      <c r="AU240" s="9">
        <v>4.6194921248468308</v>
      </c>
      <c r="AV240" s="9">
        <v>1.892826188744658</v>
      </c>
      <c r="AW240" s="9">
        <v>2.0442522838442305</v>
      </c>
      <c r="AX240" s="9">
        <v>0.44431604220006182</v>
      </c>
      <c r="AY240" s="8"/>
      <c r="AZ240" s="14">
        <v>758.2</v>
      </c>
      <c r="BA240" s="14" t="s">
        <v>546</v>
      </c>
      <c r="BB240" s="14" t="s">
        <v>546</v>
      </c>
      <c r="BC240" s="14" t="s">
        <v>546</v>
      </c>
      <c r="BD240" s="14" t="s">
        <v>546</v>
      </c>
      <c r="BE240" s="14" t="s">
        <v>546</v>
      </c>
      <c r="BF240" s="14" t="s">
        <v>546</v>
      </c>
      <c r="BG240" s="14" t="s">
        <v>546</v>
      </c>
      <c r="BH240" s="14" t="s">
        <v>546</v>
      </c>
      <c r="BI240" s="14" t="s">
        <v>546</v>
      </c>
      <c r="BJ240" s="14">
        <v>280.67500000000001</v>
      </c>
      <c r="BM240" s="79">
        <v>0.54266480855090893</v>
      </c>
      <c r="BN240" s="79">
        <v>-0.53585855968689944</v>
      </c>
      <c r="BO240" s="184">
        <v>-0.49263635358903413</v>
      </c>
      <c r="BP240" s="184">
        <v>-0.50476507752803401</v>
      </c>
      <c r="BQ240" s="184">
        <v>-0.52871424891219565</v>
      </c>
      <c r="BR240" s="184">
        <v>-0.13316695489550434</v>
      </c>
      <c r="BS240" s="184">
        <v>-0.5836957467478221</v>
      </c>
      <c r="BT240" s="184">
        <v>-0.65699761508778143</v>
      </c>
      <c r="BU240" s="184">
        <v>-0.72298653937754254</v>
      </c>
      <c r="BV240" s="184">
        <v>-0.56849104323626642</v>
      </c>
      <c r="BW240" s="184">
        <v>3.5881823790713474E-2</v>
      </c>
      <c r="BX240" s="79" t="s">
        <v>263</v>
      </c>
      <c r="BY240" s="79" t="s">
        <v>263</v>
      </c>
      <c r="CA240" s="79" t="str">
        <f t="shared" si="26"/>
        <v>n.a.</v>
      </c>
      <c r="CB240" s="79" t="str">
        <f t="shared" si="27"/>
        <v>n.a.</v>
      </c>
      <c r="CC240" s="79">
        <f t="shared" si="28"/>
        <v>-0.49383018080899166</v>
      </c>
      <c r="CD240" s="79" t="str">
        <f t="shared" si="29"/>
        <v>n.a.</v>
      </c>
      <c r="CE240" s="79" t="str">
        <f t="shared" si="30"/>
        <v>n.a.</v>
      </c>
      <c r="CF240" s="79" t="str">
        <f t="shared" si="31"/>
        <v>n.a.</v>
      </c>
    </row>
    <row r="241" spans="1:84" x14ac:dyDescent="0.2">
      <c r="A241" s="91" t="s">
        <v>717</v>
      </c>
      <c r="B241" s="91" t="s">
        <v>143</v>
      </c>
      <c r="D241" s="91"/>
      <c r="E241" s="91" t="s">
        <v>679</v>
      </c>
      <c r="G241" s="92">
        <v>50</v>
      </c>
      <c r="AJ241" s="3"/>
      <c r="AK241" s="3"/>
      <c r="AO241" s="8">
        <v>60.579006760737784</v>
      </c>
      <c r="AP241" s="9">
        <v>1.0945005342680529</v>
      </c>
      <c r="AQ241" s="8">
        <v>18.75430659995806</v>
      </c>
      <c r="AR241" s="9">
        <v>7.2510660395258499</v>
      </c>
      <c r="AS241" s="50">
        <v>4.5202452639883352E-2</v>
      </c>
      <c r="AT241" s="9">
        <v>3.017865524231802</v>
      </c>
      <c r="AU241" s="9">
        <v>4.494842066369074</v>
      </c>
      <c r="AV241" s="9">
        <v>2.2828724647233289</v>
      </c>
      <c r="AW241" s="9">
        <v>1.973296583680358</v>
      </c>
      <c r="AX241" s="9">
        <v>0.20771542986109029</v>
      </c>
      <c r="AY241" s="8"/>
      <c r="AZ241" s="14">
        <v>696.3</v>
      </c>
      <c r="BA241" s="14">
        <v>46.6</v>
      </c>
      <c r="BB241" s="14">
        <v>22.1</v>
      </c>
      <c r="BC241" s="14" t="s">
        <v>546</v>
      </c>
      <c r="BD241" s="14">
        <v>14.1</v>
      </c>
      <c r="BE241" s="14">
        <v>80.400000000000006</v>
      </c>
      <c r="BF241" s="14">
        <v>337.8</v>
      </c>
      <c r="BG241" s="14">
        <v>173.3</v>
      </c>
      <c r="BH241" s="14">
        <v>23.4</v>
      </c>
      <c r="BI241" s="14">
        <v>117.2</v>
      </c>
      <c r="BJ241" s="14">
        <v>246.7</v>
      </c>
      <c r="BM241" s="79">
        <v>0.47968157738154171</v>
      </c>
      <c r="BN241" s="79">
        <v>-0.470347501185582</v>
      </c>
      <c r="BO241" s="184">
        <v>-0.41442259078162946</v>
      </c>
      <c r="BP241" s="184">
        <v>-0.4326934569785017</v>
      </c>
      <c r="BQ241" s="184">
        <v>-0.47246741619005894</v>
      </c>
      <c r="BR241" s="184">
        <v>-0.53738832263177816</v>
      </c>
      <c r="BS241" s="184">
        <v>-0.51181032246579383</v>
      </c>
      <c r="BT241" s="184">
        <v>-0.62029009412397107</v>
      </c>
      <c r="BU241" s="184">
        <v>-0.61989256176358265</v>
      </c>
      <c r="BV241" s="184">
        <v>-0.52610484461978069</v>
      </c>
      <c r="BW241" s="184">
        <v>-0.44903811047600883</v>
      </c>
      <c r="BX241" s="79">
        <v>-0.63651728377160532</v>
      </c>
      <c r="BY241" s="79">
        <v>-0.40236395442278383</v>
      </c>
      <c r="CA241" s="79">
        <f t="shared" si="26"/>
        <v>-0.58948736489427411</v>
      </c>
      <c r="CB241" s="79">
        <f t="shared" si="27"/>
        <v>-0.29960366088382517</v>
      </c>
      <c r="CC241" s="79">
        <f t="shared" si="28"/>
        <v>-0.47113668448206347</v>
      </c>
      <c r="CD241" s="79">
        <f t="shared" si="29"/>
        <v>-0.81278367872752122</v>
      </c>
      <c r="CE241" s="79">
        <f t="shared" si="30"/>
        <v>-0.24413588955405263</v>
      </c>
      <c r="CF241" s="79">
        <f t="shared" si="31"/>
        <v>-0.36022806307589117</v>
      </c>
    </row>
    <row r="242" spans="1:84" ht="6" customHeight="1" x14ac:dyDescent="0.2">
      <c r="E242" s="78"/>
      <c r="F242" s="3"/>
      <c r="AJ242" s="3"/>
      <c r="AK242" s="3"/>
      <c r="AV242" s="79"/>
      <c r="AZ242" s="78"/>
      <c r="BA242" s="78"/>
      <c r="BB242" s="78"/>
      <c r="BC242" s="78"/>
      <c r="BD242" s="78"/>
      <c r="BF242" s="78"/>
      <c r="BG242" s="78"/>
      <c r="BH242" s="78"/>
      <c r="BI242" s="78"/>
      <c r="BJ242" s="78"/>
    </row>
    <row r="243" spans="1:84" x14ac:dyDescent="0.2">
      <c r="A243" s="95" t="s">
        <v>718</v>
      </c>
      <c r="B243" s="95"/>
      <c r="C243" s="95"/>
      <c r="D243" s="95"/>
      <c r="E243" s="78"/>
      <c r="F243" s="3"/>
      <c r="AJ243" s="3"/>
      <c r="AK243" s="3"/>
      <c r="AO243" s="73">
        <v>59.890878334298662</v>
      </c>
      <c r="AP243" s="74">
        <v>1.0917959913222286</v>
      </c>
      <c r="AQ243" s="73">
        <v>19.12346186870047</v>
      </c>
      <c r="AR243" s="73">
        <v>7.4444726102535821</v>
      </c>
      <c r="AS243" s="74">
        <v>4.4006229076361918E-2</v>
      </c>
      <c r="AT243" s="73">
        <v>3.0247219743834304</v>
      </c>
      <c r="AU243" s="73">
        <v>4.8577080764236769</v>
      </c>
      <c r="AV243" s="73">
        <v>2.3043562575072754</v>
      </c>
      <c r="AW243" s="73">
        <v>1.7041595821832076</v>
      </c>
      <c r="AX243" s="73">
        <v>0.22915023457295194</v>
      </c>
      <c r="AY243" s="73"/>
      <c r="AZ243" s="75">
        <v>682.81875000000002</v>
      </c>
      <c r="BA243" s="75">
        <v>21.500000000000004</v>
      </c>
      <c r="BB243" s="75">
        <v>21.26</v>
      </c>
      <c r="BC243" s="75" t="s">
        <v>263</v>
      </c>
      <c r="BD243" s="75">
        <v>9.9133333333333322</v>
      </c>
      <c r="BE243" s="75">
        <v>78.7</v>
      </c>
      <c r="BF243" s="75">
        <v>351.67333333333335</v>
      </c>
      <c r="BG243" s="75">
        <v>143.45333333333338</v>
      </c>
      <c r="BH243" s="75">
        <v>19.200000000000003</v>
      </c>
      <c r="BI243" s="75">
        <v>84.846666666666678</v>
      </c>
      <c r="BJ243" s="75">
        <v>158.21718749999999</v>
      </c>
      <c r="BM243" s="74">
        <v>0.11788685381347205</v>
      </c>
      <c r="BN243" s="74">
        <v>-0.19217299390156661</v>
      </c>
      <c r="BO243" s="74">
        <v>-9.5962361282103253E-2</v>
      </c>
      <c r="BP243" s="74">
        <v>-0.10750980133995472</v>
      </c>
      <c r="BQ243" s="74">
        <v>-0.16016825536479223</v>
      </c>
      <c r="BR243" s="74">
        <v>-0.3376045185286014</v>
      </c>
      <c r="BS243" s="74">
        <v>-0.23427141713310295</v>
      </c>
      <c r="BT243" s="74">
        <v>-0.34807499758539895</v>
      </c>
      <c r="BU243" s="74">
        <v>-0.38959076201347975</v>
      </c>
      <c r="BV243" s="74">
        <v>-0.37269531677649093</v>
      </c>
      <c r="BW243" s="74">
        <v>-0.11688635182324167</v>
      </c>
      <c r="BX243" s="74">
        <v>-0.35280750681582307</v>
      </c>
      <c r="BY243" s="74">
        <v>-0.29880654236572385</v>
      </c>
    </row>
    <row r="244" spans="1:84" x14ac:dyDescent="0.2">
      <c r="A244" s="97" t="s">
        <v>719</v>
      </c>
      <c r="B244" s="97"/>
      <c r="C244" s="97"/>
      <c r="D244" s="97"/>
      <c r="E244" s="78"/>
      <c r="F244" s="3"/>
      <c r="AJ244" s="3"/>
      <c r="AK244" s="3"/>
      <c r="AO244" s="8">
        <v>5.119418621426215</v>
      </c>
      <c r="AP244" s="9">
        <v>0.15698526593270234</v>
      </c>
      <c r="AQ244" s="8">
        <v>1.2832979338253028</v>
      </c>
      <c r="AR244" s="8">
        <v>1.3319411063609583</v>
      </c>
      <c r="AS244" s="9">
        <v>3.4370440210364672E-2</v>
      </c>
      <c r="AT244" s="8">
        <v>0.73445663145463402</v>
      </c>
      <c r="AU244" s="8">
        <v>2.2429940319331938</v>
      </c>
      <c r="AV244" s="8">
        <v>0.95893245631417068</v>
      </c>
      <c r="AW244" s="8">
        <v>0.66402960961170132</v>
      </c>
      <c r="AX244" s="8">
        <v>0.3212179126047629</v>
      </c>
      <c r="AY244" s="8"/>
      <c r="AZ244" s="14">
        <v>138.85083063009264</v>
      </c>
      <c r="BA244" s="14">
        <v>18.748561849607849</v>
      </c>
      <c r="BB244" s="14">
        <v>4.0297465358080702</v>
      </c>
      <c r="BC244" s="14" t="s">
        <v>263</v>
      </c>
      <c r="BD244" s="14">
        <v>6.9083248606990493</v>
      </c>
      <c r="BE244" s="14">
        <v>27.684446381110305</v>
      </c>
      <c r="BF244" s="14">
        <v>219.76238423308368</v>
      </c>
      <c r="BG244" s="14">
        <v>112.43649297439374</v>
      </c>
      <c r="BH244" s="14">
        <v>10.492446262498939</v>
      </c>
      <c r="BI244" s="14">
        <v>62.535241112131047</v>
      </c>
      <c r="BJ244" s="14">
        <v>98.845793568821108</v>
      </c>
      <c r="BM244" s="9">
        <v>0.52277492229979894</v>
      </c>
      <c r="BN244" s="9">
        <v>0.39275785709813782</v>
      </c>
      <c r="BO244" s="9">
        <v>0.47620630158521537</v>
      </c>
      <c r="BP244" s="9">
        <v>0.41280835909955738</v>
      </c>
      <c r="BQ244" s="9">
        <v>0.46719461225438469</v>
      </c>
      <c r="BR244" s="9">
        <v>0.34705075804395225</v>
      </c>
      <c r="BS244" s="9">
        <v>0.51829544286221041</v>
      </c>
      <c r="BT244" s="9">
        <v>0.59318792152707578</v>
      </c>
      <c r="BU244" s="9">
        <v>0.53759476659986205</v>
      </c>
      <c r="BV244" s="9">
        <v>0.36982020997530923</v>
      </c>
      <c r="BW244" s="9">
        <v>1.1573107775707796</v>
      </c>
      <c r="BX244" s="9">
        <v>0.53841182126317622</v>
      </c>
      <c r="BY244" s="9">
        <v>0.50423301645012519</v>
      </c>
    </row>
    <row r="245" spans="1:84" x14ac:dyDescent="0.2">
      <c r="A245" s="97" t="s">
        <v>720</v>
      </c>
      <c r="B245" s="97"/>
      <c r="C245" s="97"/>
      <c r="D245" s="97"/>
      <c r="E245" s="78"/>
      <c r="F245" s="3"/>
      <c r="AJ245" s="3"/>
      <c r="AK245" s="3"/>
      <c r="AO245" s="8">
        <v>1.4198712569321068</v>
      </c>
      <c r="AP245" s="9">
        <v>4.3539878908669886E-2</v>
      </c>
      <c r="AQ245" s="8">
        <v>0.3559228078541633</v>
      </c>
      <c r="AR245" s="8">
        <v>0.36941399652943618</v>
      </c>
      <c r="AS245" s="9">
        <v>9.5326449645183955E-3</v>
      </c>
      <c r="AT245" s="8">
        <v>0.20370161879340315</v>
      </c>
      <c r="AU245" s="8">
        <v>0.62209461482268025</v>
      </c>
      <c r="AV245" s="8">
        <v>0.26596001084210574</v>
      </c>
      <c r="AW245" s="8">
        <v>0.18416867737548651</v>
      </c>
      <c r="AX245" s="8">
        <v>8.9089819576460241E-2</v>
      </c>
      <c r="AY245" s="8"/>
      <c r="AZ245" s="14">
        <v>34.712707657523161</v>
      </c>
      <c r="BA245" s="14">
        <v>4.840857853924728</v>
      </c>
      <c r="BB245" s="14">
        <v>1.0404760815081124</v>
      </c>
      <c r="BC245" s="14" t="s">
        <v>263</v>
      </c>
      <c r="BD245" s="8">
        <v>1.7837218090452061</v>
      </c>
      <c r="BE245" s="14">
        <v>7.1480933188674936</v>
      </c>
      <c r="BF245" s="14">
        <v>56.742403617171234</v>
      </c>
      <c r="BG245" s="14">
        <v>29.030977653052947</v>
      </c>
      <c r="BH245" s="14">
        <v>2.7091379757089764</v>
      </c>
      <c r="BI245" s="14">
        <v>16.146529825223261</v>
      </c>
      <c r="BJ245" s="14">
        <v>24.711448392205277</v>
      </c>
      <c r="BM245" s="9">
        <v>0.13069373057494973</v>
      </c>
      <c r="BN245" s="9">
        <v>0.10893143020066878</v>
      </c>
      <c r="BO245" s="9">
        <v>0.13207586446650482</v>
      </c>
      <c r="BP245" s="9">
        <v>0.11449243889796967</v>
      </c>
      <c r="BQ245" s="9">
        <v>0.1295764715464385</v>
      </c>
      <c r="BR245" s="9">
        <v>9.6254561793547411E-2</v>
      </c>
      <c r="BS245" s="9">
        <v>0.14374929192915509</v>
      </c>
      <c r="BT245" s="9">
        <v>0.16452072823475239</v>
      </c>
      <c r="BU245" s="9">
        <v>0.14910196126129988</v>
      </c>
      <c r="BV245" s="9">
        <v>0.10256967152067974</v>
      </c>
      <c r="BW245" s="9">
        <v>0.32098025770604199</v>
      </c>
      <c r="BX245" s="9">
        <v>0.13901733447689904</v>
      </c>
      <c r="BY245" s="9">
        <v>0.13019240502128435</v>
      </c>
    </row>
    <row r="246" spans="1:84" x14ac:dyDescent="0.2">
      <c r="A246" s="97" t="s">
        <v>721</v>
      </c>
      <c r="B246" s="97"/>
      <c r="C246" s="97"/>
      <c r="D246" s="97"/>
      <c r="E246" s="78"/>
      <c r="F246" s="3"/>
      <c r="AJ246" s="3"/>
      <c r="AK246" s="3"/>
      <c r="AO246" s="14">
        <v>13</v>
      </c>
      <c r="AP246" s="14">
        <v>13</v>
      </c>
      <c r="AQ246" s="14">
        <v>13</v>
      </c>
      <c r="AR246" s="14">
        <v>13</v>
      </c>
      <c r="AS246" s="9">
        <v>13</v>
      </c>
      <c r="AT246" s="14">
        <v>13</v>
      </c>
      <c r="AU246" s="14">
        <v>13</v>
      </c>
      <c r="AV246" s="14">
        <v>13</v>
      </c>
      <c r="AW246" s="14">
        <v>13</v>
      </c>
      <c r="AX246" s="14">
        <v>13</v>
      </c>
      <c r="AY246" s="14"/>
      <c r="AZ246" s="14">
        <v>16</v>
      </c>
      <c r="BA246" s="14">
        <v>15</v>
      </c>
      <c r="BB246" s="14">
        <v>15</v>
      </c>
      <c r="BC246" s="14" t="s">
        <v>263</v>
      </c>
      <c r="BD246" s="14">
        <v>15</v>
      </c>
      <c r="BE246" s="14">
        <v>15</v>
      </c>
      <c r="BF246" s="14">
        <v>15</v>
      </c>
      <c r="BG246" s="14">
        <v>15</v>
      </c>
      <c r="BH246" s="14">
        <v>15</v>
      </c>
      <c r="BI246" s="14">
        <v>15</v>
      </c>
      <c r="BJ246" s="14">
        <v>16</v>
      </c>
      <c r="BM246" s="14">
        <v>16</v>
      </c>
      <c r="BN246" s="14">
        <v>13</v>
      </c>
      <c r="BO246" s="14">
        <v>13</v>
      </c>
      <c r="BP246" s="14">
        <v>13</v>
      </c>
      <c r="BQ246" s="14">
        <v>13</v>
      </c>
      <c r="BR246" s="14">
        <v>13</v>
      </c>
      <c r="BS246" s="14">
        <v>13</v>
      </c>
      <c r="BT246" s="14">
        <v>13</v>
      </c>
      <c r="BU246" s="14">
        <v>13</v>
      </c>
      <c r="BV246" s="14">
        <v>13</v>
      </c>
      <c r="BW246" s="14">
        <v>13</v>
      </c>
      <c r="BX246" s="14">
        <v>15</v>
      </c>
      <c r="BY246" s="14">
        <v>15</v>
      </c>
    </row>
    <row r="247" spans="1:84" ht="6" customHeight="1" x14ac:dyDescent="0.2">
      <c r="A247" s="17"/>
      <c r="B247" s="17"/>
      <c r="C247" s="17"/>
      <c r="D247" s="17"/>
      <c r="E247" s="17"/>
      <c r="F247" s="17"/>
      <c r="G247" s="16"/>
      <c r="H247" s="16"/>
      <c r="I247" s="16"/>
      <c r="J247" s="16"/>
      <c r="K247" s="16"/>
      <c r="L247" s="16"/>
      <c r="M247" s="16"/>
      <c r="N247" s="16"/>
      <c r="O247" s="16"/>
      <c r="P247" s="16"/>
      <c r="Q247" s="16"/>
      <c r="R247" s="16"/>
      <c r="S247" s="16"/>
      <c r="T247" s="17"/>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M247" s="32"/>
      <c r="BN247" s="17"/>
      <c r="BO247" s="17"/>
      <c r="BP247" s="17"/>
      <c r="BQ247" s="17"/>
      <c r="BR247" s="17"/>
      <c r="BS247" s="17"/>
      <c r="BT247" s="17"/>
      <c r="BU247" s="17"/>
      <c r="BV247" s="17"/>
      <c r="BW247" s="17"/>
      <c r="BX247" s="17"/>
      <c r="BY247" s="17"/>
    </row>
    <row r="248" spans="1:84" ht="15" customHeight="1" x14ac:dyDescent="0.2">
      <c r="A248" s="3"/>
      <c r="B248" s="3"/>
      <c r="C248" s="3"/>
      <c r="D248" s="3"/>
      <c r="F248" s="3"/>
      <c r="H248" s="78"/>
      <c r="I248" s="78"/>
      <c r="J248" s="78"/>
      <c r="K248" s="78"/>
      <c r="L248" s="78"/>
      <c r="M248" s="78"/>
      <c r="N248" s="78"/>
      <c r="O248" s="78"/>
      <c r="P248" s="78"/>
      <c r="Q248" s="78"/>
      <c r="R248" s="78"/>
      <c r="S248" s="78"/>
      <c r="U248" s="78"/>
      <c r="V248" s="78"/>
      <c r="W248" s="78"/>
      <c r="X248" s="78"/>
      <c r="Y248" s="78"/>
      <c r="Z248" s="78"/>
      <c r="AA248" s="78"/>
      <c r="AB248" s="78"/>
      <c r="AC248" s="78"/>
      <c r="AD248" s="78"/>
      <c r="AE248" s="78"/>
      <c r="AF248" s="78"/>
      <c r="AG248" s="78"/>
      <c r="AH248" s="78"/>
      <c r="AI248" s="78"/>
      <c r="AJ248" s="78"/>
      <c r="AK248" s="78"/>
      <c r="AL248" s="78"/>
      <c r="AM248" s="78"/>
      <c r="AN248" s="78"/>
      <c r="AO248" s="78"/>
      <c r="AP248" s="78"/>
      <c r="AQ248" s="78"/>
      <c r="AR248" s="78"/>
      <c r="AS248" s="78"/>
      <c r="AT248" s="78"/>
      <c r="AU248" s="78"/>
      <c r="AV248" s="78"/>
      <c r="AW248" s="78"/>
      <c r="AX248" s="78"/>
      <c r="AY248" s="78"/>
      <c r="AZ248" s="78"/>
      <c r="BA248" s="78"/>
      <c r="BB248" s="78"/>
      <c r="BC248" s="78"/>
      <c r="BD248" s="78"/>
      <c r="BE248" s="78"/>
      <c r="BF248" s="78"/>
      <c r="BG248" s="78"/>
      <c r="BH248" s="78"/>
      <c r="BI248" s="78"/>
      <c r="BJ248" s="78"/>
      <c r="BK248" s="78"/>
      <c r="BM248" s="79"/>
    </row>
    <row r="249" spans="1:84" ht="15" customHeight="1" x14ac:dyDescent="0.2">
      <c r="A249" s="202" t="s">
        <v>1552</v>
      </c>
      <c r="B249" s="3"/>
      <c r="C249" s="3"/>
      <c r="D249" s="3"/>
      <c r="F249" s="3"/>
      <c r="H249" s="78"/>
      <c r="I249" s="78"/>
      <c r="J249" s="78"/>
      <c r="K249" s="78"/>
      <c r="L249" s="78"/>
      <c r="M249" s="78"/>
      <c r="N249" s="78"/>
      <c r="O249" s="78"/>
      <c r="P249" s="78"/>
      <c r="Q249" s="78"/>
      <c r="R249" s="78"/>
      <c r="S249" s="78"/>
      <c r="U249" s="78"/>
      <c r="V249" s="78"/>
      <c r="W249" s="78"/>
      <c r="X249" s="78"/>
      <c r="Y249" s="78"/>
      <c r="Z249" s="78"/>
      <c r="AA249" s="78"/>
      <c r="AB249" s="78"/>
      <c r="AC249" s="78"/>
      <c r="AD249" s="78"/>
      <c r="AE249" s="78"/>
      <c r="AF249" s="78"/>
      <c r="AG249" s="78"/>
      <c r="AH249" s="78"/>
      <c r="AI249" s="78"/>
      <c r="AJ249" s="78"/>
      <c r="AK249" s="78"/>
      <c r="AL249" s="78"/>
      <c r="AM249" s="78"/>
      <c r="AN249" s="78"/>
      <c r="AO249" s="78"/>
      <c r="AP249" s="78"/>
      <c r="AQ249" s="78"/>
      <c r="AR249" s="78"/>
      <c r="AS249" s="78"/>
      <c r="AT249" s="78"/>
      <c r="AU249" s="78"/>
      <c r="AV249" s="78"/>
      <c r="AW249" s="78"/>
      <c r="AX249" s="78"/>
      <c r="AY249" s="78"/>
      <c r="AZ249" s="78"/>
      <c r="BA249" s="78"/>
      <c r="BB249" s="78"/>
      <c r="BC249" s="78"/>
      <c r="BD249" s="78"/>
      <c r="BE249" s="78"/>
      <c r="BF249" s="78"/>
      <c r="BG249" s="78"/>
      <c r="BH249" s="78"/>
      <c r="BI249" s="78"/>
      <c r="BJ249" s="78"/>
      <c r="BK249" s="78"/>
      <c r="BM249" s="79"/>
    </row>
    <row r="250" spans="1:84" ht="15" customHeight="1" x14ac:dyDescent="0.2">
      <c r="A250" s="202" t="s">
        <v>1554</v>
      </c>
      <c r="B250" s="3"/>
      <c r="C250" s="3"/>
      <c r="D250" s="3"/>
      <c r="F250" s="3"/>
      <c r="H250" s="78"/>
      <c r="I250" s="78"/>
      <c r="J250" s="78"/>
      <c r="K250" s="78"/>
      <c r="L250" s="78"/>
      <c r="M250" s="78"/>
      <c r="N250" s="78"/>
      <c r="O250" s="78"/>
      <c r="P250" s="78"/>
      <c r="Q250" s="78"/>
      <c r="R250" s="78"/>
      <c r="S250" s="78"/>
      <c r="U250" s="78"/>
      <c r="V250" s="78"/>
      <c r="W250" s="78"/>
      <c r="X250" s="78"/>
      <c r="Y250" s="78"/>
      <c r="Z250" s="78"/>
      <c r="AA250" s="78"/>
      <c r="AB250" s="78"/>
      <c r="AC250" s="78"/>
      <c r="AD250" s="78"/>
      <c r="AE250" s="78"/>
      <c r="AF250" s="78"/>
      <c r="AG250" s="78"/>
      <c r="AH250" s="78"/>
      <c r="AI250" s="78"/>
      <c r="AJ250" s="78"/>
      <c r="AK250" s="78"/>
      <c r="AL250" s="78"/>
      <c r="AM250" s="78"/>
      <c r="AN250" s="78"/>
      <c r="AO250" s="78"/>
      <c r="AP250" s="78"/>
      <c r="AQ250" s="78"/>
      <c r="AR250" s="78"/>
      <c r="AS250" s="78"/>
      <c r="AT250" s="78"/>
      <c r="AU250" s="78"/>
      <c r="AV250" s="78"/>
      <c r="AW250" s="78"/>
      <c r="AX250" s="78"/>
      <c r="AY250" s="78"/>
      <c r="AZ250" s="78"/>
      <c r="BA250" s="78"/>
      <c r="BB250" s="78"/>
      <c r="BC250" s="78"/>
      <c r="BD250" s="78"/>
      <c r="BE250" s="78"/>
      <c r="BF250" s="78"/>
      <c r="BG250" s="78"/>
      <c r="BH250" s="78"/>
      <c r="BI250" s="78"/>
      <c r="BJ250" s="78"/>
      <c r="BK250" s="78"/>
      <c r="BM250" s="79"/>
    </row>
    <row r="251" spans="1:84" ht="15" customHeight="1" x14ac:dyDescent="0.2">
      <c r="A251" s="202" t="s">
        <v>1553</v>
      </c>
      <c r="B251" s="3"/>
      <c r="C251" s="3"/>
      <c r="D251" s="3"/>
      <c r="F251" s="3"/>
      <c r="H251" s="78"/>
      <c r="I251" s="78"/>
      <c r="J251" s="78"/>
      <c r="K251" s="78"/>
      <c r="L251" s="78"/>
      <c r="M251" s="78"/>
      <c r="N251" s="78"/>
      <c r="O251" s="78"/>
      <c r="P251" s="78"/>
      <c r="Q251" s="78"/>
      <c r="R251" s="78"/>
      <c r="S251" s="78"/>
      <c r="U251" s="78"/>
      <c r="V251" s="78"/>
      <c r="W251" s="78"/>
      <c r="X251" s="78"/>
      <c r="Y251" s="7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c r="BB251" s="78"/>
      <c r="BC251" s="78"/>
      <c r="BD251" s="78"/>
      <c r="BE251" s="78"/>
      <c r="BF251" s="78"/>
      <c r="BG251" s="78"/>
      <c r="BH251" s="78"/>
      <c r="BI251" s="78"/>
      <c r="BJ251" s="78"/>
      <c r="BK251" s="78"/>
      <c r="BM251" s="79"/>
    </row>
    <row r="252" spans="1:84" ht="15" customHeight="1" x14ac:dyDescent="0.2">
      <c r="A252" s="3"/>
      <c r="B252" s="3"/>
      <c r="C252" s="3"/>
      <c r="D252" s="3"/>
      <c r="F252" s="3"/>
      <c r="H252" s="78"/>
      <c r="I252" s="78"/>
      <c r="J252" s="78"/>
      <c r="K252" s="78"/>
      <c r="L252" s="78"/>
      <c r="M252" s="78"/>
      <c r="N252" s="78"/>
      <c r="O252" s="78"/>
      <c r="P252" s="78"/>
      <c r="Q252" s="78"/>
      <c r="R252" s="78"/>
      <c r="S252" s="78"/>
      <c r="U252" s="78"/>
      <c r="V252" s="78"/>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78"/>
      <c r="AS252" s="78"/>
      <c r="AT252" s="78"/>
      <c r="AU252" s="78"/>
      <c r="AV252" s="78"/>
      <c r="AW252" s="78"/>
      <c r="AX252" s="78"/>
      <c r="AY252" s="78"/>
      <c r="AZ252" s="78"/>
      <c r="BA252" s="78"/>
      <c r="BB252" s="78"/>
      <c r="BC252" s="78"/>
      <c r="BD252" s="78"/>
      <c r="BE252" s="78"/>
      <c r="BF252" s="78"/>
      <c r="BG252" s="78"/>
      <c r="BH252" s="78"/>
      <c r="BI252" s="78"/>
      <c r="BJ252" s="78"/>
      <c r="BK252" s="78"/>
      <c r="BM252" s="79"/>
    </row>
    <row r="253" spans="1:84" ht="15" customHeight="1" x14ac:dyDescent="0.2">
      <c r="A253" s="3" t="s">
        <v>722</v>
      </c>
      <c r="B253" s="3"/>
      <c r="C253" s="3"/>
      <c r="D253" s="3"/>
      <c r="F253" s="3"/>
      <c r="H253" s="78"/>
      <c r="I253" s="78"/>
      <c r="J253" s="78"/>
      <c r="K253" s="78"/>
      <c r="L253" s="78"/>
      <c r="M253" s="78"/>
      <c r="N253" s="78"/>
      <c r="O253" s="78"/>
      <c r="P253" s="78"/>
      <c r="Q253" s="78"/>
      <c r="R253" s="78"/>
      <c r="S253" s="78"/>
      <c r="U253" s="78"/>
      <c r="V253" s="78"/>
      <c r="W253" s="78"/>
      <c r="X253" s="78"/>
      <c r="Y253" s="78"/>
      <c r="Z253" s="78"/>
      <c r="AA253" s="78"/>
      <c r="AB253" s="78"/>
      <c r="AC253" s="78"/>
      <c r="AD253" s="78"/>
      <c r="AE253" s="78"/>
      <c r="AF253" s="78"/>
      <c r="AG253" s="78"/>
      <c r="AH253" s="78"/>
      <c r="AI253" s="78"/>
      <c r="AJ253" s="78"/>
      <c r="AK253" s="78"/>
      <c r="AL253" s="78"/>
      <c r="AM253" s="78"/>
      <c r="AN253" s="78"/>
      <c r="AO253" s="78"/>
      <c r="AP253" s="78"/>
      <c r="AQ253" s="78"/>
      <c r="AR253" s="78"/>
      <c r="AS253" s="78"/>
      <c r="AT253" s="78"/>
      <c r="AU253" s="78"/>
      <c r="AV253" s="78"/>
      <c r="AW253" s="78"/>
      <c r="AX253" s="78"/>
      <c r="AY253" s="78"/>
      <c r="AZ253" s="78"/>
      <c r="BA253" s="78"/>
      <c r="BB253" s="78"/>
      <c r="BC253" s="78"/>
      <c r="BD253" s="78"/>
      <c r="BE253" s="78"/>
      <c r="BF253" s="78"/>
      <c r="BG253" s="78"/>
      <c r="BH253" s="78"/>
      <c r="BI253" s="78"/>
      <c r="BJ253" s="78"/>
      <c r="BK253" s="78"/>
      <c r="BM253" s="79"/>
    </row>
    <row r="254" spans="1:84" x14ac:dyDescent="0.2">
      <c r="A254" s="3" t="s">
        <v>723</v>
      </c>
      <c r="B254" s="3"/>
      <c r="C254" s="3"/>
      <c r="D254" s="3"/>
      <c r="U254" s="3"/>
      <c r="AJ254" s="208"/>
      <c r="AK254" s="264"/>
    </row>
    <row r="255" spans="1:84" x14ac:dyDescent="0.2">
      <c r="A255" s="3" t="s">
        <v>724</v>
      </c>
      <c r="B255" s="3"/>
      <c r="C255" s="3"/>
      <c r="D255" s="3"/>
      <c r="U255" s="3"/>
      <c r="AJ255" s="208"/>
      <c r="AK255" s="264"/>
    </row>
    <row r="256" spans="1:84" x14ac:dyDescent="0.2">
      <c r="A256" s="37" t="s">
        <v>209</v>
      </c>
      <c r="B256" s="37"/>
      <c r="C256" s="37"/>
      <c r="D256" s="3"/>
      <c r="U256" s="3"/>
      <c r="AJ256" s="209"/>
      <c r="AK256" s="264"/>
    </row>
    <row r="257" spans="1:78" ht="18.75" customHeight="1" x14ac:dyDescent="0.2">
      <c r="A257" s="37" t="s">
        <v>725</v>
      </c>
      <c r="B257" s="37"/>
      <c r="C257" s="37"/>
      <c r="AJ257" s="209"/>
      <c r="AK257" s="264"/>
    </row>
    <row r="258" spans="1:78" x14ac:dyDescent="0.2">
      <c r="A258" s="3" t="s">
        <v>726</v>
      </c>
      <c r="B258" s="3"/>
      <c r="C258" s="3"/>
      <c r="D258" s="3"/>
      <c r="I258" s="73"/>
      <c r="R258" s="18"/>
      <c r="S258" s="18"/>
      <c r="T258" s="18"/>
      <c r="U258" s="74"/>
      <c r="V258" s="74"/>
      <c r="AJ258" s="209"/>
      <c r="AK258" s="264"/>
    </row>
    <row r="259" spans="1:78" x14ac:dyDescent="0.2">
      <c r="A259" s="37" t="s">
        <v>727</v>
      </c>
      <c r="AJ259" s="209"/>
      <c r="AK259" s="264"/>
    </row>
    <row r="260" spans="1:78" s="510" customFormat="1" ht="15" x14ac:dyDescent="0.2">
      <c r="A260" s="37" t="s">
        <v>728</v>
      </c>
      <c r="BK260" s="509"/>
    </row>
    <row r="261" spans="1:78" s="510" customFormat="1" ht="15" x14ac:dyDescent="0.2">
      <c r="A261" s="37" t="s">
        <v>213</v>
      </c>
      <c r="BK261" s="509"/>
    </row>
    <row r="262" spans="1:78" s="278" customFormat="1" ht="18" x14ac:dyDescent="0.2">
      <c r="A262" s="2" t="s">
        <v>212</v>
      </c>
      <c r="AH262" s="509"/>
      <c r="BK262" s="509"/>
      <c r="BZ262" s="509"/>
    </row>
    <row r="263" spans="1:78" s="278" customFormat="1" ht="15" x14ac:dyDescent="0.2">
      <c r="AH263" s="509"/>
      <c r="BK263" s="509"/>
      <c r="BZ263" s="509"/>
    </row>
    <row r="264" spans="1:78" s="278" customFormat="1" ht="15" x14ac:dyDescent="0.2">
      <c r="AH264" s="509"/>
      <c r="BK264" s="509"/>
      <c r="BZ264" s="509"/>
    </row>
    <row r="265" spans="1:78" s="278" customFormat="1" ht="15" x14ac:dyDescent="0.2">
      <c r="AH265" s="509"/>
      <c r="BK265" s="509"/>
      <c r="BZ265" s="509"/>
    </row>
    <row r="266" spans="1:78" x14ac:dyDescent="0.2">
      <c r="AJ266" s="209"/>
      <c r="AK266" s="264"/>
    </row>
    <row r="268" spans="1:78" x14ac:dyDescent="0.2">
      <c r="AJ268" s="209"/>
      <c r="AK268" s="264"/>
    </row>
    <row r="269" spans="1:78" x14ac:dyDescent="0.2">
      <c r="AJ269" s="209"/>
      <c r="AK269" s="264"/>
    </row>
    <row r="270" spans="1:78" x14ac:dyDescent="0.2">
      <c r="AJ270" s="209"/>
      <c r="AK270" s="264"/>
    </row>
    <row r="271" spans="1:78" x14ac:dyDescent="0.2">
      <c r="AJ271" s="209"/>
      <c r="AK271" s="264"/>
    </row>
    <row r="272" spans="1:78" x14ac:dyDescent="0.2">
      <c r="AJ272" s="209"/>
      <c r="AK272" s="264"/>
    </row>
    <row r="273" spans="36:37" x14ac:dyDescent="0.15">
      <c r="AJ273" s="228"/>
      <c r="AK273" s="272"/>
    </row>
    <row r="274" spans="36:37" x14ac:dyDescent="0.15">
      <c r="AJ274" s="264"/>
      <c r="AK274" s="273"/>
    </row>
    <row r="275" spans="36:37" x14ac:dyDescent="0.15">
      <c r="AJ275" s="264"/>
      <c r="AK275" s="275"/>
    </row>
    <row r="276" spans="36:37" x14ac:dyDescent="0.15">
      <c r="AJ276" s="228"/>
      <c r="AK276" s="272"/>
    </row>
    <row r="277" spans="36:37" x14ac:dyDescent="0.15">
      <c r="AJ277" s="264"/>
      <c r="AK277" s="273"/>
    </row>
    <row r="278" spans="36:37" x14ac:dyDescent="0.15">
      <c r="AJ278" s="264"/>
      <c r="AK278" s="275"/>
    </row>
    <row r="279" spans="36:37" x14ac:dyDescent="0.15">
      <c r="AJ279" s="228"/>
      <c r="AK279" s="272"/>
    </row>
    <row r="280" spans="36:37" x14ac:dyDescent="0.15">
      <c r="AJ280" s="264"/>
      <c r="AK280" s="273"/>
    </row>
    <row r="281" spans="36:37" x14ac:dyDescent="0.15">
      <c r="AJ281" s="264"/>
      <c r="AK281" s="275"/>
    </row>
    <row r="282" spans="36:37" x14ac:dyDescent="0.15">
      <c r="AJ282" s="228"/>
      <c r="AK282" s="272"/>
    </row>
    <row r="283" spans="36:37" x14ac:dyDescent="0.15">
      <c r="AJ283" s="264"/>
      <c r="AK283" s="273"/>
    </row>
    <row r="284" spans="36:37" x14ac:dyDescent="0.15">
      <c r="AJ284" s="264"/>
      <c r="AK284" s="275"/>
    </row>
    <row r="285" spans="36:37" x14ac:dyDescent="0.15">
      <c r="AJ285" s="228"/>
      <c r="AK285" s="272"/>
    </row>
    <row r="286" spans="36:37" x14ac:dyDescent="0.15">
      <c r="AJ286" s="264"/>
      <c r="AK286" s="273"/>
    </row>
    <row r="287" spans="36:37" x14ac:dyDescent="0.15">
      <c r="AJ287" s="264"/>
      <c r="AK287" s="275"/>
    </row>
    <row r="288" spans="36:37" x14ac:dyDescent="0.15">
      <c r="AJ288" s="228"/>
      <c r="AK288" s="272"/>
    </row>
    <row r="289" spans="36:37" x14ac:dyDescent="0.15">
      <c r="AJ289" s="264"/>
      <c r="AK289" s="273"/>
    </row>
    <row r="290" spans="36:37" x14ac:dyDescent="0.15">
      <c r="AJ290" s="264"/>
      <c r="AK290" s="275"/>
    </row>
    <row r="291" spans="36:37" x14ac:dyDescent="0.15">
      <c r="AJ291" s="228"/>
      <c r="AK291" s="272"/>
    </row>
    <row r="330" spans="4:33" x14ac:dyDescent="0.2">
      <c r="D330" s="78"/>
      <c r="F330" s="3"/>
      <c r="O330" s="79"/>
      <c r="U330" s="3"/>
      <c r="W330" s="78"/>
      <c r="X330" s="78"/>
      <c r="Y330" s="78"/>
      <c r="Z330" s="78"/>
      <c r="AA330" s="78"/>
      <c r="AC330" s="78"/>
      <c r="AD330" s="78"/>
      <c r="AE330" s="78"/>
      <c r="AF330" s="78"/>
      <c r="AG330" s="78"/>
    </row>
    <row r="331" spans="4:33" x14ac:dyDescent="0.2">
      <c r="D331" s="78"/>
      <c r="F331" s="3"/>
      <c r="O331" s="79"/>
      <c r="U331" s="3"/>
      <c r="W331" s="78"/>
      <c r="X331" s="78"/>
      <c r="Y331" s="78"/>
      <c r="Z331" s="78"/>
      <c r="AA331" s="78"/>
      <c r="AC331" s="78"/>
      <c r="AD331" s="78"/>
      <c r="AE331" s="78"/>
      <c r="AF331" s="78"/>
      <c r="AG331" s="78"/>
    </row>
    <row r="332" spans="4:33" x14ac:dyDescent="0.2">
      <c r="D332" s="78"/>
      <c r="F332" s="3"/>
      <c r="O332" s="79"/>
      <c r="U332" s="3"/>
      <c r="W332" s="78"/>
      <c r="X332" s="78"/>
      <c r="Y332" s="78"/>
      <c r="Z332" s="78"/>
      <c r="AA332" s="78"/>
      <c r="AC332" s="78"/>
      <c r="AD332" s="78"/>
      <c r="AE332" s="78"/>
      <c r="AF332" s="78"/>
      <c r="AG332" s="78"/>
    </row>
    <row r="333" spans="4:33" x14ac:dyDescent="0.2">
      <c r="D333" s="78"/>
      <c r="F333" s="3"/>
      <c r="O333" s="79"/>
      <c r="U333" s="3"/>
      <c r="W333" s="78"/>
      <c r="X333" s="78"/>
      <c r="Y333" s="78"/>
      <c r="Z333" s="78"/>
      <c r="AA333" s="78"/>
      <c r="AC333" s="78"/>
      <c r="AD333" s="78"/>
      <c r="AE333" s="78"/>
      <c r="AF333" s="78"/>
      <c r="AG333" s="78"/>
    </row>
    <row r="334" spans="4:33" x14ac:dyDescent="0.2">
      <c r="D334" s="78"/>
      <c r="F334" s="3"/>
      <c r="O334" s="79"/>
      <c r="U334" s="3"/>
      <c r="W334" s="78"/>
      <c r="X334" s="78"/>
      <c r="Y334" s="78"/>
      <c r="Z334" s="78"/>
      <c r="AA334" s="78"/>
      <c r="AC334" s="78"/>
      <c r="AD334" s="78"/>
      <c r="AE334" s="78"/>
      <c r="AF334" s="78"/>
      <c r="AG334" s="78"/>
    </row>
    <row r="335" spans="4:33" x14ac:dyDescent="0.2">
      <c r="D335" s="78"/>
      <c r="F335" s="3"/>
      <c r="O335" s="79"/>
      <c r="U335" s="3"/>
      <c r="W335" s="78"/>
      <c r="X335" s="78"/>
      <c r="Y335" s="78"/>
      <c r="Z335" s="78"/>
      <c r="AA335" s="78"/>
      <c r="AC335" s="78"/>
      <c r="AD335" s="78"/>
      <c r="AE335" s="78"/>
      <c r="AF335" s="78"/>
      <c r="AG335" s="78"/>
    </row>
    <row r="336" spans="4:33" x14ac:dyDescent="0.2">
      <c r="D336" s="78"/>
      <c r="F336" s="3"/>
      <c r="O336" s="79"/>
      <c r="U336" s="3"/>
      <c r="W336" s="78"/>
      <c r="X336" s="78"/>
      <c r="Y336" s="78"/>
      <c r="Z336" s="78"/>
      <c r="AA336" s="78"/>
      <c r="AC336" s="78"/>
      <c r="AD336" s="78"/>
      <c r="AE336" s="78"/>
      <c r="AF336" s="78"/>
      <c r="AG336" s="78"/>
    </row>
    <row r="337" spans="4:33" x14ac:dyDescent="0.2">
      <c r="D337" s="78"/>
      <c r="F337" s="3"/>
      <c r="O337" s="79"/>
      <c r="U337" s="3"/>
      <c r="W337" s="78"/>
      <c r="X337" s="78"/>
      <c r="Y337" s="78"/>
      <c r="Z337" s="78"/>
      <c r="AA337" s="78"/>
      <c r="AC337" s="78"/>
      <c r="AD337" s="78"/>
      <c r="AE337" s="78"/>
      <c r="AF337" s="78"/>
      <c r="AG337" s="78"/>
    </row>
    <row r="338" spans="4:33" x14ac:dyDescent="0.2">
      <c r="D338" s="78"/>
      <c r="F338" s="3"/>
      <c r="O338" s="79"/>
      <c r="U338" s="3"/>
      <c r="W338" s="78"/>
      <c r="X338" s="78"/>
      <c r="Y338" s="78"/>
      <c r="Z338" s="78"/>
      <c r="AA338" s="78"/>
      <c r="AC338" s="78"/>
      <c r="AD338" s="78"/>
      <c r="AE338" s="78"/>
      <c r="AF338" s="78"/>
      <c r="AG338" s="78"/>
    </row>
    <row r="339" spans="4:33" x14ac:dyDescent="0.2">
      <c r="D339" s="78"/>
      <c r="F339" s="3"/>
      <c r="O339" s="79"/>
      <c r="U339" s="3"/>
      <c r="W339" s="78"/>
      <c r="X339" s="78"/>
      <c r="Y339" s="78"/>
      <c r="Z339" s="78"/>
      <c r="AA339" s="78"/>
      <c r="AC339" s="78"/>
      <c r="AD339" s="78"/>
      <c r="AE339" s="78"/>
      <c r="AF339" s="78"/>
      <c r="AG339" s="78"/>
    </row>
    <row r="340" spans="4:33" x14ac:dyDescent="0.2">
      <c r="D340" s="78"/>
      <c r="F340" s="3"/>
      <c r="O340" s="79"/>
      <c r="U340" s="3"/>
      <c r="W340" s="78"/>
      <c r="X340" s="78"/>
      <c r="Y340" s="78"/>
      <c r="Z340" s="78"/>
      <c r="AA340" s="78"/>
      <c r="AC340" s="78"/>
      <c r="AD340" s="78"/>
      <c r="AE340" s="78"/>
      <c r="AF340" s="78"/>
      <c r="AG340" s="78"/>
    </row>
    <row r="341" spans="4:33" x14ac:dyDescent="0.2">
      <c r="D341" s="78"/>
      <c r="F341" s="3"/>
      <c r="O341" s="79"/>
      <c r="U341" s="3"/>
      <c r="W341" s="78"/>
      <c r="X341" s="78"/>
      <c r="Y341" s="78"/>
      <c r="Z341" s="78"/>
      <c r="AA341" s="78"/>
      <c r="AC341" s="78"/>
      <c r="AD341" s="78"/>
      <c r="AE341" s="78"/>
      <c r="AF341" s="78"/>
      <c r="AG341" s="78"/>
    </row>
    <row r="342" spans="4:33" x14ac:dyDescent="0.2">
      <c r="D342" s="78"/>
      <c r="F342" s="3"/>
      <c r="O342" s="79"/>
      <c r="U342" s="3"/>
      <c r="W342" s="78"/>
      <c r="X342" s="78"/>
      <c r="Y342" s="78"/>
      <c r="Z342" s="78"/>
      <c r="AA342" s="78"/>
      <c r="AC342" s="78"/>
      <c r="AD342" s="78"/>
      <c r="AE342" s="78"/>
      <c r="AF342" s="78"/>
      <c r="AG342" s="78"/>
    </row>
    <row r="343" spans="4:33" x14ac:dyDescent="0.2">
      <c r="D343" s="78"/>
      <c r="F343" s="3"/>
      <c r="O343" s="79"/>
      <c r="U343" s="3"/>
      <c r="W343" s="78"/>
      <c r="X343" s="78"/>
      <c r="Y343" s="78"/>
      <c r="Z343" s="78"/>
      <c r="AA343" s="78"/>
      <c r="AC343" s="78"/>
      <c r="AD343" s="78"/>
      <c r="AE343" s="78"/>
      <c r="AF343" s="78"/>
      <c r="AG343" s="78"/>
    </row>
    <row r="344" spans="4:33" x14ac:dyDescent="0.2">
      <c r="D344" s="78"/>
      <c r="F344" s="3"/>
      <c r="O344" s="79"/>
      <c r="U344" s="3"/>
      <c r="W344" s="78"/>
      <c r="X344" s="78"/>
      <c r="Y344" s="78"/>
      <c r="Z344" s="78"/>
      <c r="AA344" s="78"/>
      <c r="AC344" s="78"/>
      <c r="AD344" s="78"/>
      <c r="AE344" s="78"/>
      <c r="AF344" s="78"/>
      <c r="AG344" s="78"/>
    </row>
    <row r="345" spans="4:33" x14ac:dyDescent="0.2">
      <c r="D345" s="78"/>
      <c r="F345" s="3"/>
      <c r="O345" s="79"/>
      <c r="U345" s="3"/>
      <c r="W345" s="78"/>
      <c r="X345" s="78"/>
      <c r="Y345" s="78"/>
      <c r="Z345" s="78"/>
      <c r="AA345" s="78"/>
      <c r="AC345" s="78"/>
      <c r="AD345" s="78"/>
      <c r="AE345" s="78"/>
      <c r="AF345" s="78"/>
      <c r="AG345" s="78"/>
    </row>
    <row r="346" spans="4:33" x14ac:dyDescent="0.2">
      <c r="D346" s="78"/>
      <c r="F346" s="3"/>
      <c r="O346" s="79"/>
      <c r="U346" s="3"/>
      <c r="W346" s="78"/>
      <c r="X346" s="78"/>
      <c r="Y346" s="78"/>
      <c r="Z346" s="78"/>
      <c r="AA346" s="78"/>
      <c r="AC346" s="78"/>
      <c r="AD346" s="78"/>
      <c r="AE346" s="78"/>
      <c r="AF346" s="78"/>
      <c r="AG346" s="78"/>
    </row>
    <row r="347" spans="4:33" x14ac:dyDescent="0.2">
      <c r="D347" s="78"/>
      <c r="F347" s="3"/>
      <c r="O347" s="79"/>
      <c r="U347" s="3"/>
      <c r="W347" s="78"/>
      <c r="X347" s="78"/>
      <c r="Y347" s="78"/>
      <c r="Z347" s="78"/>
      <c r="AA347" s="78"/>
      <c r="AC347" s="78"/>
      <c r="AD347" s="78"/>
      <c r="AE347" s="78"/>
      <c r="AF347" s="78"/>
      <c r="AG347" s="78"/>
    </row>
    <row r="348" spans="4:33" x14ac:dyDescent="0.2">
      <c r="D348" s="78"/>
      <c r="F348" s="3"/>
      <c r="O348" s="79"/>
      <c r="U348" s="3"/>
      <c r="W348" s="78"/>
      <c r="X348" s="78"/>
      <c r="Y348" s="78"/>
      <c r="Z348" s="78"/>
      <c r="AA348" s="78"/>
      <c r="AC348" s="78"/>
      <c r="AD348" s="78"/>
      <c r="AE348" s="78"/>
      <c r="AF348" s="78"/>
      <c r="AG348" s="78"/>
    </row>
    <row r="349" spans="4:33" x14ac:dyDescent="0.2">
      <c r="D349" s="78"/>
      <c r="F349" s="3"/>
      <c r="O349" s="79"/>
      <c r="U349" s="3"/>
      <c r="W349" s="78"/>
      <c r="X349" s="78"/>
      <c r="Y349" s="78"/>
      <c r="Z349" s="78"/>
      <c r="AA349" s="78"/>
      <c r="AC349" s="78"/>
      <c r="AD349" s="78"/>
      <c r="AE349" s="78"/>
      <c r="AF349" s="78"/>
      <c r="AG349" s="78"/>
    </row>
    <row r="350" spans="4:33" x14ac:dyDescent="0.2">
      <c r="D350" s="78"/>
      <c r="F350" s="3"/>
      <c r="O350" s="79"/>
      <c r="U350" s="3"/>
      <c r="W350" s="78"/>
      <c r="X350" s="78"/>
      <c r="Y350" s="78"/>
      <c r="Z350" s="78"/>
      <c r="AA350" s="78"/>
      <c r="AC350" s="78"/>
      <c r="AD350" s="78"/>
      <c r="AE350" s="78"/>
      <c r="AF350" s="78"/>
      <c r="AG350" s="78"/>
    </row>
    <row r="351" spans="4:33" x14ac:dyDescent="0.2">
      <c r="D351" s="78"/>
      <c r="F351" s="3"/>
      <c r="O351" s="79"/>
      <c r="U351" s="3"/>
      <c r="W351" s="78"/>
      <c r="X351" s="78"/>
      <c r="Y351" s="78"/>
      <c r="Z351" s="78"/>
      <c r="AA351" s="78"/>
      <c r="AC351" s="78"/>
      <c r="AD351" s="78"/>
      <c r="AE351" s="78"/>
      <c r="AF351" s="78"/>
      <c r="AG351" s="78"/>
    </row>
    <row r="352" spans="4:33" x14ac:dyDescent="0.2">
      <c r="D352" s="78"/>
      <c r="F352" s="3"/>
      <c r="O352" s="79"/>
      <c r="U352" s="3"/>
      <c r="W352" s="78"/>
      <c r="X352" s="78"/>
      <c r="Y352" s="78"/>
      <c r="Z352" s="78"/>
      <c r="AA352" s="78"/>
      <c r="AC352" s="78"/>
      <c r="AD352" s="78"/>
      <c r="AE352" s="78"/>
      <c r="AF352" s="78"/>
      <c r="AG352" s="78"/>
    </row>
    <row r="353" spans="4:33" x14ac:dyDescent="0.2">
      <c r="D353" s="78"/>
      <c r="F353" s="3"/>
      <c r="O353" s="79"/>
      <c r="U353" s="3"/>
      <c r="W353" s="78"/>
      <c r="X353" s="78"/>
      <c r="Y353" s="78"/>
      <c r="Z353" s="78"/>
      <c r="AA353" s="78"/>
      <c r="AC353" s="78"/>
      <c r="AD353" s="78"/>
      <c r="AE353" s="78"/>
      <c r="AF353" s="78"/>
      <c r="AG353" s="78"/>
    </row>
    <row r="354" spans="4:33" x14ac:dyDescent="0.2">
      <c r="D354" s="78"/>
      <c r="F354" s="3"/>
      <c r="O354" s="79"/>
      <c r="U354" s="3"/>
      <c r="W354" s="78"/>
      <c r="X354" s="78"/>
      <c r="Y354" s="78"/>
      <c r="Z354" s="78"/>
      <c r="AA354" s="78"/>
      <c r="AC354" s="78"/>
      <c r="AD354" s="78"/>
      <c r="AE354" s="78"/>
      <c r="AF354" s="78"/>
      <c r="AG354" s="78"/>
    </row>
    <row r="355" spans="4:33" x14ac:dyDescent="0.2">
      <c r="D355" s="78"/>
      <c r="F355" s="3"/>
      <c r="O355" s="79"/>
      <c r="U355" s="3"/>
      <c r="W355" s="78"/>
      <c r="X355" s="78"/>
      <c r="Y355" s="78"/>
      <c r="Z355" s="78"/>
      <c r="AA355" s="78"/>
      <c r="AC355" s="78"/>
      <c r="AD355" s="78"/>
      <c r="AE355" s="78"/>
      <c r="AF355" s="78"/>
      <c r="AG355" s="78"/>
    </row>
    <row r="356" spans="4:33" x14ac:dyDescent="0.2">
      <c r="D356" s="78"/>
      <c r="F356" s="3"/>
      <c r="O356" s="79"/>
      <c r="U356" s="3"/>
      <c r="W356" s="78"/>
      <c r="X356" s="78"/>
      <c r="Y356" s="78"/>
      <c r="Z356" s="78"/>
      <c r="AA356" s="78"/>
      <c r="AC356" s="78"/>
      <c r="AD356" s="78"/>
      <c r="AE356" s="78"/>
      <c r="AF356" s="78"/>
      <c r="AG356" s="78"/>
    </row>
    <row r="357" spans="4:33" x14ac:dyDescent="0.2">
      <c r="D357" s="78"/>
      <c r="F357" s="3"/>
      <c r="O357" s="79"/>
      <c r="U357" s="3"/>
      <c r="W357" s="78"/>
      <c r="X357" s="78"/>
      <c r="Y357" s="78"/>
      <c r="Z357" s="78"/>
      <c r="AA357" s="78"/>
      <c r="AC357" s="78"/>
      <c r="AD357" s="78"/>
      <c r="AE357" s="78"/>
      <c r="AF357" s="78"/>
      <c r="AG357" s="78"/>
    </row>
    <row r="358" spans="4:33" x14ac:dyDescent="0.2">
      <c r="D358" s="78"/>
      <c r="F358" s="3"/>
      <c r="O358" s="79"/>
      <c r="U358" s="3"/>
      <c r="W358" s="78"/>
      <c r="X358" s="78"/>
      <c r="Y358" s="78"/>
      <c r="Z358" s="78"/>
      <c r="AA358" s="78"/>
      <c r="AC358" s="78"/>
      <c r="AD358" s="78"/>
      <c r="AE358" s="78"/>
      <c r="AF358" s="78"/>
      <c r="AG358" s="78"/>
    </row>
    <row r="359" spans="4:33" x14ac:dyDescent="0.2">
      <c r="D359" s="78"/>
      <c r="F359" s="3"/>
      <c r="O359" s="79"/>
      <c r="U359" s="3"/>
      <c r="W359" s="78"/>
      <c r="X359" s="78"/>
      <c r="Y359" s="78"/>
      <c r="Z359" s="78"/>
      <c r="AA359" s="78"/>
      <c r="AC359" s="78"/>
      <c r="AD359" s="78"/>
      <c r="AE359" s="78"/>
      <c r="AF359" s="78"/>
      <c r="AG359" s="78"/>
    </row>
    <row r="360" spans="4:33" x14ac:dyDescent="0.2">
      <c r="D360" s="78"/>
      <c r="F360" s="3"/>
      <c r="O360" s="79"/>
      <c r="U360" s="3"/>
      <c r="W360" s="78"/>
      <c r="X360" s="78"/>
      <c r="Y360" s="78"/>
      <c r="Z360" s="78"/>
      <c r="AA360" s="78"/>
      <c r="AC360" s="78"/>
      <c r="AD360" s="78"/>
      <c r="AE360" s="78"/>
      <c r="AF360" s="78"/>
      <c r="AG360" s="78"/>
    </row>
    <row r="361" spans="4:33" x14ac:dyDescent="0.2">
      <c r="D361" s="78"/>
      <c r="F361" s="3"/>
      <c r="O361" s="79"/>
      <c r="U361" s="3"/>
      <c r="W361" s="78"/>
      <c r="X361" s="78"/>
      <c r="Y361" s="78"/>
      <c r="Z361" s="78"/>
      <c r="AA361" s="78"/>
      <c r="AC361" s="78"/>
      <c r="AD361" s="78"/>
      <c r="AE361" s="78"/>
      <c r="AF361" s="78"/>
      <c r="AG361" s="78"/>
    </row>
    <row r="362" spans="4:33" x14ac:dyDescent="0.2">
      <c r="D362" s="78"/>
      <c r="F362" s="3"/>
      <c r="O362" s="79"/>
      <c r="U362" s="3"/>
      <c r="W362" s="78"/>
      <c r="X362" s="78"/>
      <c r="Y362" s="78"/>
      <c r="Z362" s="78"/>
      <c r="AA362" s="78"/>
      <c r="AC362" s="78"/>
      <c r="AD362" s="78"/>
      <c r="AE362" s="78"/>
      <c r="AF362" s="78"/>
      <c r="AG362" s="78"/>
    </row>
    <row r="363" spans="4:33" x14ac:dyDescent="0.2">
      <c r="D363" s="78"/>
      <c r="F363" s="3"/>
      <c r="O363" s="79"/>
      <c r="U363" s="3"/>
      <c r="W363" s="78"/>
      <c r="X363" s="78"/>
      <c r="Y363" s="78"/>
      <c r="Z363" s="78"/>
      <c r="AA363" s="78"/>
      <c r="AC363" s="78"/>
      <c r="AD363" s="78"/>
      <c r="AE363" s="78"/>
      <c r="AF363" s="78"/>
      <c r="AG363" s="78"/>
    </row>
    <row r="364" spans="4:33" x14ac:dyDescent="0.2">
      <c r="D364" s="78"/>
      <c r="F364" s="3"/>
      <c r="O364" s="79"/>
      <c r="U364" s="3"/>
      <c r="W364" s="78"/>
      <c r="X364" s="78"/>
      <c r="Y364" s="78"/>
      <c r="Z364" s="78"/>
      <c r="AA364" s="78"/>
      <c r="AC364" s="78"/>
      <c r="AD364" s="78"/>
      <c r="AE364" s="78"/>
      <c r="AF364" s="78"/>
      <c r="AG364" s="78"/>
    </row>
    <row r="365" spans="4:33" x14ac:dyDescent="0.2">
      <c r="D365" s="78"/>
      <c r="F365" s="3"/>
      <c r="O365" s="79"/>
      <c r="U365" s="3"/>
      <c r="W365" s="78"/>
      <c r="X365" s="78"/>
      <c r="Y365" s="78"/>
      <c r="Z365" s="78"/>
      <c r="AA365" s="78"/>
      <c r="AC365" s="78"/>
      <c r="AD365" s="78"/>
      <c r="AE365" s="78"/>
      <c r="AF365" s="78"/>
      <c r="AG365" s="78"/>
    </row>
    <row r="366" spans="4:33" ht="15" x14ac:dyDescent="0.2">
      <c r="D366" s="78"/>
      <c r="F366" s="3"/>
      <c r="O366" s="79"/>
      <c r="U366" s="3"/>
      <c r="W366" s="78"/>
      <c r="X366" s="78"/>
      <c r="Y366" s="78"/>
      <c r="Z366" s="78"/>
      <c r="AA366" s="78"/>
      <c r="AC366" s="78"/>
      <c r="AD366" s="78"/>
      <c r="AE366" s="78"/>
      <c r="AF366" s="78"/>
      <c r="AG366" s="46"/>
    </row>
    <row r="367" spans="4:33" ht="15" x14ac:dyDescent="0.2">
      <c r="D367" s="78"/>
      <c r="F367" s="3"/>
      <c r="O367" s="79"/>
      <c r="U367" s="3"/>
      <c r="W367" s="78"/>
      <c r="X367" s="78"/>
      <c r="Y367" s="78"/>
      <c r="Z367" s="78"/>
      <c r="AA367" s="78"/>
      <c r="AC367" s="78"/>
      <c r="AD367" s="78"/>
      <c r="AE367" s="78"/>
      <c r="AF367" s="78"/>
      <c r="AG367" s="46"/>
    </row>
    <row r="368" spans="4:33" ht="15" x14ac:dyDescent="0.2">
      <c r="D368" s="78"/>
      <c r="F368" s="3"/>
      <c r="O368" s="79"/>
      <c r="U368" s="3"/>
      <c r="W368" s="78"/>
      <c r="X368" s="78"/>
      <c r="Y368" s="78"/>
      <c r="Z368" s="78"/>
      <c r="AA368" s="78"/>
      <c r="AC368" s="78"/>
      <c r="AD368" s="78"/>
      <c r="AE368" s="78"/>
      <c r="AF368" s="78"/>
      <c r="AG368" s="46"/>
    </row>
    <row r="369" spans="4:33" ht="15" x14ac:dyDescent="0.2">
      <c r="D369" s="78"/>
      <c r="F369" s="3"/>
      <c r="O369" s="79"/>
      <c r="U369" s="3"/>
      <c r="AB369" s="46"/>
      <c r="AD369" s="78"/>
      <c r="AE369" s="78"/>
      <c r="AG369" s="78"/>
    </row>
    <row r="370" spans="4:33" ht="15" x14ac:dyDescent="0.2">
      <c r="D370" s="78"/>
      <c r="F370" s="3"/>
      <c r="O370" s="79"/>
      <c r="U370" s="3"/>
      <c r="AB370" s="46"/>
      <c r="AD370" s="78"/>
      <c r="AE370" s="78"/>
      <c r="AG370" s="78"/>
    </row>
    <row r="371" spans="4:33" ht="15" x14ac:dyDescent="0.2">
      <c r="D371" s="78"/>
      <c r="F371" s="3"/>
      <c r="O371" s="79"/>
      <c r="U371" s="3"/>
      <c r="AB371" s="46"/>
      <c r="AD371" s="78"/>
      <c r="AE371" s="78"/>
      <c r="AG371" s="78"/>
    </row>
    <row r="372" spans="4:33" ht="15" x14ac:dyDescent="0.2">
      <c r="D372" s="78"/>
      <c r="F372" s="3"/>
      <c r="O372" s="79"/>
      <c r="U372" s="3"/>
      <c r="AB372" s="46"/>
      <c r="AD372" s="78"/>
      <c r="AE372" s="78"/>
      <c r="AG372" s="78"/>
    </row>
    <row r="373" spans="4:33" ht="15" x14ac:dyDescent="0.2">
      <c r="D373" s="78"/>
      <c r="F373" s="3"/>
      <c r="O373" s="79"/>
      <c r="U373" s="3"/>
      <c r="AB373" s="46"/>
      <c r="AD373" s="78"/>
      <c r="AE373" s="78"/>
      <c r="AG373" s="78"/>
    </row>
    <row r="374" spans="4:33" ht="15" x14ac:dyDescent="0.2">
      <c r="D374" s="78"/>
      <c r="F374" s="3"/>
      <c r="O374" s="79"/>
      <c r="U374" s="3"/>
      <c r="AB374" s="46"/>
      <c r="AD374" s="78"/>
      <c r="AE374" s="78"/>
      <c r="AG374" s="78"/>
    </row>
    <row r="375" spans="4:33" ht="15" x14ac:dyDescent="0.2">
      <c r="D375" s="78"/>
      <c r="F375" s="3"/>
      <c r="O375" s="79"/>
      <c r="U375" s="3"/>
      <c r="AB375" s="46"/>
      <c r="AD375" s="78"/>
      <c r="AE375" s="78"/>
      <c r="AG375" s="78"/>
    </row>
    <row r="376" spans="4:33" ht="15" x14ac:dyDescent="0.2">
      <c r="D376" s="78"/>
      <c r="F376" s="3"/>
      <c r="O376" s="79"/>
      <c r="U376" s="3"/>
      <c r="AB376" s="46"/>
      <c r="AD376" s="78"/>
      <c r="AE376" s="78"/>
      <c r="AG376" s="78"/>
    </row>
    <row r="377" spans="4:33" ht="15" x14ac:dyDescent="0.2">
      <c r="D377" s="78"/>
      <c r="F377" s="3"/>
      <c r="O377" s="79"/>
      <c r="U377" s="3"/>
      <c r="AB377" s="46"/>
      <c r="AD377" s="78"/>
      <c r="AE377" s="78"/>
      <c r="AG377" s="78"/>
    </row>
    <row r="378" spans="4:33" ht="15" x14ac:dyDescent="0.2">
      <c r="D378" s="78"/>
      <c r="F378" s="3"/>
      <c r="O378" s="79"/>
      <c r="U378" s="3"/>
      <c r="AB378" s="46"/>
      <c r="AD378" s="78"/>
      <c r="AE378" s="78"/>
      <c r="AG378" s="78"/>
    </row>
    <row r="379" spans="4:33" ht="15" x14ac:dyDescent="0.2">
      <c r="D379" s="78"/>
      <c r="F379" s="3"/>
      <c r="O379" s="79"/>
      <c r="U379" s="3"/>
      <c r="AB379" s="46"/>
      <c r="AD379" s="78"/>
      <c r="AE379" s="78"/>
      <c r="AG379" s="78"/>
    </row>
    <row r="380" spans="4:33" ht="15" x14ac:dyDescent="0.2">
      <c r="O380" s="79"/>
      <c r="U380" s="3"/>
      <c r="AB380" s="46"/>
      <c r="AD380" s="78"/>
      <c r="AE380" s="78"/>
      <c r="AG380" s="78"/>
    </row>
    <row r="381" spans="4:33" ht="15" x14ac:dyDescent="0.2">
      <c r="O381" s="79"/>
      <c r="U381" s="3"/>
      <c r="AB381" s="46"/>
      <c r="AD381" s="78"/>
      <c r="AE381" s="78"/>
      <c r="AG381" s="78"/>
    </row>
    <row r="382" spans="4:33" ht="15" x14ac:dyDescent="0.2">
      <c r="O382" s="79"/>
      <c r="U382" s="3"/>
      <c r="AB382" s="46"/>
      <c r="AD382" s="78"/>
      <c r="AE382" s="78"/>
      <c r="AG382" s="78"/>
    </row>
    <row r="383" spans="4:33" ht="15" x14ac:dyDescent="0.2">
      <c r="O383" s="79"/>
      <c r="U383" s="3"/>
      <c r="AB383" s="46"/>
      <c r="AC383" s="78"/>
      <c r="AD383" s="78"/>
      <c r="AE383" s="78"/>
      <c r="AG383" s="78"/>
    </row>
    <row r="384" spans="4:33" ht="15" x14ac:dyDescent="0.2">
      <c r="O384" s="79"/>
      <c r="U384" s="3"/>
      <c r="AB384" s="46"/>
      <c r="AC384" s="78"/>
      <c r="AD384" s="78"/>
      <c r="AE384" s="78"/>
      <c r="AG384" s="78"/>
    </row>
  </sheetData>
  <customSheetViews>
    <customSheetView guid="{454424E5-4F8E-4BF6-8BD3-7AB5E714315B}" fitToPage="1">
      <pageMargins left="0.7" right="0.7" top="0.75" bottom="0.75" header="0.3" footer="0.3"/>
      <pageSetup paperSize="9" scale="50" orientation="landscape"/>
    </customSheetView>
  </customSheetViews>
  <hyperlinks>
    <hyperlink ref="C6" r:id="rId1" xr:uid="{00000000-0004-0000-0400-000000000000}"/>
    <hyperlink ref="C7" r:id="rId2" xr:uid="{00000000-0004-0000-0400-000001000000}"/>
    <hyperlink ref="C8" r:id="rId3" xr:uid="{00000000-0004-0000-0400-000002000000}"/>
    <hyperlink ref="C9" r:id="rId4" xr:uid="{00000000-0004-0000-0400-000003000000}"/>
    <hyperlink ref="C10" r:id="rId5" xr:uid="{00000000-0004-0000-0400-000004000000}"/>
    <hyperlink ref="C11" r:id="rId6" xr:uid="{00000000-0004-0000-0400-000005000000}"/>
    <hyperlink ref="C12" r:id="rId7" xr:uid="{00000000-0004-0000-0400-000006000000}"/>
    <hyperlink ref="C13" r:id="rId8" xr:uid="{00000000-0004-0000-0400-000007000000}"/>
    <hyperlink ref="C14" r:id="rId9" xr:uid="{00000000-0004-0000-0400-000008000000}"/>
    <hyperlink ref="C15" r:id="rId10" xr:uid="{00000000-0004-0000-0400-000009000000}"/>
    <hyperlink ref="C16" r:id="rId11" xr:uid="{00000000-0004-0000-0400-00000A000000}"/>
    <hyperlink ref="C17" r:id="rId12" xr:uid="{00000000-0004-0000-0400-00000B000000}"/>
    <hyperlink ref="C18" r:id="rId13" xr:uid="{00000000-0004-0000-0400-00000C000000}"/>
    <hyperlink ref="C20" r:id="rId14" xr:uid="{00000000-0004-0000-0400-00000D000000}"/>
    <hyperlink ref="C21" r:id="rId15" xr:uid="{00000000-0004-0000-0400-00000E000000}"/>
    <hyperlink ref="C22" r:id="rId16" xr:uid="{00000000-0004-0000-0400-00000F000000}"/>
    <hyperlink ref="C23" r:id="rId17" xr:uid="{00000000-0004-0000-0400-000010000000}"/>
    <hyperlink ref="C24" r:id="rId18" xr:uid="{00000000-0004-0000-0400-000011000000}"/>
    <hyperlink ref="C25" r:id="rId19" xr:uid="{00000000-0004-0000-0400-000012000000}"/>
    <hyperlink ref="C26" r:id="rId20" xr:uid="{00000000-0004-0000-0400-000013000000}"/>
    <hyperlink ref="C27" r:id="rId21" xr:uid="{00000000-0004-0000-0400-000014000000}"/>
    <hyperlink ref="C28" r:id="rId22" xr:uid="{00000000-0004-0000-0400-000015000000}"/>
    <hyperlink ref="C29" r:id="rId23" xr:uid="{00000000-0004-0000-0400-000016000000}"/>
    <hyperlink ref="C30" r:id="rId24" xr:uid="{00000000-0004-0000-0400-000017000000}"/>
    <hyperlink ref="C31" r:id="rId25" xr:uid="{00000000-0004-0000-0400-000018000000}"/>
    <hyperlink ref="C32" r:id="rId26" xr:uid="{00000000-0004-0000-0400-000019000000}"/>
    <hyperlink ref="C33" r:id="rId27" xr:uid="{00000000-0004-0000-0400-00001A000000}"/>
    <hyperlink ref="C34" r:id="rId28" xr:uid="{00000000-0004-0000-0400-00001B000000}"/>
    <hyperlink ref="C35" r:id="rId29" xr:uid="{00000000-0004-0000-0400-00001C000000}"/>
    <hyperlink ref="C36" r:id="rId30" xr:uid="{00000000-0004-0000-0400-00001D000000}"/>
    <hyperlink ref="C39" r:id="rId31" xr:uid="{00000000-0004-0000-0400-00001E000000}"/>
    <hyperlink ref="C40" r:id="rId32" xr:uid="{00000000-0004-0000-0400-00001F000000}"/>
    <hyperlink ref="C43" r:id="rId33" xr:uid="{00000000-0004-0000-0400-000020000000}"/>
    <hyperlink ref="C44" r:id="rId34" xr:uid="{00000000-0004-0000-0400-000021000000}"/>
    <hyperlink ref="C45" r:id="rId35" xr:uid="{00000000-0004-0000-0400-000022000000}"/>
    <hyperlink ref="C46" r:id="rId36" xr:uid="{00000000-0004-0000-0400-000023000000}"/>
    <hyperlink ref="C47" r:id="rId37" xr:uid="{00000000-0004-0000-0400-000024000000}"/>
    <hyperlink ref="C48" r:id="rId38" xr:uid="{00000000-0004-0000-0400-000025000000}"/>
    <hyperlink ref="C49" r:id="rId39" xr:uid="{00000000-0004-0000-0400-000026000000}"/>
    <hyperlink ref="C50" r:id="rId40" xr:uid="{00000000-0004-0000-0400-000027000000}"/>
    <hyperlink ref="C51" r:id="rId41" xr:uid="{00000000-0004-0000-0400-000028000000}"/>
    <hyperlink ref="C52" r:id="rId42" xr:uid="{00000000-0004-0000-0400-000029000000}"/>
    <hyperlink ref="C53" r:id="rId43" xr:uid="{00000000-0004-0000-0400-00002A000000}"/>
    <hyperlink ref="C54" r:id="rId44" xr:uid="{00000000-0004-0000-0400-00002B000000}"/>
    <hyperlink ref="C55" r:id="rId45" xr:uid="{00000000-0004-0000-0400-00002C000000}"/>
    <hyperlink ref="C56" r:id="rId46" xr:uid="{00000000-0004-0000-0400-00002D000000}"/>
    <hyperlink ref="C57" r:id="rId47" xr:uid="{00000000-0004-0000-0400-00002E000000}"/>
    <hyperlink ref="C58" r:id="rId48" xr:uid="{00000000-0004-0000-0400-00002F000000}"/>
    <hyperlink ref="C59" r:id="rId49" xr:uid="{00000000-0004-0000-0400-000030000000}"/>
    <hyperlink ref="C60" r:id="rId50" xr:uid="{00000000-0004-0000-0400-000031000000}"/>
    <hyperlink ref="C61" r:id="rId51" xr:uid="{00000000-0004-0000-0400-000032000000}"/>
    <hyperlink ref="C5" r:id="rId52" xr:uid="{00000000-0004-0000-0400-000033000000}"/>
  </hyperlinks>
  <pageMargins left="0.70866141732283472" right="0.70866141732283472" top="0.74803149606299213" bottom="0.74803149606299213" header="0.31496062992125984" footer="0.31496062992125984"/>
  <pageSetup paperSize="9" scale="10" orientation="landscape"/>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39997558519241921"/>
    <pageSetUpPr fitToPage="1"/>
  </sheetPr>
  <dimension ref="A1:AV181"/>
  <sheetViews>
    <sheetView zoomScale="120" zoomScaleNormal="120" zoomScaleSheetLayoutView="55" zoomScalePageLayoutView="120" workbookViewId="0">
      <pane xSplit="3" ySplit="4" topLeftCell="D62" activePane="bottomRight" state="frozen"/>
      <selection activeCell="O14" sqref="O14"/>
      <selection pane="topRight" activeCell="O14" sqref="O14"/>
      <selection pane="bottomLeft" activeCell="O14" sqref="O14"/>
      <selection pane="bottomRight" activeCell="A81" sqref="A81"/>
    </sheetView>
  </sheetViews>
  <sheetFormatPr baseColWidth="10" defaultColWidth="11.5" defaultRowHeight="16.5" customHeight="1" x14ac:dyDescent="0.2"/>
  <cols>
    <col min="1" max="1" width="8.33203125" style="37" customWidth="1"/>
    <col min="2" max="2" width="3.5" style="37" customWidth="1"/>
    <col min="3" max="3" width="12.33203125" style="37" bestFit="1" customWidth="1"/>
    <col min="4" max="4" width="25" style="37" customWidth="1"/>
    <col min="5" max="5" width="16.83203125" style="37" customWidth="1"/>
    <col min="6" max="6" width="21.5" style="37" customWidth="1"/>
    <col min="7" max="7" width="4.1640625" style="53" bestFit="1" customWidth="1"/>
    <col min="8" max="8" width="5.1640625" style="53" bestFit="1" customWidth="1"/>
    <col min="9" max="9" width="12.1640625" style="53" customWidth="1"/>
    <col min="10" max="10" width="8.6640625" style="53" customWidth="1"/>
    <col min="11" max="11" width="9.6640625" style="53" customWidth="1"/>
    <col min="12" max="12" width="1.83203125" style="53" customWidth="1"/>
    <col min="13" max="17" width="5.6640625" style="53" customWidth="1"/>
    <col min="18" max="21" width="5.5" style="53" customWidth="1"/>
    <col min="22" max="22" width="5.6640625" style="53" customWidth="1"/>
    <col min="23" max="23" width="5.5" style="53" customWidth="1"/>
    <col min="24" max="26" width="9.1640625" style="278" customWidth="1"/>
    <col min="27" max="28" width="6.83203125" style="53" customWidth="1"/>
    <col min="29" max="29" width="8.83203125" style="53" customWidth="1"/>
    <col min="30" max="36" width="6.83203125" style="53" customWidth="1"/>
    <col min="37" max="37" width="7.5" style="53" bestFit="1" customWidth="1"/>
    <col min="38" max="48" width="6.83203125" style="53" customWidth="1"/>
    <col min="49" max="16384" width="11.5" style="53"/>
  </cols>
  <sheetData>
    <row r="1" spans="1:48" ht="20.25" customHeight="1" x14ac:dyDescent="0.2">
      <c r="A1" s="294" t="s">
        <v>5</v>
      </c>
      <c r="B1" s="10"/>
      <c r="C1" s="10"/>
      <c r="D1" s="10"/>
      <c r="E1" s="10"/>
      <c r="F1" s="10"/>
      <c r="G1" s="59"/>
      <c r="H1" s="59"/>
      <c r="I1" s="59"/>
      <c r="J1" s="59"/>
      <c r="K1" s="59"/>
      <c r="L1" s="59"/>
      <c r="M1" s="59"/>
      <c r="N1" s="59"/>
      <c r="O1" s="59"/>
      <c r="P1" s="59"/>
      <c r="Q1" s="59"/>
      <c r="R1" s="59"/>
      <c r="S1" s="59"/>
      <c r="T1" s="59"/>
      <c r="U1" s="59"/>
      <c r="V1" s="59"/>
    </row>
    <row r="2" spans="1:48" ht="16.5" customHeight="1" x14ac:dyDescent="0.15">
      <c r="A2" s="4"/>
      <c r="B2" s="4"/>
      <c r="C2" s="4"/>
      <c r="D2" s="4"/>
      <c r="E2" s="4"/>
      <c r="F2" s="1"/>
      <c r="G2" s="194" t="s">
        <v>214</v>
      </c>
      <c r="H2" s="195"/>
      <c r="I2" s="195"/>
      <c r="J2" s="195"/>
      <c r="K2" s="196"/>
      <c r="L2" s="68"/>
      <c r="M2" s="194" t="s">
        <v>215</v>
      </c>
      <c r="N2" s="196"/>
      <c r="O2" s="196"/>
      <c r="P2" s="196"/>
      <c r="Q2" s="196"/>
      <c r="R2" s="194"/>
      <c r="S2" s="196"/>
      <c r="T2" s="196"/>
      <c r="U2" s="196"/>
      <c r="V2" s="70"/>
      <c r="X2" s="260" t="s">
        <v>16</v>
      </c>
      <c r="Y2" s="36"/>
      <c r="Z2" s="7"/>
      <c r="AA2" s="36"/>
      <c r="AB2" s="474"/>
      <c r="AC2" s="474" t="s">
        <v>216</v>
      </c>
      <c r="AD2" s="474"/>
      <c r="AE2" s="474"/>
      <c r="AF2" s="474"/>
      <c r="AG2" s="474"/>
      <c r="AH2" s="474"/>
      <c r="AI2" s="474"/>
      <c r="AJ2" s="474"/>
      <c r="AK2" s="474"/>
      <c r="AL2" s="474"/>
      <c r="AM2" s="474"/>
      <c r="AN2" s="474"/>
      <c r="AO2" s="474"/>
      <c r="AP2" s="474"/>
      <c r="AQ2" s="474"/>
      <c r="AR2" s="474"/>
      <c r="AS2" s="474"/>
      <c r="AT2" s="474"/>
      <c r="AU2" s="474"/>
      <c r="AV2" s="474"/>
    </row>
    <row r="3" spans="1:48" s="7" customFormat="1" ht="33.75" customHeight="1" x14ac:dyDescent="0.2">
      <c r="A3" s="61" t="s">
        <v>20</v>
      </c>
      <c r="B3" s="61"/>
      <c r="C3" s="7" t="s">
        <v>21</v>
      </c>
      <c r="D3" s="186" t="s">
        <v>729</v>
      </c>
      <c r="E3" s="15" t="s">
        <v>218</v>
      </c>
      <c r="F3" s="61" t="s">
        <v>22</v>
      </c>
      <c r="G3" s="34" t="s">
        <v>219</v>
      </c>
      <c r="H3" s="34" t="s">
        <v>220</v>
      </c>
      <c r="I3" s="34" t="s">
        <v>730</v>
      </c>
      <c r="J3" s="34" t="s">
        <v>731</v>
      </c>
      <c r="K3" s="34" t="s">
        <v>221</v>
      </c>
      <c r="L3" s="34"/>
      <c r="M3" s="34" t="s">
        <v>222</v>
      </c>
      <c r="N3" s="34" t="s">
        <v>223</v>
      </c>
      <c r="O3" s="34" t="s">
        <v>224</v>
      </c>
      <c r="P3" s="34" t="s">
        <v>225</v>
      </c>
      <c r="Q3" s="34" t="s">
        <v>226</v>
      </c>
      <c r="R3" s="34" t="s">
        <v>227</v>
      </c>
      <c r="S3" s="34" t="s">
        <v>228</v>
      </c>
      <c r="T3" s="7" t="s">
        <v>229</v>
      </c>
      <c r="U3" s="34" t="s">
        <v>230</v>
      </c>
      <c r="V3" s="34" t="s">
        <v>235</v>
      </c>
      <c r="X3" s="36" t="s">
        <v>51</v>
      </c>
      <c r="Y3" s="34" t="s">
        <v>52</v>
      </c>
      <c r="Z3" s="34"/>
      <c r="AA3" s="34" t="s">
        <v>53</v>
      </c>
      <c r="AB3" s="475"/>
      <c r="AC3" s="475" t="s">
        <v>232</v>
      </c>
      <c r="AD3" s="475"/>
      <c r="AE3" s="475" t="s">
        <v>233</v>
      </c>
      <c r="AF3" s="475"/>
      <c r="AG3" s="475" t="s">
        <v>234</v>
      </c>
      <c r="AH3" s="475"/>
      <c r="AI3" s="475" t="s">
        <v>235</v>
      </c>
      <c r="AJ3" s="475"/>
      <c r="AK3" s="475" t="s">
        <v>236</v>
      </c>
      <c r="AL3" s="475"/>
      <c r="AM3" s="475" t="s">
        <v>237</v>
      </c>
      <c r="AN3" s="475"/>
      <c r="AO3" s="475" t="s">
        <v>238</v>
      </c>
      <c r="AP3" s="475"/>
      <c r="AQ3" s="475" t="s">
        <v>239</v>
      </c>
      <c r="AR3" s="475"/>
      <c r="AS3" s="475" t="s">
        <v>240</v>
      </c>
      <c r="AT3" s="475"/>
      <c r="AU3" s="475" t="s">
        <v>241</v>
      </c>
      <c r="AV3" s="475"/>
    </row>
    <row r="4" spans="1:48" ht="16.5" customHeight="1" x14ac:dyDescent="0.2">
      <c r="A4" s="10"/>
      <c r="B4" s="10"/>
      <c r="C4" s="10"/>
      <c r="D4" s="10"/>
      <c r="E4" s="10" t="s">
        <v>732</v>
      </c>
      <c r="F4" s="10"/>
      <c r="G4" s="62"/>
      <c r="H4" s="62" t="s">
        <v>243</v>
      </c>
      <c r="I4" s="62" t="s">
        <v>733</v>
      </c>
      <c r="J4" s="62" t="s">
        <v>734</v>
      </c>
      <c r="K4" s="62" t="s">
        <v>244</v>
      </c>
      <c r="L4" s="62"/>
      <c r="M4" s="62" t="s">
        <v>245</v>
      </c>
      <c r="N4" s="62" t="s">
        <v>245</v>
      </c>
      <c r="O4" s="62" t="s">
        <v>245</v>
      </c>
      <c r="P4" s="62" t="s">
        <v>245</v>
      </c>
      <c r="Q4" s="62" t="s">
        <v>245</v>
      </c>
      <c r="R4" s="62" t="s">
        <v>245</v>
      </c>
      <c r="S4" s="62" t="s">
        <v>245</v>
      </c>
      <c r="T4" s="62" t="s">
        <v>245</v>
      </c>
      <c r="U4" s="62" t="s">
        <v>245</v>
      </c>
      <c r="V4" s="62" t="s">
        <v>245</v>
      </c>
      <c r="X4" s="71"/>
      <c r="Y4" s="71"/>
      <c r="Z4" s="54"/>
      <c r="AA4" s="71" t="s">
        <v>246</v>
      </c>
      <c r="AB4" s="476" t="s">
        <v>247</v>
      </c>
      <c r="AC4" s="476" t="s">
        <v>246</v>
      </c>
      <c r="AD4" s="476" t="s">
        <v>247</v>
      </c>
      <c r="AE4" s="476" t="s">
        <v>246</v>
      </c>
      <c r="AF4" s="476" t="s">
        <v>247</v>
      </c>
      <c r="AG4" s="476" t="s">
        <v>246</v>
      </c>
      <c r="AH4" s="476" t="s">
        <v>247</v>
      </c>
      <c r="AI4" s="476" t="s">
        <v>246</v>
      </c>
      <c r="AJ4" s="476" t="s">
        <v>247</v>
      </c>
      <c r="AK4" s="476" t="s">
        <v>246</v>
      </c>
      <c r="AL4" s="476" t="s">
        <v>247</v>
      </c>
      <c r="AM4" s="476" t="s">
        <v>246</v>
      </c>
      <c r="AN4" s="476" t="s">
        <v>247</v>
      </c>
      <c r="AO4" s="476" t="s">
        <v>246</v>
      </c>
      <c r="AP4" s="476" t="s">
        <v>247</v>
      </c>
      <c r="AQ4" s="476" t="s">
        <v>246</v>
      </c>
      <c r="AR4" s="476" t="s">
        <v>247</v>
      </c>
      <c r="AS4" s="476" t="s">
        <v>246</v>
      </c>
      <c r="AT4" s="476" t="s">
        <v>247</v>
      </c>
      <c r="AU4" s="476" t="s">
        <v>246</v>
      </c>
      <c r="AV4" s="476" t="s">
        <v>247</v>
      </c>
    </row>
    <row r="5" spans="1:48" ht="16.5" customHeight="1" x14ac:dyDescent="0.2">
      <c r="A5" s="4" t="s">
        <v>735</v>
      </c>
      <c r="B5" s="4"/>
      <c r="C5" s="4"/>
      <c r="G5" s="54"/>
      <c r="H5" s="54"/>
      <c r="I5" s="54"/>
      <c r="J5" s="54"/>
      <c r="K5" s="54"/>
      <c r="L5" s="54"/>
      <c r="M5" s="54"/>
      <c r="N5" s="54"/>
      <c r="O5" s="54"/>
      <c r="P5" s="54"/>
      <c r="Q5" s="54"/>
      <c r="R5" s="54"/>
      <c r="S5" s="54"/>
      <c r="T5" s="54"/>
      <c r="U5" s="54"/>
      <c r="V5" s="54"/>
    </row>
    <row r="6" spans="1:48" ht="16.5" customHeight="1" x14ac:dyDescent="0.2">
      <c r="A6" s="37" t="s">
        <v>736</v>
      </c>
      <c r="D6" s="37" t="s">
        <v>737</v>
      </c>
      <c r="E6" s="37" t="s">
        <v>738</v>
      </c>
      <c r="F6" s="37" t="s">
        <v>739</v>
      </c>
      <c r="G6" s="53" t="s">
        <v>263</v>
      </c>
      <c r="H6" s="53" t="s">
        <v>263</v>
      </c>
      <c r="I6" s="53" t="s">
        <v>263</v>
      </c>
      <c r="K6" s="53" t="s">
        <v>263</v>
      </c>
      <c r="M6" s="29">
        <v>1.6015827309247603</v>
      </c>
      <c r="N6" s="29">
        <v>4.6150035208514382</v>
      </c>
      <c r="O6" s="29">
        <v>0.74586350232028753</v>
      </c>
      <c r="P6" s="29">
        <v>6.0962049649392966</v>
      </c>
      <c r="Q6" s="29">
        <v>14.293758759162939</v>
      </c>
      <c r="R6" s="29">
        <v>0.53400000000000003</v>
      </c>
      <c r="S6" s="64" t="s">
        <v>254</v>
      </c>
      <c r="T6" s="29" t="s">
        <v>740</v>
      </c>
      <c r="U6" s="29" t="s">
        <v>741</v>
      </c>
      <c r="V6" s="63">
        <v>3.0086996433226841E-2</v>
      </c>
      <c r="AA6" s="512">
        <v>1.2000446336749859</v>
      </c>
      <c r="AB6" s="402" t="s">
        <v>255</v>
      </c>
      <c r="AC6" s="481">
        <v>0.73</v>
      </c>
      <c r="AD6" s="481">
        <v>0.03</v>
      </c>
      <c r="AE6" s="481">
        <v>81</v>
      </c>
      <c r="AF6" s="481">
        <v>3</v>
      </c>
      <c r="AG6" s="481">
        <v>4.2999999999999997E-2</v>
      </c>
      <c r="AH6" s="481">
        <v>1E-3</v>
      </c>
      <c r="AI6" s="481">
        <v>29</v>
      </c>
      <c r="AJ6" s="481">
        <v>1</v>
      </c>
      <c r="AK6" s="481">
        <v>10.8</v>
      </c>
      <c r="AL6" s="481">
        <v>0.4</v>
      </c>
      <c r="AM6" s="481">
        <v>12.8</v>
      </c>
      <c r="AN6" s="481">
        <v>0.4</v>
      </c>
      <c r="AO6" s="481">
        <v>4.24</v>
      </c>
      <c r="AP6" s="481">
        <v>0.09</v>
      </c>
      <c r="AQ6" s="480" t="s">
        <v>256</v>
      </c>
      <c r="AR6" s="480" t="s">
        <v>255</v>
      </c>
      <c r="AS6" s="481">
        <v>0.11</v>
      </c>
      <c r="AT6" s="481">
        <v>0.01</v>
      </c>
      <c r="AU6" s="481">
        <v>7.18</v>
      </c>
      <c r="AV6" s="481">
        <v>0.21</v>
      </c>
    </row>
    <row r="7" spans="1:48" ht="16.5" customHeight="1" x14ac:dyDescent="0.2">
      <c r="A7" s="37" t="s">
        <v>742</v>
      </c>
      <c r="D7" s="37" t="s">
        <v>743</v>
      </c>
      <c r="E7" s="37" t="s">
        <v>738</v>
      </c>
      <c r="F7" s="37" t="s">
        <v>739</v>
      </c>
      <c r="G7" s="65" t="s">
        <v>263</v>
      </c>
      <c r="H7" s="53" t="s">
        <v>263</v>
      </c>
      <c r="I7" s="53" t="s">
        <v>263</v>
      </c>
      <c r="K7" s="53" t="s">
        <v>263</v>
      </c>
      <c r="M7" s="29">
        <v>1.3137564838827225</v>
      </c>
      <c r="N7" s="29">
        <v>2.4340568839597054</v>
      </c>
      <c r="O7" s="29">
        <v>0.42078956755103425</v>
      </c>
      <c r="P7" s="29">
        <v>3.3085058005145687</v>
      </c>
      <c r="Q7" s="29">
        <v>10.336969314416198</v>
      </c>
      <c r="R7" s="29">
        <v>0.54769999999999996</v>
      </c>
      <c r="S7" s="64" t="s">
        <v>254</v>
      </c>
      <c r="T7" s="29" t="s">
        <v>740</v>
      </c>
      <c r="U7" s="29" t="s">
        <v>741</v>
      </c>
      <c r="V7" s="63">
        <v>2.0174047291994634E-2</v>
      </c>
      <c r="AA7" s="512">
        <v>0.23365873444650939</v>
      </c>
      <c r="AB7" s="402" t="s">
        <v>255</v>
      </c>
      <c r="AC7" s="480" t="s">
        <v>256</v>
      </c>
      <c r="AD7" s="480" t="s">
        <v>255</v>
      </c>
      <c r="AE7" s="481">
        <v>45</v>
      </c>
      <c r="AF7" s="481">
        <v>2</v>
      </c>
      <c r="AG7" s="481">
        <v>0.11</v>
      </c>
      <c r="AH7" s="481">
        <v>0.01</v>
      </c>
      <c r="AI7" s="481">
        <v>19</v>
      </c>
      <c r="AJ7" s="481">
        <v>1</v>
      </c>
      <c r="AK7" s="481">
        <v>10.9</v>
      </c>
      <c r="AL7" s="481">
        <v>0.2</v>
      </c>
      <c r="AM7" s="481">
        <v>12.5</v>
      </c>
      <c r="AN7" s="481">
        <v>0.4</v>
      </c>
      <c r="AO7" s="481">
        <v>0.55000000000000004</v>
      </c>
      <c r="AP7" s="481">
        <v>0.01</v>
      </c>
      <c r="AQ7" s="480" t="s">
        <v>256</v>
      </c>
      <c r="AR7" s="480" t="s">
        <v>255</v>
      </c>
      <c r="AS7" s="480" t="s">
        <v>256</v>
      </c>
      <c r="AT7" s="480" t="s">
        <v>255</v>
      </c>
      <c r="AU7" s="481">
        <v>4.72</v>
      </c>
      <c r="AV7" s="481">
        <v>0.13</v>
      </c>
    </row>
    <row r="8" spans="1:48" ht="8.25" customHeight="1" x14ac:dyDescent="0.2">
      <c r="G8" s="65"/>
    </row>
    <row r="9" spans="1:48" ht="16.5" customHeight="1" x14ac:dyDescent="0.2">
      <c r="A9" s="4" t="s">
        <v>744</v>
      </c>
      <c r="B9" s="4"/>
      <c r="C9" s="4"/>
      <c r="G9" s="54"/>
      <c r="H9" s="54"/>
      <c r="I9" s="54"/>
      <c r="J9" s="54"/>
      <c r="K9" s="54"/>
      <c r="M9" s="54"/>
      <c r="N9" s="54"/>
      <c r="O9" s="54"/>
      <c r="P9" s="54"/>
      <c r="Q9" s="54"/>
      <c r="R9" s="54"/>
      <c r="S9" s="54"/>
      <c r="T9" s="54"/>
      <c r="U9" s="54"/>
      <c r="V9" s="54"/>
    </row>
    <row r="10" spans="1:48" ht="16.5" customHeight="1" x14ac:dyDescent="0.15">
      <c r="A10" s="37" t="s">
        <v>745</v>
      </c>
      <c r="D10" s="37" t="s">
        <v>746</v>
      </c>
      <c r="E10" s="37" t="s">
        <v>747</v>
      </c>
      <c r="F10" s="37" t="s">
        <v>748</v>
      </c>
      <c r="G10" s="65">
        <v>7.02</v>
      </c>
      <c r="H10" s="53">
        <v>3.6</v>
      </c>
      <c r="I10" s="53">
        <v>98.2</v>
      </c>
      <c r="K10" s="28">
        <v>54.9</v>
      </c>
      <c r="M10" s="29">
        <v>5.1601497041187452</v>
      </c>
      <c r="N10" s="29">
        <v>0.22732946426816078</v>
      </c>
      <c r="O10" s="29">
        <v>1.3725207350830628</v>
      </c>
      <c r="P10" s="29">
        <v>14.419971742848716</v>
      </c>
      <c r="Q10" s="29">
        <v>1.2548148988498966</v>
      </c>
      <c r="R10" s="29">
        <v>0.5</v>
      </c>
      <c r="S10" s="64" t="s">
        <v>254</v>
      </c>
      <c r="T10" s="53" t="s">
        <v>263</v>
      </c>
      <c r="U10" s="29" t="s">
        <v>741</v>
      </c>
      <c r="V10" s="63">
        <v>9.7552391821488241E-2</v>
      </c>
      <c r="X10" s="312">
        <v>0.70816207672789822</v>
      </c>
      <c r="Y10" s="312">
        <v>2.0999999999999999E-5</v>
      </c>
      <c r="Z10" s="312"/>
      <c r="AA10" s="512">
        <v>1.6270328946943646</v>
      </c>
      <c r="AB10" s="402" t="s">
        <v>255</v>
      </c>
      <c r="AC10" s="481">
        <v>1.9</v>
      </c>
      <c r="AD10" s="481">
        <v>0.1</v>
      </c>
      <c r="AE10" s="481">
        <v>106</v>
      </c>
      <c r="AF10" s="481">
        <v>3</v>
      </c>
      <c r="AG10" s="481">
        <v>0.55000000000000004</v>
      </c>
      <c r="AH10" s="481">
        <v>0.03</v>
      </c>
      <c r="AI10" s="481">
        <v>95</v>
      </c>
      <c r="AJ10" s="481">
        <v>3</v>
      </c>
      <c r="AK10" s="481">
        <v>263</v>
      </c>
      <c r="AL10" s="481">
        <v>7</v>
      </c>
      <c r="AM10" s="481">
        <v>43</v>
      </c>
      <c r="AN10" s="481">
        <v>1</v>
      </c>
      <c r="AO10" s="481">
        <v>1.36</v>
      </c>
      <c r="AP10" s="481">
        <v>0.03</v>
      </c>
      <c r="AQ10" s="481">
        <v>9.1999999999999998E-2</v>
      </c>
      <c r="AR10" s="481">
        <v>3.0000000000000001E-3</v>
      </c>
      <c r="AS10" s="481">
        <v>0.31</v>
      </c>
      <c r="AT10" s="481">
        <v>0.02</v>
      </c>
      <c r="AU10" s="481">
        <v>4.28</v>
      </c>
      <c r="AV10" s="481">
        <v>0.17</v>
      </c>
    </row>
    <row r="11" spans="1:48" ht="16.5" customHeight="1" x14ac:dyDescent="0.15">
      <c r="A11" s="37" t="s">
        <v>749</v>
      </c>
      <c r="D11" s="37" t="s">
        <v>750</v>
      </c>
      <c r="E11" s="37" t="s">
        <v>747</v>
      </c>
      <c r="F11" s="37" t="s">
        <v>748</v>
      </c>
      <c r="G11" s="65">
        <v>7.06</v>
      </c>
      <c r="H11" s="53">
        <v>3.1</v>
      </c>
      <c r="I11" s="53">
        <v>66.5</v>
      </c>
      <c r="K11" s="28">
        <v>38.4</v>
      </c>
      <c r="M11" s="29">
        <v>5.0584024003158312</v>
      </c>
      <c r="N11" s="29">
        <v>0.2341039210422424</v>
      </c>
      <c r="O11" s="29">
        <v>0.82367468456375825</v>
      </c>
      <c r="P11" s="29">
        <v>8.9730464745361225</v>
      </c>
      <c r="Q11" s="29">
        <v>1.3020490359257797</v>
      </c>
      <c r="R11" s="29">
        <v>0.22</v>
      </c>
      <c r="S11" s="64" t="s">
        <v>254</v>
      </c>
      <c r="T11" s="53" t="s">
        <v>263</v>
      </c>
      <c r="U11" s="29" t="s">
        <v>741</v>
      </c>
      <c r="V11" s="63">
        <v>7.748275404658507E-2</v>
      </c>
      <c r="X11" s="312">
        <v>0.70813520314808454</v>
      </c>
      <c r="Y11" s="312">
        <v>1.5999999999999999E-5</v>
      </c>
      <c r="Z11" s="312"/>
      <c r="AA11" s="512">
        <v>1.5941384226787758</v>
      </c>
      <c r="AB11" s="402" t="s">
        <v>255</v>
      </c>
      <c r="AC11" s="484">
        <v>2</v>
      </c>
      <c r="AD11" s="481">
        <v>0.1</v>
      </c>
      <c r="AE11" s="481">
        <v>71</v>
      </c>
      <c r="AF11" s="481">
        <v>4</v>
      </c>
      <c r="AG11" s="481">
        <v>0.35</v>
      </c>
      <c r="AH11" s="481">
        <v>0.02</v>
      </c>
      <c r="AI11" s="481">
        <v>75</v>
      </c>
      <c r="AJ11" s="481">
        <v>4</v>
      </c>
      <c r="AK11" s="481">
        <v>108</v>
      </c>
      <c r="AL11" s="481">
        <v>2</v>
      </c>
      <c r="AM11" s="481">
        <v>11.1</v>
      </c>
      <c r="AN11" s="481">
        <v>0.4</v>
      </c>
      <c r="AO11" s="481">
        <v>1.33</v>
      </c>
      <c r="AP11" s="481">
        <v>0.03</v>
      </c>
      <c r="AQ11" s="480" t="s">
        <v>256</v>
      </c>
      <c r="AR11" s="480" t="s">
        <v>255</v>
      </c>
      <c r="AS11" s="488">
        <v>0.4</v>
      </c>
      <c r="AT11" s="481">
        <v>0.02</v>
      </c>
      <c r="AU11" s="481">
        <v>24</v>
      </c>
      <c r="AV11" s="481">
        <v>0.8</v>
      </c>
    </row>
    <row r="12" spans="1:48" ht="16.5" customHeight="1" x14ac:dyDescent="0.15">
      <c r="A12" s="37" t="s">
        <v>751</v>
      </c>
      <c r="D12" s="37" t="s">
        <v>752</v>
      </c>
      <c r="E12" s="37" t="s">
        <v>753</v>
      </c>
      <c r="F12" s="37" t="s">
        <v>748</v>
      </c>
      <c r="G12" s="65" t="s">
        <v>263</v>
      </c>
      <c r="H12" s="53" t="s">
        <v>263</v>
      </c>
      <c r="I12" s="53" t="s">
        <v>263</v>
      </c>
      <c r="K12" s="53" t="s">
        <v>263</v>
      </c>
      <c r="M12" s="29">
        <v>5.7256467916892593</v>
      </c>
      <c r="N12" s="29">
        <v>0.34761112720560106</v>
      </c>
      <c r="O12" s="29">
        <v>0.29947547312661038</v>
      </c>
      <c r="P12" s="29">
        <v>2.574810911860935</v>
      </c>
      <c r="Q12" s="29">
        <v>1.0877013331165428</v>
      </c>
      <c r="R12" s="53" t="s">
        <v>263</v>
      </c>
      <c r="S12" s="53" t="s">
        <v>263</v>
      </c>
      <c r="T12" s="53" t="s">
        <v>263</v>
      </c>
      <c r="U12" s="53" t="s">
        <v>263</v>
      </c>
      <c r="V12" s="63">
        <v>2.5543657741329908E-2</v>
      </c>
      <c r="X12" s="312"/>
      <c r="Y12" s="312"/>
      <c r="Z12" s="312"/>
      <c r="AA12" s="307">
        <v>2.95175434320138</v>
      </c>
      <c r="AB12" s="402" t="s">
        <v>255</v>
      </c>
      <c r="AC12" s="481">
        <v>1.9</v>
      </c>
      <c r="AD12" s="481">
        <v>0.1</v>
      </c>
      <c r="AE12" s="481">
        <v>21</v>
      </c>
      <c r="AF12" s="481">
        <v>1</v>
      </c>
      <c r="AG12" s="481">
        <v>0.13</v>
      </c>
      <c r="AH12" s="481">
        <v>0.01</v>
      </c>
      <c r="AI12" s="481">
        <v>24</v>
      </c>
      <c r="AJ12" s="481">
        <v>1</v>
      </c>
      <c r="AK12" s="481">
        <v>109</v>
      </c>
      <c r="AL12" s="481">
        <v>3</v>
      </c>
      <c r="AM12" s="481">
        <v>53</v>
      </c>
      <c r="AN12" s="481">
        <v>2</v>
      </c>
      <c r="AO12" s="481">
        <v>0.31</v>
      </c>
      <c r="AP12" s="481">
        <v>0.01</v>
      </c>
      <c r="AQ12" s="481">
        <v>0.1</v>
      </c>
      <c r="AR12" s="481">
        <v>0.01</v>
      </c>
      <c r="AS12" s="481">
        <v>0.35</v>
      </c>
      <c r="AT12" s="481">
        <v>0.02</v>
      </c>
      <c r="AU12" s="481">
        <v>6.3</v>
      </c>
      <c r="AV12" s="481">
        <v>0.2</v>
      </c>
    </row>
    <row r="13" spans="1:48" ht="8.25" customHeight="1" x14ac:dyDescent="0.2">
      <c r="G13" s="65"/>
      <c r="X13" s="313"/>
      <c r="Y13" s="313"/>
      <c r="Z13" s="313"/>
    </row>
    <row r="14" spans="1:48" ht="16.5" customHeight="1" x14ac:dyDescent="0.2">
      <c r="A14" s="4" t="s">
        <v>754</v>
      </c>
      <c r="B14" s="4"/>
      <c r="C14" s="4"/>
      <c r="G14" s="54"/>
      <c r="H14" s="54"/>
      <c r="I14" s="54"/>
      <c r="J14" s="54"/>
      <c r="K14" s="54"/>
      <c r="M14" s="54"/>
      <c r="N14" s="54"/>
      <c r="O14" s="54"/>
      <c r="P14" s="54"/>
      <c r="Q14" s="54"/>
      <c r="R14" s="54"/>
      <c r="S14" s="54"/>
      <c r="T14" s="54"/>
      <c r="U14" s="54"/>
      <c r="V14" s="54"/>
      <c r="X14" s="313"/>
      <c r="Y14" s="313"/>
      <c r="Z14" s="313"/>
    </row>
    <row r="15" spans="1:48" ht="16.5" customHeight="1" x14ac:dyDescent="0.15">
      <c r="A15" s="37" t="s">
        <v>755</v>
      </c>
      <c r="D15" s="37" t="s">
        <v>756</v>
      </c>
      <c r="E15" s="37" t="s">
        <v>747</v>
      </c>
      <c r="F15" s="37" t="s">
        <v>748</v>
      </c>
      <c r="G15" s="65">
        <v>6.93</v>
      </c>
      <c r="H15" s="53">
        <v>4.5</v>
      </c>
      <c r="I15" s="53">
        <v>61.4</v>
      </c>
      <c r="K15" s="28">
        <v>36.6</v>
      </c>
      <c r="M15" s="29">
        <v>4.4639999999999995</v>
      </c>
      <c r="N15" s="29">
        <v>0.19850752447552444</v>
      </c>
      <c r="O15" s="29">
        <v>0.65877124475524473</v>
      </c>
      <c r="P15" s="29">
        <v>8.8810707692307691</v>
      </c>
      <c r="Q15" s="29">
        <v>1.616484811188811</v>
      </c>
      <c r="R15" s="29">
        <v>0.3</v>
      </c>
      <c r="S15" s="64" t="s">
        <v>254</v>
      </c>
      <c r="T15" s="53" t="s">
        <v>263</v>
      </c>
      <c r="U15" s="29">
        <v>0.19</v>
      </c>
      <c r="V15" s="63">
        <v>6.4670769230769226E-2</v>
      </c>
      <c r="X15" s="312">
        <v>0.70761428913312585</v>
      </c>
      <c r="Y15" s="312">
        <v>1.5999999999999999E-5</v>
      </c>
      <c r="Z15" s="312"/>
      <c r="AA15" s="512">
        <v>1.2707610601390431</v>
      </c>
      <c r="AB15" s="402" t="s">
        <v>255</v>
      </c>
      <c r="AC15" s="481">
        <v>1.5</v>
      </c>
      <c r="AD15" s="481">
        <v>0.1</v>
      </c>
      <c r="AE15" s="481">
        <v>69</v>
      </c>
      <c r="AF15" s="481">
        <v>4</v>
      </c>
      <c r="AG15" s="481">
        <v>0.48</v>
      </c>
      <c r="AH15" s="481">
        <v>0.03</v>
      </c>
      <c r="AI15" s="481">
        <v>62</v>
      </c>
      <c r="AJ15" s="481">
        <v>4</v>
      </c>
      <c r="AK15" s="481">
        <v>102</v>
      </c>
      <c r="AL15" s="481">
        <v>3</v>
      </c>
      <c r="AM15" s="481">
        <v>10.5</v>
      </c>
      <c r="AN15" s="481">
        <v>0.4</v>
      </c>
      <c r="AO15" s="481">
        <v>2.13</v>
      </c>
      <c r="AP15" s="481">
        <v>0.05</v>
      </c>
      <c r="AQ15" s="480" t="s">
        <v>256</v>
      </c>
      <c r="AR15" s="480" t="s">
        <v>255</v>
      </c>
      <c r="AS15" s="481">
        <v>0.17</v>
      </c>
      <c r="AT15" s="481">
        <v>0.01</v>
      </c>
      <c r="AU15" s="481">
        <v>10.7</v>
      </c>
      <c r="AV15" s="481">
        <v>0.3</v>
      </c>
    </row>
    <row r="16" spans="1:48" ht="16.5" customHeight="1" x14ac:dyDescent="0.15">
      <c r="A16" s="37" t="s">
        <v>757</v>
      </c>
      <c r="D16" s="37" t="s">
        <v>758</v>
      </c>
      <c r="E16" s="37" t="s">
        <v>747</v>
      </c>
      <c r="F16" s="37" t="s">
        <v>748</v>
      </c>
      <c r="G16" s="65">
        <v>7.2</v>
      </c>
      <c r="H16" s="53">
        <v>4.0999999999999996</v>
      </c>
      <c r="I16" s="53">
        <v>63.9</v>
      </c>
      <c r="K16" s="28">
        <v>36</v>
      </c>
      <c r="M16" s="29">
        <v>4.4618307958408323</v>
      </c>
      <c r="N16" s="29">
        <v>0.3161611416716657</v>
      </c>
      <c r="O16" s="29">
        <v>0.93791296760647869</v>
      </c>
      <c r="P16" s="29">
        <v>7.7702600229954006</v>
      </c>
      <c r="Q16" s="29">
        <v>2.0824615568886227</v>
      </c>
      <c r="R16" s="29">
        <v>0.28000000000000003</v>
      </c>
      <c r="S16" s="64" t="s">
        <v>254</v>
      </c>
      <c r="T16" s="53" t="s">
        <v>263</v>
      </c>
      <c r="U16" s="29">
        <v>0.33</v>
      </c>
      <c r="V16" s="63">
        <v>6.6036143971205774E-2</v>
      </c>
      <c r="X16" s="312">
        <v>0.70760073945846425</v>
      </c>
      <c r="Y16" s="312">
        <v>1.4E-5</v>
      </c>
      <c r="Z16" s="312"/>
      <c r="AA16" s="512">
        <v>1.0802838836419286</v>
      </c>
      <c r="AB16" s="402" t="s">
        <v>255</v>
      </c>
      <c r="AC16" s="481">
        <v>1.4</v>
      </c>
      <c r="AD16" s="481">
        <v>0.1</v>
      </c>
      <c r="AE16" s="481">
        <v>64</v>
      </c>
      <c r="AF16" s="481">
        <v>3</v>
      </c>
      <c r="AG16" s="481">
        <v>0.32</v>
      </c>
      <c r="AH16" s="481">
        <v>0.02</v>
      </c>
      <c r="AI16" s="481">
        <v>63</v>
      </c>
      <c r="AJ16" s="481">
        <v>3</v>
      </c>
      <c r="AK16" s="481">
        <v>31</v>
      </c>
      <c r="AL16" s="481">
        <v>1</v>
      </c>
      <c r="AM16" s="481">
        <v>8.1999999999999993</v>
      </c>
      <c r="AN16" s="481">
        <v>0.3</v>
      </c>
      <c r="AO16" s="481">
        <v>1.68</v>
      </c>
      <c r="AP16" s="481">
        <v>0.05</v>
      </c>
      <c r="AQ16" s="480" t="s">
        <v>256</v>
      </c>
      <c r="AR16" s="480" t="s">
        <v>255</v>
      </c>
      <c r="AS16" s="481">
        <v>0.13</v>
      </c>
      <c r="AT16" s="481">
        <v>0.01</v>
      </c>
      <c r="AU16" s="481">
        <v>5.9</v>
      </c>
      <c r="AV16" s="481">
        <v>0.3</v>
      </c>
    </row>
    <row r="17" spans="1:48" ht="8.25" customHeight="1" x14ac:dyDescent="0.2">
      <c r="G17" s="65"/>
      <c r="X17" s="313"/>
      <c r="Y17" s="313"/>
      <c r="Z17" s="313"/>
      <c r="AC17" s="487"/>
      <c r="AD17" s="487"/>
    </row>
    <row r="18" spans="1:48" ht="16.5" customHeight="1" x14ac:dyDescent="0.2">
      <c r="A18" s="4" t="s">
        <v>759</v>
      </c>
      <c r="B18" s="4"/>
      <c r="C18" s="4"/>
      <c r="G18" s="54"/>
      <c r="H18" s="54"/>
      <c r="I18" s="54"/>
      <c r="J18" s="54"/>
      <c r="K18" s="54"/>
      <c r="M18" s="54"/>
      <c r="N18" s="54"/>
      <c r="O18" s="54"/>
      <c r="P18" s="54"/>
      <c r="Q18" s="54"/>
      <c r="R18" s="54"/>
      <c r="S18" s="54"/>
      <c r="T18" s="54"/>
      <c r="U18" s="54"/>
      <c r="V18" s="54"/>
      <c r="X18" s="313"/>
      <c r="Y18" s="313"/>
      <c r="Z18" s="313"/>
      <c r="AC18" s="487"/>
      <c r="AD18" s="487"/>
    </row>
    <row r="19" spans="1:48" ht="16.5" customHeight="1" x14ac:dyDescent="0.15">
      <c r="A19" s="37" t="s">
        <v>760</v>
      </c>
      <c r="D19" s="37" t="s">
        <v>761</v>
      </c>
      <c r="E19" s="37" t="s">
        <v>747</v>
      </c>
      <c r="F19" s="37" t="s">
        <v>748</v>
      </c>
      <c r="G19" s="65">
        <v>6.63</v>
      </c>
      <c r="H19" s="53">
        <v>4.7</v>
      </c>
      <c r="I19" s="53">
        <v>55.8</v>
      </c>
      <c r="K19" s="28">
        <v>26.8</v>
      </c>
      <c r="M19" s="29">
        <v>5.4605914099009896</v>
      </c>
      <c r="N19" s="29">
        <v>0.29834140069306925</v>
      </c>
      <c r="O19" s="29">
        <v>1.2458141104950493</v>
      </c>
      <c r="P19" s="29">
        <v>5.097101550495049</v>
      </c>
      <c r="Q19" s="29">
        <v>1.3833012082178215</v>
      </c>
      <c r="R19" s="29">
        <v>0.32</v>
      </c>
      <c r="S19" s="64" t="s">
        <v>254</v>
      </c>
      <c r="T19" s="53" t="s">
        <v>263</v>
      </c>
      <c r="U19" s="29">
        <v>0.31</v>
      </c>
      <c r="V19" s="63">
        <v>6.4228989306930689E-2</v>
      </c>
      <c r="X19" s="312">
        <v>0.70829457069518464</v>
      </c>
      <c r="Y19" s="312">
        <v>1.5999999999999999E-5</v>
      </c>
      <c r="Z19" s="312"/>
      <c r="AA19" s="307">
        <v>0.53220425709607999</v>
      </c>
      <c r="AB19" s="402" t="s">
        <v>255</v>
      </c>
      <c r="AC19" s="481">
        <v>2.2999999999999998</v>
      </c>
      <c r="AD19" s="481">
        <v>0.1</v>
      </c>
      <c r="AE19" s="481">
        <v>33</v>
      </c>
      <c r="AF19" s="481">
        <v>2</v>
      </c>
      <c r="AG19" s="481">
        <v>0.63</v>
      </c>
      <c r="AH19" s="481">
        <v>0.04</v>
      </c>
      <c r="AI19" s="481">
        <v>62</v>
      </c>
      <c r="AJ19" s="481">
        <v>2</v>
      </c>
      <c r="AK19" s="481">
        <v>291</v>
      </c>
      <c r="AL19" s="481">
        <v>8</v>
      </c>
      <c r="AM19" s="481">
        <v>28.2</v>
      </c>
      <c r="AN19" s="481">
        <v>0.9</v>
      </c>
      <c r="AO19" s="481">
        <v>2.0499999999999998</v>
      </c>
      <c r="AP19" s="481">
        <v>0.05</v>
      </c>
      <c r="AQ19" s="481">
        <v>0.13</v>
      </c>
      <c r="AR19" s="481">
        <v>0.01</v>
      </c>
      <c r="AS19" s="481">
        <v>0.36</v>
      </c>
      <c r="AT19" s="481">
        <v>0.02</v>
      </c>
      <c r="AU19" s="481">
        <v>9.1</v>
      </c>
      <c r="AV19" s="481">
        <v>0.4</v>
      </c>
    </row>
    <row r="20" spans="1:48" ht="16.5" customHeight="1" x14ac:dyDescent="0.15">
      <c r="A20" s="37" t="s">
        <v>762</v>
      </c>
      <c r="D20" s="37" t="s">
        <v>763</v>
      </c>
      <c r="E20" s="37" t="s">
        <v>747</v>
      </c>
      <c r="F20" s="37" t="s">
        <v>748</v>
      </c>
      <c r="G20" s="65">
        <v>6.6</v>
      </c>
      <c r="H20" s="53">
        <v>3.9</v>
      </c>
      <c r="I20" s="53">
        <v>51.8</v>
      </c>
      <c r="K20" s="28">
        <v>25.9</v>
      </c>
      <c r="M20" s="29">
        <v>5.4650758547177247</v>
      </c>
      <c r="N20" s="29">
        <v>0.47262939360442152</v>
      </c>
      <c r="O20" s="29">
        <v>1.2475619573628105</v>
      </c>
      <c r="P20" s="29">
        <v>6.0373800236873256</v>
      </c>
      <c r="Q20" s="29">
        <v>2.2272416604816416</v>
      </c>
      <c r="R20" s="29">
        <v>0.39</v>
      </c>
      <c r="S20" s="64" t="s">
        <v>254</v>
      </c>
      <c r="T20" s="53" t="s">
        <v>263</v>
      </c>
      <c r="U20" s="29">
        <v>0.43</v>
      </c>
      <c r="V20" s="63">
        <v>0.11033449190682983</v>
      </c>
      <c r="X20" s="312">
        <v>0.70824088470795643</v>
      </c>
      <c r="Y20" s="312">
        <v>1.4E-5</v>
      </c>
      <c r="Z20" s="312"/>
      <c r="AA20" s="307">
        <v>2.4970164434043198</v>
      </c>
      <c r="AB20" s="402" t="s">
        <v>255</v>
      </c>
      <c r="AC20" s="481">
        <v>2.7</v>
      </c>
      <c r="AD20" s="481">
        <v>0.1</v>
      </c>
      <c r="AE20" s="481">
        <v>46</v>
      </c>
      <c r="AF20" s="481">
        <v>2</v>
      </c>
      <c r="AG20" s="481">
        <v>1.47</v>
      </c>
      <c r="AH20" s="481">
        <v>0.08</v>
      </c>
      <c r="AI20" s="481">
        <v>109</v>
      </c>
      <c r="AJ20" s="481">
        <v>5</v>
      </c>
      <c r="AK20" s="481">
        <v>599</v>
      </c>
      <c r="AL20" s="481">
        <v>18</v>
      </c>
      <c r="AM20" s="481">
        <v>32</v>
      </c>
      <c r="AN20" s="481">
        <v>1</v>
      </c>
      <c r="AO20" s="481">
        <v>2.2799999999999998</v>
      </c>
      <c r="AP20" s="481">
        <v>0.08</v>
      </c>
      <c r="AQ20" s="481">
        <v>0.23</v>
      </c>
      <c r="AR20" s="481">
        <v>0.01</v>
      </c>
      <c r="AS20" s="481">
        <v>0.6</v>
      </c>
      <c r="AT20" s="481">
        <v>0.03</v>
      </c>
      <c r="AU20" s="481">
        <v>10.8</v>
      </c>
      <c r="AV20" s="481">
        <v>0.3</v>
      </c>
    </row>
    <row r="21" spans="1:48" ht="9" customHeight="1" x14ac:dyDescent="0.2">
      <c r="G21" s="65"/>
      <c r="K21" s="28"/>
      <c r="M21" s="29"/>
      <c r="N21" s="29"/>
      <c r="O21" s="29"/>
      <c r="P21" s="29"/>
      <c r="Q21" s="29"/>
      <c r="R21" s="29"/>
      <c r="S21" s="64"/>
      <c r="U21" s="29"/>
      <c r="V21" s="63"/>
      <c r="X21" s="279"/>
      <c r="Y21" s="279"/>
      <c r="Z21" s="279"/>
      <c r="AC21" s="487"/>
      <c r="AD21" s="487"/>
    </row>
    <row r="22" spans="1:48" ht="16.5" customHeight="1" x14ac:dyDescent="0.15">
      <c r="A22" s="112" t="s">
        <v>764</v>
      </c>
      <c r="G22" s="65"/>
      <c r="K22" s="227">
        <f>AVERAGE(K6:K20)</f>
        <v>36.433333333333337</v>
      </c>
      <c r="M22" s="227">
        <f>AVERAGE(M6:M20)</f>
        <v>4.3012262412656517</v>
      </c>
      <c r="N22" s="227">
        <f t="shared" ref="N22:V22" si="0">AVERAGE(N6:N20)</f>
        <v>1.0159715975302031</v>
      </c>
      <c r="O22" s="227">
        <f t="shared" si="0"/>
        <v>0.86137602698492621</v>
      </c>
      <c r="P22" s="227">
        <f t="shared" si="0"/>
        <v>7.017594695678687</v>
      </c>
      <c r="Q22" s="227">
        <f t="shared" si="0"/>
        <v>3.9538647309164725</v>
      </c>
      <c r="R22" s="227">
        <f t="shared" si="0"/>
        <v>0.38646250000000004</v>
      </c>
      <c r="S22" s="227" t="s">
        <v>263</v>
      </c>
      <c r="T22" s="227" t="s">
        <v>263</v>
      </c>
      <c r="U22" s="227">
        <f t="shared" si="0"/>
        <v>0.315</v>
      </c>
      <c r="V22" s="227">
        <f t="shared" si="0"/>
        <v>6.1790026861151141E-2</v>
      </c>
      <c r="X22" s="272">
        <f t="shared" ref="X22" si="1">AVERAGE(X6:X20)</f>
        <v>0.70800796064511917</v>
      </c>
      <c r="Y22" s="279"/>
      <c r="Z22" s="279"/>
      <c r="AC22" s="482">
        <f t="shared" ref="AC22:AE22" si="2">AVERAGE(AC6:AC20)</f>
        <v>1.80375</v>
      </c>
      <c r="AD22" s="487"/>
      <c r="AE22" s="482">
        <f t="shared" si="2"/>
        <v>59.555555555555557</v>
      </c>
      <c r="AF22" s="487"/>
      <c r="AG22" s="482">
        <f t="shared" ref="AG22" si="3">AVERAGE(AG6:AG20)</f>
        <v>0.45366666666666666</v>
      </c>
      <c r="AH22" s="487"/>
      <c r="AI22" s="482">
        <f t="shared" ref="AI22" si="4">AVERAGE(AI6:AI20)</f>
        <v>59.777777777777779</v>
      </c>
      <c r="AJ22" s="487"/>
      <c r="AK22" s="482">
        <f t="shared" ref="AK22" si="5">AVERAGE(AK6:AK20)</f>
        <v>169.41111111111113</v>
      </c>
      <c r="AL22" s="487"/>
      <c r="AM22" s="482">
        <f t="shared" ref="AM22" si="6">AVERAGE(AM6:AM20)</f>
        <v>23.477777777777774</v>
      </c>
      <c r="AN22" s="487"/>
      <c r="AO22" s="482">
        <f t="shared" ref="AO22" si="7">AVERAGE(AO6:AO20)</f>
        <v>1.7699999999999998</v>
      </c>
      <c r="AP22" s="487"/>
      <c r="AQ22" s="482">
        <f t="shared" ref="AQ22" si="8">AVERAGE(AQ6:AQ20)</f>
        <v>0.13800000000000001</v>
      </c>
      <c r="AR22" s="487"/>
      <c r="AS22" s="482">
        <f t="shared" ref="AS22:AU22" si="9">AVERAGE(AS6:AS20)</f>
        <v>0.30374999999999996</v>
      </c>
      <c r="AT22" s="482"/>
      <c r="AU22" s="482">
        <f t="shared" si="9"/>
        <v>9.2199999999999989</v>
      </c>
      <c r="AV22" s="487"/>
    </row>
    <row r="23" spans="1:48" ht="16.5" customHeight="1" x14ac:dyDescent="0.15">
      <c r="A23" s="112" t="s">
        <v>158</v>
      </c>
      <c r="G23" s="65"/>
      <c r="K23" s="222">
        <f>_xlfn.CONFIDENCE.T(0.05,STDEV(K6:K20),COUNT(K6:K20))</f>
        <v>10.995094341296538</v>
      </c>
      <c r="M23" s="222">
        <f>_xlfn.CONFIDENCE.T(0.05,STDEV(M6:M20),COUNT(M6:M20))</f>
        <v>1.2834700008392461</v>
      </c>
      <c r="N23" s="222">
        <f t="shared" ref="N23:V23" si="10">_xlfn.CONFIDENCE.T(0.05,STDEV(N6:N20),COUNT(N6:N20))</f>
        <v>1.1724446816746403</v>
      </c>
      <c r="O23" s="222">
        <f t="shared" si="10"/>
        <v>0.28885468735332043</v>
      </c>
      <c r="P23" s="222">
        <f t="shared" si="10"/>
        <v>2.7400046587508178</v>
      </c>
      <c r="Q23" s="222">
        <f t="shared" si="10"/>
        <v>3.7336209724835321</v>
      </c>
      <c r="R23" s="222">
        <f t="shared" si="10"/>
        <v>0.10556265378122874</v>
      </c>
      <c r="S23" s="227" t="s">
        <v>263</v>
      </c>
      <c r="T23" s="227" t="s">
        <v>263</v>
      </c>
      <c r="U23" s="222">
        <f t="shared" si="10"/>
        <v>0.15671730561295327</v>
      </c>
      <c r="V23" s="222">
        <f t="shared" si="10"/>
        <v>2.4253915200855836E-2</v>
      </c>
      <c r="X23" s="273">
        <f t="shared" ref="X23" si="11">_xlfn.CONFIDENCE.T(0.05,STDEV(X6:X20),COUNT(X6:X20))</f>
        <v>3.3091277312292413E-4</v>
      </c>
      <c r="Y23" s="279"/>
      <c r="Z23" s="279"/>
      <c r="AC23" s="483">
        <f t="shared" ref="AC23:AE23" si="12">_xlfn.CONFIDENCE.T(0.05,STDEV(AC6:AC20),COUNT(AC6:AC20))</f>
        <v>0.50109350359189009</v>
      </c>
      <c r="AD23" s="487"/>
      <c r="AE23" s="483">
        <f t="shared" si="12"/>
        <v>20.052187436371003</v>
      </c>
      <c r="AF23" s="487"/>
      <c r="AG23" s="483">
        <f t="shared" ref="AG23" si="13">_xlfn.CONFIDENCE.T(0.05,STDEV(AG6:AG20),COUNT(AG6:AG20))</f>
        <v>0.33219090346406921</v>
      </c>
      <c r="AH23" s="487"/>
      <c r="AI23" s="483">
        <f t="shared" ref="AI23" si="14">_xlfn.CONFIDENCE.T(0.05,STDEV(AI6:AI20),COUNT(AI6:AI20))</f>
        <v>24.010198089819113</v>
      </c>
      <c r="AJ23" s="487"/>
      <c r="AK23" s="483">
        <f t="shared" ref="AK23" si="15">_xlfn.CONFIDENCE.T(0.05,STDEV(AK6:AK20),COUNT(AK6:AK20))</f>
        <v>146.22263769982311</v>
      </c>
      <c r="AL23" s="487"/>
      <c r="AM23" s="483">
        <f t="shared" ref="AM23" si="16">_xlfn.CONFIDENCE.T(0.05,STDEV(AM6:AM20),COUNT(AM6:AM20))</f>
        <v>12.56359513294821</v>
      </c>
      <c r="AN23" s="487"/>
      <c r="AO23" s="483">
        <f t="shared" ref="AO23" si="17">_xlfn.CONFIDENCE.T(0.05,STDEV(AO6:AO20),COUNT(AO6:AO20))</f>
        <v>0.8830821684571708</v>
      </c>
      <c r="AP23" s="487"/>
      <c r="AQ23" s="483">
        <f t="shared" ref="AQ23" si="18">_xlfn.CONFIDENCE.T(0.05,STDEV(AQ6:AQ20),COUNT(AQ6:AQ20))</f>
        <v>0.10100611974320187</v>
      </c>
      <c r="AR23" s="487"/>
      <c r="AS23" s="483">
        <f t="shared" ref="AS23:AU23" si="19">_xlfn.CONFIDENCE.T(0.05,STDEV(AS6:AS20),COUNT(AS6:AS20))</f>
        <v>0.13700379966911239</v>
      </c>
      <c r="AT23" s="483"/>
      <c r="AU23" s="483">
        <f t="shared" si="19"/>
        <v>4.6400562339057831</v>
      </c>
      <c r="AV23" s="487"/>
    </row>
    <row r="24" spans="1:48" ht="14" customHeight="1" x14ac:dyDescent="0.15">
      <c r="A24" s="112" t="s">
        <v>159</v>
      </c>
      <c r="G24" s="65"/>
      <c r="K24" s="222">
        <f>2*STDEV(K6:K20)</f>
        <v>20.954299479263582</v>
      </c>
      <c r="M24" s="222">
        <f>2*STDEV(M6:M20)</f>
        <v>3.3394649590919605</v>
      </c>
      <c r="N24" s="222">
        <f t="shared" ref="N24:V24" si="20">2*STDEV(N6:N20)</f>
        <v>3.0505878036619443</v>
      </c>
      <c r="O24" s="222">
        <f t="shared" si="20"/>
        <v>0.75157199315537049</v>
      </c>
      <c r="P24" s="222">
        <f t="shared" si="20"/>
        <v>7.129227437855115</v>
      </c>
      <c r="Q24" s="222">
        <f t="shared" si="20"/>
        <v>9.714521102937141</v>
      </c>
      <c r="R24" s="222">
        <f t="shared" si="20"/>
        <v>0.25253591399470821</v>
      </c>
      <c r="S24" s="227" t="s">
        <v>263</v>
      </c>
      <c r="T24" s="227" t="s">
        <v>263</v>
      </c>
      <c r="U24" s="222">
        <f t="shared" si="20"/>
        <v>0.19697715603592214</v>
      </c>
      <c r="V24" s="222">
        <f t="shared" si="20"/>
        <v>6.3106344426503286E-2</v>
      </c>
      <c r="X24" s="273">
        <f t="shared" ref="X24" si="21">2*STDEV(X6:X20)</f>
        <v>6.3064900893917183E-4</v>
      </c>
      <c r="Y24" s="280"/>
      <c r="Z24" s="280"/>
      <c r="AC24" s="483">
        <f t="shared" ref="AC24:AE24" si="22">2*STDEV(AC6:AC20)</f>
        <v>1.198758286132541</v>
      </c>
      <c r="AD24" s="487"/>
      <c r="AE24" s="483">
        <f t="shared" si="22"/>
        <v>52.173854669854627</v>
      </c>
      <c r="AF24" s="487"/>
      <c r="AG24" s="483">
        <f t="shared" ref="AG24" si="23">2*STDEV(AG6:AG20)</f>
        <v>0.86432864120078756</v>
      </c>
      <c r="AH24" s="487"/>
      <c r="AI24" s="483">
        <f t="shared" ref="AI24" si="24">2*STDEV(AI6:AI20)</f>
        <v>62.472216046637705</v>
      </c>
      <c r="AJ24" s="487"/>
      <c r="AK24" s="483">
        <f t="shared" ref="AK24" si="25">2*STDEV(AK6:AK20)</f>
        <v>380.45717820070684</v>
      </c>
      <c r="AL24" s="487"/>
      <c r="AM24" s="483">
        <f t="shared" ref="AM24" si="26">2*STDEV(AM6:AM20)</f>
        <v>32.689260893721332</v>
      </c>
      <c r="AN24" s="487"/>
      <c r="AO24" s="483">
        <f t="shared" ref="AO24" si="27">2*STDEV(AO6:AO20)</f>
        <v>2.2976944966639929</v>
      </c>
      <c r="AP24" s="487"/>
      <c r="AQ24" s="483">
        <f t="shared" ref="AQ24" si="28">2*STDEV(AQ6:AQ20)</f>
        <v>0.12695405993245484</v>
      </c>
      <c r="AR24" s="487"/>
      <c r="AS24" s="483">
        <f t="shared" ref="AS24:AU24" si="29">2*STDEV(AS6:AS20)</f>
        <v>0.32775208400775835</v>
      </c>
      <c r="AT24" s="483"/>
      <c r="AU24" s="483">
        <f t="shared" si="29"/>
        <v>12.0729780915895</v>
      </c>
      <c r="AV24" s="487"/>
    </row>
    <row r="25" spans="1:48" ht="15" customHeight="1" x14ac:dyDescent="0.2">
      <c r="A25" s="112"/>
      <c r="G25" s="65"/>
      <c r="X25" s="280"/>
      <c r="Y25" s="280"/>
      <c r="Z25" s="280"/>
    </row>
    <row r="26" spans="1:48" ht="16.5" customHeight="1" x14ac:dyDescent="0.2">
      <c r="A26" s="4" t="s">
        <v>765</v>
      </c>
      <c r="B26" s="4"/>
      <c r="C26" s="4"/>
      <c r="G26" s="54"/>
      <c r="H26" s="54"/>
      <c r="I26" s="54"/>
      <c r="J26" s="54"/>
      <c r="K26" s="54"/>
      <c r="M26" s="54"/>
      <c r="N26" s="54"/>
      <c r="O26" s="54"/>
      <c r="P26" s="54"/>
      <c r="Q26" s="54"/>
      <c r="R26" s="54"/>
      <c r="S26" s="54"/>
      <c r="T26" s="54"/>
      <c r="U26" s="54"/>
      <c r="V26" s="54"/>
      <c r="X26" s="280"/>
      <c r="Y26" s="280"/>
      <c r="Z26" s="280"/>
    </row>
    <row r="27" spans="1:48" ht="16.5" customHeight="1" x14ac:dyDescent="0.15">
      <c r="A27" s="37" t="s">
        <v>766</v>
      </c>
      <c r="D27" s="37" t="s">
        <v>767</v>
      </c>
      <c r="E27" s="282" t="s">
        <v>768</v>
      </c>
      <c r="F27" s="37" t="s">
        <v>253</v>
      </c>
      <c r="G27" s="65">
        <v>7.41</v>
      </c>
      <c r="H27" s="53">
        <v>6.4</v>
      </c>
      <c r="I27" s="53">
        <v>41.6</v>
      </c>
      <c r="K27" s="28">
        <v>28</v>
      </c>
      <c r="M27" s="29">
        <v>1.016363469529086</v>
      </c>
      <c r="N27" s="29">
        <v>3.6006000544123502</v>
      </c>
      <c r="O27" s="29">
        <v>0.55029415908191537</v>
      </c>
      <c r="P27" s="29">
        <v>3.9217260635140487</v>
      </c>
      <c r="Q27" s="29">
        <v>11.079755436288089</v>
      </c>
      <c r="R27" s="29">
        <v>3.03</v>
      </c>
      <c r="S27" s="29">
        <v>0.21</v>
      </c>
      <c r="T27" s="53" t="s">
        <v>263</v>
      </c>
      <c r="U27" s="29">
        <v>0.52</v>
      </c>
      <c r="V27" s="63">
        <v>7.5129654728927587E-3</v>
      </c>
      <c r="X27" s="279"/>
      <c r="Y27" s="279"/>
      <c r="Z27" s="279"/>
      <c r="AA27" s="512">
        <v>1.0464932318267623</v>
      </c>
      <c r="AB27" s="402" t="s">
        <v>255</v>
      </c>
      <c r="AC27" s="480" t="s">
        <v>256</v>
      </c>
      <c r="AD27" s="480" t="s">
        <v>255</v>
      </c>
      <c r="AE27" s="481">
        <v>53</v>
      </c>
      <c r="AF27" s="481">
        <v>5</v>
      </c>
      <c r="AG27" s="481">
        <v>3.6999999999999998E-2</v>
      </c>
      <c r="AH27" s="481">
        <v>6.0000000000000001E-3</v>
      </c>
      <c r="AI27" s="481">
        <v>8</v>
      </c>
      <c r="AJ27" s="481">
        <v>0.7</v>
      </c>
      <c r="AK27" s="481">
        <v>17.899999999999999</v>
      </c>
      <c r="AL27" s="481">
        <v>0.5</v>
      </c>
      <c r="AM27" s="481">
        <v>12.8</v>
      </c>
      <c r="AN27" s="481">
        <v>0.5</v>
      </c>
      <c r="AO27" s="481">
        <v>0.62</v>
      </c>
      <c r="AP27" s="481">
        <v>0.02</v>
      </c>
      <c r="AQ27" s="480" t="s">
        <v>256</v>
      </c>
      <c r="AR27" s="480" t="s">
        <v>255</v>
      </c>
      <c r="AS27" s="480" t="s">
        <v>256</v>
      </c>
      <c r="AT27" s="480" t="s">
        <v>255</v>
      </c>
      <c r="AU27" s="480" t="s">
        <v>256</v>
      </c>
      <c r="AV27" s="480" t="s">
        <v>255</v>
      </c>
    </row>
    <row r="28" spans="1:48" ht="16.5" customHeight="1" x14ac:dyDescent="0.15">
      <c r="A28" s="37" t="s">
        <v>769</v>
      </c>
      <c r="D28" s="37" t="s">
        <v>770</v>
      </c>
      <c r="E28" s="282">
        <v>40726</v>
      </c>
      <c r="F28" s="37" t="s">
        <v>253</v>
      </c>
      <c r="G28" s="65">
        <v>7.11</v>
      </c>
      <c r="H28" s="53">
        <v>4.5999999999999996</v>
      </c>
      <c r="I28" s="53">
        <v>59.8</v>
      </c>
      <c r="K28" s="53" t="s">
        <v>263</v>
      </c>
      <c r="M28" s="29">
        <v>1.3660614350570357</v>
      </c>
      <c r="N28" s="29">
        <v>4.7827218179346112</v>
      </c>
      <c r="O28" s="29">
        <v>0.84964204971990198</v>
      </c>
      <c r="P28" s="29">
        <v>5.956233347928233</v>
      </c>
      <c r="Q28" s="29">
        <v>13.428038517946696</v>
      </c>
      <c r="R28" s="29">
        <v>0.69369999999999998</v>
      </c>
      <c r="S28" s="64" t="s">
        <v>254</v>
      </c>
      <c r="T28" s="64" t="s">
        <v>740</v>
      </c>
      <c r="U28" s="64" t="s">
        <v>741</v>
      </c>
      <c r="V28" s="63">
        <v>1.0797550160341798E-2</v>
      </c>
      <c r="X28" s="312">
        <v>0.7077823555899232</v>
      </c>
      <c r="Y28" s="312">
        <v>1.4E-5</v>
      </c>
      <c r="Z28" s="312"/>
      <c r="AA28" s="512">
        <v>1.6980730857496165</v>
      </c>
      <c r="AB28" s="402" t="s">
        <v>255</v>
      </c>
      <c r="AC28" s="480" t="s">
        <v>256</v>
      </c>
      <c r="AD28" s="402" t="s">
        <v>255</v>
      </c>
      <c r="AE28" s="481">
        <v>76</v>
      </c>
      <c r="AF28" s="481">
        <v>5</v>
      </c>
      <c r="AG28" s="481">
        <v>1.4999999999999999E-2</v>
      </c>
      <c r="AH28" s="481">
        <v>3.0000000000000001E-3</v>
      </c>
      <c r="AI28" s="481">
        <v>11.3</v>
      </c>
      <c r="AJ28" s="481">
        <v>0.6</v>
      </c>
      <c r="AK28" s="481">
        <v>8.6</v>
      </c>
      <c r="AL28" s="481">
        <v>0.3</v>
      </c>
      <c r="AM28" s="481">
        <v>17.100000000000001</v>
      </c>
      <c r="AN28" s="481">
        <v>0.7</v>
      </c>
      <c r="AO28" s="481">
        <v>0.56999999999999995</v>
      </c>
      <c r="AP28" s="481">
        <v>0.02</v>
      </c>
      <c r="AQ28" s="480" t="s">
        <v>256</v>
      </c>
      <c r="AR28" s="480" t="s">
        <v>255</v>
      </c>
      <c r="AS28" s="480" t="s">
        <v>256</v>
      </c>
      <c r="AT28" s="480" t="s">
        <v>255</v>
      </c>
      <c r="AU28" s="480" t="s">
        <v>256</v>
      </c>
      <c r="AV28" s="480" t="s">
        <v>255</v>
      </c>
    </row>
    <row r="29" spans="1:48" ht="16.5" customHeight="1" x14ac:dyDescent="0.15">
      <c r="A29" s="37" t="s">
        <v>771</v>
      </c>
      <c r="D29" s="37" t="s">
        <v>770</v>
      </c>
      <c r="E29" s="282">
        <v>40889</v>
      </c>
      <c r="F29" s="37" t="s">
        <v>253</v>
      </c>
      <c r="G29" s="65" t="s">
        <v>263</v>
      </c>
      <c r="H29" s="53" t="s">
        <v>263</v>
      </c>
      <c r="I29" s="53" t="s">
        <v>263</v>
      </c>
      <c r="K29" s="53" t="s">
        <v>263</v>
      </c>
      <c r="M29" s="29">
        <v>1.2890821524307834</v>
      </c>
      <c r="N29" s="29">
        <v>4.8611510732981209</v>
      </c>
      <c r="O29" s="29">
        <v>0.8198522676538158</v>
      </c>
      <c r="P29" s="29">
        <v>5.8129553102703158</v>
      </c>
      <c r="Q29" s="29">
        <v>13.619288118816527</v>
      </c>
      <c r="R29" s="29">
        <v>0.6643</v>
      </c>
      <c r="S29" s="64" t="s">
        <v>254</v>
      </c>
      <c r="T29" s="64" t="s">
        <v>740</v>
      </c>
      <c r="U29" s="64" t="s">
        <v>741</v>
      </c>
      <c r="V29" s="63">
        <v>1.0686290822733563E-2</v>
      </c>
      <c r="X29" s="312">
        <v>0.70772648322310072</v>
      </c>
      <c r="Y29" s="312">
        <v>6.0000000000000002E-6</v>
      </c>
      <c r="Z29" s="312"/>
      <c r="AA29" s="512">
        <v>1.8113659224118626</v>
      </c>
      <c r="AB29" s="402" t="s">
        <v>255</v>
      </c>
      <c r="AC29" s="480" t="s">
        <v>256</v>
      </c>
      <c r="AD29" s="402" t="s">
        <v>255</v>
      </c>
      <c r="AE29" s="481">
        <v>75</v>
      </c>
      <c r="AF29" s="481">
        <v>3</v>
      </c>
      <c r="AG29" s="480" t="s">
        <v>256</v>
      </c>
      <c r="AH29" s="480" t="s">
        <v>255</v>
      </c>
      <c r="AI29" s="481">
        <v>10.7</v>
      </c>
      <c r="AJ29" s="481">
        <v>0.6</v>
      </c>
      <c r="AK29" s="481">
        <v>8.1999999999999993</v>
      </c>
      <c r="AL29" s="481">
        <v>0.2</v>
      </c>
      <c r="AM29" s="481">
        <v>15.5</v>
      </c>
      <c r="AN29" s="481">
        <v>0.7</v>
      </c>
      <c r="AO29" s="481">
        <v>0.56000000000000005</v>
      </c>
      <c r="AP29" s="481">
        <v>0.02</v>
      </c>
      <c r="AQ29" s="480" t="s">
        <v>256</v>
      </c>
      <c r="AR29" s="480" t="s">
        <v>255</v>
      </c>
      <c r="AS29" s="480" t="s">
        <v>256</v>
      </c>
      <c r="AT29" s="480" t="s">
        <v>255</v>
      </c>
      <c r="AU29" s="480" t="s">
        <v>256</v>
      </c>
      <c r="AV29" s="480" t="s">
        <v>255</v>
      </c>
    </row>
    <row r="30" spans="1:48" ht="16.5" customHeight="1" x14ac:dyDescent="0.15">
      <c r="A30" s="37" t="s">
        <v>772</v>
      </c>
      <c r="D30" s="37" t="s">
        <v>770</v>
      </c>
      <c r="E30" s="282">
        <v>41066</v>
      </c>
      <c r="F30" s="37" t="s">
        <v>253</v>
      </c>
      <c r="G30" s="65">
        <v>7.51</v>
      </c>
      <c r="H30" s="53">
        <v>9.8000000000000007</v>
      </c>
      <c r="I30" s="53">
        <v>51.9</v>
      </c>
      <c r="K30" s="53" t="s">
        <v>263</v>
      </c>
      <c r="M30" s="29">
        <v>1.2311372056421619</v>
      </c>
      <c r="N30" s="29">
        <v>4.592082090284979</v>
      </c>
      <c r="O30" s="29">
        <v>0.76169064755098748</v>
      </c>
      <c r="P30" s="29">
        <v>5.5063221765389851</v>
      </c>
      <c r="Q30" s="29">
        <v>13.093523505477059</v>
      </c>
      <c r="R30" s="29">
        <v>0.42809999999999998</v>
      </c>
      <c r="S30" s="64" t="s">
        <v>254</v>
      </c>
      <c r="T30" s="64" t="s">
        <v>740</v>
      </c>
      <c r="U30" s="64" t="s">
        <v>741</v>
      </c>
      <c r="V30" s="63">
        <v>1.0503680343895701E-2</v>
      </c>
      <c r="X30" s="312">
        <v>0.70778502636972085</v>
      </c>
      <c r="Y30" s="312">
        <v>2.4000000000000001E-5</v>
      </c>
      <c r="Z30" s="312"/>
      <c r="AA30" s="512">
        <v>1.7013996097824446</v>
      </c>
      <c r="AB30" s="403"/>
      <c r="AC30" s="480" t="s">
        <v>256</v>
      </c>
      <c r="AD30" s="402" t="s">
        <v>255</v>
      </c>
      <c r="AE30" s="481">
        <v>69</v>
      </c>
      <c r="AF30" s="481">
        <v>4</v>
      </c>
      <c r="AG30" s="481">
        <v>3.5000000000000003E-2</v>
      </c>
      <c r="AH30" s="481">
        <v>3.0000000000000001E-3</v>
      </c>
      <c r="AI30" s="481">
        <v>11</v>
      </c>
      <c r="AJ30" s="481">
        <v>1</v>
      </c>
      <c r="AK30" s="481">
        <v>9.8000000000000007</v>
      </c>
      <c r="AL30" s="481">
        <v>0.4</v>
      </c>
      <c r="AM30" s="481">
        <v>17.100000000000001</v>
      </c>
      <c r="AN30" s="481">
        <v>0.8</v>
      </c>
      <c r="AO30" s="481">
        <v>0.68</v>
      </c>
      <c r="AP30" s="481">
        <v>0.03</v>
      </c>
      <c r="AQ30" s="480" t="s">
        <v>256</v>
      </c>
      <c r="AR30" s="480" t="s">
        <v>255</v>
      </c>
      <c r="AS30" s="480" t="s">
        <v>256</v>
      </c>
      <c r="AT30" s="480" t="s">
        <v>255</v>
      </c>
      <c r="AU30" s="480" t="s">
        <v>256</v>
      </c>
      <c r="AV30" s="480" t="s">
        <v>255</v>
      </c>
    </row>
    <row r="31" spans="1:48" ht="16.5" customHeight="1" x14ac:dyDescent="0.15">
      <c r="A31" s="37" t="s">
        <v>773</v>
      </c>
      <c r="D31" s="37" t="s">
        <v>770</v>
      </c>
      <c r="E31" s="282" t="s">
        <v>738</v>
      </c>
      <c r="F31" s="37" t="s">
        <v>253</v>
      </c>
      <c r="G31" s="65">
        <v>7.47</v>
      </c>
      <c r="H31" s="53">
        <v>14.1</v>
      </c>
      <c r="I31" s="53">
        <v>61</v>
      </c>
      <c r="K31" s="53" t="s">
        <v>263</v>
      </c>
      <c r="M31" s="29">
        <v>1.362181708456792</v>
      </c>
      <c r="N31" s="29">
        <v>5.1864234846233703</v>
      </c>
      <c r="O31" s="29">
        <v>0.83801716564601669</v>
      </c>
      <c r="P31" s="29">
        <v>6.202483788256119</v>
      </c>
      <c r="Q31" s="29">
        <v>14.03169533721713</v>
      </c>
      <c r="R31" s="29">
        <v>0.56489999999999996</v>
      </c>
      <c r="S31" s="29">
        <v>0.24840000000000001</v>
      </c>
      <c r="T31" s="64" t="s">
        <v>740</v>
      </c>
      <c r="U31" s="64" t="s">
        <v>741</v>
      </c>
      <c r="V31" s="63">
        <v>1.1556971443587954E-2</v>
      </c>
      <c r="X31" s="279"/>
      <c r="Y31" s="279"/>
      <c r="Z31" s="279"/>
      <c r="AA31" s="512">
        <v>2.3155859332319402</v>
      </c>
      <c r="AB31" s="402" t="s">
        <v>255</v>
      </c>
      <c r="AC31" s="480" t="s">
        <v>256</v>
      </c>
      <c r="AD31" s="402" t="s">
        <v>255</v>
      </c>
      <c r="AE31" s="481">
        <v>76</v>
      </c>
      <c r="AF31" s="481">
        <v>6</v>
      </c>
      <c r="AG31" s="481">
        <v>4.2999999999999997E-2</v>
      </c>
      <c r="AH31" s="481">
        <v>4.0000000000000001E-3</v>
      </c>
      <c r="AI31" s="481">
        <v>11.6</v>
      </c>
      <c r="AJ31" s="481">
        <v>1</v>
      </c>
      <c r="AK31" s="481">
        <v>9.6</v>
      </c>
      <c r="AL31" s="481">
        <v>0.4</v>
      </c>
      <c r="AM31" s="481">
        <v>25</v>
      </c>
      <c r="AN31" s="481">
        <v>1</v>
      </c>
      <c r="AO31" s="481">
        <v>0.83</v>
      </c>
      <c r="AP31" s="481">
        <v>0.04</v>
      </c>
      <c r="AQ31" s="480" t="s">
        <v>256</v>
      </c>
      <c r="AR31" s="480" t="s">
        <v>255</v>
      </c>
      <c r="AS31" s="480" t="s">
        <v>256</v>
      </c>
      <c r="AT31" s="480" t="s">
        <v>255</v>
      </c>
      <c r="AU31" s="488">
        <v>0.4</v>
      </c>
      <c r="AV31" s="481">
        <v>0.06</v>
      </c>
    </row>
    <row r="32" spans="1:48" ht="16.5" customHeight="1" x14ac:dyDescent="0.15">
      <c r="A32" s="37" t="s">
        <v>774</v>
      </c>
      <c r="D32" s="37" t="s">
        <v>767</v>
      </c>
      <c r="E32" s="282">
        <v>41338</v>
      </c>
      <c r="F32" s="37" t="s">
        <v>253</v>
      </c>
      <c r="G32" s="65" t="s">
        <v>263</v>
      </c>
      <c r="H32" s="53">
        <v>11.4</v>
      </c>
      <c r="I32" s="53" t="s">
        <v>263</v>
      </c>
      <c r="K32" s="53" t="s">
        <v>263</v>
      </c>
      <c r="M32" s="29">
        <v>1.3200368835257017</v>
      </c>
      <c r="N32" s="29">
        <v>5.303174109259488</v>
      </c>
      <c r="O32" s="29">
        <v>0.78292336081285185</v>
      </c>
      <c r="P32" s="29">
        <v>5.8223095489958938</v>
      </c>
      <c r="Q32" s="29">
        <v>13.735189104395314</v>
      </c>
      <c r="R32" s="64">
        <v>0.64090000000000003</v>
      </c>
      <c r="S32" s="64" t="s">
        <v>254</v>
      </c>
      <c r="T32" s="64" t="s">
        <v>254</v>
      </c>
      <c r="U32" s="64" t="s">
        <v>254</v>
      </c>
      <c r="V32" s="63">
        <v>1.1076698422725451E-2</v>
      </c>
      <c r="X32" s="279"/>
      <c r="Y32" s="279"/>
      <c r="Z32" s="279"/>
      <c r="AA32" s="512">
        <v>2.4586227273411465</v>
      </c>
      <c r="AB32" s="402" t="s">
        <v>255</v>
      </c>
      <c r="AC32" s="480" t="s">
        <v>256</v>
      </c>
      <c r="AD32" s="402" t="s">
        <v>255</v>
      </c>
      <c r="AE32" s="481">
        <v>74</v>
      </c>
      <c r="AF32" s="481">
        <v>3</v>
      </c>
      <c r="AG32" s="481">
        <v>3.5999999999999997E-2</v>
      </c>
      <c r="AH32" s="481">
        <v>3.0000000000000001E-3</v>
      </c>
      <c r="AI32" s="481">
        <v>11.2</v>
      </c>
      <c r="AJ32" s="481">
        <v>0.7</v>
      </c>
      <c r="AK32" s="481">
        <v>5.6</v>
      </c>
      <c r="AL32" s="481">
        <v>0.1</v>
      </c>
      <c r="AM32" s="481">
        <v>17.899999999999999</v>
      </c>
      <c r="AN32" s="481">
        <v>0.5</v>
      </c>
      <c r="AO32" s="488">
        <v>0.9</v>
      </c>
      <c r="AP32" s="481">
        <v>0.03</v>
      </c>
      <c r="AQ32" s="480" t="s">
        <v>256</v>
      </c>
      <c r="AR32" s="480" t="s">
        <v>255</v>
      </c>
      <c r="AS32" s="480" t="s">
        <v>256</v>
      </c>
      <c r="AT32" s="480" t="s">
        <v>255</v>
      </c>
      <c r="AU32" s="480" t="s">
        <v>256</v>
      </c>
      <c r="AV32" s="480" t="s">
        <v>255</v>
      </c>
    </row>
    <row r="33" spans="1:48" ht="16.5" customHeight="1" x14ac:dyDescent="0.15">
      <c r="A33" s="37" t="s">
        <v>775</v>
      </c>
      <c r="D33" s="37" t="s">
        <v>767</v>
      </c>
      <c r="E33" s="282" t="s">
        <v>753</v>
      </c>
      <c r="F33" s="37" t="s">
        <v>253</v>
      </c>
      <c r="G33" s="65">
        <v>6.17</v>
      </c>
      <c r="H33" s="53">
        <v>8.3000000000000007</v>
      </c>
      <c r="I33" s="53">
        <v>59.4</v>
      </c>
      <c r="K33" s="53" t="s">
        <v>263</v>
      </c>
      <c r="M33" s="29">
        <v>1.2611001008934801</v>
      </c>
      <c r="N33" s="29">
        <v>5.470287930283428</v>
      </c>
      <c r="O33" s="29">
        <v>0.75228307885452095</v>
      </c>
      <c r="P33" s="29">
        <v>5.6428297540028423</v>
      </c>
      <c r="Q33" s="29">
        <v>13.792822151086092</v>
      </c>
      <c r="R33" s="53" t="s">
        <v>263</v>
      </c>
      <c r="S33" s="53" t="s">
        <v>263</v>
      </c>
      <c r="T33" s="53" t="s">
        <v>263</v>
      </c>
      <c r="U33" s="53" t="s">
        <v>263</v>
      </c>
      <c r="V33" s="63">
        <v>1.0519004586241274E-2</v>
      </c>
      <c r="X33" s="279"/>
      <c r="Y33" s="279"/>
      <c r="Z33" s="279"/>
      <c r="AA33" s="512">
        <v>2.4500000000000002</v>
      </c>
      <c r="AB33" s="402" t="s">
        <v>255</v>
      </c>
      <c r="AC33" s="480" t="s">
        <v>256</v>
      </c>
      <c r="AD33" s="402" t="s">
        <v>255</v>
      </c>
      <c r="AE33" s="481">
        <v>70</v>
      </c>
      <c r="AF33" s="481">
        <v>5</v>
      </c>
      <c r="AG33" s="489">
        <v>0.05</v>
      </c>
      <c r="AH33" s="481">
        <v>4.0000000000000001E-3</v>
      </c>
      <c r="AI33" s="481">
        <v>10.8</v>
      </c>
      <c r="AJ33" s="481">
        <v>0.6</v>
      </c>
      <c r="AK33" s="481">
        <v>11.1</v>
      </c>
      <c r="AL33" s="481">
        <v>0.4</v>
      </c>
      <c r="AM33" s="481">
        <v>20</v>
      </c>
      <c r="AN33" s="481">
        <v>1</v>
      </c>
      <c r="AO33" s="481">
        <v>0.85</v>
      </c>
      <c r="AP33" s="481">
        <v>0.03</v>
      </c>
      <c r="AQ33" s="480" t="s">
        <v>256</v>
      </c>
      <c r="AR33" s="480" t="s">
        <v>255</v>
      </c>
      <c r="AS33" s="480" t="s">
        <v>256</v>
      </c>
      <c r="AT33" s="480" t="s">
        <v>255</v>
      </c>
      <c r="AU33" s="480" t="s">
        <v>256</v>
      </c>
      <c r="AV33" s="487"/>
    </row>
    <row r="34" spans="1:48" ht="8.25" customHeight="1" x14ac:dyDescent="0.2">
      <c r="G34" s="54"/>
      <c r="H34" s="54"/>
      <c r="I34" s="54"/>
      <c r="J34" s="54"/>
      <c r="K34" s="54"/>
      <c r="L34" s="54"/>
      <c r="M34" s="54"/>
      <c r="N34" s="54"/>
      <c r="O34" s="54"/>
      <c r="P34" s="54"/>
      <c r="Q34" s="54"/>
      <c r="R34" s="54"/>
      <c r="S34" s="54"/>
      <c r="T34" s="54"/>
      <c r="U34" s="54"/>
      <c r="V34" s="54"/>
      <c r="X34" s="280"/>
      <c r="Y34" s="280"/>
      <c r="Z34" s="280"/>
      <c r="AC34" s="487"/>
    </row>
    <row r="35" spans="1:48" ht="15.75" customHeight="1" x14ac:dyDescent="0.2">
      <c r="A35" s="4" t="s">
        <v>776</v>
      </c>
      <c r="B35" s="4"/>
      <c r="C35" s="4"/>
      <c r="G35" s="54"/>
      <c r="H35" s="54"/>
      <c r="I35" s="54"/>
      <c r="J35" s="54"/>
      <c r="K35" s="54"/>
      <c r="M35" s="54"/>
      <c r="N35" s="54"/>
      <c r="O35" s="54"/>
      <c r="P35" s="54"/>
      <c r="Q35" s="54"/>
      <c r="R35" s="54"/>
      <c r="S35" s="54"/>
      <c r="T35" s="54"/>
      <c r="U35" s="54"/>
      <c r="V35" s="54"/>
      <c r="X35" s="280"/>
      <c r="Y35" s="280"/>
      <c r="Z35" s="280"/>
      <c r="AC35" s="487"/>
    </row>
    <row r="36" spans="1:48" ht="16.5" customHeight="1" x14ac:dyDescent="0.15">
      <c r="A36" s="37" t="s">
        <v>777</v>
      </c>
      <c r="B36" s="37" t="s">
        <v>380</v>
      </c>
      <c r="C36" s="105" t="s">
        <v>778</v>
      </c>
      <c r="D36" s="37" t="s">
        <v>779</v>
      </c>
      <c r="E36" s="282" t="s">
        <v>768</v>
      </c>
      <c r="F36" s="37" t="s">
        <v>253</v>
      </c>
      <c r="G36" s="65">
        <v>7.24</v>
      </c>
      <c r="H36" s="53">
        <v>5.0999999999999996</v>
      </c>
      <c r="I36" s="53">
        <v>39.5</v>
      </c>
      <c r="K36" s="28">
        <v>23.2</v>
      </c>
      <c r="M36" s="29">
        <v>0.8346847326299025</v>
      </c>
      <c r="N36" s="29">
        <v>2.4945678679076253</v>
      </c>
      <c r="O36" s="29">
        <v>0.60983800567390012</v>
      </c>
      <c r="P36" s="29">
        <v>3.7226913806490147</v>
      </c>
      <c r="Q36" s="29">
        <v>9.3120454290264796</v>
      </c>
      <c r="R36" s="29">
        <v>1.75</v>
      </c>
      <c r="S36" s="64" t="s">
        <v>254</v>
      </c>
      <c r="T36" s="29" t="s">
        <v>263</v>
      </c>
      <c r="U36" s="29">
        <v>0.38</v>
      </c>
      <c r="V36" s="63">
        <v>1.420317330280709E-2</v>
      </c>
      <c r="X36" s="312">
        <v>0.70773432825900495</v>
      </c>
      <c r="Y36" s="312">
        <v>1.4E-5</v>
      </c>
      <c r="Z36" s="312"/>
      <c r="AA36" s="512">
        <v>0.30964496529324681</v>
      </c>
      <c r="AB36" s="402" t="s">
        <v>255</v>
      </c>
      <c r="AC36" s="480" t="s">
        <v>256</v>
      </c>
      <c r="AD36" s="402" t="s">
        <v>255</v>
      </c>
      <c r="AE36" s="481">
        <v>49</v>
      </c>
      <c r="AF36" s="481">
        <v>2</v>
      </c>
      <c r="AG36" s="481">
        <v>4.4999999999999998E-2</v>
      </c>
      <c r="AH36" s="481">
        <v>6.0000000000000001E-3</v>
      </c>
      <c r="AI36" s="481">
        <v>14.3</v>
      </c>
      <c r="AJ36" s="481">
        <v>0.7</v>
      </c>
      <c r="AK36" s="481">
        <v>24.8</v>
      </c>
      <c r="AL36" s="481">
        <v>0.7</v>
      </c>
      <c r="AM36" s="481">
        <v>11.4</v>
      </c>
      <c r="AN36" s="481">
        <v>0.4</v>
      </c>
      <c r="AO36" s="481">
        <v>0.55000000000000004</v>
      </c>
      <c r="AP36" s="481">
        <v>0.02</v>
      </c>
      <c r="AQ36" s="480" t="s">
        <v>256</v>
      </c>
      <c r="AR36" s="480" t="s">
        <v>255</v>
      </c>
      <c r="AS36" s="480" t="s">
        <v>256</v>
      </c>
      <c r="AT36" s="480" t="s">
        <v>255</v>
      </c>
      <c r="AU36" s="480" t="s">
        <v>256</v>
      </c>
      <c r="AV36" s="402" t="s">
        <v>255</v>
      </c>
    </row>
    <row r="37" spans="1:48" ht="16.5" customHeight="1" x14ac:dyDescent="0.15">
      <c r="A37" s="37" t="s">
        <v>780</v>
      </c>
      <c r="B37" s="37" t="s">
        <v>380</v>
      </c>
      <c r="C37" s="105" t="s">
        <v>781</v>
      </c>
      <c r="D37" s="37" t="s">
        <v>779</v>
      </c>
      <c r="E37" s="282">
        <v>40726</v>
      </c>
      <c r="F37" s="37" t="s">
        <v>253</v>
      </c>
      <c r="G37" s="65">
        <v>7.11</v>
      </c>
      <c r="H37" s="53">
        <v>3.5</v>
      </c>
      <c r="I37" s="53">
        <v>64.599999999999994</v>
      </c>
      <c r="K37" s="53" t="s">
        <v>263</v>
      </c>
      <c r="M37" s="29">
        <v>1.3697284728028094</v>
      </c>
      <c r="N37" s="29">
        <v>3.9939574584224307</v>
      </c>
      <c r="O37" s="29">
        <v>1.1695071998864517</v>
      </c>
      <c r="P37" s="29">
        <v>6.9022976254715029</v>
      </c>
      <c r="Q37" s="29">
        <v>11.655805951393926</v>
      </c>
      <c r="R37" s="29">
        <v>0.65810000000000002</v>
      </c>
      <c r="S37" s="64" t="s">
        <v>254</v>
      </c>
      <c r="T37" s="64" t="s">
        <v>740</v>
      </c>
      <c r="U37" s="64" t="s">
        <v>741</v>
      </c>
      <c r="V37" s="63">
        <v>2.1134451907213879E-2</v>
      </c>
      <c r="X37" s="312">
        <v>0.70771273677055335</v>
      </c>
      <c r="Y37" s="312">
        <v>1.1E-5</v>
      </c>
      <c r="Z37" s="312"/>
      <c r="AA37" s="512">
        <v>0.54149533582276188</v>
      </c>
      <c r="AB37" s="402" t="s">
        <v>255</v>
      </c>
      <c r="AC37" s="480" t="s">
        <v>256</v>
      </c>
      <c r="AD37" s="402" t="s">
        <v>255</v>
      </c>
      <c r="AE37" s="481">
        <v>86</v>
      </c>
      <c r="AF37" s="481">
        <v>7</v>
      </c>
      <c r="AG37" s="481">
        <v>3.7999999999999999E-2</v>
      </c>
      <c r="AH37" s="481">
        <v>3.0000000000000001E-3</v>
      </c>
      <c r="AI37" s="481">
        <v>20</v>
      </c>
      <c r="AJ37" s="481">
        <v>1</v>
      </c>
      <c r="AK37" s="481">
        <v>6.9</v>
      </c>
      <c r="AL37" s="481">
        <v>0.2</v>
      </c>
      <c r="AM37" s="481">
        <v>24.5</v>
      </c>
      <c r="AN37" s="481">
        <v>1</v>
      </c>
      <c r="AO37" s="481">
        <v>0.62</v>
      </c>
      <c r="AP37" s="481">
        <v>0.02</v>
      </c>
      <c r="AQ37" s="480" t="s">
        <v>256</v>
      </c>
      <c r="AR37" s="480" t="s">
        <v>255</v>
      </c>
      <c r="AS37" s="480" t="s">
        <v>256</v>
      </c>
      <c r="AT37" s="480" t="s">
        <v>255</v>
      </c>
      <c r="AU37" s="480" t="s">
        <v>256</v>
      </c>
      <c r="AV37" s="402" t="s">
        <v>255</v>
      </c>
    </row>
    <row r="38" spans="1:48" ht="16.5" customHeight="1" x14ac:dyDescent="0.15">
      <c r="A38" s="37" t="s">
        <v>782</v>
      </c>
      <c r="B38" s="37" t="s">
        <v>380</v>
      </c>
      <c r="C38" s="105" t="s">
        <v>783</v>
      </c>
      <c r="D38" s="37" t="s">
        <v>779</v>
      </c>
      <c r="E38" s="282">
        <v>40889</v>
      </c>
      <c r="F38" s="37" t="s">
        <v>253</v>
      </c>
      <c r="G38" s="65" t="s">
        <v>263</v>
      </c>
      <c r="H38" s="53" t="s">
        <v>263</v>
      </c>
      <c r="I38" s="53" t="s">
        <v>263</v>
      </c>
      <c r="K38" s="53" t="s">
        <v>263</v>
      </c>
      <c r="M38" s="29">
        <v>1.1459013483443594</v>
      </c>
      <c r="N38" s="29">
        <v>4.1071178361475376</v>
      </c>
      <c r="O38" s="29">
        <v>1.1538178949954054</v>
      </c>
      <c r="P38" s="29">
        <v>6.8767735921501334</v>
      </c>
      <c r="Q38" s="29">
        <v>12.727545515898768</v>
      </c>
      <c r="R38" s="29">
        <v>0.49399999999999999</v>
      </c>
      <c r="S38" s="64" t="s">
        <v>254</v>
      </c>
      <c r="T38" s="64" t="s">
        <v>740</v>
      </c>
      <c r="U38" s="64" t="s">
        <v>741</v>
      </c>
      <c r="V38" s="63">
        <v>2.0472588548358296E-2</v>
      </c>
      <c r="X38" s="312">
        <v>0.70771703864138102</v>
      </c>
      <c r="Y38" s="312">
        <v>6.0000000000000002E-6</v>
      </c>
      <c r="Z38" s="312"/>
      <c r="AA38" s="512">
        <v>0.52439502409016281</v>
      </c>
      <c r="AB38" s="402" t="s">
        <v>255</v>
      </c>
      <c r="AC38" s="480" t="s">
        <v>256</v>
      </c>
      <c r="AD38" s="402" t="s">
        <v>255</v>
      </c>
      <c r="AE38" s="481">
        <v>93</v>
      </c>
      <c r="AF38" s="481">
        <v>8</v>
      </c>
      <c r="AG38" s="480" t="s">
        <v>256</v>
      </c>
      <c r="AH38" s="480" t="s">
        <v>255</v>
      </c>
      <c r="AI38" s="481">
        <v>21.5</v>
      </c>
      <c r="AJ38" s="481">
        <v>1.4</v>
      </c>
      <c r="AK38" s="481">
        <v>5.5</v>
      </c>
      <c r="AL38" s="481">
        <v>0.2</v>
      </c>
      <c r="AM38" s="481">
        <v>16.3</v>
      </c>
      <c r="AN38" s="481">
        <v>0.6</v>
      </c>
      <c r="AO38" s="481">
        <v>0.55000000000000004</v>
      </c>
      <c r="AP38" s="481">
        <v>0.02</v>
      </c>
      <c r="AQ38" s="480" t="s">
        <v>256</v>
      </c>
      <c r="AR38" s="480" t="s">
        <v>255</v>
      </c>
      <c r="AS38" s="480" t="s">
        <v>256</v>
      </c>
      <c r="AT38" s="480" t="s">
        <v>255</v>
      </c>
      <c r="AU38" s="480" t="s">
        <v>256</v>
      </c>
      <c r="AV38" s="402" t="s">
        <v>255</v>
      </c>
    </row>
    <row r="39" spans="1:48" ht="16.5" customHeight="1" x14ac:dyDescent="0.15">
      <c r="A39" s="37" t="s">
        <v>784</v>
      </c>
      <c r="B39" s="37" t="s">
        <v>380</v>
      </c>
      <c r="C39" s="105" t="s">
        <v>785</v>
      </c>
      <c r="D39" s="37" t="s">
        <v>786</v>
      </c>
      <c r="E39" s="282">
        <v>41066</v>
      </c>
      <c r="F39" s="37" t="s">
        <v>253</v>
      </c>
      <c r="G39" s="65">
        <v>7.36</v>
      </c>
      <c r="H39" s="53">
        <v>10.5</v>
      </c>
      <c r="I39" s="53">
        <v>54.6</v>
      </c>
      <c r="K39" s="53" t="s">
        <v>263</v>
      </c>
      <c r="M39" s="29">
        <v>1.1130913553765596</v>
      </c>
      <c r="N39" s="29">
        <v>4.0185026428698585</v>
      </c>
      <c r="O39" s="29">
        <v>1.0562007301649452</v>
      </c>
      <c r="P39" s="29">
        <v>6.5133316152473677</v>
      </c>
      <c r="Q39" s="29">
        <v>12.364637680113578</v>
      </c>
      <c r="R39" s="29">
        <v>0.33589999999999998</v>
      </c>
      <c r="S39" s="64" t="s">
        <v>254</v>
      </c>
      <c r="T39" s="64" t="s">
        <v>740</v>
      </c>
      <c r="U39" s="64" t="s">
        <v>741</v>
      </c>
      <c r="V39" s="63">
        <v>2.1564186184677044E-2</v>
      </c>
      <c r="X39" s="312">
        <v>0.70771794249284437</v>
      </c>
      <c r="Y39" s="312">
        <v>2.5000000000000001E-5</v>
      </c>
      <c r="Z39" s="312"/>
      <c r="AA39" s="512">
        <v>0.54428703081629104</v>
      </c>
      <c r="AB39" s="402" t="s">
        <v>255</v>
      </c>
      <c r="AC39" s="480" t="s">
        <v>256</v>
      </c>
      <c r="AD39" s="402" t="s">
        <v>255</v>
      </c>
      <c r="AE39" s="481">
        <v>85</v>
      </c>
      <c r="AF39" s="481">
        <v>5</v>
      </c>
      <c r="AG39" s="481">
        <v>2.5999999999999999E-2</v>
      </c>
      <c r="AH39" s="481">
        <v>2E-3</v>
      </c>
      <c r="AI39" s="481">
        <v>22</v>
      </c>
      <c r="AJ39" s="481">
        <v>1</v>
      </c>
      <c r="AK39" s="481">
        <v>7.3</v>
      </c>
      <c r="AL39" s="481">
        <v>0.3</v>
      </c>
      <c r="AM39" s="481">
        <v>16.399999999999999</v>
      </c>
      <c r="AN39" s="481">
        <v>0.5</v>
      </c>
      <c r="AO39" s="481">
        <v>0.71</v>
      </c>
      <c r="AP39" s="481">
        <v>0.02</v>
      </c>
      <c r="AQ39" s="480" t="s">
        <v>256</v>
      </c>
      <c r="AR39" s="480" t="s">
        <v>255</v>
      </c>
      <c r="AS39" s="480" t="s">
        <v>256</v>
      </c>
      <c r="AT39" s="480" t="s">
        <v>255</v>
      </c>
      <c r="AU39" s="480" t="s">
        <v>256</v>
      </c>
      <c r="AV39" s="402" t="s">
        <v>255</v>
      </c>
    </row>
    <row r="40" spans="1:48" ht="16.5" customHeight="1" x14ac:dyDescent="0.15">
      <c r="A40" s="37" t="s">
        <v>787</v>
      </c>
      <c r="B40" s="37" t="s">
        <v>380</v>
      </c>
      <c r="C40" s="105" t="s">
        <v>788</v>
      </c>
      <c r="D40" s="37" t="s">
        <v>779</v>
      </c>
      <c r="E40" s="282" t="s">
        <v>738</v>
      </c>
      <c r="F40" s="37" t="s">
        <v>253</v>
      </c>
      <c r="G40" s="65">
        <v>7.46</v>
      </c>
      <c r="H40" s="53">
        <v>13.3</v>
      </c>
      <c r="I40" s="53">
        <v>65.7</v>
      </c>
      <c r="K40" s="53" t="s">
        <v>263</v>
      </c>
      <c r="M40" s="29">
        <v>1.1767728840833009</v>
      </c>
      <c r="N40" s="29">
        <v>4.5046089093017345</v>
      </c>
      <c r="O40" s="29">
        <v>1.1764480495255154</v>
      </c>
      <c r="P40" s="29">
        <v>7.3802430059012352</v>
      </c>
      <c r="Q40" s="29">
        <v>13.254073153531301</v>
      </c>
      <c r="R40" s="29">
        <v>0.4017</v>
      </c>
      <c r="S40" s="64" t="s">
        <v>254</v>
      </c>
      <c r="T40" s="64" t="s">
        <v>740</v>
      </c>
      <c r="U40" s="64" t="s">
        <v>741</v>
      </c>
      <c r="V40" s="63">
        <v>2.213228812812372E-2</v>
      </c>
      <c r="X40" s="279"/>
      <c r="Y40" s="279"/>
      <c r="Z40" s="279"/>
      <c r="AA40" s="512">
        <v>0.65181912482457971</v>
      </c>
      <c r="AB40" s="402" t="s">
        <v>255</v>
      </c>
      <c r="AC40" s="480" t="s">
        <v>256</v>
      </c>
      <c r="AD40" s="402" t="s">
        <v>255</v>
      </c>
      <c r="AE40" s="481">
        <v>99</v>
      </c>
      <c r="AF40" s="481">
        <v>6</v>
      </c>
      <c r="AG40" s="480" t="s">
        <v>256</v>
      </c>
      <c r="AH40" s="480" t="s">
        <v>255</v>
      </c>
      <c r="AI40" s="481">
        <v>22.6</v>
      </c>
      <c r="AJ40" s="481">
        <v>1.1000000000000001</v>
      </c>
      <c r="AK40" s="481">
        <v>6.4</v>
      </c>
      <c r="AL40" s="481">
        <v>0.2</v>
      </c>
      <c r="AM40" s="481">
        <v>19.899999999999999</v>
      </c>
      <c r="AN40" s="481">
        <v>0.9</v>
      </c>
      <c r="AO40" s="481">
        <v>0.84</v>
      </c>
      <c r="AP40" s="481">
        <v>0.02</v>
      </c>
      <c r="AQ40" s="480" t="s">
        <v>256</v>
      </c>
      <c r="AR40" s="480" t="s">
        <v>255</v>
      </c>
      <c r="AS40" s="480" t="s">
        <v>256</v>
      </c>
      <c r="AT40" s="480" t="s">
        <v>255</v>
      </c>
      <c r="AU40" s="480" t="s">
        <v>256</v>
      </c>
      <c r="AV40" s="480" t="s">
        <v>255</v>
      </c>
    </row>
    <row r="41" spans="1:48" ht="16.5" customHeight="1" x14ac:dyDescent="0.15">
      <c r="A41" s="37" t="s">
        <v>789</v>
      </c>
      <c r="B41" s="37" t="s">
        <v>380</v>
      </c>
      <c r="C41" s="105" t="s">
        <v>790</v>
      </c>
      <c r="D41" s="37" t="s">
        <v>779</v>
      </c>
      <c r="E41" s="282">
        <v>41338</v>
      </c>
      <c r="F41" s="37" t="s">
        <v>253</v>
      </c>
      <c r="G41" s="65" t="s">
        <v>263</v>
      </c>
      <c r="H41" s="53">
        <v>11</v>
      </c>
      <c r="I41" s="53" t="s">
        <v>263</v>
      </c>
      <c r="K41" s="53" t="s">
        <v>263</v>
      </c>
      <c r="M41" s="29">
        <v>1.1609617492338384</v>
      </c>
      <c r="N41" s="29">
        <v>4.4474725138367974</v>
      </c>
      <c r="O41" s="29">
        <v>1.1295544171492744</v>
      </c>
      <c r="P41" s="29">
        <v>7.0102467126752881</v>
      </c>
      <c r="Q41" s="29">
        <v>12.725302950037287</v>
      </c>
      <c r="R41" s="64">
        <v>0.5948</v>
      </c>
      <c r="S41" s="64" t="s">
        <v>254</v>
      </c>
      <c r="T41" s="64" t="s">
        <v>254</v>
      </c>
      <c r="U41" s="64">
        <v>0.2525</v>
      </c>
      <c r="V41" s="63">
        <v>2.2409908040936011E-2</v>
      </c>
      <c r="X41" s="279"/>
      <c r="Y41" s="279"/>
      <c r="Z41" s="279"/>
      <c r="AA41" s="512">
        <v>0.63836426399941959</v>
      </c>
      <c r="AB41" s="402" t="s">
        <v>255</v>
      </c>
      <c r="AC41" s="480" t="s">
        <v>256</v>
      </c>
      <c r="AD41" s="402" t="s">
        <v>255</v>
      </c>
      <c r="AE41" s="481">
        <v>92</v>
      </c>
      <c r="AF41" s="481">
        <v>4</v>
      </c>
      <c r="AG41" s="481">
        <v>2.9000000000000001E-2</v>
      </c>
      <c r="AH41" s="481">
        <v>2E-3</v>
      </c>
      <c r="AI41" s="481">
        <v>23</v>
      </c>
      <c r="AJ41" s="481">
        <v>1</v>
      </c>
      <c r="AK41" s="480" t="s">
        <v>256</v>
      </c>
      <c r="AL41" s="480" t="s">
        <v>255</v>
      </c>
      <c r="AM41" s="481">
        <v>20.5</v>
      </c>
      <c r="AN41" s="481">
        <v>0.5</v>
      </c>
      <c r="AO41" s="488">
        <v>0.8</v>
      </c>
      <c r="AP41" s="481">
        <v>0.02</v>
      </c>
      <c r="AQ41" s="480" t="s">
        <v>256</v>
      </c>
      <c r="AR41" s="480" t="s">
        <v>255</v>
      </c>
      <c r="AS41" s="480" t="s">
        <v>256</v>
      </c>
      <c r="AT41" s="480" t="s">
        <v>255</v>
      </c>
      <c r="AU41" s="481">
        <v>1.08</v>
      </c>
      <c r="AV41" s="481">
        <v>0.08</v>
      </c>
    </row>
    <row r="42" spans="1:48" ht="16.5" customHeight="1" x14ac:dyDescent="0.15">
      <c r="A42" s="37" t="s">
        <v>791</v>
      </c>
      <c r="B42" s="37" t="s">
        <v>380</v>
      </c>
      <c r="C42" s="105" t="s">
        <v>792</v>
      </c>
      <c r="D42" s="37" t="s">
        <v>779</v>
      </c>
      <c r="E42" s="282" t="s">
        <v>753</v>
      </c>
      <c r="F42" s="37" t="s">
        <v>253</v>
      </c>
      <c r="G42" s="65">
        <v>6.36</v>
      </c>
      <c r="H42" s="53">
        <v>7.9</v>
      </c>
      <c r="I42" s="53">
        <v>64</v>
      </c>
      <c r="K42" s="53" t="s">
        <v>263</v>
      </c>
      <c r="M42" s="29">
        <v>1.1433404557618889</v>
      </c>
      <c r="N42" s="29">
        <v>4.1957412206065232</v>
      </c>
      <c r="O42" s="29">
        <v>1.0890391655830438</v>
      </c>
      <c r="P42" s="29">
        <v>6.6902158251039854</v>
      </c>
      <c r="Q42" s="29">
        <v>12.165428426579709</v>
      </c>
      <c r="R42" s="29" t="s">
        <v>263</v>
      </c>
      <c r="S42" s="64" t="s">
        <v>254</v>
      </c>
      <c r="T42" s="29" t="s">
        <v>263</v>
      </c>
      <c r="U42" s="29" t="s">
        <v>263</v>
      </c>
      <c r="V42" s="63">
        <v>2.0136246987351857E-2</v>
      </c>
      <c r="X42" s="279"/>
      <c r="Y42" s="279"/>
      <c r="Z42" s="279"/>
      <c r="AA42" s="512">
        <v>0.49963040182400292</v>
      </c>
      <c r="AB42" s="402" t="s">
        <v>255</v>
      </c>
      <c r="AC42" s="480" t="s">
        <v>256</v>
      </c>
      <c r="AD42" s="402" t="s">
        <v>255</v>
      </c>
      <c r="AE42" s="481">
        <v>86</v>
      </c>
      <c r="AF42" s="481">
        <v>8</v>
      </c>
      <c r="AG42" s="481">
        <v>3.9E-2</v>
      </c>
      <c r="AH42" s="481">
        <v>3.0000000000000001E-3</v>
      </c>
      <c r="AI42" s="481">
        <v>21</v>
      </c>
      <c r="AJ42" s="481">
        <v>1</v>
      </c>
      <c r="AK42" s="481">
        <v>7.9</v>
      </c>
      <c r="AL42" s="481">
        <v>0.2</v>
      </c>
      <c r="AM42" s="481">
        <v>18.399999999999999</v>
      </c>
      <c r="AN42" s="481">
        <v>0.5</v>
      </c>
      <c r="AO42" s="481">
        <v>0.81</v>
      </c>
      <c r="AP42" s="481">
        <v>0.02</v>
      </c>
      <c r="AQ42" s="480" t="s">
        <v>256</v>
      </c>
      <c r="AR42" s="480" t="s">
        <v>255</v>
      </c>
      <c r="AS42" s="480" t="s">
        <v>256</v>
      </c>
      <c r="AT42" s="480" t="s">
        <v>255</v>
      </c>
      <c r="AU42" s="480" t="s">
        <v>256</v>
      </c>
      <c r="AV42" s="480" t="s">
        <v>255</v>
      </c>
    </row>
    <row r="43" spans="1:48" ht="8.25" customHeight="1" x14ac:dyDescent="0.2">
      <c r="G43" s="65"/>
      <c r="X43" s="280"/>
      <c r="Y43" s="280"/>
      <c r="Z43" s="280"/>
      <c r="AC43" s="487"/>
    </row>
    <row r="44" spans="1:48" ht="16.5" customHeight="1" x14ac:dyDescent="0.2">
      <c r="A44" s="4" t="s">
        <v>793</v>
      </c>
      <c r="B44" s="4"/>
      <c r="C44" s="4"/>
      <c r="G44" s="54"/>
      <c r="H44" s="54"/>
      <c r="I44" s="54"/>
      <c r="J44" s="54"/>
      <c r="K44" s="54"/>
      <c r="M44" s="54"/>
      <c r="N44" s="54"/>
      <c r="O44" s="54"/>
      <c r="P44" s="54"/>
      <c r="Q44" s="54"/>
      <c r="R44" s="54"/>
      <c r="S44" s="54"/>
      <c r="T44" s="54"/>
      <c r="U44" s="54"/>
      <c r="V44" s="54"/>
      <c r="X44" s="280"/>
      <c r="Y44" s="280"/>
      <c r="Z44" s="280"/>
      <c r="AC44" s="487"/>
    </row>
    <row r="45" spans="1:48" ht="16.5" customHeight="1" x14ac:dyDescent="0.15">
      <c r="A45" s="37" t="s">
        <v>794</v>
      </c>
      <c r="B45" s="4"/>
      <c r="C45" s="4"/>
      <c r="D45" s="37" t="s">
        <v>795</v>
      </c>
      <c r="E45" s="283" t="s">
        <v>796</v>
      </c>
      <c r="F45" s="37" t="s">
        <v>253</v>
      </c>
      <c r="G45" s="65" t="s">
        <v>263</v>
      </c>
      <c r="H45" s="65" t="s">
        <v>263</v>
      </c>
      <c r="I45" s="65" t="s">
        <v>263</v>
      </c>
      <c r="J45" s="54"/>
      <c r="K45" s="65" t="s">
        <v>263</v>
      </c>
      <c r="M45" s="281">
        <v>1.1378126681231382</v>
      </c>
      <c r="N45" s="281">
        <v>3.7067825827209537</v>
      </c>
      <c r="O45" s="281">
        <v>0.75928422959285025</v>
      </c>
      <c r="P45" s="281">
        <v>5.2160546573982129</v>
      </c>
      <c r="Q45" s="64">
        <v>23.525833747692669</v>
      </c>
      <c r="R45" s="29" t="s">
        <v>263</v>
      </c>
      <c r="S45" s="29" t="s">
        <v>263</v>
      </c>
      <c r="T45" s="29" t="s">
        <v>263</v>
      </c>
      <c r="U45" s="29" t="s">
        <v>263</v>
      </c>
      <c r="V45" s="29" t="s">
        <v>263</v>
      </c>
      <c r="X45" s="313">
        <v>0.70762000000000003</v>
      </c>
      <c r="Y45" s="313">
        <v>1.4E-5</v>
      </c>
      <c r="Z45" s="313"/>
      <c r="AA45" s="512"/>
      <c r="AB45" s="402" t="s">
        <v>255</v>
      </c>
      <c r="AC45" s="480" t="s">
        <v>256</v>
      </c>
      <c r="AD45" s="402" t="s">
        <v>255</v>
      </c>
      <c r="AE45" s="481">
        <v>80</v>
      </c>
      <c r="AF45" s="481">
        <v>7</v>
      </c>
      <c r="AG45" s="481">
        <v>1.7000000000000001E-2</v>
      </c>
      <c r="AH45" s="481">
        <v>4.0000000000000001E-3</v>
      </c>
      <c r="AI45" s="481">
        <v>22.8</v>
      </c>
      <c r="AJ45" s="481">
        <v>2.2000000000000002</v>
      </c>
      <c r="AK45" s="481">
        <v>47.8</v>
      </c>
      <c r="AL45" s="481">
        <v>1.9</v>
      </c>
      <c r="AM45" s="481">
        <v>33.9</v>
      </c>
      <c r="AN45" s="481">
        <v>1.1000000000000001</v>
      </c>
      <c r="AO45" s="481">
        <v>0.52</v>
      </c>
      <c r="AP45" s="481">
        <v>0.02</v>
      </c>
      <c r="AQ45" s="480" t="s">
        <v>256</v>
      </c>
      <c r="AR45" s="480" t="s">
        <v>255</v>
      </c>
      <c r="AS45" s="481">
        <v>0.18</v>
      </c>
      <c r="AT45" s="481">
        <v>0.01</v>
      </c>
      <c r="AU45" s="481">
        <v>1.5</v>
      </c>
      <c r="AV45" s="481">
        <v>0.1</v>
      </c>
    </row>
    <row r="46" spans="1:48" ht="16.5" customHeight="1" x14ac:dyDescent="0.15">
      <c r="A46" s="37" t="s">
        <v>797</v>
      </c>
      <c r="B46" s="37" t="s">
        <v>380</v>
      </c>
      <c r="C46" s="105" t="s">
        <v>798</v>
      </c>
      <c r="D46" s="37" t="s">
        <v>795</v>
      </c>
      <c r="E46" s="282" t="s">
        <v>768</v>
      </c>
      <c r="F46" s="37" t="s">
        <v>253</v>
      </c>
      <c r="G46" s="65">
        <v>6.5</v>
      </c>
      <c r="H46" s="53">
        <v>4</v>
      </c>
      <c r="I46" s="53">
        <v>37.799999999999997</v>
      </c>
      <c r="K46" s="28">
        <v>17.7</v>
      </c>
      <c r="M46" s="29">
        <v>0.71775137221418239</v>
      </c>
      <c r="N46" s="29">
        <v>2.1560246839363244</v>
      </c>
      <c r="O46" s="29">
        <v>0.35973935060299084</v>
      </c>
      <c r="P46" s="29">
        <v>2.543777548287506</v>
      </c>
      <c r="Q46" s="29">
        <v>7.8421762363724072</v>
      </c>
      <c r="R46" s="29">
        <v>0.42</v>
      </c>
      <c r="S46" s="64" t="s">
        <v>254</v>
      </c>
      <c r="T46" s="29" t="s">
        <v>263</v>
      </c>
      <c r="U46" s="29">
        <v>0.16</v>
      </c>
      <c r="V46" s="63">
        <v>1.4157256825856248E-2</v>
      </c>
      <c r="X46" s="312">
        <v>0.70766399999999996</v>
      </c>
      <c r="Y46" s="312">
        <v>2.0000000000000002E-5</v>
      </c>
      <c r="Z46" s="312"/>
      <c r="AA46" s="512">
        <v>0.3255316612420448</v>
      </c>
      <c r="AB46" s="402" t="s">
        <v>255</v>
      </c>
      <c r="AC46" s="480" t="s">
        <v>256</v>
      </c>
      <c r="AD46" s="402" t="s">
        <v>255</v>
      </c>
      <c r="AE46" s="481">
        <v>41</v>
      </c>
      <c r="AF46" s="481">
        <v>2</v>
      </c>
      <c r="AG46" s="481">
        <v>4.9000000000000002E-2</v>
      </c>
      <c r="AH46" s="481">
        <v>6.0000000000000001E-3</v>
      </c>
      <c r="AI46" s="481">
        <v>14.6</v>
      </c>
      <c r="AJ46" s="481">
        <v>0.9</v>
      </c>
      <c r="AK46" s="481">
        <v>29.9</v>
      </c>
      <c r="AL46" s="481">
        <v>0.9</v>
      </c>
      <c r="AM46" s="481">
        <v>8.4</v>
      </c>
      <c r="AN46" s="481">
        <v>0.4</v>
      </c>
      <c r="AO46" s="481">
        <v>0.33</v>
      </c>
      <c r="AP46" s="481">
        <v>0.01</v>
      </c>
      <c r="AQ46" s="480" t="s">
        <v>256</v>
      </c>
      <c r="AR46" s="480" t="s">
        <v>255</v>
      </c>
      <c r="AS46" s="480" t="s">
        <v>256</v>
      </c>
      <c r="AT46" s="480" t="s">
        <v>255</v>
      </c>
      <c r="AU46" s="480" t="s">
        <v>256</v>
      </c>
      <c r="AV46" s="487"/>
    </row>
    <row r="47" spans="1:48" ht="16.5" customHeight="1" x14ac:dyDescent="0.15">
      <c r="A47" s="37" t="s">
        <v>799</v>
      </c>
      <c r="B47" s="37" t="s">
        <v>380</v>
      </c>
      <c r="C47" s="105" t="s">
        <v>800</v>
      </c>
      <c r="D47" s="37" t="s">
        <v>801</v>
      </c>
      <c r="E47" s="282">
        <v>40726</v>
      </c>
      <c r="F47" s="37" t="s">
        <v>253</v>
      </c>
      <c r="G47" s="65">
        <v>7.16</v>
      </c>
      <c r="H47" s="53">
        <v>3.8</v>
      </c>
      <c r="I47" s="53">
        <v>44.7</v>
      </c>
      <c r="J47" s="65"/>
      <c r="K47" s="53" t="s">
        <v>263</v>
      </c>
      <c r="M47" s="29">
        <v>1.0750777393629178</v>
      </c>
      <c r="N47" s="29">
        <v>3.3703796003042075</v>
      </c>
      <c r="O47" s="29">
        <v>0.63279825046828619</v>
      </c>
      <c r="P47" s="29">
        <v>4.5695250702677068</v>
      </c>
      <c r="Q47" s="29">
        <v>11.219875443840007</v>
      </c>
      <c r="R47" s="29">
        <v>0.39729999999999999</v>
      </c>
      <c r="S47" s="64" t="s">
        <v>254</v>
      </c>
      <c r="T47" s="64" t="s">
        <v>740</v>
      </c>
      <c r="U47" s="29">
        <v>0.2</v>
      </c>
      <c r="V47" s="63">
        <v>1.840309602915265E-2</v>
      </c>
      <c r="X47" s="312">
        <v>0.70770749919996856</v>
      </c>
      <c r="Y47" s="312">
        <v>1.5999999999999999E-5</v>
      </c>
      <c r="Z47" s="312"/>
      <c r="AA47" s="512">
        <v>0.37711663159810055</v>
      </c>
      <c r="AB47" s="402" t="s">
        <v>255</v>
      </c>
      <c r="AC47" s="480" t="s">
        <v>256</v>
      </c>
      <c r="AD47" s="402" t="s">
        <v>255</v>
      </c>
      <c r="AE47" s="481">
        <v>61</v>
      </c>
      <c r="AF47" s="481">
        <v>4</v>
      </c>
      <c r="AG47" s="481">
        <v>2.7E-2</v>
      </c>
      <c r="AH47" s="481">
        <v>3.0000000000000001E-3</v>
      </c>
      <c r="AI47" s="481">
        <v>19</v>
      </c>
      <c r="AJ47" s="481">
        <v>2</v>
      </c>
      <c r="AK47" s="481">
        <v>7.6</v>
      </c>
      <c r="AL47" s="481">
        <v>0.3</v>
      </c>
      <c r="AM47" s="481">
        <v>13.3</v>
      </c>
      <c r="AN47" s="481">
        <v>0.5</v>
      </c>
      <c r="AO47" s="481">
        <v>0.33</v>
      </c>
      <c r="AP47" s="481">
        <v>0.01</v>
      </c>
      <c r="AQ47" s="480" t="s">
        <v>256</v>
      </c>
      <c r="AR47" s="480" t="s">
        <v>255</v>
      </c>
      <c r="AS47" s="480" t="s">
        <v>256</v>
      </c>
      <c r="AT47" s="480" t="s">
        <v>255</v>
      </c>
      <c r="AU47" s="480" t="s">
        <v>256</v>
      </c>
      <c r="AV47" s="402" t="s">
        <v>255</v>
      </c>
    </row>
    <row r="48" spans="1:48" ht="16.5" customHeight="1" x14ac:dyDescent="0.15">
      <c r="A48" s="37" t="s">
        <v>802</v>
      </c>
      <c r="B48" s="37" t="s">
        <v>380</v>
      </c>
      <c r="C48" s="105" t="s">
        <v>803</v>
      </c>
      <c r="D48" s="37" t="s">
        <v>801</v>
      </c>
      <c r="E48" s="282">
        <v>40889</v>
      </c>
      <c r="F48" s="37" t="s">
        <v>253</v>
      </c>
      <c r="G48" s="65" t="s">
        <v>263</v>
      </c>
      <c r="H48" s="53" t="s">
        <v>263</v>
      </c>
      <c r="I48" s="53" t="s">
        <v>263</v>
      </c>
      <c r="J48" s="65"/>
      <c r="K48" s="53" t="s">
        <v>263</v>
      </c>
      <c r="M48" s="29">
        <v>0.99554154479638468</v>
      </c>
      <c r="N48" s="29">
        <v>3.3492022625406142</v>
      </c>
      <c r="O48" s="29">
        <v>0.61654927732785958</v>
      </c>
      <c r="P48" s="29">
        <v>4.4624902869589373</v>
      </c>
      <c r="Q48" s="29">
        <v>11.291981711016035</v>
      </c>
      <c r="R48" s="29">
        <v>0.40560000000000002</v>
      </c>
      <c r="S48" s="64" t="s">
        <v>254</v>
      </c>
      <c r="T48" s="64" t="s">
        <v>740</v>
      </c>
      <c r="U48" s="64" t="s">
        <v>741</v>
      </c>
      <c r="V48" s="63">
        <v>1.7517055420583377E-2</v>
      </c>
      <c r="X48" s="312">
        <v>0.70770688683824134</v>
      </c>
      <c r="Y48" s="312">
        <v>4.6999999999999997E-5</v>
      </c>
      <c r="Z48" s="312"/>
      <c r="AA48" s="512">
        <v>0.33430380421473488</v>
      </c>
      <c r="AB48" s="402" t="s">
        <v>255</v>
      </c>
      <c r="AC48" s="480" t="s">
        <v>256</v>
      </c>
      <c r="AD48" s="402" t="s">
        <v>255</v>
      </c>
      <c r="AE48" s="481">
        <v>58</v>
      </c>
      <c r="AF48" s="481">
        <v>3</v>
      </c>
      <c r="AG48" s="481">
        <v>2.3E-2</v>
      </c>
      <c r="AH48" s="481">
        <v>3.0000000000000001E-3</v>
      </c>
      <c r="AI48" s="481">
        <v>18</v>
      </c>
      <c r="AJ48" s="481">
        <v>1</v>
      </c>
      <c r="AK48" s="481">
        <v>6.3</v>
      </c>
      <c r="AL48" s="481">
        <v>0.2</v>
      </c>
      <c r="AM48" s="481">
        <v>9.4</v>
      </c>
      <c r="AN48" s="481">
        <v>0.4</v>
      </c>
      <c r="AO48" s="481">
        <v>0.31</v>
      </c>
      <c r="AP48" s="481">
        <v>0.01</v>
      </c>
      <c r="AQ48" s="480" t="s">
        <v>256</v>
      </c>
      <c r="AR48" s="480" t="s">
        <v>255</v>
      </c>
      <c r="AS48" s="480" t="s">
        <v>256</v>
      </c>
      <c r="AT48" s="480" t="s">
        <v>255</v>
      </c>
      <c r="AU48" s="480" t="s">
        <v>256</v>
      </c>
      <c r="AV48" s="402" t="s">
        <v>255</v>
      </c>
    </row>
    <row r="49" spans="1:48" ht="16.5" customHeight="1" x14ac:dyDescent="0.15">
      <c r="A49" s="37" t="s">
        <v>804</v>
      </c>
      <c r="B49" s="37" t="s">
        <v>380</v>
      </c>
      <c r="C49" s="105" t="s">
        <v>805</v>
      </c>
      <c r="D49" s="37" t="s">
        <v>801</v>
      </c>
      <c r="E49" s="282">
        <v>41066</v>
      </c>
      <c r="F49" s="37" t="s">
        <v>253</v>
      </c>
      <c r="G49" s="65">
        <v>7.2</v>
      </c>
      <c r="H49" s="53">
        <v>9.1999999999999993</v>
      </c>
      <c r="I49" s="53">
        <v>40.299999999999997</v>
      </c>
      <c r="J49" s="65"/>
      <c r="K49" s="53" t="s">
        <v>263</v>
      </c>
      <c r="M49" s="29">
        <v>1.0024606255740209</v>
      </c>
      <c r="N49" s="29">
        <v>3.1923066300676064</v>
      </c>
      <c r="O49" s="29">
        <v>0.59713442158039409</v>
      </c>
      <c r="P49" s="29">
        <v>4.3690986014338602</v>
      </c>
      <c r="Q49" s="29">
        <v>10.77899183425302</v>
      </c>
      <c r="R49" s="29">
        <v>0.30940000000000001</v>
      </c>
      <c r="S49" s="64" t="s">
        <v>254</v>
      </c>
      <c r="T49" s="64" t="s">
        <v>740</v>
      </c>
      <c r="U49" s="64" t="s">
        <v>741</v>
      </c>
      <c r="V49" s="63">
        <v>1.9652180153247926E-2</v>
      </c>
      <c r="X49" s="312">
        <v>0.70775663607298511</v>
      </c>
      <c r="Y49" s="312">
        <v>9.0000000000000002E-6</v>
      </c>
      <c r="Z49" s="312"/>
      <c r="AA49" s="512">
        <v>0.42149648235906811</v>
      </c>
      <c r="AB49" s="402" t="s">
        <v>255</v>
      </c>
      <c r="AC49" s="480" t="s">
        <v>256</v>
      </c>
      <c r="AD49" s="402" t="s">
        <v>255</v>
      </c>
      <c r="AE49" s="481">
        <v>58</v>
      </c>
      <c r="AF49" s="481">
        <v>6</v>
      </c>
      <c r="AG49" s="489">
        <v>0.04</v>
      </c>
      <c r="AH49" s="481">
        <v>4.0000000000000001E-3</v>
      </c>
      <c r="AI49" s="481">
        <v>19</v>
      </c>
      <c r="AJ49" s="481">
        <v>2</v>
      </c>
      <c r="AK49" s="481">
        <v>12.3</v>
      </c>
      <c r="AL49" s="481">
        <v>0.4</v>
      </c>
      <c r="AM49" s="481">
        <v>10.9</v>
      </c>
      <c r="AN49" s="481">
        <v>0.4</v>
      </c>
      <c r="AO49" s="481">
        <v>0.38</v>
      </c>
      <c r="AP49" s="481">
        <v>0.01</v>
      </c>
      <c r="AQ49" s="480" t="s">
        <v>256</v>
      </c>
      <c r="AR49" s="480" t="s">
        <v>255</v>
      </c>
      <c r="AS49" s="481">
        <v>4.1000000000000002E-2</v>
      </c>
      <c r="AT49" s="481">
        <v>4.0000000000000001E-3</v>
      </c>
      <c r="AU49" s="480" t="s">
        <v>256</v>
      </c>
      <c r="AV49" s="480" t="s">
        <v>255</v>
      </c>
    </row>
    <row r="50" spans="1:48" ht="16.5" customHeight="1" x14ac:dyDescent="0.15">
      <c r="A50" s="37" t="s">
        <v>806</v>
      </c>
      <c r="B50" s="37" t="s">
        <v>380</v>
      </c>
      <c r="C50" s="105" t="s">
        <v>807</v>
      </c>
      <c r="D50" s="37" t="s">
        <v>801</v>
      </c>
      <c r="E50" s="282" t="s">
        <v>738</v>
      </c>
      <c r="F50" s="37" t="s">
        <v>253</v>
      </c>
      <c r="G50" s="65">
        <v>6.74</v>
      </c>
      <c r="H50" s="53">
        <v>13.6</v>
      </c>
      <c r="I50" s="53">
        <v>49</v>
      </c>
      <c r="J50" s="65"/>
      <c r="K50" s="53" t="s">
        <v>263</v>
      </c>
      <c r="M50" s="29">
        <v>1.1047496228523297</v>
      </c>
      <c r="N50" s="29">
        <v>3.5360765746301519</v>
      </c>
      <c r="O50" s="29">
        <v>0.68850298058985149</v>
      </c>
      <c r="P50" s="29">
        <v>5.1579117800808083</v>
      </c>
      <c r="Q50" s="29">
        <v>11.609210292489166</v>
      </c>
      <c r="R50" s="29">
        <v>0.44109999999999999</v>
      </c>
      <c r="S50" s="64" t="s">
        <v>254</v>
      </c>
      <c r="T50" s="64" t="s">
        <v>740</v>
      </c>
      <c r="U50" s="64" t="s">
        <v>741</v>
      </c>
      <c r="V50" s="63">
        <v>2.0758154688200699E-2</v>
      </c>
      <c r="X50" s="312">
        <v>0.70766445561804936</v>
      </c>
      <c r="Y50" s="312">
        <v>2.0000000000000002E-5</v>
      </c>
      <c r="Z50" s="312"/>
      <c r="AA50" s="512">
        <v>0.31967562720446047</v>
      </c>
      <c r="AB50" s="402" t="s">
        <v>255</v>
      </c>
      <c r="AC50" s="480" t="s">
        <v>256</v>
      </c>
      <c r="AD50" s="402" t="s">
        <v>255</v>
      </c>
      <c r="AE50" s="481">
        <v>69</v>
      </c>
      <c r="AF50" s="481">
        <v>3</v>
      </c>
      <c r="AG50" s="481">
        <v>2.7E-2</v>
      </c>
      <c r="AH50" s="481">
        <v>2E-3</v>
      </c>
      <c r="AI50" s="481">
        <v>20</v>
      </c>
      <c r="AJ50" s="481">
        <v>2</v>
      </c>
      <c r="AK50" s="481">
        <v>8.1</v>
      </c>
      <c r="AL50" s="481">
        <v>0.3</v>
      </c>
      <c r="AM50" s="481">
        <v>13</v>
      </c>
      <c r="AN50" s="481">
        <v>0.4</v>
      </c>
      <c r="AO50" s="481">
        <v>0.46</v>
      </c>
      <c r="AP50" s="481">
        <v>0.01</v>
      </c>
      <c r="AQ50" s="480" t="s">
        <v>256</v>
      </c>
      <c r="AR50" s="480" t="s">
        <v>255</v>
      </c>
      <c r="AS50" s="480" t="s">
        <v>256</v>
      </c>
      <c r="AT50" s="480" t="s">
        <v>255</v>
      </c>
      <c r="AU50" s="480" t="s">
        <v>256</v>
      </c>
      <c r="AV50" s="480" t="s">
        <v>255</v>
      </c>
    </row>
    <row r="51" spans="1:48" ht="16.5" customHeight="1" x14ac:dyDescent="0.15">
      <c r="A51" s="37" t="s">
        <v>808</v>
      </c>
      <c r="B51" s="37" t="s">
        <v>380</v>
      </c>
      <c r="C51" s="105" t="s">
        <v>809</v>
      </c>
      <c r="D51" s="37" t="s">
        <v>795</v>
      </c>
      <c r="E51" s="282">
        <v>41338</v>
      </c>
      <c r="F51" s="37" t="s">
        <v>253</v>
      </c>
      <c r="G51" s="65" t="s">
        <v>263</v>
      </c>
      <c r="H51" s="53">
        <v>10.7</v>
      </c>
      <c r="I51" s="53" t="s">
        <v>263</v>
      </c>
      <c r="K51" s="53" t="s">
        <v>263</v>
      </c>
      <c r="M51" s="29">
        <v>0.98248198359578498</v>
      </c>
      <c r="N51" s="29">
        <v>3.4166401055235101</v>
      </c>
      <c r="O51" s="29">
        <v>0.58312478915813526</v>
      </c>
      <c r="P51" s="29">
        <v>4.3650073120554849</v>
      </c>
      <c r="Q51" s="29">
        <v>10.871106875464569</v>
      </c>
      <c r="R51" s="64">
        <v>0.6462</v>
      </c>
      <c r="S51" s="64" t="s">
        <v>254</v>
      </c>
      <c r="T51" s="64" t="s">
        <v>254</v>
      </c>
      <c r="U51" s="64">
        <v>0.18659999999999999</v>
      </c>
      <c r="V51" s="63">
        <v>1.7981199691814873E-2</v>
      </c>
      <c r="X51" s="312"/>
      <c r="Y51" s="312"/>
      <c r="Z51" s="312"/>
      <c r="AA51" s="512">
        <v>0.33001103637699458</v>
      </c>
      <c r="AB51" s="402" t="s">
        <v>255</v>
      </c>
      <c r="AC51" s="480" t="s">
        <v>256</v>
      </c>
      <c r="AD51" s="402" t="s">
        <v>255</v>
      </c>
      <c r="AE51" s="481">
        <v>61</v>
      </c>
      <c r="AF51" s="481">
        <v>3</v>
      </c>
      <c r="AG51" s="481">
        <v>2.5000000000000001E-2</v>
      </c>
      <c r="AH51" s="481">
        <v>2E-3</v>
      </c>
      <c r="AI51" s="481">
        <v>18</v>
      </c>
      <c r="AJ51" s="481">
        <v>2</v>
      </c>
      <c r="AK51" s="481">
        <v>6.1</v>
      </c>
      <c r="AL51" s="481">
        <v>0.3</v>
      </c>
      <c r="AM51" s="481">
        <v>10.3</v>
      </c>
      <c r="AN51" s="481">
        <v>0.5</v>
      </c>
      <c r="AO51" s="481">
        <v>0.46</v>
      </c>
      <c r="AP51" s="481">
        <v>0.02</v>
      </c>
      <c r="AQ51" s="480" t="s">
        <v>256</v>
      </c>
      <c r="AR51" s="480" t="s">
        <v>255</v>
      </c>
      <c r="AS51" s="480" t="s">
        <v>256</v>
      </c>
      <c r="AT51" s="480" t="s">
        <v>255</v>
      </c>
      <c r="AU51" s="481">
        <v>0.6</v>
      </c>
      <c r="AV51" s="481">
        <v>0.1</v>
      </c>
    </row>
    <row r="52" spans="1:48" ht="16.5" customHeight="1" x14ac:dyDescent="0.15">
      <c r="A52" s="37" t="s">
        <v>810</v>
      </c>
      <c r="B52" s="37" t="s">
        <v>380</v>
      </c>
      <c r="C52" s="105" t="s">
        <v>811</v>
      </c>
      <c r="D52" s="37" t="s">
        <v>795</v>
      </c>
      <c r="E52" s="282" t="s">
        <v>753</v>
      </c>
      <c r="F52" s="37" t="s">
        <v>253</v>
      </c>
      <c r="G52" s="65">
        <v>5.3</v>
      </c>
      <c r="H52" s="53">
        <v>6.3</v>
      </c>
      <c r="I52" s="53">
        <v>36</v>
      </c>
      <c r="J52" s="65">
        <v>2.1560000000000001</v>
      </c>
      <c r="K52" s="53" t="s">
        <v>263</v>
      </c>
      <c r="M52" s="29">
        <v>0.8268023838054197</v>
      </c>
      <c r="N52" s="29">
        <v>3.1550813846566879</v>
      </c>
      <c r="O52" s="29">
        <v>0.41196079320430401</v>
      </c>
      <c r="P52" s="29">
        <v>2.8976609372470206</v>
      </c>
      <c r="Q52" s="29">
        <v>9.9351880265210823</v>
      </c>
      <c r="R52" s="29" t="s">
        <v>263</v>
      </c>
      <c r="S52" s="64" t="s">
        <v>254</v>
      </c>
      <c r="T52" s="29" t="s">
        <v>263</v>
      </c>
      <c r="U52" s="29" t="s">
        <v>263</v>
      </c>
      <c r="V52" s="63">
        <v>1.2657103942652332E-2</v>
      </c>
      <c r="X52" s="312"/>
      <c r="Y52" s="312"/>
      <c r="Z52" s="312"/>
      <c r="AA52" s="512">
        <v>0.13094288941576901</v>
      </c>
      <c r="AB52" s="402" t="s">
        <v>255</v>
      </c>
      <c r="AC52" s="480" t="s">
        <v>256</v>
      </c>
      <c r="AD52" s="402" t="s">
        <v>255</v>
      </c>
      <c r="AE52" s="481">
        <v>40</v>
      </c>
      <c r="AF52" s="481">
        <v>3</v>
      </c>
      <c r="AG52" s="481">
        <v>5.3999999999999999E-2</v>
      </c>
      <c r="AH52" s="481">
        <v>6.0000000000000001E-3</v>
      </c>
      <c r="AI52" s="481">
        <v>13</v>
      </c>
      <c r="AJ52" s="481">
        <v>1</v>
      </c>
      <c r="AK52" s="481">
        <v>13.6</v>
      </c>
      <c r="AL52" s="481">
        <v>0.5</v>
      </c>
      <c r="AM52" s="481">
        <v>9.8000000000000007</v>
      </c>
      <c r="AN52" s="481">
        <v>0.5</v>
      </c>
      <c r="AO52" s="481">
        <v>0.53</v>
      </c>
      <c r="AP52" s="481">
        <v>0.02</v>
      </c>
      <c r="AQ52" s="480" t="s">
        <v>256</v>
      </c>
      <c r="AR52" s="480" t="s">
        <v>255</v>
      </c>
      <c r="AS52" s="481">
        <v>0.04</v>
      </c>
      <c r="AT52" s="481">
        <v>0.01</v>
      </c>
      <c r="AU52" s="480" t="s">
        <v>256</v>
      </c>
      <c r="AV52" s="480" t="s">
        <v>255</v>
      </c>
    </row>
    <row r="53" spans="1:48" ht="8.25" customHeight="1" x14ac:dyDescent="0.2">
      <c r="G53" s="65"/>
      <c r="X53" s="313"/>
      <c r="Y53" s="313"/>
      <c r="Z53" s="313"/>
      <c r="AC53" s="487"/>
    </row>
    <row r="54" spans="1:48" ht="16.5" customHeight="1" x14ac:dyDescent="0.2">
      <c r="A54" s="4" t="s">
        <v>812</v>
      </c>
      <c r="B54" s="4"/>
      <c r="C54" s="4"/>
      <c r="G54" s="54"/>
      <c r="H54" s="54"/>
      <c r="I54" s="54"/>
      <c r="J54" s="54"/>
      <c r="K54" s="54"/>
      <c r="M54" s="54"/>
      <c r="N54" s="54"/>
      <c r="O54" s="54"/>
      <c r="P54" s="54"/>
      <c r="Q54" s="54"/>
      <c r="R54" s="54"/>
      <c r="S54" s="54"/>
      <c r="T54" s="54"/>
      <c r="U54" s="54"/>
      <c r="V54" s="54"/>
      <c r="X54" s="313"/>
      <c r="Y54" s="313"/>
      <c r="Z54" s="313"/>
      <c r="AC54" s="487"/>
    </row>
    <row r="55" spans="1:48" ht="16.5" customHeight="1" x14ac:dyDescent="0.15">
      <c r="A55" s="37" t="s">
        <v>813</v>
      </c>
      <c r="B55" s="37" t="s">
        <v>380</v>
      </c>
      <c r="C55" s="105" t="s">
        <v>814</v>
      </c>
      <c r="D55" s="37" t="s">
        <v>815</v>
      </c>
      <c r="E55" s="282" t="s">
        <v>816</v>
      </c>
      <c r="F55" s="37" t="s">
        <v>253</v>
      </c>
      <c r="G55" s="65">
        <v>6.72</v>
      </c>
      <c r="H55" s="53">
        <v>4.0999999999999996</v>
      </c>
      <c r="I55" s="53">
        <v>40.5</v>
      </c>
      <c r="J55" s="65"/>
      <c r="K55" s="28">
        <v>20.7</v>
      </c>
      <c r="M55" s="29">
        <v>0.81423968448037853</v>
      </c>
      <c r="N55" s="29">
        <v>2.2720505807533029</v>
      </c>
      <c r="O55" s="29">
        <v>0.54896750345099588</v>
      </c>
      <c r="P55" s="29">
        <v>3.1862384391638727</v>
      </c>
      <c r="Q55" s="29">
        <v>8.8968332577400897</v>
      </c>
      <c r="R55" s="29">
        <v>1.26</v>
      </c>
      <c r="S55" s="29">
        <v>0.11</v>
      </c>
      <c r="T55" s="29" t="s">
        <v>263</v>
      </c>
      <c r="U55" s="29">
        <v>0.28999999999999998</v>
      </c>
      <c r="V55" s="63">
        <v>1.3941931571682114E-2</v>
      </c>
      <c r="X55" s="312">
        <v>0.70781482197133605</v>
      </c>
      <c r="Y55" s="312">
        <v>1.7E-5</v>
      </c>
      <c r="Z55" s="312"/>
      <c r="AA55" s="512">
        <v>0.18766871044210631</v>
      </c>
      <c r="AB55" s="402" t="s">
        <v>255</v>
      </c>
      <c r="AC55" s="480" t="s">
        <v>256</v>
      </c>
      <c r="AD55" s="402" t="s">
        <v>255</v>
      </c>
      <c r="AE55" s="481">
        <v>43</v>
      </c>
      <c r="AF55" s="481">
        <v>2</v>
      </c>
      <c r="AG55" s="481">
        <v>3.9E-2</v>
      </c>
      <c r="AH55" s="481">
        <v>5.0000000000000001E-3</v>
      </c>
      <c r="AI55" s="481">
        <v>14</v>
      </c>
      <c r="AJ55" s="481">
        <v>0.7</v>
      </c>
      <c r="AK55" s="481">
        <v>16.5</v>
      </c>
      <c r="AL55" s="481">
        <v>0.7</v>
      </c>
      <c r="AM55" s="481">
        <v>12.6</v>
      </c>
      <c r="AN55" s="481">
        <v>0.5</v>
      </c>
      <c r="AO55" s="481">
        <v>0.54</v>
      </c>
      <c r="AP55" s="481">
        <v>0.02</v>
      </c>
      <c r="AQ55" s="480" t="s">
        <v>256</v>
      </c>
      <c r="AR55" s="480" t="s">
        <v>255</v>
      </c>
      <c r="AS55" s="480" t="s">
        <v>256</v>
      </c>
      <c r="AT55" s="480" t="s">
        <v>255</v>
      </c>
      <c r="AU55" s="480" t="s">
        <v>256</v>
      </c>
      <c r="AV55" s="402" t="s">
        <v>255</v>
      </c>
    </row>
    <row r="56" spans="1:48" ht="16.5" customHeight="1" x14ac:dyDescent="0.15">
      <c r="A56" s="37" t="s">
        <v>817</v>
      </c>
      <c r="B56" s="37" t="s">
        <v>380</v>
      </c>
      <c r="C56" s="105" t="s">
        <v>818</v>
      </c>
      <c r="D56" s="37" t="s">
        <v>815</v>
      </c>
      <c r="E56" s="282">
        <v>40726</v>
      </c>
      <c r="F56" s="37" t="s">
        <v>253</v>
      </c>
      <c r="G56" s="65">
        <v>6.88</v>
      </c>
      <c r="H56" s="53">
        <v>5.2</v>
      </c>
      <c r="I56" s="53">
        <v>58.9</v>
      </c>
      <c r="J56" s="65"/>
      <c r="K56" s="53" t="s">
        <v>263</v>
      </c>
      <c r="M56" s="29">
        <v>1.2261596103962114</v>
      </c>
      <c r="N56" s="29">
        <v>3.9380061149519148</v>
      </c>
      <c r="O56" s="29">
        <v>1.0694254094335949</v>
      </c>
      <c r="P56" s="29">
        <v>6.3666464464340731</v>
      </c>
      <c r="Q56" s="29">
        <v>10.288651464075318</v>
      </c>
      <c r="R56" s="29">
        <v>0.4098</v>
      </c>
      <c r="S56" s="64" t="s">
        <v>254</v>
      </c>
      <c r="T56" s="64" t="s">
        <v>740</v>
      </c>
      <c r="U56" s="64" t="s">
        <v>741</v>
      </c>
      <c r="V56" s="63">
        <v>2.5548495058448677E-2</v>
      </c>
      <c r="X56" s="312">
        <v>0.70782113083379461</v>
      </c>
      <c r="Y56" s="312">
        <v>3.8000000000000002E-5</v>
      </c>
      <c r="Z56" s="312"/>
      <c r="AA56" s="307">
        <v>0.18559442652785499</v>
      </c>
      <c r="AB56" s="402" t="s">
        <v>255</v>
      </c>
      <c r="AC56" s="480" t="s">
        <v>256</v>
      </c>
      <c r="AD56" s="402" t="s">
        <v>255</v>
      </c>
      <c r="AE56" s="481">
        <v>80</v>
      </c>
      <c r="AF56" s="481">
        <v>8</v>
      </c>
      <c r="AG56" s="481">
        <v>2.5999999999999999E-2</v>
      </c>
      <c r="AH56" s="481">
        <v>3.0000000000000001E-3</v>
      </c>
      <c r="AI56" s="481">
        <v>26</v>
      </c>
      <c r="AJ56" s="481">
        <v>2</v>
      </c>
      <c r="AK56" s="481">
        <v>4.5999999999999996</v>
      </c>
      <c r="AL56" s="481">
        <v>0.2</v>
      </c>
      <c r="AM56" s="481">
        <v>27.2</v>
      </c>
      <c r="AN56" s="481">
        <v>0.8</v>
      </c>
      <c r="AO56" s="481">
        <v>0.72</v>
      </c>
      <c r="AP56" s="481">
        <v>0.03</v>
      </c>
      <c r="AQ56" s="480" t="s">
        <v>256</v>
      </c>
      <c r="AR56" s="480" t="s">
        <v>255</v>
      </c>
      <c r="AS56" s="480" t="s">
        <v>256</v>
      </c>
      <c r="AT56" s="480" t="s">
        <v>255</v>
      </c>
      <c r="AU56" s="480" t="s">
        <v>256</v>
      </c>
      <c r="AV56" s="480" t="s">
        <v>255</v>
      </c>
    </row>
    <row r="57" spans="1:48" ht="16.5" customHeight="1" x14ac:dyDescent="0.15">
      <c r="A57" s="37" t="s">
        <v>819</v>
      </c>
      <c r="B57" s="37" t="s">
        <v>380</v>
      </c>
      <c r="C57" s="105" t="s">
        <v>820</v>
      </c>
      <c r="D57" s="37" t="s">
        <v>821</v>
      </c>
      <c r="E57" s="282">
        <v>40889</v>
      </c>
      <c r="F57" s="37" t="s">
        <v>253</v>
      </c>
      <c r="G57" s="65" t="s">
        <v>263</v>
      </c>
      <c r="H57" s="53" t="s">
        <v>263</v>
      </c>
      <c r="I57" s="53" t="s">
        <v>263</v>
      </c>
      <c r="J57" s="65"/>
      <c r="K57" s="53" t="s">
        <v>263</v>
      </c>
      <c r="M57" s="29">
        <v>1.0711783185004289</v>
      </c>
      <c r="N57" s="29">
        <v>3.5644940981402402</v>
      </c>
      <c r="O57" s="29">
        <v>0.87840498982509529</v>
      </c>
      <c r="P57" s="29">
        <v>5.2726750891401206</v>
      </c>
      <c r="Q57" s="29">
        <v>11.68114905110475</v>
      </c>
      <c r="R57" s="29">
        <v>0.4642</v>
      </c>
      <c r="S57" s="64" t="s">
        <v>254</v>
      </c>
      <c r="T57" s="64" t="s">
        <v>740</v>
      </c>
      <c r="U57" s="64" t="s">
        <v>741</v>
      </c>
      <c r="V57" s="63">
        <v>2.1521675704874794E-2</v>
      </c>
      <c r="X57" s="312">
        <v>0.70780471212131357</v>
      </c>
      <c r="Y57" s="312">
        <v>7.9999999999999996E-6</v>
      </c>
      <c r="Z57" s="312"/>
      <c r="AA57" s="512">
        <v>0.34912798378975179</v>
      </c>
      <c r="AB57" s="402" t="s">
        <v>255</v>
      </c>
      <c r="AC57" s="480" t="s">
        <v>256</v>
      </c>
      <c r="AD57" s="402" t="s">
        <v>255</v>
      </c>
      <c r="AE57" s="481">
        <v>73</v>
      </c>
      <c r="AF57" s="481">
        <v>9</v>
      </c>
      <c r="AG57" s="481">
        <v>2.4E-2</v>
      </c>
      <c r="AH57" s="481">
        <v>4.0000000000000001E-3</v>
      </c>
      <c r="AI57" s="481">
        <v>22</v>
      </c>
      <c r="AJ57" s="481">
        <v>3</v>
      </c>
      <c r="AK57" s="481">
        <v>6.8</v>
      </c>
      <c r="AL57" s="481">
        <v>0.2</v>
      </c>
      <c r="AM57" s="481">
        <v>17.600000000000001</v>
      </c>
      <c r="AN57" s="481">
        <v>0.9</v>
      </c>
      <c r="AO57" s="481">
        <v>0.68</v>
      </c>
      <c r="AP57" s="481">
        <v>0.03</v>
      </c>
      <c r="AQ57" s="480" t="s">
        <v>256</v>
      </c>
      <c r="AR57" s="480" t="s">
        <v>255</v>
      </c>
      <c r="AS57" s="480" t="s">
        <v>256</v>
      </c>
      <c r="AT57" s="480" t="s">
        <v>255</v>
      </c>
      <c r="AU57" s="480" t="s">
        <v>256</v>
      </c>
      <c r="AV57" s="480" t="s">
        <v>255</v>
      </c>
    </row>
    <row r="58" spans="1:48" ht="16.5" customHeight="1" x14ac:dyDescent="0.15">
      <c r="A58" s="37" t="s">
        <v>822</v>
      </c>
      <c r="B58" s="37" t="s">
        <v>380</v>
      </c>
      <c r="C58" s="105" t="s">
        <v>823</v>
      </c>
      <c r="D58" s="37" t="s">
        <v>821</v>
      </c>
      <c r="E58" s="282">
        <v>41066</v>
      </c>
      <c r="F58" s="37" t="s">
        <v>253</v>
      </c>
      <c r="G58" s="65">
        <v>6.72</v>
      </c>
      <c r="H58" s="53">
        <v>9.5</v>
      </c>
      <c r="I58" s="53">
        <v>50.6</v>
      </c>
      <c r="J58" s="65"/>
      <c r="K58" s="53" t="s">
        <v>263</v>
      </c>
      <c r="M58" s="29">
        <v>1.1077916346672905</v>
      </c>
      <c r="N58" s="29">
        <v>3.6624428220790737</v>
      </c>
      <c r="O58" s="29">
        <v>0.9031168830916938</v>
      </c>
      <c r="P58" s="29">
        <v>5.3730363287971965</v>
      </c>
      <c r="Q58" s="29">
        <v>11.657865438567178</v>
      </c>
      <c r="R58" s="29">
        <v>0.43419999999999997</v>
      </c>
      <c r="S58" s="64" t="s">
        <v>254</v>
      </c>
      <c r="T58" s="64" t="s">
        <v>740</v>
      </c>
      <c r="U58" s="64" t="s">
        <v>741</v>
      </c>
      <c r="V58" s="63">
        <v>2.2644646653885971E-2</v>
      </c>
      <c r="X58" s="312">
        <v>0.707843</v>
      </c>
      <c r="Y58" s="312">
        <v>2.0999999999999999E-5</v>
      </c>
      <c r="Z58" s="312"/>
      <c r="AA58" s="512">
        <v>0.34166301712502728</v>
      </c>
      <c r="AB58" s="402" t="s">
        <v>255</v>
      </c>
      <c r="AC58" s="480" t="s">
        <v>256</v>
      </c>
      <c r="AD58" s="402" t="s">
        <v>255</v>
      </c>
      <c r="AE58" s="481">
        <v>69</v>
      </c>
      <c r="AF58" s="481">
        <v>6</v>
      </c>
      <c r="AG58" s="481">
        <v>2.8000000000000001E-2</v>
      </c>
      <c r="AH58" s="481">
        <v>3.0000000000000001E-3</v>
      </c>
      <c r="AI58" s="481">
        <v>22</v>
      </c>
      <c r="AJ58" s="481">
        <v>2</v>
      </c>
      <c r="AK58" s="481">
        <v>6.4</v>
      </c>
      <c r="AL58" s="481">
        <v>0.3</v>
      </c>
      <c r="AM58" s="481">
        <v>16</v>
      </c>
      <c r="AN58" s="481">
        <v>0.8</v>
      </c>
      <c r="AO58" s="481">
        <v>0.77</v>
      </c>
      <c r="AP58" s="481">
        <v>0.03</v>
      </c>
      <c r="AQ58" s="480" t="s">
        <v>256</v>
      </c>
      <c r="AR58" s="480" t="s">
        <v>255</v>
      </c>
      <c r="AS58" s="480" t="s">
        <v>256</v>
      </c>
      <c r="AT58" s="480" t="s">
        <v>255</v>
      </c>
      <c r="AU58" s="480" t="s">
        <v>256</v>
      </c>
      <c r="AV58" s="480" t="s">
        <v>255</v>
      </c>
    </row>
    <row r="59" spans="1:48" ht="16.5" customHeight="1" x14ac:dyDescent="0.15">
      <c r="A59" s="37" t="s">
        <v>824</v>
      </c>
      <c r="B59" s="37" t="s">
        <v>380</v>
      </c>
      <c r="C59" s="105" t="s">
        <v>825</v>
      </c>
      <c r="D59" s="37" t="s">
        <v>821</v>
      </c>
      <c r="E59" s="282" t="s">
        <v>738</v>
      </c>
      <c r="F59" s="37" t="s">
        <v>253</v>
      </c>
      <c r="G59" s="65">
        <v>6.86</v>
      </c>
      <c r="H59" s="53">
        <v>12.8</v>
      </c>
      <c r="I59" s="53">
        <v>64.599999999999994</v>
      </c>
      <c r="J59" s="65"/>
      <c r="K59" s="53" t="s">
        <v>263</v>
      </c>
      <c r="M59" s="29">
        <v>1.2289585621297414</v>
      </c>
      <c r="N59" s="29">
        <v>4.0876612619214443</v>
      </c>
      <c r="O59" s="29">
        <v>0.94427127538445976</v>
      </c>
      <c r="P59" s="29">
        <v>5.8202792618978663</v>
      </c>
      <c r="Q59" s="29">
        <v>12.563046063437925</v>
      </c>
      <c r="R59" s="29">
        <v>0.42759999999999998</v>
      </c>
      <c r="S59" s="64" t="s">
        <v>254</v>
      </c>
      <c r="T59" s="64" t="s">
        <v>740</v>
      </c>
      <c r="U59" s="64" t="s">
        <v>741</v>
      </c>
      <c r="V59" s="63">
        <v>2.4116199720401393E-2</v>
      </c>
      <c r="X59" s="279"/>
      <c r="Y59" s="279"/>
      <c r="Z59" s="279"/>
      <c r="AA59" s="512">
        <v>0.44634124728853469</v>
      </c>
      <c r="AB59" s="402" t="s">
        <v>255</v>
      </c>
      <c r="AC59" s="480" t="s">
        <v>256</v>
      </c>
      <c r="AD59" s="402" t="s">
        <v>255</v>
      </c>
      <c r="AE59" s="481">
        <v>79</v>
      </c>
      <c r="AF59" s="481">
        <v>7</v>
      </c>
      <c r="AG59" s="481">
        <v>2.5000000000000001E-2</v>
      </c>
      <c r="AH59" s="481">
        <v>3.0000000000000001E-3</v>
      </c>
      <c r="AI59" s="481">
        <v>26</v>
      </c>
      <c r="AJ59" s="481">
        <v>2</v>
      </c>
      <c r="AK59" s="481">
        <v>6.2</v>
      </c>
      <c r="AL59" s="481">
        <v>0.3</v>
      </c>
      <c r="AM59" s="481">
        <v>21.3</v>
      </c>
      <c r="AN59" s="481">
        <v>1</v>
      </c>
      <c r="AO59" s="481">
        <v>0.96</v>
      </c>
      <c r="AP59" s="481">
        <v>0.05</v>
      </c>
      <c r="AQ59" s="480" t="s">
        <v>256</v>
      </c>
      <c r="AR59" s="480" t="s">
        <v>255</v>
      </c>
      <c r="AS59" s="480" t="s">
        <v>256</v>
      </c>
      <c r="AT59" s="480" t="s">
        <v>255</v>
      </c>
      <c r="AU59" s="480" t="s">
        <v>256</v>
      </c>
      <c r="AV59" s="480" t="s">
        <v>255</v>
      </c>
    </row>
    <row r="60" spans="1:48" ht="16.5" customHeight="1" x14ac:dyDescent="0.15">
      <c r="A60" s="37" t="s">
        <v>826</v>
      </c>
      <c r="B60" s="37" t="s">
        <v>380</v>
      </c>
      <c r="C60" s="105" t="s">
        <v>827</v>
      </c>
      <c r="D60" s="37" t="s">
        <v>815</v>
      </c>
      <c r="E60" s="282">
        <v>41338</v>
      </c>
      <c r="F60" s="37" t="s">
        <v>253</v>
      </c>
      <c r="G60" s="65" t="s">
        <v>263</v>
      </c>
      <c r="H60" s="53">
        <v>10</v>
      </c>
      <c r="I60" s="53" t="s">
        <v>263</v>
      </c>
      <c r="J60" s="65"/>
      <c r="K60" s="53" t="s">
        <v>263</v>
      </c>
      <c r="M60" s="29">
        <v>1.1971975613828043</v>
      </c>
      <c r="N60" s="29">
        <v>4.0437880126798955</v>
      </c>
      <c r="O60" s="29">
        <v>0.91174338017395673</v>
      </c>
      <c r="P60" s="29">
        <v>5.6908576060260518</v>
      </c>
      <c r="Q60" s="29">
        <v>12.237185818114018</v>
      </c>
      <c r="R60" s="64">
        <v>0.70540000000000003</v>
      </c>
      <c r="S60" s="64" t="s">
        <v>254</v>
      </c>
      <c r="T60" s="64" t="s">
        <v>254</v>
      </c>
      <c r="U60" s="64">
        <v>0.16039999999999999</v>
      </c>
      <c r="V60" s="63">
        <v>2.4729456289447227E-2</v>
      </c>
      <c r="X60" s="279"/>
      <c r="Y60" s="279"/>
      <c r="Z60" s="279"/>
      <c r="AA60" s="512">
        <v>0.57520422084656242</v>
      </c>
      <c r="AB60" s="402" t="s">
        <v>255</v>
      </c>
      <c r="AC60" s="480" t="s">
        <v>256</v>
      </c>
      <c r="AD60" s="402" t="s">
        <v>255</v>
      </c>
      <c r="AE60" s="481">
        <v>79</v>
      </c>
      <c r="AF60" s="481">
        <v>3</v>
      </c>
      <c r="AG60" s="481">
        <v>1.6E-2</v>
      </c>
      <c r="AH60" s="481">
        <v>2E-3</v>
      </c>
      <c r="AI60" s="481">
        <v>25</v>
      </c>
      <c r="AJ60" s="481">
        <v>1</v>
      </c>
      <c r="AK60" s="481">
        <v>2.2000000000000002</v>
      </c>
      <c r="AL60" s="481">
        <v>0.1</v>
      </c>
      <c r="AM60" s="481">
        <v>17.3</v>
      </c>
      <c r="AN60" s="481">
        <v>0.6</v>
      </c>
      <c r="AO60" s="481">
        <v>0.89</v>
      </c>
      <c r="AP60" s="481">
        <v>0.03</v>
      </c>
      <c r="AQ60" s="480" t="s">
        <v>256</v>
      </c>
      <c r="AR60" s="480" t="s">
        <v>255</v>
      </c>
      <c r="AS60" s="480" t="s">
        <v>256</v>
      </c>
      <c r="AT60" s="480" t="s">
        <v>255</v>
      </c>
      <c r="AU60" s="480" t="s">
        <v>256</v>
      </c>
      <c r="AV60" s="480" t="s">
        <v>255</v>
      </c>
    </row>
    <row r="61" spans="1:48" ht="16.5" customHeight="1" x14ac:dyDescent="0.15">
      <c r="A61" s="37" t="s">
        <v>828</v>
      </c>
      <c r="B61" s="37" t="s">
        <v>380</v>
      </c>
      <c r="C61" s="105" t="s">
        <v>829</v>
      </c>
      <c r="D61" s="37" t="s">
        <v>815</v>
      </c>
      <c r="E61" s="282" t="s">
        <v>753</v>
      </c>
      <c r="F61" s="37" t="s">
        <v>253</v>
      </c>
      <c r="G61" s="65">
        <v>4.91</v>
      </c>
      <c r="H61" s="53">
        <v>6.5</v>
      </c>
      <c r="I61" s="53">
        <v>65.2</v>
      </c>
      <c r="J61" s="65">
        <v>1.1679999999999999</v>
      </c>
      <c r="K61" s="53" t="s">
        <v>263</v>
      </c>
      <c r="M61" s="29">
        <v>1.1735003314909662</v>
      </c>
      <c r="N61" s="29">
        <v>3.9625933830813942</v>
      </c>
      <c r="O61" s="29">
        <v>0.93393641779809555</v>
      </c>
      <c r="P61" s="29">
        <v>5.9315794570794234</v>
      </c>
      <c r="Q61" s="29">
        <v>12.385653063186277</v>
      </c>
      <c r="R61" s="29" t="s">
        <v>263</v>
      </c>
      <c r="S61" s="64" t="s">
        <v>254</v>
      </c>
      <c r="T61" s="29" t="s">
        <v>263</v>
      </c>
      <c r="U61" s="29" t="s">
        <v>263</v>
      </c>
      <c r="V61" s="63">
        <v>2.4056637900178965E-2</v>
      </c>
      <c r="X61" s="279"/>
      <c r="Y61" s="279"/>
      <c r="Z61" s="279"/>
      <c r="AA61" s="512">
        <v>0.56837255160861855</v>
      </c>
      <c r="AB61" s="402" t="s">
        <v>255</v>
      </c>
      <c r="AC61" s="480" t="s">
        <v>256</v>
      </c>
      <c r="AD61" s="402" t="s">
        <v>255</v>
      </c>
      <c r="AE61" s="481">
        <v>81</v>
      </c>
      <c r="AF61" s="481">
        <v>5</v>
      </c>
      <c r="AG61" s="481">
        <v>2.7E-2</v>
      </c>
      <c r="AH61" s="481">
        <v>3.0000000000000001E-3</v>
      </c>
      <c r="AI61" s="481">
        <v>25</v>
      </c>
      <c r="AJ61" s="481">
        <v>1</v>
      </c>
      <c r="AK61" s="481">
        <v>4.7</v>
      </c>
      <c r="AL61" s="481">
        <v>0.2</v>
      </c>
      <c r="AM61" s="481">
        <v>22.1</v>
      </c>
      <c r="AN61" s="481">
        <v>0.8</v>
      </c>
      <c r="AO61" s="481">
        <v>0.97</v>
      </c>
      <c r="AP61" s="481">
        <v>0.04</v>
      </c>
      <c r="AQ61" s="480" t="s">
        <v>256</v>
      </c>
      <c r="AR61" s="480" t="s">
        <v>255</v>
      </c>
      <c r="AS61" s="480" t="s">
        <v>256</v>
      </c>
      <c r="AT61" s="480" t="s">
        <v>255</v>
      </c>
      <c r="AU61" s="480" t="s">
        <v>256</v>
      </c>
      <c r="AV61" s="480" t="s">
        <v>255</v>
      </c>
    </row>
    <row r="62" spans="1:48" ht="8.25" customHeight="1" x14ac:dyDescent="0.2">
      <c r="G62" s="65"/>
      <c r="X62" s="280"/>
      <c r="Y62" s="280"/>
      <c r="Z62" s="280"/>
      <c r="AC62" s="487"/>
    </row>
    <row r="63" spans="1:48" ht="16.5" customHeight="1" x14ac:dyDescent="0.2">
      <c r="A63" s="4" t="s">
        <v>830</v>
      </c>
      <c r="B63" s="4"/>
      <c r="C63" s="4"/>
      <c r="G63" s="54"/>
      <c r="H63" s="54"/>
      <c r="I63" s="54"/>
      <c r="J63" s="54"/>
      <c r="K63" s="54"/>
      <c r="M63" s="54"/>
      <c r="N63" s="54"/>
      <c r="O63" s="54"/>
      <c r="P63" s="54"/>
      <c r="Q63" s="54"/>
      <c r="R63" s="54"/>
      <c r="S63" s="54"/>
      <c r="T63" s="54"/>
      <c r="U63" s="54"/>
      <c r="V63" s="54"/>
      <c r="X63" s="280"/>
      <c r="Y63" s="280"/>
      <c r="Z63" s="280"/>
      <c r="AC63" s="487"/>
    </row>
    <row r="64" spans="1:48" ht="16.5" customHeight="1" x14ac:dyDescent="0.15">
      <c r="A64" s="37" t="s">
        <v>831</v>
      </c>
      <c r="B64" s="37" t="s">
        <v>380</v>
      </c>
      <c r="C64" s="105" t="s">
        <v>832</v>
      </c>
      <c r="D64" s="37" t="s">
        <v>833</v>
      </c>
      <c r="E64" s="282" t="s">
        <v>816</v>
      </c>
      <c r="F64" s="37" t="s">
        <v>253</v>
      </c>
      <c r="G64" s="65">
        <v>7.27</v>
      </c>
      <c r="H64" s="53">
        <v>5.6</v>
      </c>
      <c r="I64" s="53">
        <v>51.5</v>
      </c>
      <c r="J64" s="65"/>
      <c r="K64" s="28">
        <v>31.6</v>
      </c>
      <c r="M64" s="29">
        <v>1.1060138878357031</v>
      </c>
      <c r="N64" s="29">
        <v>3.3700610015797792</v>
      </c>
      <c r="O64" s="29">
        <v>0.87646685624012644</v>
      </c>
      <c r="P64" s="29">
        <v>5.4403311216429699</v>
      </c>
      <c r="Q64" s="29">
        <v>10.714793396524486</v>
      </c>
      <c r="R64" s="29">
        <v>4.55</v>
      </c>
      <c r="S64" s="29">
        <v>0.28000000000000003</v>
      </c>
      <c r="T64" s="29" t="s">
        <v>263</v>
      </c>
      <c r="U64" s="29">
        <v>0.5</v>
      </c>
      <c r="V64" s="63">
        <v>1.5365315955766193E-2</v>
      </c>
      <c r="X64" s="312">
        <v>0.7078895024565125</v>
      </c>
      <c r="Y64" s="312">
        <v>6.9999999999999999E-6</v>
      </c>
      <c r="Z64" s="312"/>
      <c r="AA64" s="512">
        <v>0.57462350935654227</v>
      </c>
      <c r="AB64" s="402" t="s">
        <v>255</v>
      </c>
      <c r="AC64" s="480" t="s">
        <v>256</v>
      </c>
      <c r="AD64" s="402" t="s">
        <v>255</v>
      </c>
      <c r="AE64" s="481">
        <v>72</v>
      </c>
      <c r="AF64" s="481">
        <v>6</v>
      </c>
      <c r="AG64" s="481">
        <v>2.7E-2</v>
      </c>
      <c r="AH64" s="481">
        <v>6.0000000000000001E-3</v>
      </c>
      <c r="AI64" s="481">
        <v>16.399999999999999</v>
      </c>
      <c r="AJ64" s="481">
        <v>1.2</v>
      </c>
      <c r="AK64" s="481">
        <v>22.8</v>
      </c>
      <c r="AL64" s="481">
        <v>0.7</v>
      </c>
      <c r="AM64" s="481">
        <v>14.4</v>
      </c>
      <c r="AN64" s="481">
        <v>0.6</v>
      </c>
      <c r="AO64" s="481">
        <v>0.63</v>
      </c>
      <c r="AP64" s="481">
        <v>0.02</v>
      </c>
      <c r="AQ64" s="480" t="s">
        <v>256</v>
      </c>
      <c r="AR64" s="480" t="s">
        <v>255</v>
      </c>
      <c r="AS64" s="480" t="s">
        <v>256</v>
      </c>
      <c r="AT64" s="480" t="s">
        <v>255</v>
      </c>
      <c r="AU64" s="480" t="s">
        <v>256</v>
      </c>
      <c r="AV64" s="480" t="s">
        <v>255</v>
      </c>
    </row>
    <row r="65" spans="1:48" ht="16.5" customHeight="1" x14ac:dyDescent="0.15">
      <c r="A65" s="37" t="s">
        <v>834</v>
      </c>
      <c r="B65" s="37" t="s">
        <v>380</v>
      </c>
      <c r="C65" s="105" t="s">
        <v>835</v>
      </c>
      <c r="D65" s="37" t="s">
        <v>833</v>
      </c>
      <c r="E65" s="282">
        <v>40726</v>
      </c>
      <c r="F65" s="37" t="s">
        <v>253</v>
      </c>
      <c r="G65" s="65">
        <v>7.61</v>
      </c>
      <c r="H65" s="53">
        <v>3.5</v>
      </c>
      <c r="I65" s="53">
        <v>68.5</v>
      </c>
      <c r="J65" s="65"/>
      <c r="K65" s="53" t="s">
        <v>263</v>
      </c>
      <c r="M65" s="29">
        <v>2.0880336600569658</v>
      </c>
      <c r="N65" s="29">
        <v>4.1960172311972652</v>
      </c>
      <c r="O65" s="29">
        <v>1.1734549211823926</v>
      </c>
      <c r="P65" s="29">
        <v>7.2603371671178296</v>
      </c>
      <c r="Q65" s="29">
        <v>12.598930800731718</v>
      </c>
      <c r="R65" s="29">
        <v>0.95960000000000001</v>
      </c>
      <c r="S65" s="64" t="s">
        <v>254</v>
      </c>
      <c r="T65" s="64" t="s">
        <v>740</v>
      </c>
      <c r="U65" s="64" t="s">
        <v>741</v>
      </c>
      <c r="V65" s="63">
        <v>2.0234818722328143E-2</v>
      </c>
      <c r="X65" s="312">
        <v>0.70788380746939872</v>
      </c>
      <c r="Y65" s="312">
        <v>2.6999999999999999E-5</v>
      </c>
      <c r="Z65" s="312"/>
      <c r="AA65" s="512">
        <v>0.73431098622433089</v>
      </c>
      <c r="AB65" s="402" t="s">
        <v>255</v>
      </c>
      <c r="AC65" s="480" t="s">
        <v>256</v>
      </c>
      <c r="AD65" s="402" t="s">
        <v>255</v>
      </c>
      <c r="AE65" s="481">
        <v>100</v>
      </c>
      <c r="AF65" s="481">
        <v>3</v>
      </c>
      <c r="AG65" s="480" t="s">
        <v>256</v>
      </c>
      <c r="AH65" s="480" t="s">
        <v>255</v>
      </c>
      <c r="AI65" s="481">
        <v>21.2</v>
      </c>
      <c r="AJ65" s="481">
        <v>1.2</v>
      </c>
      <c r="AK65" s="481">
        <v>5.0999999999999996</v>
      </c>
      <c r="AL65" s="481">
        <v>0.1</v>
      </c>
      <c r="AM65" s="481">
        <v>20.7</v>
      </c>
      <c r="AN65" s="481">
        <v>0.6</v>
      </c>
      <c r="AO65" s="481">
        <v>0.4</v>
      </c>
      <c r="AP65" s="481">
        <v>0.02</v>
      </c>
      <c r="AQ65" s="480" t="s">
        <v>256</v>
      </c>
      <c r="AR65" s="480" t="s">
        <v>255</v>
      </c>
      <c r="AS65" s="480" t="s">
        <v>256</v>
      </c>
      <c r="AT65" s="480" t="s">
        <v>255</v>
      </c>
      <c r="AU65" s="480" t="s">
        <v>256</v>
      </c>
      <c r="AV65" s="480" t="s">
        <v>255</v>
      </c>
    </row>
    <row r="66" spans="1:48" ht="16.5" customHeight="1" x14ac:dyDescent="0.15">
      <c r="A66" s="37" t="s">
        <v>836</v>
      </c>
      <c r="B66" s="37" t="s">
        <v>380</v>
      </c>
      <c r="C66" s="105" t="s">
        <v>837</v>
      </c>
      <c r="D66" s="37" t="s">
        <v>838</v>
      </c>
      <c r="E66" s="282">
        <v>40889</v>
      </c>
      <c r="F66" s="37" t="s">
        <v>253</v>
      </c>
      <c r="G66" s="65" t="s">
        <v>263</v>
      </c>
      <c r="H66" s="53" t="s">
        <v>263</v>
      </c>
      <c r="I66" s="53" t="s">
        <v>263</v>
      </c>
      <c r="J66" s="65"/>
      <c r="K66" s="53" t="s">
        <v>263</v>
      </c>
      <c r="M66" s="29">
        <v>1.290849866019161</v>
      </c>
      <c r="N66" s="29">
        <v>4.245526422887286</v>
      </c>
      <c r="O66" s="29">
        <v>1.1108056312355492</v>
      </c>
      <c r="P66" s="29">
        <v>6.9681192946743504</v>
      </c>
      <c r="Q66" s="29">
        <v>12.83583026793807</v>
      </c>
      <c r="R66" s="29" t="s">
        <v>263</v>
      </c>
      <c r="S66" s="64" t="s">
        <v>254</v>
      </c>
      <c r="T66" s="29" t="s">
        <v>263</v>
      </c>
      <c r="U66" s="29" t="s">
        <v>263</v>
      </c>
      <c r="V66" s="63">
        <v>1.8150496346686185E-2</v>
      </c>
      <c r="X66" s="312">
        <v>0.70787868766813633</v>
      </c>
      <c r="Y66" s="312">
        <v>7.9999999999999996E-6</v>
      </c>
      <c r="Z66" s="312"/>
      <c r="AA66" s="512">
        <v>0.78293192434699022</v>
      </c>
      <c r="AB66" s="402" t="s">
        <v>255</v>
      </c>
      <c r="AC66" s="480" t="s">
        <v>256</v>
      </c>
      <c r="AD66" s="402" t="s">
        <v>255</v>
      </c>
      <c r="AE66" s="481">
        <v>93</v>
      </c>
      <c r="AF66" s="481">
        <v>5</v>
      </c>
      <c r="AG66" s="480" t="s">
        <v>256</v>
      </c>
      <c r="AH66" s="480" t="s">
        <v>255</v>
      </c>
      <c r="AI66" s="481">
        <v>18.600000000000001</v>
      </c>
      <c r="AJ66" s="481">
        <v>1.3</v>
      </c>
      <c r="AK66" s="481">
        <v>4.5999999999999996</v>
      </c>
      <c r="AL66" s="481">
        <v>0.1</v>
      </c>
      <c r="AM66" s="481">
        <v>14</v>
      </c>
      <c r="AN66" s="481">
        <v>0.4</v>
      </c>
      <c r="AO66" s="481">
        <v>0.38</v>
      </c>
      <c r="AP66" s="481">
        <v>0.01</v>
      </c>
      <c r="AQ66" s="480" t="s">
        <v>256</v>
      </c>
      <c r="AR66" s="480" t="s">
        <v>255</v>
      </c>
      <c r="AS66" s="480" t="s">
        <v>256</v>
      </c>
      <c r="AT66" s="480" t="s">
        <v>255</v>
      </c>
      <c r="AU66" s="480" t="s">
        <v>256</v>
      </c>
      <c r="AV66" s="480" t="s">
        <v>255</v>
      </c>
    </row>
    <row r="67" spans="1:48" ht="16.5" customHeight="1" x14ac:dyDescent="0.15">
      <c r="A67" s="37" t="s">
        <v>839</v>
      </c>
      <c r="B67" s="37" t="s">
        <v>380</v>
      </c>
      <c r="C67" s="105" t="s">
        <v>840</v>
      </c>
      <c r="D67" s="37" t="s">
        <v>838</v>
      </c>
      <c r="E67" s="282">
        <v>41066</v>
      </c>
      <c r="F67" s="37" t="s">
        <v>253</v>
      </c>
      <c r="G67" s="65">
        <v>7.65</v>
      </c>
      <c r="H67" s="53">
        <v>12</v>
      </c>
      <c r="I67" s="53">
        <v>60.5</v>
      </c>
      <c r="J67" s="65"/>
      <c r="K67" s="53" t="s">
        <v>263</v>
      </c>
      <c r="M67" s="29">
        <v>0.99755387675522256</v>
      </c>
      <c r="N67" s="29">
        <v>4.2893551770152509</v>
      </c>
      <c r="O67" s="29">
        <v>1.15829363947209</v>
      </c>
      <c r="P67" s="29">
        <v>7.3208437960448673</v>
      </c>
      <c r="Q67" s="29">
        <v>12.829730868865923</v>
      </c>
      <c r="R67" s="29">
        <v>0.21829999999999999</v>
      </c>
      <c r="S67" s="64" t="s">
        <v>254</v>
      </c>
      <c r="T67" s="64" t="s">
        <v>740</v>
      </c>
      <c r="U67" s="64" t="s">
        <v>741</v>
      </c>
      <c r="V67" s="63">
        <v>1.8184810729692018E-2</v>
      </c>
      <c r="X67" s="312">
        <v>0.70781893622942338</v>
      </c>
      <c r="Y67" s="312">
        <v>1.2999999999999999E-5</v>
      </c>
      <c r="Z67" s="312"/>
      <c r="AA67" s="512">
        <v>0.74989785149589294</v>
      </c>
      <c r="AB67" s="403"/>
      <c r="AC67" s="480" t="s">
        <v>256</v>
      </c>
      <c r="AD67" s="402" t="s">
        <v>255</v>
      </c>
      <c r="AE67" s="481">
        <v>96</v>
      </c>
      <c r="AF67" s="481">
        <v>5</v>
      </c>
      <c r="AG67" s="481">
        <v>1.7000000000000001E-2</v>
      </c>
      <c r="AH67" s="481">
        <v>3.0000000000000001E-3</v>
      </c>
      <c r="AI67" s="481">
        <v>19</v>
      </c>
      <c r="AJ67" s="481">
        <v>1</v>
      </c>
      <c r="AK67" s="481">
        <v>4.8</v>
      </c>
      <c r="AL67" s="481">
        <v>0.1</v>
      </c>
      <c r="AM67" s="481">
        <v>10</v>
      </c>
      <c r="AN67" s="481">
        <v>0.4</v>
      </c>
      <c r="AO67" s="481">
        <v>0.47</v>
      </c>
      <c r="AP67" s="481">
        <v>0.01</v>
      </c>
      <c r="AQ67" s="480" t="s">
        <v>256</v>
      </c>
      <c r="AR67" s="480" t="s">
        <v>255</v>
      </c>
      <c r="AS67" s="480" t="s">
        <v>256</v>
      </c>
      <c r="AT67" s="480" t="s">
        <v>255</v>
      </c>
      <c r="AU67" s="480" t="s">
        <v>256</v>
      </c>
      <c r="AV67" s="480" t="s">
        <v>255</v>
      </c>
    </row>
    <row r="68" spans="1:48" ht="16.5" customHeight="1" x14ac:dyDescent="0.15">
      <c r="A68" s="37" t="s">
        <v>841</v>
      </c>
      <c r="B68" s="37" t="s">
        <v>380</v>
      </c>
      <c r="C68" s="105" t="s">
        <v>842</v>
      </c>
      <c r="D68" s="37" t="s">
        <v>838</v>
      </c>
      <c r="E68" s="282" t="s">
        <v>738</v>
      </c>
      <c r="F68" s="37" t="s">
        <v>253</v>
      </c>
      <c r="G68" s="65">
        <v>7.65</v>
      </c>
      <c r="H68" s="53">
        <v>14.5</v>
      </c>
      <c r="I68" s="53">
        <v>64.400000000000006</v>
      </c>
      <c r="J68" s="65"/>
      <c r="K68" s="53" t="s">
        <v>263</v>
      </c>
      <c r="M68" s="29">
        <v>1.0262230123980878</v>
      </c>
      <c r="N68" s="29">
        <v>4.5521946402912707</v>
      </c>
      <c r="O68" s="29">
        <v>1.1483628296622774</v>
      </c>
      <c r="P68" s="29">
        <v>7.6419544573835934</v>
      </c>
      <c r="Q68" s="29">
        <v>13.033800730402987</v>
      </c>
      <c r="R68" s="29">
        <v>0.29930000000000001</v>
      </c>
      <c r="S68" s="64" t="s">
        <v>254</v>
      </c>
      <c r="T68" s="64" t="s">
        <v>740</v>
      </c>
      <c r="U68" s="64" t="s">
        <v>741</v>
      </c>
      <c r="V68" s="63">
        <v>1.946760179184695E-2</v>
      </c>
      <c r="X68" s="279"/>
      <c r="Y68" s="279"/>
      <c r="Z68" s="279"/>
      <c r="AA68" s="512">
        <v>0.86524300580290558</v>
      </c>
      <c r="AB68" s="402" t="s">
        <v>255</v>
      </c>
      <c r="AC68" s="480" t="s">
        <v>256</v>
      </c>
      <c r="AD68" s="402" t="s">
        <v>255</v>
      </c>
      <c r="AE68" s="481">
        <v>103</v>
      </c>
      <c r="AF68" s="481">
        <v>6</v>
      </c>
      <c r="AG68" s="480" t="s">
        <v>256</v>
      </c>
      <c r="AH68" s="480" t="s">
        <v>255</v>
      </c>
      <c r="AI68" s="481">
        <v>19.8</v>
      </c>
      <c r="AJ68" s="481">
        <v>0.9</v>
      </c>
      <c r="AK68" s="481">
        <v>6.7</v>
      </c>
      <c r="AL68" s="481">
        <v>0.2</v>
      </c>
      <c r="AM68" s="481">
        <v>15.5</v>
      </c>
      <c r="AN68" s="481">
        <v>0.5</v>
      </c>
      <c r="AO68" s="481">
        <v>0.54</v>
      </c>
      <c r="AP68" s="481">
        <v>0.02</v>
      </c>
      <c r="AQ68" s="480" t="s">
        <v>256</v>
      </c>
      <c r="AR68" s="480" t="s">
        <v>255</v>
      </c>
      <c r="AS68" s="480" t="s">
        <v>256</v>
      </c>
      <c r="AT68" s="480" t="s">
        <v>255</v>
      </c>
      <c r="AU68" s="480" t="s">
        <v>256</v>
      </c>
      <c r="AV68" s="487"/>
    </row>
    <row r="69" spans="1:48" ht="16.5" customHeight="1" x14ac:dyDescent="0.15">
      <c r="A69" s="37" t="s">
        <v>843</v>
      </c>
      <c r="B69" s="37" t="s">
        <v>380</v>
      </c>
      <c r="C69" s="105" t="s">
        <v>844</v>
      </c>
      <c r="D69" s="37" t="s">
        <v>833</v>
      </c>
      <c r="E69" s="282">
        <v>41338</v>
      </c>
      <c r="F69" s="37" t="s">
        <v>253</v>
      </c>
      <c r="G69" s="65" t="s">
        <v>263</v>
      </c>
      <c r="H69" s="53">
        <v>11.7</v>
      </c>
      <c r="I69" s="53" t="s">
        <v>263</v>
      </c>
      <c r="J69" s="65"/>
      <c r="K69" s="53" t="s">
        <v>263</v>
      </c>
      <c r="M69" s="29">
        <v>0.79860654038347678</v>
      </c>
      <c r="N69" s="29">
        <v>4.7173832281591705</v>
      </c>
      <c r="O69" s="29">
        <v>1.2373761203360287</v>
      </c>
      <c r="P69" s="29">
        <v>7.8917633279923152</v>
      </c>
      <c r="Q69" s="29">
        <v>13.163478179863947</v>
      </c>
      <c r="R69" s="64">
        <v>0.61719999999999997</v>
      </c>
      <c r="S69" s="64">
        <v>0.23039999999999999</v>
      </c>
      <c r="T69" s="64" t="s">
        <v>254</v>
      </c>
      <c r="U69" s="64">
        <v>0.2351</v>
      </c>
      <c r="V69" s="63">
        <v>1.9554209515292284E-2</v>
      </c>
      <c r="X69" s="279"/>
      <c r="Y69" s="279"/>
      <c r="Z69" s="279"/>
      <c r="AA69" s="512">
        <v>0.89954575873418996</v>
      </c>
      <c r="AB69" s="402" t="s">
        <v>255</v>
      </c>
      <c r="AC69" s="480" t="s">
        <v>256</v>
      </c>
      <c r="AD69" s="402" t="s">
        <v>255</v>
      </c>
      <c r="AE69" s="481">
        <v>103</v>
      </c>
      <c r="AF69" s="481">
        <v>6</v>
      </c>
      <c r="AG69" s="481">
        <v>2.5999999999999999E-2</v>
      </c>
      <c r="AH69" s="481">
        <v>1E-3</v>
      </c>
      <c r="AI69" s="481">
        <v>20</v>
      </c>
      <c r="AJ69" s="481">
        <v>1</v>
      </c>
      <c r="AK69" s="481">
        <v>3.3</v>
      </c>
      <c r="AL69" s="481">
        <v>0.1</v>
      </c>
      <c r="AM69" s="481">
        <v>16.8</v>
      </c>
      <c r="AN69" s="481">
        <v>0.9</v>
      </c>
      <c r="AO69" s="481">
        <v>0.56999999999999995</v>
      </c>
      <c r="AP69" s="481">
        <v>0.02</v>
      </c>
      <c r="AQ69" s="480" t="s">
        <v>256</v>
      </c>
      <c r="AR69" s="480" t="s">
        <v>255</v>
      </c>
      <c r="AS69" s="480" t="s">
        <v>256</v>
      </c>
      <c r="AT69" s="480" t="s">
        <v>255</v>
      </c>
      <c r="AU69" s="481">
        <v>1.39</v>
      </c>
      <c r="AV69" s="481">
        <v>0.09</v>
      </c>
    </row>
    <row r="70" spans="1:48" ht="16.5" customHeight="1" x14ac:dyDescent="0.15">
      <c r="A70" s="37" t="s">
        <v>845</v>
      </c>
      <c r="B70" s="37" t="s">
        <v>380</v>
      </c>
      <c r="C70" s="105" t="s">
        <v>846</v>
      </c>
      <c r="D70" s="37" t="s">
        <v>833</v>
      </c>
      <c r="E70" s="282" t="s">
        <v>753</v>
      </c>
      <c r="F70" s="37" t="s">
        <v>253</v>
      </c>
      <c r="G70" s="65">
        <v>6.04</v>
      </c>
      <c r="H70" s="53">
        <v>7.4</v>
      </c>
      <c r="I70" s="53">
        <v>72.7</v>
      </c>
      <c r="J70" s="65">
        <v>1.77</v>
      </c>
      <c r="K70" s="53" t="s">
        <v>263</v>
      </c>
      <c r="M70" s="29">
        <v>1.4384066656588264</v>
      </c>
      <c r="N70" s="29">
        <v>4.6444434757672459</v>
      </c>
      <c r="O70" s="29">
        <v>1.3309284525973339</v>
      </c>
      <c r="P70" s="29">
        <v>7.9157231549411486</v>
      </c>
      <c r="Q70" s="29">
        <v>12.98083414165173</v>
      </c>
      <c r="R70" s="29" t="s">
        <v>263</v>
      </c>
      <c r="S70" s="64" t="s">
        <v>254</v>
      </c>
      <c r="T70" s="29" t="s">
        <v>263</v>
      </c>
      <c r="U70" s="29" t="s">
        <v>263</v>
      </c>
      <c r="V70" s="63">
        <v>1.9416940147881694E-2</v>
      </c>
      <c r="X70" s="279"/>
      <c r="Y70" s="279"/>
      <c r="Z70" s="279"/>
      <c r="AA70" s="512">
        <v>0.88686821729505116</v>
      </c>
      <c r="AB70" s="402" t="s">
        <v>255</v>
      </c>
      <c r="AC70" s="480" t="s">
        <v>256</v>
      </c>
      <c r="AD70" s="402" t="s">
        <v>255</v>
      </c>
      <c r="AE70" s="481">
        <v>101</v>
      </c>
      <c r="AF70" s="481">
        <v>7</v>
      </c>
      <c r="AG70" s="481">
        <v>3.1E-2</v>
      </c>
      <c r="AH70" s="481">
        <v>2E-3</v>
      </c>
      <c r="AI70" s="481">
        <v>19.3</v>
      </c>
      <c r="AJ70" s="481">
        <v>0.7</v>
      </c>
      <c r="AK70" s="481">
        <v>5.7</v>
      </c>
      <c r="AL70" s="481">
        <v>0.2</v>
      </c>
      <c r="AM70" s="481">
        <v>15.4</v>
      </c>
      <c r="AN70" s="481">
        <v>0.6</v>
      </c>
      <c r="AO70" s="481">
        <v>0.44</v>
      </c>
      <c r="AP70" s="481">
        <v>0.01</v>
      </c>
      <c r="AQ70" s="480" t="s">
        <v>256</v>
      </c>
      <c r="AR70" s="480" t="s">
        <v>255</v>
      </c>
      <c r="AS70" s="480" t="s">
        <v>256</v>
      </c>
      <c r="AT70" s="480" t="s">
        <v>255</v>
      </c>
      <c r="AU70" s="480" t="s">
        <v>256</v>
      </c>
      <c r="AV70" s="480" t="s">
        <v>255</v>
      </c>
    </row>
    <row r="71" spans="1:48" ht="10" customHeight="1" x14ac:dyDescent="0.2">
      <c r="C71" s="105"/>
      <c r="G71" s="65"/>
      <c r="J71" s="65"/>
      <c r="M71" s="29"/>
      <c r="N71" s="29"/>
      <c r="O71" s="29"/>
      <c r="P71" s="29"/>
      <c r="Q71" s="29"/>
      <c r="R71" s="29"/>
      <c r="S71" s="64"/>
      <c r="T71" s="29"/>
      <c r="U71" s="29"/>
      <c r="V71" s="63"/>
      <c r="X71" s="279"/>
      <c r="Y71" s="279"/>
      <c r="Z71" s="279"/>
    </row>
    <row r="72" spans="1:48" ht="16.5" customHeight="1" x14ac:dyDescent="0.15">
      <c r="A72" s="112" t="s">
        <v>847</v>
      </c>
      <c r="C72" s="105"/>
      <c r="G72" s="65"/>
      <c r="J72" s="65"/>
      <c r="K72" s="227">
        <f>AVERAGE(K33:K70)</f>
        <v>23.299999999999997</v>
      </c>
      <c r="M72" s="227">
        <f t="shared" ref="M72:S72" si="30">AVERAGE(M33:M70)</f>
        <v>1.1204324083868527</v>
      </c>
      <c r="N72" s="227">
        <f>AVERAGE(N33:N70)</f>
        <v>3.8220255884753507</v>
      </c>
      <c r="O72" s="227">
        <f t="shared" si="30"/>
        <v>0.90037789814138058</v>
      </c>
      <c r="P72" s="227">
        <f t="shared" si="30"/>
        <v>5.7466846884422207</v>
      </c>
      <c r="Q72" s="227">
        <f>AVERAGE(Q33:Q70)</f>
        <v>12.09799359891735</v>
      </c>
      <c r="R72" s="227">
        <f t="shared" si="30"/>
        <v>0.74781304347826083</v>
      </c>
      <c r="S72" s="227">
        <f t="shared" si="30"/>
        <v>0.20680000000000001</v>
      </c>
      <c r="T72" s="227" t="s">
        <v>263</v>
      </c>
      <c r="U72" s="227">
        <f>AVERAGE(U33:U70)</f>
        <v>0.26273333333333337</v>
      </c>
      <c r="V72" s="227">
        <f>AVERAGE(V33:V70)</f>
        <v>1.9332107949849305E-2</v>
      </c>
      <c r="X72" s="265">
        <f>AVERAGE(X33:X70)</f>
        <v>0.70776422903571912</v>
      </c>
      <c r="Y72" s="279"/>
      <c r="Z72" s="279"/>
      <c r="AE72" s="482">
        <f>AVERAGE(AE33:AE70)</f>
        <v>76.666666666666671</v>
      </c>
      <c r="AF72" s="487"/>
      <c r="AG72" s="482">
        <f>AVERAGE(AG33:AG70)</f>
        <v>3.100000000000001E-2</v>
      </c>
      <c r="AH72" s="487"/>
      <c r="AI72" s="482">
        <f>AVERAGE(AI33:AI70)</f>
        <v>19.796666666666663</v>
      </c>
      <c r="AJ72" s="487"/>
      <c r="AK72" s="482">
        <f>AVERAGE(AK33:AK70)</f>
        <v>10.413793103448276</v>
      </c>
      <c r="AL72" s="487"/>
      <c r="AM72" s="482">
        <f>AVERAGE(AM33:AM70)</f>
        <v>16.576666666666668</v>
      </c>
      <c r="AN72" s="487"/>
      <c r="AO72" s="482">
        <f>AVERAGE(AO33:AO70)</f>
        <v>0.60033333333333339</v>
      </c>
      <c r="AP72" s="487"/>
      <c r="AQ72" s="487"/>
      <c r="AR72" s="487"/>
      <c r="AS72" s="482">
        <f>AVERAGE(AS33:AS70)</f>
        <v>8.7000000000000008E-2</v>
      </c>
      <c r="AT72" s="487"/>
      <c r="AU72" s="482">
        <f>AVERAGE(AU33:AU70)</f>
        <v>1.1425000000000001</v>
      </c>
      <c r="AV72" s="487"/>
    </row>
    <row r="73" spans="1:48" ht="16.5" customHeight="1" x14ac:dyDescent="0.15">
      <c r="A73" s="112" t="s">
        <v>158</v>
      </c>
      <c r="C73" s="105"/>
      <c r="G73" s="65"/>
      <c r="J73" s="65"/>
      <c r="K73" s="222">
        <f>_xlfn.CONFIDENCE.T(0.05,STDEV(K33:K70),COUNT(K33:K70))</f>
        <v>9.5039235726322318</v>
      </c>
      <c r="M73" s="222">
        <f t="shared" ref="M73:S73" si="31">_xlfn.CONFIDENCE.T(0.05,STDEV(M33:M70),COUNT(M33:M70))</f>
        <v>9.2804350362238996E-2</v>
      </c>
      <c r="N73" s="222">
        <f t="shared" si="31"/>
        <v>0.27148281538713442</v>
      </c>
      <c r="O73" s="222">
        <f t="shared" si="31"/>
        <v>9.986232136539841E-2</v>
      </c>
      <c r="P73" s="222">
        <f t="shared" si="31"/>
        <v>0.55864221623352317</v>
      </c>
      <c r="Q73" s="222">
        <f t="shared" si="31"/>
        <v>0.95970575108405287</v>
      </c>
      <c r="R73" s="222">
        <f t="shared" si="31"/>
        <v>0.38780602951009957</v>
      </c>
      <c r="S73" s="222">
        <f t="shared" si="31"/>
        <v>0.21716990551926807</v>
      </c>
      <c r="T73" s="227" t="s">
        <v>263</v>
      </c>
      <c r="U73" s="222">
        <f>_xlfn.CONFIDENCE.T(0.05,STDEV(U33:U70),COUNT(U33:U70))</f>
        <v>8.6971970011700275E-2</v>
      </c>
      <c r="V73" s="222">
        <f>_xlfn.CONFIDENCE.T(0.05,STDEV(V33:V70),COUNT(V33:V70))</f>
        <v>1.4160874104966602E-3</v>
      </c>
      <c r="X73" s="310">
        <f>_xlfn.CONFIDENCE.T(0.05,STDEV(X33:X70),COUNT(X33:X70))</f>
        <v>4.0902457261791537E-5</v>
      </c>
      <c r="Y73" s="279"/>
      <c r="Z73" s="279"/>
      <c r="AE73" s="483">
        <f>_xlfn.CONFIDENCE.T(0.05,STDEV(AE33:AE70),COUNT(AE33:AE70))</f>
        <v>7.0579130350921027</v>
      </c>
      <c r="AF73" s="487"/>
      <c r="AG73" s="483">
        <f>_xlfn.CONFIDENCE.T(0.05,STDEV(AG33:AG70),COUNT(AG33:AG70))</f>
        <v>4.3144860275189456E-3</v>
      </c>
      <c r="AH73" s="487"/>
      <c r="AI73" s="483">
        <f>_xlfn.CONFIDENCE.T(0.05,STDEV(AI33:AI70),COUNT(AI33:AI70))</f>
        <v>1.4189935806571969</v>
      </c>
      <c r="AJ73" s="487"/>
      <c r="AK73" s="483">
        <f>_xlfn.CONFIDENCE.T(0.05,STDEV(AK33:AK70),COUNT(AK33:AK70))</f>
        <v>3.7126875657743628</v>
      </c>
      <c r="AL73" s="487"/>
      <c r="AM73" s="483">
        <f>_xlfn.CONFIDENCE.T(0.05,STDEV(AM33:AM70),COUNT(AM33:AM70))</f>
        <v>2.1352978210250226</v>
      </c>
      <c r="AN73" s="487"/>
      <c r="AO73" s="483">
        <f>_xlfn.CONFIDENCE.T(0.05,STDEV(AO33:AO70),COUNT(AO33:AO70))</f>
        <v>7.2415985461882493E-2</v>
      </c>
      <c r="AP73" s="487"/>
      <c r="AQ73" s="487"/>
      <c r="AR73" s="487"/>
      <c r="AS73" s="483">
        <f>_xlfn.CONFIDENCE.T(0.05,STDEV(AS33:AS70),COUNT(AS33:AS70))</f>
        <v>0.20007720731979661</v>
      </c>
      <c r="AT73" s="487"/>
      <c r="AU73" s="483">
        <f>_xlfn.CONFIDENCE.T(0.05,STDEV(AU33:AU70),COUNT(AU33:AU70))</f>
        <v>0.64129451729310982</v>
      </c>
      <c r="AV73" s="487"/>
    </row>
    <row r="74" spans="1:48" ht="16" customHeight="1" x14ac:dyDescent="0.15">
      <c r="A74" s="112" t="s">
        <v>159</v>
      </c>
      <c r="C74" s="105"/>
      <c r="G74" s="65"/>
      <c r="J74" s="65"/>
      <c r="K74" s="222">
        <f>2*STDEV(K33:K70)</f>
        <v>11.945431483765411</v>
      </c>
      <c r="M74" s="222">
        <f t="shared" ref="M74:S74" si="32">2*STDEV(M33:M70)</f>
        <v>0.49706922959522465</v>
      </c>
      <c r="N74" s="222">
        <f t="shared" si="32"/>
        <v>1.4540886646595541</v>
      </c>
      <c r="O74" s="222">
        <f t="shared" si="32"/>
        <v>0.53487241657247409</v>
      </c>
      <c r="P74" s="222">
        <f t="shared" si="32"/>
        <v>2.9921426631261951</v>
      </c>
      <c r="Q74" s="222">
        <f t="shared" si="32"/>
        <v>5.1402784079350523</v>
      </c>
      <c r="R74" s="222">
        <f t="shared" si="32"/>
        <v>1.793602906599246</v>
      </c>
      <c r="S74" s="222">
        <f t="shared" si="32"/>
        <v>0.17484530305387094</v>
      </c>
      <c r="T74" s="227" t="s">
        <v>263</v>
      </c>
      <c r="U74" s="222">
        <f>2*STDEV(U33:U70)</f>
        <v>0.22629266448561683</v>
      </c>
      <c r="V74" s="222">
        <f>2*STDEV(V33:V70)</f>
        <v>7.4456527037388308E-3</v>
      </c>
      <c r="X74" s="310">
        <f>2*STDEV(X33:X70)</f>
        <v>1.6450198889918734E-4</v>
      </c>
      <c r="Y74" s="279"/>
      <c r="Z74" s="279"/>
      <c r="AE74" s="483">
        <f>2*STDEV(AE33:AE70)</f>
        <v>37.802876494578641</v>
      </c>
      <c r="AF74" s="487"/>
      <c r="AG74" s="483">
        <f>2*STDEV(AG33:AG70)</f>
        <v>2.0904544960366814E-2</v>
      </c>
      <c r="AH74" s="487"/>
      <c r="AI74" s="483">
        <f>2*STDEV(AI33:AI70)</f>
        <v>7.6002692027337986</v>
      </c>
      <c r="AJ74" s="487"/>
      <c r="AK74" s="483">
        <f>2*STDEV(AK33:AK70)</f>
        <v>19.520957539301996</v>
      </c>
      <c r="AL74" s="487"/>
      <c r="AM74" s="483">
        <f>2*STDEV(AM33:AM70)</f>
        <v>11.436865176151672</v>
      </c>
      <c r="AN74" s="487"/>
      <c r="AO74" s="483">
        <f>2*STDEV(AO33:AO70)</f>
        <v>0.38786714160937841</v>
      </c>
      <c r="AP74" s="487"/>
      <c r="AQ74" s="487"/>
      <c r="AR74" s="487"/>
      <c r="AS74" s="483">
        <f>2*STDEV(AS33:AS70)</f>
        <v>0.16108382910770402</v>
      </c>
      <c r="AT74" s="487"/>
      <c r="AU74" s="483">
        <f>2*STDEV(AU33:AU70)</f>
        <v>0.80603970125546498</v>
      </c>
      <c r="AV74" s="487"/>
    </row>
    <row r="75" spans="1:48" ht="8.25" customHeight="1" x14ac:dyDescent="0.2">
      <c r="A75" s="88"/>
      <c r="B75" s="88"/>
      <c r="C75" s="88"/>
      <c r="D75" s="10"/>
      <c r="E75" s="10"/>
      <c r="F75" s="10"/>
      <c r="G75" s="89"/>
      <c r="H75" s="59"/>
      <c r="I75" s="59"/>
      <c r="J75" s="89"/>
      <c r="K75" s="59"/>
      <c r="M75" s="59"/>
      <c r="N75" s="59"/>
      <c r="O75" s="59"/>
      <c r="P75" s="59"/>
      <c r="Q75" s="59"/>
      <c r="R75" s="59"/>
      <c r="S75" s="59"/>
      <c r="T75" s="59"/>
      <c r="U75" s="59"/>
      <c r="V75" s="59"/>
      <c r="AE75" s="487"/>
      <c r="AF75" s="487"/>
      <c r="AG75" s="487"/>
      <c r="AH75" s="487"/>
      <c r="AI75" s="487"/>
      <c r="AJ75" s="487"/>
      <c r="AK75" s="487"/>
      <c r="AL75" s="487"/>
      <c r="AM75" s="487"/>
      <c r="AN75" s="487"/>
      <c r="AO75" s="487"/>
      <c r="AP75" s="487"/>
      <c r="AQ75" s="487"/>
      <c r="AR75" s="487"/>
      <c r="AS75" s="487"/>
      <c r="AT75" s="487"/>
      <c r="AU75" s="487"/>
      <c r="AV75" s="487"/>
    </row>
    <row r="76" spans="1:48" ht="8.25" customHeight="1" x14ac:dyDescent="0.2">
      <c r="A76" s="80"/>
      <c r="B76" s="80"/>
      <c r="C76" s="80"/>
      <c r="G76" s="65"/>
      <c r="J76" s="65"/>
    </row>
    <row r="77" spans="1:48" s="197" customFormat="1" ht="14" x14ac:dyDescent="0.15">
      <c r="A77" s="37" t="s">
        <v>1556</v>
      </c>
      <c r="B77" s="37"/>
      <c r="C77" s="37"/>
      <c r="D77" s="37"/>
      <c r="V77" s="250"/>
      <c r="W77" s="250"/>
    </row>
    <row r="78" spans="1:48" s="197" customFormat="1" ht="14" x14ac:dyDescent="0.15">
      <c r="A78" s="37" t="s">
        <v>1557</v>
      </c>
      <c r="B78" s="37"/>
      <c r="C78" s="37"/>
      <c r="D78" s="37"/>
      <c r="V78" s="250"/>
      <c r="W78" s="250"/>
    </row>
    <row r="79" spans="1:48" s="197" customFormat="1" ht="14" x14ac:dyDescent="0.15">
      <c r="A79" s="37" t="s">
        <v>1558</v>
      </c>
      <c r="B79" s="37"/>
      <c r="C79" s="37"/>
      <c r="D79" s="37"/>
      <c r="V79" s="250"/>
      <c r="W79" s="250"/>
    </row>
    <row r="80" spans="1:48" s="197" customFormat="1" ht="14" x14ac:dyDescent="0.15">
      <c r="A80" s="202" t="s">
        <v>1553</v>
      </c>
      <c r="B80" s="37"/>
      <c r="C80" s="37"/>
      <c r="D80" s="37"/>
      <c r="V80" s="250"/>
      <c r="W80" s="250"/>
    </row>
    <row r="82" spans="1:48" ht="18.75" customHeight="1" x14ac:dyDescent="0.2">
      <c r="A82" s="37" t="s">
        <v>848</v>
      </c>
    </row>
    <row r="83" spans="1:48" ht="18.75" customHeight="1" x14ac:dyDescent="0.2">
      <c r="A83" s="37" t="s">
        <v>849</v>
      </c>
      <c r="Z83" s="485" t="s">
        <v>322</v>
      </c>
      <c r="AA83" s="151"/>
      <c r="AB83" s="422"/>
      <c r="AC83" s="486" t="s">
        <v>324</v>
      </c>
      <c r="AD83" s="486"/>
      <c r="AE83" s="486" t="s">
        <v>325</v>
      </c>
      <c r="AF83" s="486"/>
      <c r="AG83" s="486" t="s">
        <v>326</v>
      </c>
      <c r="AH83" s="486"/>
      <c r="AI83" s="486" t="s">
        <v>327</v>
      </c>
      <c r="AJ83" s="486"/>
      <c r="AK83" s="486" t="s">
        <v>328</v>
      </c>
      <c r="AL83" s="486"/>
      <c r="AM83" s="486" t="s">
        <v>329</v>
      </c>
      <c r="AN83" s="486"/>
      <c r="AO83" s="486" t="s">
        <v>330</v>
      </c>
      <c r="AP83" s="486"/>
      <c r="AQ83" s="486" t="s">
        <v>331</v>
      </c>
      <c r="AR83" s="486"/>
      <c r="AS83" s="486" t="s">
        <v>332</v>
      </c>
      <c r="AT83" s="486"/>
      <c r="AU83" s="486" t="s">
        <v>333</v>
      </c>
      <c r="AV83" s="473"/>
    </row>
    <row r="84" spans="1:48" ht="15.75" customHeight="1" x14ac:dyDescent="0.2">
      <c r="A84" s="37" t="s">
        <v>850</v>
      </c>
      <c r="AA84" s="513"/>
      <c r="AB84" s="402"/>
      <c r="AC84" s="402"/>
      <c r="AD84" s="402"/>
      <c r="AE84" s="403"/>
      <c r="AF84" s="403"/>
      <c r="AG84" s="403"/>
      <c r="AH84" s="403"/>
      <c r="AI84" s="403"/>
      <c r="AJ84" s="403"/>
      <c r="AK84" s="403"/>
      <c r="AL84" s="403"/>
      <c r="AM84" s="403"/>
      <c r="AN84" s="403"/>
      <c r="AO84" s="403"/>
      <c r="AP84" s="403"/>
      <c r="AQ84" s="402"/>
      <c r="AR84" s="402"/>
      <c r="AS84" s="402"/>
      <c r="AT84" s="402"/>
      <c r="AU84" s="402"/>
      <c r="AV84" s="402" t="s">
        <v>255</v>
      </c>
    </row>
    <row r="85" spans="1:48" ht="15.75" customHeight="1" x14ac:dyDescent="0.2">
      <c r="A85" s="37" t="s">
        <v>851</v>
      </c>
    </row>
    <row r="86" spans="1:48" ht="15.75" customHeight="1" x14ac:dyDescent="0.2">
      <c r="A86" s="37" t="s">
        <v>335</v>
      </c>
    </row>
    <row r="87" spans="1:48" ht="15.75" customHeight="1" x14ac:dyDescent="0.2">
      <c r="A87" s="37" t="s">
        <v>208</v>
      </c>
    </row>
    <row r="88" spans="1:48" s="3" customFormat="1" ht="18.75" customHeight="1" x14ac:dyDescent="0.2">
      <c r="A88" s="37" t="s">
        <v>725</v>
      </c>
      <c r="B88" s="37"/>
      <c r="C88" s="2"/>
      <c r="E88" s="78"/>
      <c r="F88" s="78"/>
      <c r="X88" s="278"/>
      <c r="AA88" s="53"/>
      <c r="AB88" s="53"/>
      <c r="AC88" s="53"/>
      <c r="AD88" s="53"/>
      <c r="AE88" s="53"/>
      <c r="AF88" s="53"/>
      <c r="AG88" s="53"/>
      <c r="AH88" s="53"/>
      <c r="AI88" s="53"/>
      <c r="AJ88" s="53"/>
      <c r="AK88" s="53"/>
      <c r="AL88" s="53"/>
      <c r="AM88" s="53"/>
      <c r="AN88" s="53"/>
      <c r="AO88" s="53"/>
      <c r="AP88" s="53"/>
      <c r="AQ88" s="53"/>
      <c r="AR88" s="53"/>
      <c r="AS88" s="53"/>
      <c r="AT88" s="53"/>
      <c r="AU88" s="53"/>
      <c r="AV88" s="53"/>
    </row>
    <row r="89" spans="1:48" ht="15" x14ac:dyDescent="0.2">
      <c r="A89" s="3" t="s">
        <v>726</v>
      </c>
      <c r="B89" s="106"/>
    </row>
    <row r="90" spans="1:48" ht="16.5" customHeight="1" x14ac:dyDescent="0.2">
      <c r="A90" s="37" t="s">
        <v>213</v>
      </c>
      <c r="X90" s="510"/>
      <c r="Y90" s="510"/>
      <c r="Z90" s="510"/>
    </row>
    <row r="91" spans="1:48" ht="16.5" customHeight="1" x14ac:dyDescent="0.2">
      <c r="A91" s="2" t="s">
        <v>212</v>
      </c>
    </row>
    <row r="92" spans="1:48" ht="16.5" customHeight="1" x14ac:dyDescent="0.2">
      <c r="A92" s="2"/>
    </row>
    <row r="93" spans="1:48" ht="16.5" customHeight="1" x14ac:dyDescent="0.2">
      <c r="A93" s="15" t="s">
        <v>852</v>
      </c>
      <c r="M93" s="7" t="s">
        <v>223</v>
      </c>
      <c r="N93" s="7" t="s">
        <v>222</v>
      </c>
      <c r="O93" s="7" t="s">
        <v>224</v>
      </c>
      <c r="P93" s="7" t="s">
        <v>225</v>
      </c>
      <c r="Q93" s="7" t="s">
        <v>853</v>
      </c>
      <c r="R93" s="7"/>
      <c r="S93" s="7"/>
      <c r="T93" s="7" t="s">
        <v>341</v>
      </c>
      <c r="U93" s="7" t="s">
        <v>233</v>
      </c>
      <c r="V93" s="7"/>
      <c r="W93" s="7"/>
      <c r="X93" s="7" t="s">
        <v>51</v>
      </c>
      <c r="Y93" s="34" t="s">
        <v>52</v>
      </c>
      <c r="Z93" s="34"/>
    </row>
    <row r="94" spans="1:48" ht="16.5" customHeight="1" x14ac:dyDescent="0.2">
      <c r="O94" s="62" t="s">
        <v>245</v>
      </c>
      <c r="T94" s="53" t="s">
        <v>854</v>
      </c>
      <c r="U94" s="53" t="s">
        <v>854</v>
      </c>
      <c r="X94" s="54"/>
      <c r="Y94" s="54"/>
      <c r="Z94" s="54"/>
    </row>
    <row r="95" spans="1:48" ht="16.5" customHeight="1" x14ac:dyDescent="0.2">
      <c r="A95" s="37" t="s">
        <v>855</v>
      </c>
      <c r="C95" s="37" t="s">
        <v>856</v>
      </c>
      <c r="M95" s="65">
        <v>1.2830483050634138</v>
      </c>
      <c r="N95" s="65">
        <v>0.26861268883725437</v>
      </c>
      <c r="O95" s="65">
        <v>8.2147680123922942E-2</v>
      </c>
      <c r="P95" s="65">
        <v>0.93921466279407506</v>
      </c>
      <c r="Q95" s="65">
        <v>9.7018981682297802</v>
      </c>
      <c r="R95" s="65"/>
      <c r="S95" s="65"/>
      <c r="T95" s="65"/>
      <c r="U95" s="65">
        <v>14.7</v>
      </c>
      <c r="V95" s="65"/>
      <c r="X95" s="279"/>
      <c r="Y95" s="279"/>
      <c r="Z95" s="510"/>
    </row>
    <row r="96" spans="1:48" ht="16.5" customHeight="1" x14ac:dyDescent="0.2">
      <c r="A96" s="37" t="s">
        <v>857</v>
      </c>
      <c r="C96" s="37" t="s">
        <v>858</v>
      </c>
      <c r="M96" s="65">
        <v>21.689300656775469</v>
      </c>
      <c r="N96" s="65">
        <v>2.2088893550939663</v>
      </c>
      <c r="O96" s="65">
        <v>1.4435808724035608</v>
      </c>
      <c r="P96" s="65">
        <v>11.521470164193868</v>
      </c>
      <c r="Q96" s="65">
        <v>25.086173518448529</v>
      </c>
      <c r="R96" s="65"/>
      <c r="S96" s="65"/>
      <c r="T96" s="65">
        <v>49.5</v>
      </c>
      <c r="U96" s="65">
        <v>76.900000000000006</v>
      </c>
      <c r="V96" s="65"/>
      <c r="X96" s="279">
        <v>0.70764738338061461</v>
      </c>
      <c r="Y96" s="279">
        <v>3.8000000000000002E-5</v>
      </c>
      <c r="Z96" s="510"/>
    </row>
    <row r="97" spans="1:48" ht="16.5" customHeight="1" x14ac:dyDescent="0.2">
      <c r="A97" s="37" t="s">
        <v>859</v>
      </c>
      <c r="C97" s="37" t="s">
        <v>860</v>
      </c>
      <c r="M97" s="65">
        <v>4.4986406021526708</v>
      </c>
      <c r="N97" s="65">
        <v>1.2973901231089728</v>
      </c>
      <c r="O97" s="65">
        <v>0.41061744496800762</v>
      </c>
      <c r="P97" s="65">
        <v>4.1372769115619263</v>
      </c>
      <c r="Q97" s="65">
        <v>25.200906151586121</v>
      </c>
      <c r="R97" s="65"/>
      <c r="S97" s="65"/>
      <c r="T97" s="65">
        <v>559.1</v>
      </c>
      <c r="U97" s="65">
        <v>66.8</v>
      </c>
      <c r="V97" s="65"/>
      <c r="X97" s="279">
        <v>7.0780999999999997E-2</v>
      </c>
      <c r="Y97" s="279">
        <v>2.0000000000000002E-5</v>
      </c>
      <c r="Z97" s="279"/>
    </row>
    <row r="98" spans="1:48" ht="16.5" customHeight="1" x14ac:dyDescent="0.2">
      <c r="A98" s="37" t="s">
        <v>861</v>
      </c>
      <c r="C98" s="37" t="s">
        <v>862</v>
      </c>
      <c r="M98" s="65">
        <v>2.5401835840111087</v>
      </c>
      <c r="N98" s="65">
        <v>1.1694588389208491</v>
      </c>
      <c r="O98" s="65">
        <v>0.39560742848641139</v>
      </c>
      <c r="P98" s="65">
        <v>5.1266878357468748</v>
      </c>
      <c r="Q98" s="65">
        <v>12.380159709371405</v>
      </c>
      <c r="R98" s="65"/>
      <c r="S98" s="65"/>
      <c r="T98" s="65">
        <v>25.6</v>
      </c>
      <c r="U98" s="65">
        <v>43.6</v>
      </c>
      <c r="V98" s="65"/>
      <c r="X98" s="279">
        <v>0.70780563045159517</v>
      </c>
      <c r="Y98" s="279">
        <v>1.2999999999999999E-5</v>
      </c>
      <c r="Z98" s="279"/>
    </row>
    <row r="99" spans="1:48" ht="16.5" customHeight="1" x14ac:dyDescent="0.15">
      <c r="A99" s="37" t="s">
        <v>863</v>
      </c>
      <c r="C99" s="37" t="s">
        <v>864</v>
      </c>
      <c r="M99" s="65">
        <v>5.8525311716098569</v>
      </c>
      <c r="N99" s="65">
        <v>3.2565527408882984</v>
      </c>
      <c r="O99" s="65">
        <v>1.5422927659731445</v>
      </c>
      <c r="P99" s="65">
        <v>3.5502808285377006</v>
      </c>
      <c r="Q99" s="65">
        <v>20.873296341515662</v>
      </c>
      <c r="R99" s="65"/>
      <c r="S99" s="65"/>
      <c r="T99" s="65">
        <v>247.6</v>
      </c>
      <c r="U99" s="65">
        <v>32.9</v>
      </c>
      <c r="V99" s="65"/>
      <c r="X99" s="279">
        <v>0.70853796062236862</v>
      </c>
      <c r="Y99" s="279">
        <v>1.5999999999999999E-5</v>
      </c>
      <c r="Z99" s="279"/>
      <c r="AV99" s="511" t="s">
        <v>255</v>
      </c>
    </row>
    <row r="100" spans="1:48" ht="16.5" customHeight="1" x14ac:dyDescent="0.2">
      <c r="A100" s="37" t="s">
        <v>865</v>
      </c>
      <c r="C100" s="37" t="s">
        <v>866</v>
      </c>
      <c r="M100" s="65">
        <v>23.652758373726382</v>
      </c>
      <c r="N100" s="65">
        <v>1.4818690161242456</v>
      </c>
      <c r="O100" s="65">
        <v>1.5521722277178753</v>
      </c>
      <c r="P100" s="65">
        <v>15.09657163319814</v>
      </c>
      <c r="Q100" s="65">
        <v>16.62095048731992</v>
      </c>
      <c r="R100" s="65"/>
      <c r="S100" s="65"/>
      <c r="T100" s="65"/>
      <c r="U100" s="65">
        <v>35.700000000000003</v>
      </c>
      <c r="V100" s="65"/>
      <c r="X100" s="279">
        <v>0.70783099999999999</v>
      </c>
      <c r="Y100" s="279">
        <v>6.9999999999999999E-6</v>
      </c>
      <c r="Z100" s="279"/>
    </row>
    <row r="101" spans="1:48" ht="16.5" customHeight="1" x14ac:dyDescent="0.2">
      <c r="A101" s="37" t="s">
        <v>867</v>
      </c>
      <c r="C101" s="37" t="s">
        <v>868</v>
      </c>
      <c r="M101" s="65">
        <v>112.56234152402814</v>
      </c>
      <c r="N101" s="65">
        <v>7.1967706292729172</v>
      </c>
      <c r="O101" s="65">
        <v>5.3045509047357653</v>
      </c>
      <c r="P101" s="65">
        <v>53.455319916163489</v>
      </c>
      <c r="Q101" s="65">
        <v>19.553015990270804</v>
      </c>
      <c r="R101" s="65"/>
      <c r="S101" s="65"/>
      <c r="T101" s="65">
        <v>27.7</v>
      </c>
      <c r="U101" s="65">
        <v>119.1</v>
      </c>
      <c r="V101" s="65"/>
      <c r="X101" s="279">
        <v>0.70778600000000003</v>
      </c>
      <c r="Y101" s="279">
        <v>3.3000000000000003E-5</v>
      </c>
      <c r="Z101" s="279"/>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row>
    <row r="102" spans="1:48" ht="16.5" customHeight="1" x14ac:dyDescent="0.2">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row>
    <row r="103" spans="1:48" ht="16.5" customHeight="1" x14ac:dyDescent="0.2">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row>
    <row r="104" spans="1:48" ht="16.5" customHeight="1" x14ac:dyDescent="0.2">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row>
    <row r="105" spans="1:48" ht="16.5" customHeight="1" x14ac:dyDescent="0.2">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row>
    <row r="106" spans="1:48" ht="16.5" customHeight="1" x14ac:dyDescent="0.2">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row>
    <row r="107" spans="1:48" ht="16.5" customHeight="1" x14ac:dyDescent="0.2">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row>
    <row r="108" spans="1:48" ht="16.5" customHeight="1" x14ac:dyDescent="0.2">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row>
    <row r="109" spans="1:48" ht="16.5" customHeight="1" x14ac:dyDescent="0.2">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row>
    <row r="110" spans="1:48" ht="16.5" customHeight="1" x14ac:dyDescent="0.2">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row>
    <row r="111" spans="1:48" ht="16.5" customHeight="1" x14ac:dyDescent="0.2">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row>
    <row r="112" spans="1:48" ht="16.5" customHeight="1" x14ac:dyDescent="0.2">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row>
    <row r="113" spans="7:48" ht="16.5" customHeight="1" x14ac:dyDescent="0.2">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row>
    <row r="114" spans="7:48" ht="16.5" customHeight="1" x14ac:dyDescent="0.2">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row>
    <row r="115" spans="7:48" ht="16.5" customHeight="1" x14ac:dyDescent="0.2">
      <c r="W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row>
    <row r="116" spans="7:48" s="37" customFormat="1" ht="16.5" customHeight="1" x14ac:dyDescent="0.2">
      <c r="G116" s="53"/>
      <c r="H116" s="53"/>
      <c r="I116" s="53"/>
      <c r="J116" s="53"/>
      <c r="K116" s="53"/>
      <c r="L116" s="53"/>
      <c r="M116" s="53"/>
      <c r="N116" s="53"/>
      <c r="O116" s="53"/>
      <c r="P116" s="53"/>
      <c r="Q116" s="53"/>
      <c r="R116" s="53"/>
      <c r="S116" s="53"/>
      <c r="T116" s="53"/>
      <c r="U116" s="53"/>
      <c r="V116" s="53"/>
      <c r="X116" s="278"/>
      <c r="Y116" s="278"/>
      <c r="Z116" s="278"/>
    </row>
    <row r="117" spans="7:48" s="37" customFormat="1" ht="16.5" customHeight="1" x14ac:dyDescent="0.2">
      <c r="G117" s="53"/>
      <c r="H117" s="53"/>
      <c r="I117" s="53"/>
      <c r="J117" s="53"/>
      <c r="K117" s="53"/>
      <c r="L117" s="53"/>
      <c r="M117" s="53"/>
      <c r="N117" s="53"/>
      <c r="O117" s="53"/>
      <c r="P117" s="53"/>
      <c r="Q117" s="53"/>
      <c r="R117" s="53"/>
      <c r="S117" s="53"/>
      <c r="T117" s="53"/>
      <c r="U117" s="53"/>
      <c r="V117" s="53"/>
      <c r="X117" s="278"/>
      <c r="Y117" s="278"/>
      <c r="Z117" s="278"/>
    </row>
    <row r="118" spans="7:48" s="37" customFormat="1" ht="16.5" customHeight="1" x14ac:dyDescent="0.2">
      <c r="G118" s="53"/>
      <c r="H118" s="53"/>
      <c r="I118" s="53"/>
      <c r="J118" s="53"/>
      <c r="K118" s="53"/>
      <c r="L118" s="53"/>
      <c r="M118" s="53"/>
      <c r="N118" s="53"/>
      <c r="O118" s="53"/>
      <c r="P118" s="53"/>
      <c r="Q118" s="53"/>
      <c r="R118" s="53"/>
      <c r="S118" s="53"/>
      <c r="T118" s="53"/>
      <c r="U118" s="53"/>
      <c r="V118" s="53"/>
      <c r="X118" s="278"/>
      <c r="Y118" s="278"/>
      <c r="Z118" s="278"/>
    </row>
    <row r="119" spans="7:48" s="37" customFormat="1" ht="16.5" customHeight="1" x14ac:dyDescent="0.2">
      <c r="G119" s="53"/>
      <c r="H119" s="53"/>
      <c r="I119" s="53"/>
      <c r="J119" s="53"/>
      <c r="K119" s="53"/>
      <c r="L119" s="53"/>
      <c r="M119" s="53"/>
      <c r="N119" s="53"/>
      <c r="O119" s="53"/>
      <c r="P119" s="53"/>
      <c r="Q119" s="53"/>
      <c r="R119" s="53"/>
      <c r="S119" s="53"/>
      <c r="T119" s="53"/>
      <c r="U119" s="53"/>
      <c r="V119" s="53"/>
      <c r="X119" s="278"/>
      <c r="Y119" s="278"/>
      <c r="Z119" s="278"/>
    </row>
    <row r="120" spans="7:48" s="37" customFormat="1" ht="16.5" customHeight="1" x14ac:dyDescent="0.2">
      <c r="G120" s="53"/>
      <c r="H120" s="53"/>
      <c r="I120" s="53"/>
      <c r="J120" s="53"/>
      <c r="K120" s="53"/>
      <c r="L120" s="53"/>
      <c r="M120" s="53"/>
      <c r="N120" s="53"/>
      <c r="O120" s="53"/>
      <c r="P120" s="53"/>
      <c r="Q120" s="53"/>
      <c r="R120" s="53"/>
      <c r="S120" s="53"/>
      <c r="T120" s="53"/>
      <c r="U120" s="53"/>
      <c r="V120" s="53"/>
      <c r="X120" s="278"/>
      <c r="Y120" s="278"/>
      <c r="Z120" s="278"/>
    </row>
    <row r="121" spans="7:48" s="37" customFormat="1" ht="16.5" customHeight="1" x14ac:dyDescent="0.2">
      <c r="G121" s="53"/>
      <c r="H121" s="53"/>
      <c r="I121" s="53"/>
      <c r="J121" s="53"/>
      <c r="K121" s="53"/>
      <c r="L121" s="53"/>
      <c r="M121" s="53"/>
      <c r="N121" s="53"/>
      <c r="O121" s="53"/>
      <c r="P121" s="53"/>
      <c r="Q121" s="53"/>
      <c r="R121" s="53"/>
      <c r="S121" s="53"/>
      <c r="T121" s="53"/>
      <c r="U121" s="53"/>
      <c r="V121" s="53"/>
      <c r="X121" s="278"/>
      <c r="Y121" s="278"/>
      <c r="Z121" s="278"/>
    </row>
    <row r="122" spans="7:48" s="37" customFormat="1" ht="16.5" customHeight="1" x14ac:dyDescent="0.2">
      <c r="G122" s="53"/>
      <c r="H122" s="53"/>
      <c r="I122" s="53"/>
      <c r="J122" s="53"/>
      <c r="K122" s="53"/>
      <c r="L122" s="53"/>
      <c r="M122" s="53"/>
      <c r="N122" s="53"/>
      <c r="O122" s="53"/>
      <c r="P122" s="53"/>
      <c r="Q122" s="53"/>
      <c r="R122" s="53"/>
      <c r="S122" s="53"/>
      <c r="T122" s="53"/>
      <c r="U122" s="53"/>
      <c r="V122" s="53"/>
      <c r="X122" s="278"/>
      <c r="Y122" s="278"/>
      <c r="Z122" s="278"/>
    </row>
    <row r="123" spans="7:48" s="37" customFormat="1" ht="16.5" customHeight="1" x14ac:dyDescent="0.2">
      <c r="G123" s="53"/>
      <c r="H123" s="53"/>
      <c r="I123" s="53"/>
      <c r="J123" s="53"/>
      <c r="K123" s="53"/>
      <c r="L123" s="53"/>
      <c r="M123" s="53"/>
      <c r="N123" s="53"/>
      <c r="O123" s="53"/>
      <c r="P123" s="53"/>
      <c r="Q123" s="53"/>
      <c r="R123" s="53"/>
      <c r="S123" s="53"/>
      <c r="T123" s="53"/>
      <c r="U123" s="53"/>
      <c r="V123" s="53"/>
      <c r="X123" s="278"/>
      <c r="Y123" s="278"/>
      <c r="Z123" s="278"/>
    </row>
    <row r="124" spans="7:48" s="37" customFormat="1" ht="16.5" customHeight="1" x14ac:dyDescent="0.2">
      <c r="G124" s="53"/>
      <c r="H124" s="53"/>
      <c r="I124" s="53"/>
      <c r="J124" s="53"/>
      <c r="K124" s="53"/>
      <c r="L124" s="53"/>
      <c r="M124" s="53"/>
      <c r="N124" s="53"/>
      <c r="O124" s="53"/>
      <c r="P124" s="53"/>
      <c r="Q124" s="53"/>
      <c r="R124" s="53"/>
      <c r="S124" s="53"/>
      <c r="T124" s="53"/>
      <c r="U124" s="53"/>
      <c r="V124" s="53"/>
      <c r="X124" s="278"/>
      <c r="Y124" s="278"/>
      <c r="Z124" s="278"/>
    </row>
    <row r="125" spans="7:48" s="37" customFormat="1" ht="16.5" customHeight="1" x14ac:dyDescent="0.2">
      <c r="G125" s="53"/>
      <c r="H125" s="53"/>
      <c r="I125" s="53"/>
      <c r="J125" s="53"/>
      <c r="K125" s="53"/>
      <c r="L125" s="53"/>
      <c r="M125" s="53"/>
      <c r="N125" s="53"/>
      <c r="O125" s="53"/>
      <c r="P125" s="53"/>
      <c r="Q125" s="53"/>
      <c r="R125" s="53"/>
      <c r="S125" s="53"/>
      <c r="T125" s="53"/>
      <c r="U125" s="53"/>
      <c r="V125" s="53"/>
      <c r="X125" s="278"/>
      <c r="Y125" s="278"/>
      <c r="Z125" s="278"/>
    </row>
    <row r="126" spans="7:48" s="37" customFormat="1" ht="16.5" customHeight="1" x14ac:dyDescent="0.2">
      <c r="G126" s="53"/>
      <c r="H126" s="53"/>
      <c r="I126" s="53"/>
      <c r="J126" s="53"/>
      <c r="K126" s="53"/>
      <c r="L126" s="53"/>
      <c r="M126" s="53"/>
      <c r="N126" s="53"/>
      <c r="O126" s="53"/>
      <c r="P126" s="53"/>
      <c r="Q126" s="53"/>
      <c r="R126" s="53"/>
      <c r="S126" s="53"/>
      <c r="T126" s="53"/>
      <c r="U126" s="53"/>
      <c r="V126" s="53"/>
      <c r="X126" s="278"/>
      <c r="Y126" s="278"/>
      <c r="Z126" s="278"/>
    </row>
    <row r="127" spans="7:48" s="37" customFormat="1" ht="16.5" customHeight="1" x14ac:dyDescent="0.2">
      <c r="G127" s="53"/>
      <c r="H127" s="53"/>
      <c r="I127" s="53"/>
      <c r="J127" s="53"/>
      <c r="K127" s="53"/>
      <c r="L127" s="53"/>
      <c r="M127" s="53"/>
      <c r="N127" s="53"/>
      <c r="O127" s="53"/>
      <c r="P127" s="53"/>
      <c r="Q127" s="53"/>
      <c r="R127" s="53"/>
      <c r="S127" s="53"/>
      <c r="T127" s="53"/>
      <c r="U127" s="53"/>
      <c r="V127" s="53"/>
      <c r="X127" s="278"/>
      <c r="Y127" s="278"/>
      <c r="Z127" s="278"/>
    </row>
    <row r="128" spans="7:48" s="37" customFormat="1" ht="16.5" customHeight="1" x14ac:dyDescent="0.2">
      <c r="G128" s="53"/>
      <c r="H128" s="53"/>
      <c r="I128" s="53"/>
      <c r="J128" s="53"/>
      <c r="K128" s="53"/>
      <c r="L128" s="53"/>
      <c r="M128" s="53"/>
      <c r="N128" s="53"/>
      <c r="O128" s="53"/>
      <c r="P128" s="53"/>
      <c r="Q128" s="53"/>
      <c r="R128" s="53"/>
      <c r="S128" s="53"/>
      <c r="T128" s="53"/>
      <c r="U128" s="53"/>
      <c r="V128" s="53"/>
      <c r="X128" s="278"/>
      <c r="Y128" s="278"/>
      <c r="Z128" s="278"/>
    </row>
    <row r="129" spans="7:48" s="37" customFormat="1" ht="16.5" customHeight="1" x14ac:dyDescent="0.2">
      <c r="G129" s="53"/>
      <c r="H129" s="53"/>
      <c r="I129" s="53"/>
      <c r="J129" s="53"/>
      <c r="K129" s="53"/>
      <c r="L129" s="53"/>
      <c r="M129" s="53"/>
      <c r="N129" s="53"/>
      <c r="O129" s="53"/>
      <c r="P129" s="53"/>
      <c r="Q129" s="53"/>
      <c r="R129" s="53"/>
      <c r="S129" s="53"/>
      <c r="T129" s="53"/>
      <c r="U129" s="53"/>
      <c r="V129" s="53"/>
      <c r="X129" s="278"/>
      <c r="Y129" s="278"/>
      <c r="Z129" s="278"/>
    </row>
    <row r="130" spans="7:48" s="37" customFormat="1" ht="16.5" customHeight="1" x14ac:dyDescent="0.2">
      <c r="G130" s="53"/>
      <c r="H130" s="53"/>
      <c r="I130" s="53"/>
      <c r="J130" s="53"/>
      <c r="K130" s="53"/>
      <c r="L130" s="53"/>
      <c r="M130" s="53"/>
      <c r="N130" s="53"/>
      <c r="O130" s="53"/>
      <c r="P130" s="53"/>
      <c r="Q130" s="53"/>
      <c r="R130" s="53"/>
      <c r="S130" s="53"/>
      <c r="T130" s="53"/>
      <c r="U130" s="53"/>
      <c r="V130" s="53"/>
      <c r="X130" s="278"/>
      <c r="Y130" s="278"/>
      <c r="Z130" s="278"/>
    </row>
    <row r="131" spans="7:48" s="37" customFormat="1" ht="16.5" customHeight="1" x14ac:dyDescent="0.2">
      <c r="G131" s="53"/>
      <c r="H131" s="53"/>
      <c r="I131" s="53"/>
      <c r="J131" s="53"/>
      <c r="K131" s="53"/>
      <c r="L131" s="53"/>
      <c r="M131" s="53"/>
      <c r="N131" s="53"/>
      <c r="O131" s="53"/>
      <c r="P131" s="53"/>
      <c r="Q131" s="53"/>
      <c r="R131" s="53"/>
      <c r="S131" s="53"/>
      <c r="T131" s="53"/>
      <c r="U131" s="53"/>
      <c r="V131" s="53"/>
      <c r="X131" s="278"/>
      <c r="Y131" s="278"/>
      <c r="Z131" s="278"/>
    </row>
    <row r="132" spans="7:48" s="37" customFormat="1" ht="16.5" customHeight="1" x14ac:dyDescent="0.2">
      <c r="G132" s="53"/>
      <c r="H132" s="53"/>
      <c r="I132" s="53"/>
      <c r="J132" s="53"/>
      <c r="K132" s="53"/>
      <c r="L132" s="53"/>
      <c r="M132" s="53"/>
      <c r="N132" s="53"/>
      <c r="O132" s="53"/>
      <c r="P132" s="53"/>
      <c r="Q132" s="53"/>
      <c r="R132" s="53"/>
      <c r="S132" s="53"/>
      <c r="T132" s="53"/>
      <c r="U132" s="53"/>
      <c r="V132" s="53"/>
      <c r="X132" s="278"/>
      <c r="Y132" s="278"/>
      <c r="Z132" s="278"/>
    </row>
    <row r="133" spans="7:48" s="37" customFormat="1" ht="16.5" customHeight="1" x14ac:dyDescent="0.2">
      <c r="G133" s="53"/>
      <c r="H133" s="53"/>
      <c r="I133" s="53"/>
      <c r="J133" s="53"/>
      <c r="K133" s="53"/>
      <c r="L133" s="53"/>
      <c r="M133" s="53"/>
      <c r="N133" s="53"/>
      <c r="O133" s="53"/>
      <c r="P133" s="53"/>
      <c r="Q133" s="53"/>
      <c r="R133" s="53"/>
      <c r="S133" s="53"/>
      <c r="T133" s="53"/>
      <c r="U133" s="53"/>
      <c r="V133" s="53"/>
      <c r="X133" s="278"/>
      <c r="Y133" s="278"/>
      <c r="Z133" s="278"/>
    </row>
    <row r="134" spans="7:48" s="37" customFormat="1" ht="16.5" customHeight="1" x14ac:dyDescent="0.2">
      <c r="G134" s="53"/>
      <c r="H134" s="53"/>
      <c r="I134" s="53"/>
      <c r="J134" s="53"/>
      <c r="K134" s="53"/>
      <c r="L134" s="53"/>
      <c r="M134" s="53"/>
      <c r="N134" s="53"/>
      <c r="O134" s="53"/>
      <c r="P134" s="53"/>
      <c r="Q134" s="53"/>
      <c r="R134" s="53"/>
      <c r="S134" s="53"/>
      <c r="T134" s="53"/>
      <c r="U134" s="53"/>
      <c r="V134" s="53"/>
      <c r="X134" s="278"/>
      <c r="Y134" s="278"/>
      <c r="Z134" s="278"/>
    </row>
    <row r="135" spans="7:48" s="37" customFormat="1" ht="16.5" customHeight="1" x14ac:dyDescent="0.2">
      <c r="G135" s="53"/>
      <c r="H135" s="53"/>
      <c r="I135" s="53"/>
      <c r="J135" s="53"/>
      <c r="K135" s="53"/>
      <c r="L135" s="53"/>
      <c r="M135" s="53"/>
      <c r="N135" s="53"/>
      <c r="O135" s="53"/>
      <c r="P135" s="53"/>
      <c r="Q135" s="53"/>
      <c r="R135" s="53"/>
      <c r="S135" s="53"/>
      <c r="T135" s="53"/>
      <c r="U135" s="53"/>
      <c r="V135" s="53"/>
      <c r="X135" s="278"/>
      <c r="Y135" s="278"/>
      <c r="Z135" s="278"/>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row>
    <row r="136" spans="7:48" s="37" customFormat="1" ht="16.5" customHeight="1" x14ac:dyDescent="0.2">
      <c r="G136" s="53"/>
      <c r="H136" s="53"/>
      <c r="I136" s="53"/>
      <c r="J136" s="53"/>
      <c r="K136" s="53"/>
      <c r="L136" s="53"/>
      <c r="M136" s="53"/>
      <c r="N136" s="53"/>
      <c r="O136" s="53"/>
      <c r="P136" s="53"/>
      <c r="Q136" s="53"/>
      <c r="R136" s="53"/>
      <c r="S136" s="53"/>
      <c r="T136" s="53"/>
      <c r="U136" s="53"/>
      <c r="V136" s="53"/>
      <c r="X136" s="278"/>
      <c r="Y136" s="278"/>
      <c r="Z136" s="278"/>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row>
    <row r="137" spans="7:48" s="37" customFormat="1" ht="16.5" customHeight="1" x14ac:dyDescent="0.2">
      <c r="G137" s="53"/>
      <c r="H137" s="53"/>
      <c r="I137" s="53"/>
      <c r="J137" s="53"/>
      <c r="K137" s="53"/>
      <c r="L137" s="53"/>
      <c r="M137" s="53"/>
      <c r="N137" s="53"/>
      <c r="O137" s="53"/>
      <c r="P137" s="53"/>
      <c r="Q137" s="53"/>
      <c r="R137" s="53"/>
      <c r="S137" s="53"/>
      <c r="T137" s="53"/>
      <c r="U137" s="53"/>
      <c r="V137" s="53"/>
      <c r="X137" s="278"/>
      <c r="Y137" s="278"/>
      <c r="Z137" s="278"/>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row>
    <row r="138" spans="7:48" s="37" customFormat="1" ht="16.5" customHeight="1" x14ac:dyDescent="0.2">
      <c r="G138" s="53"/>
      <c r="H138" s="53"/>
      <c r="I138" s="53"/>
      <c r="J138" s="53"/>
      <c r="K138" s="53"/>
      <c r="L138" s="53"/>
      <c r="M138" s="53"/>
      <c r="N138" s="53"/>
      <c r="O138" s="53"/>
      <c r="P138" s="53"/>
      <c r="Q138" s="53"/>
      <c r="R138" s="53"/>
      <c r="S138" s="53"/>
      <c r="T138" s="53"/>
      <c r="U138" s="53"/>
      <c r="V138" s="53"/>
      <c r="X138" s="278"/>
      <c r="Y138" s="278"/>
      <c r="Z138" s="278"/>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row>
    <row r="139" spans="7:48" s="37" customFormat="1" ht="16.5" customHeight="1" x14ac:dyDescent="0.2">
      <c r="G139" s="53"/>
      <c r="H139" s="53"/>
      <c r="I139" s="53"/>
      <c r="J139" s="53"/>
      <c r="K139" s="53"/>
      <c r="L139" s="53"/>
      <c r="M139" s="53"/>
      <c r="N139" s="53"/>
      <c r="O139" s="53"/>
      <c r="P139" s="53"/>
      <c r="Q139" s="53"/>
      <c r="R139" s="53"/>
      <c r="S139" s="53"/>
      <c r="T139" s="53"/>
      <c r="U139" s="53"/>
      <c r="V139" s="53"/>
      <c r="X139" s="278"/>
      <c r="Y139" s="278"/>
      <c r="Z139" s="278"/>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row>
    <row r="140" spans="7:48" s="37" customFormat="1" ht="16.5" customHeight="1" x14ac:dyDescent="0.2">
      <c r="G140" s="53"/>
      <c r="H140" s="53"/>
      <c r="I140" s="53"/>
      <c r="J140" s="53"/>
      <c r="K140" s="53"/>
      <c r="L140" s="53"/>
      <c r="M140" s="53"/>
      <c r="N140" s="53"/>
      <c r="O140" s="53"/>
      <c r="P140" s="53"/>
      <c r="Q140" s="53"/>
      <c r="R140" s="53"/>
      <c r="S140" s="53"/>
      <c r="T140" s="53"/>
      <c r="U140" s="53"/>
      <c r="V140" s="53"/>
      <c r="X140" s="278"/>
      <c r="Y140" s="278"/>
      <c r="Z140" s="278"/>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row>
    <row r="141" spans="7:48" s="37" customFormat="1" ht="16.5" customHeight="1" x14ac:dyDescent="0.2">
      <c r="G141" s="53"/>
      <c r="H141" s="53"/>
      <c r="I141" s="53"/>
      <c r="J141" s="53"/>
      <c r="K141" s="53"/>
      <c r="L141" s="53"/>
      <c r="M141" s="53"/>
      <c r="N141" s="53"/>
      <c r="O141" s="53"/>
      <c r="P141" s="53"/>
      <c r="Q141" s="53"/>
      <c r="R141" s="53"/>
      <c r="S141" s="53"/>
      <c r="T141" s="53"/>
      <c r="U141" s="53"/>
      <c r="V141" s="53"/>
      <c r="X141" s="278"/>
      <c r="Y141" s="278"/>
      <c r="Z141" s="278"/>
      <c r="AA141" s="54"/>
      <c r="AB141" s="54"/>
      <c r="AC141" s="54"/>
      <c r="AD141" s="54"/>
      <c r="AE141" s="54"/>
      <c r="AF141" s="54"/>
      <c r="AG141" s="54"/>
      <c r="AH141" s="54"/>
      <c r="AI141" s="54"/>
      <c r="AJ141" s="54"/>
      <c r="AK141" s="54"/>
      <c r="AL141" s="54"/>
      <c r="AM141" s="54"/>
      <c r="AN141" s="54"/>
      <c r="AO141" s="54"/>
      <c r="AP141" s="54"/>
      <c r="AQ141" s="54"/>
      <c r="AR141" s="54"/>
      <c r="AS141" s="54"/>
      <c r="AT141" s="54"/>
      <c r="AU141" s="54"/>
      <c r="AV141" s="54"/>
    </row>
    <row r="142" spans="7:48" s="37" customFormat="1" ht="16.5" customHeight="1" x14ac:dyDescent="0.2">
      <c r="G142" s="53"/>
      <c r="H142" s="53"/>
      <c r="I142" s="53"/>
      <c r="J142" s="53"/>
      <c r="K142" s="53"/>
      <c r="L142" s="53"/>
      <c r="M142" s="53"/>
      <c r="N142" s="53"/>
      <c r="O142" s="53"/>
      <c r="P142" s="53"/>
      <c r="Q142" s="53"/>
      <c r="R142" s="53"/>
      <c r="S142" s="53"/>
      <c r="T142" s="53"/>
      <c r="U142" s="53"/>
      <c r="V142" s="53"/>
      <c r="X142" s="278"/>
      <c r="Y142" s="278"/>
      <c r="Z142" s="278"/>
      <c r="AA142" s="54"/>
      <c r="AB142" s="54"/>
      <c r="AC142" s="54"/>
      <c r="AD142" s="54"/>
      <c r="AE142" s="54"/>
      <c r="AF142" s="54"/>
      <c r="AG142" s="54"/>
      <c r="AH142" s="54"/>
      <c r="AI142" s="54"/>
      <c r="AJ142" s="54"/>
      <c r="AK142" s="54"/>
      <c r="AL142" s="54"/>
      <c r="AM142" s="54"/>
      <c r="AN142" s="54"/>
      <c r="AO142" s="54"/>
      <c r="AP142" s="54"/>
      <c r="AQ142" s="54"/>
      <c r="AR142" s="54"/>
      <c r="AS142" s="54"/>
      <c r="AT142" s="54"/>
      <c r="AU142" s="54"/>
      <c r="AV142" s="54"/>
    </row>
    <row r="143" spans="7:48" s="37" customFormat="1" ht="16.5" customHeight="1" x14ac:dyDescent="0.2">
      <c r="G143" s="53"/>
      <c r="H143" s="53"/>
      <c r="I143" s="53"/>
      <c r="J143" s="53"/>
      <c r="K143" s="53"/>
      <c r="L143" s="53"/>
      <c r="M143" s="53"/>
      <c r="N143" s="53"/>
      <c r="O143" s="53"/>
      <c r="P143" s="53"/>
      <c r="Q143" s="53"/>
      <c r="R143" s="53"/>
      <c r="S143" s="53"/>
      <c r="T143" s="53"/>
      <c r="U143" s="53"/>
      <c r="V143" s="53"/>
      <c r="X143" s="278"/>
      <c r="Y143" s="278"/>
      <c r="Z143" s="278"/>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row>
    <row r="144" spans="7:48" s="37" customFormat="1" ht="16.5" customHeight="1" x14ac:dyDescent="0.2">
      <c r="G144" s="53"/>
      <c r="H144" s="53"/>
      <c r="I144" s="53"/>
      <c r="J144" s="53"/>
      <c r="K144" s="53"/>
      <c r="L144" s="53"/>
      <c r="M144" s="53"/>
      <c r="N144" s="53"/>
      <c r="O144" s="53"/>
      <c r="P144" s="53"/>
      <c r="Q144" s="53"/>
      <c r="R144" s="53"/>
      <c r="S144" s="53"/>
      <c r="T144" s="53"/>
      <c r="U144" s="53"/>
      <c r="V144" s="53"/>
      <c r="X144" s="278"/>
      <c r="Y144" s="278"/>
      <c r="Z144" s="278"/>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row>
    <row r="145" spans="7:48" s="37" customFormat="1" ht="16.5" customHeight="1" x14ac:dyDescent="0.2">
      <c r="G145" s="53"/>
      <c r="H145" s="53"/>
      <c r="I145" s="53"/>
      <c r="J145" s="53"/>
      <c r="K145" s="53"/>
      <c r="L145" s="53"/>
      <c r="M145" s="53"/>
      <c r="N145" s="53"/>
      <c r="O145" s="53"/>
      <c r="P145" s="53"/>
      <c r="Q145" s="53"/>
      <c r="R145" s="53"/>
      <c r="S145" s="53"/>
      <c r="T145" s="53"/>
      <c r="U145" s="53"/>
      <c r="V145" s="53"/>
      <c r="X145" s="278"/>
      <c r="Y145" s="278"/>
      <c r="Z145" s="278"/>
      <c r="AA145" s="54"/>
      <c r="AB145" s="54"/>
      <c r="AC145" s="54"/>
      <c r="AD145" s="54"/>
      <c r="AE145" s="54"/>
      <c r="AF145" s="54"/>
      <c r="AG145" s="54"/>
      <c r="AH145" s="54"/>
      <c r="AI145" s="54"/>
      <c r="AJ145" s="54"/>
      <c r="AK145" s="54"/>
      <c r="AL145" s="54"/>
      <c r="AM145" s="54"/>
      <c r="AN145" s="54"/>
      <c r="AO145" s="54"/>
      <c r="AP145" s="54"/>
      <c r="AQ145" s="54"/>
      <c r="AR145" s="54"/>
      <c r="AS145" s="54"/>
      <c r="AT145" s="54"/>
      <c r="AU145" s="54"/>
      <c r="AV145" s="54"/>
    </row>
    <row r="146" spans="7:48" s="37" customFormat="1" ht="16.5" customHeight="1" x14ac:dyDescent="0.2">
      <c r="G146" s="53"/>
      <c r="H146" s="53"/>
      <c r="I146" s="53"/>
      <c r="J146" s="53"/>
      <c r="K146" s="53"/>
      <c r="L146" s="53"/>
      <c r="M146" s="53"/>
      <c r="N146" s="53"/>
      <c r="O146" s="53"/>
      <c r="P146" s="53"/>
      <c r="Q146" s="53"/>
      <c r="R146" s="53"/>
      <c r="S146" s="53"/>
      <c r="T146" s="53"/>
      <c r="U146" s="53"/>
      <c r="V146" s="53"/>
      <c r="X146" s="278"/>
      <c r="Y146" s="278"/>
      <c r="Z146" s="278"/>
      <c r="AA146" s="54"/>
      <c r="AB146" s="54"/>
      <c r="AC146" s="54"/>
      <c r="AD146" s="54"/>
      <c r="AE146" s="54"/>
      <c r="AF146" s="54"/>
      <c r="AG146" s="54"/>
      <c r="AH146" s="54"/>
      <c r="AI146" s="54"/>
      <c r="AJ146" s="54"/>
      <c r="AK146" s="54"/>
      <c r="AL146" s="54"/>
      <c r="AM146" s="54"/>
      <c r="AN146" s="54"/>
      <c r="AO146" s="54"/>
      <c r="AP146" s="54"/>
      <c r="AQ146" s="54"/>
      <c r="AR146" s="54"/>
      <c r="AS146" s="54"/>
      <c r="AT146" s="54"/>
      <c r="AU146" s="54"/>
      <c r="AV146" s="54"/>
    </row>
    <row r="147" spans="7:48" s="37" customFormat="1" ht="16.5" customHeight="1" x14ac:dyDescent="0.2">
      <c r="G147" s="53"/>
      <c r="H147" s="53"/>
      <c r="I147" s="53"/>
      <c r="J147" s="53"/>
      <c r="K147" s="53"/>
      <c r="L147" s="53"/>
      <c r="M147" s="53"/>
      <c r="N147" s="53"/>
      <c r="O147" s="53"/>
      <c r="P147" s="53"/>
      <c r="Q147" s="53"/>
      <c r="R147" s="53"/>
      <c r="S147" s="53"/>
      <c r="T147" s="53"/>
      <c r="U147" s="53"/>
      <c r="V147" s="53"/>
      <c r="X147" s="278"/>
      <c r="Y147" s="278"/>
      <c r="Z147" s="278"/>
      <c r="AA147" s="54"/>
      <c r="AB147" s="54"/>
      <c r="AC147" s="54"/>
      <c r="AD147" s="54"/>
      <c r="AE147" s="54"/>
      <c r="AF147" s="54"/>
      <c r="AG147" s="54"/>
      <c r="AH147" s="54"/>
      <c r="AI147" s="54"/>
      <c r="AJ147" s="54"/>
      <c r="AK147" s="54"/>
      <c r="AL147" s="54"/>
      <c r="AM147" s="54"/>
      <c r="AN147" s="54"/>
      <c r="AO147" s="54"/>
      <c r="AP147" s="54"/>
      <c r="AQ147" s="54"/>
      <c r="AR147" s="54"/>
      <c r="AS147" s="54"/>
      <c r="AT147" s="54"/>
      <c r="AU147" s="54"/>
      <c r="AV147" s="54"/>
    </row>
    <row r="148" spans="7:48" s="37" customFormat="1" ht="16.5" customHeight="1" x14ac:dyDescent="0.2">
      <c r="G148" s="53"/>
      <c r="H148" s="53"/>
      <c r="I148" s="53"/>
      <c r="J148" s="53"/>
      <c r="K148" s="53"/>
      <c r="L148" s="53"/>
      <c r="M148" s="53"/>
      <c r="N148" s="53"/>
      <c r="O148" s="53"/>
      <c r="P148" s="53"/>
      <c r="Q148" s="53"/>
      <c r="R148" s="53"/>
      <c r="S148" s="53"/>
      <c r="T148" s="53"/>
      <c r="U148" s="53"/>
      <c r="V148" s="53"/>
      <c r="X148" s="278"/>
      <c r="Y148" s="278"/>
      <c r="Z148" s="278"/>
      <c r="AA148" s="54"/>
      <c r="AB148" s="54"/>
      <c r="AC148" s="54"/>
      <c r="AD148" s="54"/>
      <c r="AE148" s="54"/>
      <c r="AF148" s="54"/>
      <c r="AG148" s="54"/>
      <c r="AH148" s="54"/>
      <c r="AI148" s="54"/>
      <c r="AJ148" s="54"/>
      <c r="AK148" s="54"/>
      <c r="AL148" s="54"/>
      <c r="AM148" s="54"/>
      <c r="AN148" s="54"/>
      <c r="AO148" s="54"/>
      <c r="AP148" s="54"/>
      <c r="AQ148" s="54"/>
      <c r="AR148" s="54"/>
      <c r="AS148" s="54"/>
      <c r="AT148" s="54"/>
      <c r="AU148" s="54"/>
      <c r="AV148" s="54"/>
    </row>
    <row r="149" spans="7:48" s="37" customFormat="1" ht="16.5" customHeight="1" x14ac:dyDescent="0.2">
      <c r="G149" s="53"/>
      <c r="H149" s="53"/>
      <c r="I149" s="53"/>
      <c r="J149" s="53"/>
      <c r="K149" s="53"/>
      <c r="L149" s="53"/>
      <c r="M149" s="53"/>
      <c r="N149" s="53"/>
      <c r="O149" s="53"/>
      <c r="P149" s="53"/>
      <c r="Q149" s="53"/>
      <c r="R149" s="53"/>
      <c r="S149" s="53"/>
      <c r="T149" s="53"/>
      <c r="U149" s="53"/>
      <c r="V149" s="53"/>
      <c r="X149" s="278"/>
      <c r="Y149" s="278"/>
      <c r="Z149" s="278"/>
      <c r="AA149" s="54"/>
      <c r="AB149" s="54"/>
      <c r="AC149" s="54"/>
      <c r="AD149" s="54"/>
      <c r="AE149" s="54"/>
      <c r="AF149" s="54"/>
      <c r="AG149" s="54"/>
      <c r="AH149" s="54"/>
      <c r="AI149" s="54"/>
      <c r="AJ149" s="54"/>
      <c r="AK149" s="54"/>
      <c r="AL149" s="54"/>
      <c r="AM149" s="54"/>
      <c r="AN149" s="54"/>
      <c r="AO149" s="54"/>
      <c r="AP149" s="54"/>
      <c r="AQ149" s="54"/>
      <c r="AR149" s="54"/>
      <c r="AS149" s="54"/>
      <c r="AT149" s="54"/>
      <c r="AU149" s="54"/>
      <c r="AV149" s="54"/>
    </row>
    <row r="150" spans="7:48" s="37" customFormat="1" ht="16.5" customHeight="1" x14ac:dyDescent="0.2">
      <c r="G150" s="53"/>
      <c r="H150" s="53"/>
      <c r="I150" s="53"/>
      <c r="J150" s="53"/>
      <c r="K150" s="53"/>
      <c r="L150" s="53"/>
      <c r="M150" s="53"/>
      <c r="N150" s="53"/>
      <c r="O150" s="53"/>
      <c r="P150" s="53"/>
      <c r="Q150" s="53"/>
      <c r="R150" s="53"/>
      <c r="S150" s="53"/>
      <c r="T150" s="53"/>
      <c r="U150" s="53"/>
      <c r="V150" s="53"/>
      <c r="X150" s="278"/>
      <c r="Y150" s="278"/>
      <c r="Z150" s="278"/>
      <c r="AA150" s="54"/>
      <c r="AB150" s="54"/>
      <c r="AC150" s="54"/>
      <c r="AD150" s="54"/>
      <c r="AE150" s="54"/>
      <c r="AF150" s="54"/>
      <c r="AG150" s="54"/>
      <c r="AH150" s="54"/>
      <c r="AI150" s="54"/>
      <c r="AJ150" s="54"/>
      <c r="AK150" s="54"/>
      <c r="AL150" s="54"/>
      <c r="AM150" s="54"/>
      <c r="AN150" s="54"/>
      <c r="AO150" s="54"/>
      <c r="AP150" s="54"/>
      <c r="AQ150" s="54"/>
      <c r="AR150" s="54"/>
      <c r="AS150" s="54"/>
      <c r="AT150" s="54"/>
      <c r="AU150" s="54"/>
      <c r="AV150" s="54"/>
    </row>
    <row r="151" spans="7:48" s="37" customFormat="1" ht="16.5" customHeight="1" x14ac:dyDescent="0.2">
      <c r="G151" s="53"/>
      <c r="H151" s="53"/>
      <c r="I151" s="53"/>
      <c r="J151" s="53"/>
      <c r="K151" s="53"/>
      <c r="L151" s="53"/>
      <c r="M151" s="53"/>
      <c r="N151" s="53"/>
      <c r="O151" s="53"/>
      <c r="P151" s="53"/>
      <c r="Q151" s="53"/>
      <c r="R151" s="53"/>
      <c r="S151" s="53"/>
      <c r="T151" s="53"/>
      <c r="U151" s="53"/>
      <c r="V151" s="53"/>
      <c r="X151" s="278"/>
      <c r="Y151" s="278"/>
      <c r="Z151" s="278"/>
      <c r="AA151" s="54"/>
      <c r="AB151" s="54"/>
      <c r="AC151" s="54"/>
      <c r="AD151" s="54"/>
      <c r="AE151" s="54"/>
      <c r="AF151" s="54"/>
      <c r="AG151" s="54"/>
      <c r="AH151" s="54"/>
      <c r="AI151" s="54"/>
      <c r="AJ151" s="54"/>
      <c r="AK151" s="54"/>
      <c r="AL151" s="54"/>
      <c r="AM151" s="54"/>
      <c r="AN151" s="54"/>
      <c r="AO151" s="54"/>
      <c r="AP151" s="54"/>
      <c r="AQ151" s="54"/>
      <c r="AR151" s="54"/>
      <c r="AS151" s="54"/>
      <c r="AT151" s="54"/>
      <c r="AU151" s="54"/>
      <c r="AV151" s="54"/>
    </row>
    <row r="152" spans="7:48" s="37" customFormat="1" ht="16.5" customHeight="1" x14ac:dyDescent="0.2">
      <c r="G152" s="53"/>
      <c r="H152" s="53"/>
      <c r="I152" s="53"/>
      <c r="J152" s="53"/>
      <c r="K152" s="53"/>
      <c r="L152" s="53"/>
      <c r="M152" s="53"/>
      <c r="N152" s="53"/>
      <c r="O152" s="53"/>
      <c r="P152" s="53"/>
      <c r="Q152" s="53"/>
      <c r="R152" s="53"/>
      <c r="S152" s="53"/>
      <c r="T152" s="53"/>
      <c r="U152" s="53"/>
      <c r="V152" s="53"/>
      <c r="X152" s="278"/>
      <c r="Y152" s="278"/>
      <c r="Z152" s="278"/>
      <c r="AA152" s="54"/>
      <c r="AB152" s="54"/>
      <c r="AC152" s="54"/>
      <c r="AD152" s="54"/>
      <c r="AE152" s="54"/>
      <c r="AF152" s="54"/>
      <c r="AG152" s="54"/>
      <c r="AH152" s="54"/>
      <c r="AI152" s="54"/>
      <c r="AJ152" s="54"/>
      <c r="AK152" s="54"/>
      <c r="AL152" s="54"/>
      <c r="AM152" s="54"/>
      <c r="AN152" s="54"/>
      <c r="AO152" s="54"/>
      <c r="AP152" s="54"/>
      <c r="AQ152" s="54"/>
      <c r="AR152" s="54"/>
      <c r="AS152" s="54"/>
      <c r="AT152" s="54"/>
      <c r="AU152" s="54"/>
      <c r="AV152" s="54"/>
    </row>
    <row r="153" spans="7:48" s="37" customFormat="1" ht="16.5" customHeight="1" x14ac:dyDescent="0.2">
      <c r="G153" s="53"/>
      <c r="H153" s="53"/>
      <c r="I153" s="53"/>
      <c r="J153" s="53"/>
      <c r="K153" s="53"/>
      <c r="L153" s="53"/>
      <c r="M153" s="53"/>
      <c r="N153" s="53"/>
      <c r="O153" s="53"/>
      <c r="P153" s="53"/>
      <c r="Q153" s="53"/>
      <c r="R153" s="53"/>
      <c r="S153" s="53"/>
      <c r="T153" s="53"/>
      <c r="U153" s="53"/>
      <c r="V153" s="53"/>
      <c r="X153" s="278"/>
      <c r="Y153" s="278"/>
      <c r="Z153" s="278"/>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row>
    <row r="154" spans="7:48" s="37" customFormat="1" ht="16.5" customHeight="1" x14ac:dyDescent="0.2">
      <c r="G154" s="53"/>
      <c r="H154" s="53"/>
      <c r="I154" s="53"/>
      <c r="J154" s="53"/>
      <c r="K154" s="53"/>
      <c r="L154" s="53"/>
      <c r="M154" s="53"/>
      <c r="N154" s="53"/>
      <c r="O154" s="53"/>
      <c r="P154" s="53"/>
      <c r="Q154" s="53"/>
      <c r="R154" s="53"/>
      <c r="S154" s="53"/>
      <c r="T154" s="53"/>
      <c r="U154" s="53"/>
      <c r="V154" s="53"/>
      <c r="X154" s="278"/>
      <c r="Y154" s="278"/>
      <c r="Z154" s="278"/>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row>
    <row r="155" spans="7:48" s="37" customFormat="1" ht="16.5" customHeight="1" x14ac:dyDescent="0.2">
      <c r="G155" s="53"/>
      <c r="H155" s="53"/>
      <c r="I155" s="53"/>
      <c r="J155" s="53"/>
      <c r="K155" s="53"/>
      <c r="L155" s="53"/>
      <c r="M155" s="53"/>
      <c r="N155" s="53"/>
      <c r="O155" s="53"/>
      <c r="P155" s="53"/>
      <c r="Q155" s="53"/>
      <c r="R155" s="53"/>
      <c r="S155" s="53"/>
      <c r="T155" s="53"/>
      <c r="U155" s="53"/>
      <c r="V155" s="53"/>
      <c r="X155" s="278"/>
      <c r="Y155" s="278"/>
      <c r="Z155" s="278"/>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row>
    <row r="156" spans="7:48" s="37" customFormat="1" ht="16.5" customHeight="1" x14ac:dyDescent="0.2">
      <c r="G156" s="53"/>
      <c r="H156" s="53"/>
      <c r="I156" s="53"/>
      <c r="J156" s="53"/>
      <c r="K156" s="53"/>
      <c r="L156" s="53"/>
      <c r="M156" s="53"/>
      <c r="N156" s="53"/>
      <c r="O156" s="53"/>
      <c r="P156" s="53"/>
      <c r="Q156" s="53"/>
      <c r="R156" s="53"/>
      <c r="S156" s="53"/>
      <c r="T156" s="53"/>
      <c r="U156" s="53"/>
      <c r="V156" s="53"/>
      <c r="X156" s="278"/>
      <c r="Y156" s="278"/>
      <c r="Z156" s="278"/>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row>
    <row r="157" spans="7:48" s="37" customFormat="1" ht="16.5" customHeight="1" x14ac:dyDescent="0.2">
      <c r="G157" s="53"/>
      <c r="H157" s="53"/>
      <c r="I157" s="53"/>
      <c r="J157" s="53"/>
      <c r="K157" s="53"/>
      <c r="L157" s="53"/>
      <c r="M157" s="53"/>
      <c r="N157" s="53"/>
      <c r="O157" s="53"/>
      <c r="P157" s="53"/>
      <c r="Q157" s="53"/>
      <c r="R157" s="53"/>
      <c r="S157" s="53"/>
      <c r="T157" s="53"/>
      <c r="U157" s="53"/>
      <c r="V157" s="53"/>
      <c r="X157" s="278"/>
      <c r="Y157" s="278"/>
      <c r="Z157" s="278"/>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row>
    <row r="158" spans="7:48" s="37" customFormat="1" ht="16.5" customHeight="1" x14ac:dyDescent="0.2">
      <c r="G158" s="53"/>
      <c r="H158" s="53"/>
      <c r="I158" s="53"/>
      <c r="J158" s="53"/>
      <c r="K158" s="53"/>
      <c r="L158" s="53"/>
      <c r="M158" s="53"/>
      <c r="N158" s="53"/>
      <c r="O158" s="53"/>
      <c r="P158" s="53"/>
      <c r="Q158" s="53"/>
      <c r="R158" s="53"/>
      <c r="S158" s="53"/>
      <c r="T158" s="53"/>
      <c r="U158" s="53"/>
      <c r="V158" s="53"/>
      <c r="X158" s="278"/>
      <c r="Y158" s="278"/>
      <c r="Z158" s="278"/>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row>
    <row r="159" spans="7:48" s="37" customFormat="1" ht="16.5" customHeight="1" x14ac:dyDescent="0.2">
      <c r="G159" s="53"/>
      <c r="H159" s="53"/>
      <c r="I159" s="53"/>
      <c r="J159" s="53"/>
      <c r="K159" s="53"/>
      <c r="L159" s="53"/>
      <c r="M159" s="53"/>
      <c r="N159" s="53"/>
      <c r="O159" s="53"/>
      <c r="P159" s="53"/>
      <c r="Q159" s="53"/>
      <c r="R159" s="53"/>
      <c r="S159" s="53"/>
      <c r="T159" s="53"/>
      <c r="U159" s="53"/>
      <c r="V159" s="53"/>
      <c r="X159" s="278"/>
      <c r="Y159" s="278"/>
      <c r="Z159" s="278"/>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row>
    <row r="160" spans="7:48" s="37" customFormat="1" ht="16.5" customHeight="1" x14ac:dyDescent="0.2">
      <c r="G160" s="53"/>
      <c r="H160" s="53"/>
      <c r="I160" s="53"/>
      <c r="J160" s="53"/>
      <c r="K160" s="53"/>
      <c r="L160" s="53"/>
      <c r="M160" s="53"/>
      <c r="N160" s="53"/>
      <c r="O160" s="53"/>
      <c r="P160" s="53"/>
      <c r="Q160" s="53"/>
      <c r="R160" s="53"/>
      <c r="S160" s="53"/>
      <c r="T160" s="53"/>
      <c r="U160" s="53"/>
      <c r="V160" s="53"/>
      <c r="X160" s="278"/>
      <c r="Y160" s="278"/>
      <c r="Z160" s="278"/>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row>
    <row r="161" spans="1:48" s="37" customFormat="1" ht="16.5" customHeight="1" x14ac:dyDescent="0.2">
      <c r="G161" s="53"/>
      <c r="H161" s="53"/>
      <c r="I161" s="53"/>
      <c r="J161" s="53"/>
      <c r="K161" s="53"/>
      <c r="L161" s="53"/>
      <c r="M161" s="53"/>
      <c r="N161" s="53"/>
      <c r="O161" s="53"/>
      <c r="P161" s="53"/>
      <c r="Q161" s="53"/>
      <c r="R161" s="53"/>
      <c r="S161" s="53"/>
      <c r="T161" s="53"/>
      <c r="U161" s="53"/>
      <c r="V161" s="53"/>
      <c r="X161" s="278"/>
      <c r="Y161" s="278"/>
      <c r="Z161" s="278"/>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row>
    <row r="162" spans="1:48" s="37" customFormat="1" ht="16.5" customHeight="1" x14ac:dyDescent="0.2">
      <c r="G162" s="53"/>
      <c r="H162" s="53"/>
      <c r="I162" s="53"/>
      <c r="J162" s="53"/>
      <c r="K162" s="53"/>
      <c r="L162" s="53"/>
      <c r="M162" s="53"/>
      <c r="N162" s="53"/>
      <c r="O162" s="53"/>
      <c r="P162" s="53"/>
      <c r="Q162" s="53"/>
      <c r="R162" s="53"/>
      <c r="S162" s="53"/>
      <c r="T162" s="53"/>
      <c r="U162" s="53"/>
      <c r="V162" s="53"/>
      <c r="X162" s="278"/>
      <c r="Y162" s="278"/>
      <c r="Z162" s="278"/>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row>
    <row r="163" spans="1:48" s="37" customFormat="1" ht="16.5" customHeight="1" x14ac:dyDescent="0.2">
      <c r="G163" s="53"/>
      <c r="H163" s="53"/>
      <c r="I163" s="53"/>
      <c r="J163" s="53"/>
      <c r="K163" s="53"/>
      <c r="L163" s="53"/>
      <c r="M163" s="53"/>
      <c r="N163" s="53"/>
      <c r="O163" s="53"/>
      <c r="P163" s="53"/>
      <c r="Q163" s="53"/>
      <c r="R163" s="53"/>
      <c r="S163" s="53"/>
      <c r="T163" s="53"/>
      <c r="U163" s="53"/>
      <c r="V163" s="53"/>
      <c r="W163" s="54"/>
      <c r="X163" s="278"/>
      <c r="Y163" s="278"/>
      <c r="Z163" s="278"/>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row>
    <row r="164" spans="1:48" s="54" customFormat="1" ht="16.5" customHeight="1" x14ac:dyDescent="0.2">
      <c r="A164" s="37"/>
      <c r="B164" s="37"/>
      <c r="C164" s="37"/>
      <c r="D164" s="37"/>
      <c r="E164" s="37"/>
      <c r="F164" s="37"/>
      <c r="G164" s="53"/>
      <c r="H164" s="53"/>
      <c r="I164" s="53"/>
      <c r="J164" s="53"/>
      <c r="K164" s="53"/>
      <c r="L164" s="53"/>
      <c r="M164" s="53"/>
      <c r="N164" s="53"/>
      <c r="O164" s="53"/>
      <c r="P164" s="53"/>
      <c r="Q164" s="53"/>
      <c r="R164" s="53"/>
      <c r="S164" s="53"/>
      <c r="T164" s="53"/>
      <c r="U164" s="53"/>
      <c r="V164" s="53"/>
      <c r="X164" s="278"/>
      <c r="Y164" s="278"/>
      <c r="Z164" s="278"/>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row>
    <row r="165" spans="1:48" s="54" customFormat="1" ht="16.5" customHeight="1" x14ac:dyDescent="0.2">
      <c r="A165" s="37"/>
      <c r="B165" s="37"/>
      <c r="C165" s="37"/>
      <c r="D165" s="37"/>
      <c r="E165" s="37"/>
      <c r="F165" s="37"/>
      <c r="G165" s="53"/>
      <c r="H165" s="53"/>
      <c r="I165" s="53"/>
      <c r="J165" s="53"/>
      <c r="K165" s="53"/>
      <c r="L165" s="53"/>
      <c r="M165" s="53"/>
      <c r="N165" s="53"/>
      <c r="O165" s="53"/>
      <c r="P165" s="53"/>
      <c r="Q165" s="53"/>
      <c r="R165" s="53"/>
      <c r="S165" s="53"/>
      <c r="T165" s="53"/>
      <c r="U165" s="53"/>
      <c r="V165" s="53"/>
      <c r="X165" s="278"/>
      <c r="Y165" s="278"/>
      <c r="Z165" s="278"/>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row>
    <row r="166" spans="1:48" s="54" customFormat="1" ht="16.5" customHeight="1" x14ac:dyDescent="0.2">
      <c r="A166" s="37"/>
      <c r="B166" s="37"/>
      <c r="C166" s="37"/>
      <c r="D166" s="37"/>
      <c r="E166" s="37"/>
      <c r="F166" s="37"/>
      <c r="G166" s="53"/>
      <c r="H166" s="53"/>
      <c r="I166" s="53"/>
      <c r="J166" s="53"/>
      <c r="K166" s="53"/>
      <c r="L166" s="53"/>
      <c r="M166" s="53"/>
      <c r="N166" s="53"/>
      <c r="O166" s="53"/>
      <c r="P166" s="53"/>
      <c r="Q166" s="53"/>
      <c r="R166" s="53"/>
      <c r="S166" s="53"/>
      <c r="T166" s="53"/>
      <c r="U166" s="53"/>
      <c r="V166" s="53"/>
      <c r="X166" s="278"/>
      <c r="Y166" s="278"/>
      <c r="Z166" s="278"/>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row>
    <row r="167" spans="1:48" s="54" customFormat="1" ht="16.5" customHeight="1" x14ac:dyDescent="0.2">
      <c r="A167" s="37"/>
      <c r="B167" s="37"/>
      <c r="C167" s="37"/>
      <c r="D167" s="37"/>
      <c r="E167" s="37"/>
      <c r="F167" s="37"/>
      <c r="G167" s="53"/>
      <c r="H167" s="53"/>
      <c r="I167" s="53"/>
      <c r="J167" s="53"/>
      <c r="K167" s="53"/>
      <c r="L167" s="53"/>
      <c r="M167" s="53"/>
      <c r="N167" s="53"/>
      <c r="O167" s="53"/>
      <c r="P167" s="53"/>
      <c r="Q167" s="53"/>
      <c r="R167" s="53"/>
      <c r="S167" s="53"/>
      <c r="T167" s="53"/>
      <c r="U167" s="53"/>
      <c r="V167" s="53"/>
      <c r="X167" s="278"/>
      <c r="Y167" s="278"/>
      <c r="Z167" s="278"/>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row>
    <row r="168" spans="1:48" s="54" customFormat="1" ht="16.5" customHeight="1" x14ac:dyDescent="0.2">
      <c r="A168" s="37"/>
      <c r="B168" s="37"/>
      <c r="C168" s="37"/>
      <c r="D168" s="37"/>
      <c r="E168" s="37"/>
      <c r="F168" s="37"/>
      <c r="G168" s="53"/>
      <c r="H168" s="53"/>
      <c r="I168" s="53"/>
      <c r="J168" s="53"/>
      <c r="K168" s="53"/>
      <c r="L168" s="53"/>
      <c r="M168" s="53"/>
      <c r="N168" s="53"/>
      <c r="O168" s="53"/>
      <c r="P168" s="53"/>
      <c r="Q168" s="53"/>
      <c r="R168" s="53"/>
      <c r="S168" s="53"/>
      <c r="T168" s="53"/>
      <c r="U168" s="53"/>
      <c r="V168" s="53"/>
      <c r="X168" s="278"/>
      <c r="Y168" s="278"/>
      <c r="Z168" s="278"/>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row>
    <row r="169" spans="1:48" s="54" customFormat="1" ht="16.5" customHeight="1" x14ac:dyDescent="0.2">
      <c r="A169" s="37"/>
      <c r="B169" s="37"/>
      <c r="C169" s="37"/>
      <c r="D169" s="37"/>
      <c r="E169" s="37"/>
      <c r="F169" s="37"/>
      <c r="G169" s="53"/>
      <c r="H169" s="53"/>
      <c r="I169" s="53"/>
      <c r="J169" s="53"/>
      <c r="K169" s="53"/>
      <c r="L169" s="53"/>
      <c r="M169" s="53"/>
      <c r="N169" s="53"/>
      <c r="O169" s="53"/>
      <c r="P169" s="53"/>
      <c r="Q169" s="53"/>
      <c r="R169" s="53"/>
      <c r="S169" s="53"/>
      <c r="T169" s="53"/>
      <c r="U169" s="53"/>
      <c r="V169" s="53"/>
      <c r="X169" s="278"/>
      <c r="Y169" s="278"/>
      <c r="Z169" s="278"/>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row>
    <row r="170" spans="1:48" s="54" customFormat="1" ht="16.5" customHeight="1" x14ac:dyDescent="0.2">
      <c r="A170" s="37"/>
      <c r="B170" s="37"/>
      <c r="C170" s="37"/>
      <c r="D170" s="37"/>
      <c r="E170" s="37"/>
      <c r="F170" s="37"/>
      <c r="G170" s="53"/>
      <c r="H170" s="53"/>
      <c r="I170" s="53"/>
      <c r="J170" s="53"/>
      <c r="K170" s="53"/>
      <c r="L170" s="53"/>
      <c r="M170" s="53"/>
      <c r="N170" s="53"/>
      <c r="O170" s="53"/>
      <c r="P170" s="53"/>
      <c r="Q170" s="53"/>
      <c r="R170" s="53"/>
      <c r="S170" s="53"/>
      <c r="T170" s="53"/>
      <c r="U170" s="53"/>
      <c r="V170" s="53"/>
      <c r="X170" s="278"/>
      <c r="Y170" s="278"/>
      <c r="Z170" s="278"/>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row>
    <row r="171" spans="1:48" s="54" customFormat="1" ht="16.5" customHeight="1" x14ac:dyDescent="0.2">
      <c r="A171" s="37"/>
      <c r="B171" s="37"/>
      <c r="C171" s="37"/>
      <c r="D171" s="37"/>
      <c r="E171" s="37"/>
      <c r="F171" s="37"/>
      <c r="G171" s="53"/>
      <c r="H171" s="53"/>
      <c r="I171" s="53"/>
      <c r="J171" s="53"/>
      <c r="K171" s="53"/>
      <c r="L171" s="53"/>
      <c r="M171" s="53"/>
      <c r="N171" s="53"/>
      <c r="O171" s="53"/>
      <c r="P171" s="53"/>
      <c r="Q171" s="53"/>
      <c r="R171" s="53"/>
      <c r="S171" s="53"/>
      <c r="T171" s="53"/>
      <c r="U171" s="53"/>
      <c r="V171" s="53"/>
      <c r="X171" s="278"/>
      <c r="Y171" s="278"/>
      <c r="Z171" s="278"/>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row>
    <row r="172" spans="1:48" s="54" customFormat="1" ht="16.5" customHeight="1" x14ac:dyDescent="0.2">
      <c r="A172" s="37"/>
      <c r="B172" s="37"/>
      <c r="C172" s="37"/>
      <c r="D172" s="37"/>
      <c r="E172" s="37"/>
      <c r="F172" s="37"/>
      <c r="G172" s="53"/>
      <c r="H172" s="53"/>
      <c r="I172" s="53"/>
      <c r="J172" s="53"/>
      <c r="K172" s="53"/>
      <c r="L172" s="53"/>
      <c r="M172" s="53"/>
      <c r="N172" s="53"/>
      <c r="O172" s="53"/>
      <c r="P172" s="53"/>
      <c r="Q172" s="53"/>
      <c r="R172" s="53"/>
      <c r="S172" s="53"/>
      <c r="T172" s="53"/>
      <c r="U172" s="53"/>
      <c r="V172" s="53"/>
      <c r="X172" s="278"/>
      <c r="Y172" s="278"/>
      <c r="Z172" s="278"/>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row>
    <row r="173" spans="1:48" s="54" customFormat="1" ht="16.5" customHeight="1" x14ac:dyDescent="0.2">
      <c r="A173" s="37"/>
      <c r="B173" s="37"/>
      <c r="C173" s="37"/>
      <c r="D173" s="37"/>
      <c r="E173" s="37"/>
      <c r="F173" s="37"/>
      <c r="G173" s="53"/>
      <c r="H173" s="53"/>
      <c r="I173" s="53"/>
      <c r="J173" s="53"/>
      <c r="K173" s="53"/>
      <c r="L173" s="53"/>
      <c r="M173" s="53"/>
      <c r="N173" s="53"/>
      <c r="O173" s="53"/>
      <c r="P173" s="53"/>
      <c r="Q173" s="53"/>
      <c r="R173" s="53"/>
      <c r="S173" s="53"/>
      <c r="T173" s="53"/>
      <c r="U173" s="53"/>
      <c r="V173" s="53"/>
      <c r="X173" s="278"/>
      <c r="Y173" s="278"/>
      <c r="Z173" s="278"/>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row>
    <row r="174" spans="1:48" s="54" customFormat="1" ht="16.5" customHeight="1" x14ac:dyDescent="0.2">
      <c r="A174" s="37"/>
      <c r="B174" s="37"/>
      <c r="C174" s="37"/>
      <c r="D174" s="37"/>
      <c r="E174" s="37"/>
      <c r="F174" s="37"/>
      <c r="G174" s="53"/>
      <c r="H174" s="53"/>
      <c r="I174" s="53"/>
      <c r="J174" s="53"/>
      <c r="K174" s="53"/>
      <c r="L174" s="53"/>
      <c r="M174" s="53"/>
      <c r="N174" s="53"/>
      <c r="O174" s="53"/>
      <c r="P174" s="53"/>
      <c r="Q174" s="53"/>
      <c r="R174" s="53"/>
      <c r="S174" s="53"/>
      <c r="T174" s="53"/>
      <c r="U174" s="53"/>
      <c r="V174" s="53"/>
      <c r="X174" s="278"/>
      <c r="Y174" s="278"/>
      <c r="Z174" s="278"/>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row>
    <row r="175" spans="1:48" s="54" customFormat="1" ht="16.5" customHeight="1" x14ac:dyDescent="0.2">
      <c r="A175" s="37"/>
      <c r="B175" s="37"/>
      <c r="C175" s="37"/>
      <c r="D175" s="37"/>
      <c r="E175" s="37"/>
      <c r="F175" s="37"/>
      <c r="G175" s="53"/>
      <c r="H175" s="53"/>
      <c r="I175" s="53"/>
      <c r="J175" s="53"/>
      <c r="K175" s="53"/>
      <c r="L175" s="53"/>
      <c r="M175" s="53"/>
      <c r="N175" s="53"/>
      <c r="O175" s="53"/>
      <c r="P175" s="53"/>
      <c r="Q175" s="53"/>
      <c r="R175" s="53"/>
      <c r="S175" s="53"/>
      <c r="T175" s="53"/>
      <c r="U175" s="53"/>
      <c r="V175" s="53"/>
      <c r="X175" s="278"/>
      <c r="Y175" s="278"/>
      <c r="Z175" s="278"/>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row>
    <row r="176" spans="1:48" s="54" customFormat="1" ht="16.5" customHeight="1" x14ac:dyDescent="0.2">
      <c r="A176" s="37"/>
      <c r="B176" s="37"/>
      <c r="C176" s="37"/>
      <c r="D176" s="37"/>
      <c r="E176" s="37"/>
      <c r="F176" s="37"/>
      <c r="G176" s="53"/>
      <c r="H176" s="53"/>
      <c r="I176" s="53"/>
      <c r="J176" s="53"/>
      <c r="K176" s="53"/>
      <c r="L176" s="53"/>
      <c r="M176" s="53"/>
      <c r="N176" s="53"/>
      <c r="O176" s="53"/>
      <c r="P176" s="53"/>
      <c r="Q176" s="53"/>
      <c r="R176" s="53"/>
      <c r="S176" s="53"/>
      <c r="T176" s="53"/>
      <c r="U176" s="53"/>
      <c r="V176" s="53"/>
      <c r="X176" s="278"/>
      <c r="Y176" s="278"/>
      <c r="Z176" s="278"/>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row>
    <row r="177" spans="1:48" s="54" customFormat="1" ht="16.5" customHeight="1" x14ac:dyDescent="0.2">
      <c r="A177" s="37"/>
      <c r="B177" s="37"/>
      <c r="C177" s="37"/>
      <c r="D177" s="37"/>
      <c r="E177" s="37"/>
      <c r="F177" s="37"/>
      <c r="G177" s="53"/>
      <c r="H177" s="53"/>
      <c r="I177" s="53"/>
      <c r="J177" s="53"/>
      <c r="K177" s="53"/>
      <c r="L177" s="53"/>
      <c r="M177" s="53"/>
      <c r="N177" s="53"/>
      <c r="O177" s="53"/>
      <c r="P177" s="53"/>
      <c r="Q177" s="53"/>
      <c r="R177" s="53"/>
      <c r="S177" s="53"/>
      <c r="T177" s="53"/>
      <c r="U177" s="53"/>
      <c r="V177" s="53"/>
      <c r="X177" s="278"/>
      <c r="Y177" s="278"/>
      <c r="Z177" s="278"/>
      <c r="AA177" s="53"/>
      <c r="AB177" s="53"/>
      <c r="AC177" s="53"/>
      <c r="AD177" s="53"/>
      <c r="AE177" s="53"/>
      <c r="AF177" s="53"/>
      <c r="AG177" s="53"/>
      <c r="AH177" s="53"/>
      <c r="AI177" s="53"/>
      <c r="AJ177" s="53"/>
      <c r="AK177" s="53"/>
      <c r="AL177" s="53"/>
      <c r="AM177" s="53"/>
      <c r="AN177" s="53"/>
      <c r="AO177" s="53"/>
      <c r="AP177" s="53"/>
      <c r="AQ177" s="53"/>
      <c r="AR177" s="53"/>
      <c r="AS177" s="53"/>
      <c r="AT177" s="53"/>
      <c r="AU177" s="53"/>
      <c r="AV177" s="53"/>
    </row>
    <row r="178" spans="1:48" s="54" customFormat="1" ht="16.5" customHeight="1" x14ac:dyDescent="0.2">
      <c r="A178" s="37"/>
      <c r="B178" s="37"/>
      <c r="C178" s="37"/>
      <c r="D178" s="37"/>
      <c r="E178" s="37"/>
      <c r="F178" s="37"/>
      <c r="G178" s="53"/>
      <c r="H178" s="53"/>
      <c r="I178" s="53"/>
      <c r="J178" s="53"/>
      <c r="K178" s="53"/>
      <c r="L178" s="53"/>
      <c r="M178" s="53"/>
      <c r="N178" s="53"/>
      <c r="O178" s="53"/>
      <c r="P178" s="53"/>
      <c r="Q178" s="53"/>
      <c r="R178" s="53"/>
      <c r="S178" s="53"/>
      <c r="T178" s="53"/>
      <c r="U178" s="53"/>
      <c r="V178" s="53"/>
      <c r="X178" s="278"/>
      <c r="Y178" s="278"/>
      <c r="Z178" s="278"/>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row>
    <row r="179" spans="1:48" s="54" customFormat="1" ht="16.5" customHeight="1" x14ac:dyDescent="0.2">
      <c r="A179" s="37"/>
      <c r="B179" s="37"/>
      <c r="C179" s="37"/>
      <c r="D179" s="37"/>
      <c r="E179" s="37"/>
      <c r="F179" s="37"/>
      <c r="G179" s="53"/>
      <c r="H179" s="53"/>
      <c r="I179" s="53"/>
      <c r="J179" s="53"/>
      <c r="K179" s="53"/>
      <c r="L179" s="53"/>
      <c r="M179" s="53"/>
      <c r="N179" s="53"/>
      <c r="O179" s="53"/>
      <c r="P179" s="53"/>
      <c r="Q179" s="53"/>
      <c r="R179" s="53"/>
      <c r="S179" s="53"/>
      <c r="T179" s="53"/>
      <c r="U179" s="53"/>
      <c r="V179" s="53"/>
      <c r="X179" s="278"/>
      <c r="Y179" s="278"/>
      <c r="Z179" s="278"/>
      <c r="AA179" s="53"/>
      <c r="AB179" s="53"/>
      <c r="AC179" s="53"/>
      <c r="AD179" s="53"/>
      <c r="AE179" s="53"/>
      <c r="AF179" s="53"/>
      <c r="AG179" s="53"/>
      <c r="AH179" s="53"/>
      <c r="AI179" s="53"/>
      <c r="AJ179" s="53"/>
      <c r="AK179" s="53"/>
      <c r="AL179" s="53"/>
      <c r="AM179" s="53"/>
      <c r="AN179" s="53"/>
      <c r="AO179" s="53"/>
      <c r="AP179" s="53"/>
      <c r="AQ179" s="53"/>
      <c r="AR179" s="53"/>
      <c r="AS179" s="53"/>
      <c r="AT179" s="53"/>
      <c r="AU179" s="53"/>
      <c r="AV179" s="53"/>
    </row>
    <row r="180" spans="1:48" s="54" customFormat="1" ht="16.5" customHeight="1" x14ac:dyDescent="0.2">
      <c r="A180" s="37"/>
      <c r="B180" s="37"/>
      <c r="C180" s="37"/>
      <c r="D180" s="37"/>
      <c r="E180" s="37"/>
      <c r="F180" s="37"/>
      <c r="G180" s="53"/>
      <c r="H180" s="53"/>
      <c r="I180" s="53"/>
      <c r="J180" s="53"/>
      <c r="K180" s="53"/>
      <c r="L180" s="53"/>
      <c r="M180" s="53"/>
      <c r="N180" s="53"/>
      <c r="O180" s="53"/>
      <c r="P180" s="53"/>
      <c r="Q180" s="53"/>
      <c r="R180" s="53"/>
      <c r="S180" s="53"/>
      <c r="T180" s="53"/>
      <c r="U180" s="53"/>
      <c r="V180" s="53"/>
      <c r="X180" s="278"/>
      <c r="Y180" s="278"/>
      <c r="Z180" s="278"/>
      <c r="AA180" s="53"/>
      <c r="AB180" s="53"/>
      <c r="AC180" s="53"/>
      <c r="AD180" s="53"/>
      <c r="AE180" s="53"/>
      <c r="AF180" s="53"/>
      <c r="AG180" s="53"/>
      <c r="AH180" s="53"/>
      <c r="AI180" s="53"/>
      <c r="AJ180" s="53"/>
      <c r="AK180" s="53"/>
      <c r="AL180" s="53"/>
      <c r="AM180" s="53"/>
      <c r="AN180" s="53"/>
      <c r="AO180" s="53"/>
      <c r="AP180" s="53"/>
      <c r="AQ180" s="53"/>
      <c r="AR180" s="53"/>
      <c r="AS180" s="53"/>
      <c r="AT180" s="53"/>
      <c r="AU180" s="53"/>
      <c r="AV180" s="53"/>
    </row>
    <row r="181" spans="1:48" s="54" customFormat="1" ht="16.5" customHeight="1" x14ac:dyDescent="0.2">
      <c r="A181" s="37"/>
      <c r="B181" s="37"/>
      <c r="C181" s="37"/>
      <c r="D181" s="37"/>
      <c r="E181" s="37"/>
      <c r="F181" s="37"/>
      <c r="G181" s="53"/>
      <c r="H181" s="53"/>
      <c r="I181" s="53"/>
      <c r="J181" s="53"/>
      <c r="K181" s="53"/>
      <c r="L181" s="53"/>
      <c r="M181" s="53"/>
      <c r="N181" s="53"/>
      <c r="O181" s="53"/>
      <c r="P181" s="53"/>
      <c r="Q181" s="53"/>
      <c r="R181" s="53"/>
      <c r="S181" s="53"/>
      <c r="T181" s="53"/>
      <c r="U181" s="53"/>
      <c r="V181" s="53"/>
      <c r="W181" s="53"/>
      <c r="X181" s="278"/>
      <c r="Y181" s="278"/>
      <c r="Z181" s="278"/>
      <c r="AA181" s="53"/>
      <c r="AB181" s="53"/>
      <c r="AC181" s="53"/>
      <c r="AD181" s="53"/>
      <c r="AE181" s="53"/>
      <c r="AF181" s="53"/>
      <c r="AG181" s="53"/>
      <c r="AH181" s="53"/>
      <c r="AI181" s="53"/>
      <c r="AJ181" s="53"/>
      <c r="AK181" s="53"/>
      <c r="AL181" s="53"/>
      <c r="AM181" s="53"/>
      <c r="AN181" s="53"/>
      <c r="AO181" s="53"/>
      <c r="AP181" s="53"/>
      <c r="AQ181" s="53"/>
      <c r="AR181" s="53"/>
      <c r="AS181" s="53"/>
      <c r="AT181" s="53"/>
      <c r="AU181" s="53"/>
      <c r="AV181" s="53"/>
    </row>
  </sheetData>
  <sortState xmlns:xlrd2="http://schemas.microsoft.com/office/spreadsheetml/2017/richdata2" ref="A5:AF43">
    <sortCondition ref="F5:F43"/>
    <sortCondition ref="D5:D43"/>
    <sortCondition ref="E5:E43"/>
  </sortState>
  <customSheetViews>
    <customSheetView guid="{454424E5-4F8E-4BF6-8BD3-7AB5E714315B}" scale="85" fitToPage="1">
      <selection activeCell="D6" sqref="D6:D7"/>
      <pageMargins left="0.7" right="0.7" top="0.75" bottom="0.75" header="0.3" footer="0.3"/>
      <pageSetup paperSize="9" scale="64" orientation="landscape"/>
      <headerFooter alignWithMargins="0"/>
    </customSheetView>
  </customSheetViews>
  <hyperlinks>
    <hyperlink ref="C42" r:id="rId1" xr:uid="{00000000-0004-0000-0500-000000000000}"/>
    <hyperlink ref="C39" r:id="rId2" xr:uid="{00000000-0004-0000-0500-000001000000}"/>
    <hyperlink ref="C41" r:id="rId3" xr:uid="{00000000-0004-0000-0500-000002000000}"/>
    <hyperlink ref="C40" r:id="rId4" xr:uid="{00000000-0004-0000-0500-000003000000}"/>
    <hyperlink ref="C37" r:id="rId5" xr:uid="{00000000-0004-0000-0500-000004000000}"/>
    <hyperlink ref="C38" r:id="rId6" xr:uid="{00000000-0004-0000-0500-000005000000}"/>
    <hyperlink ref="C52" r:id="rId7" xr:uid="{00000000-0004-0000-0500-000006000000}"/>
    <hyperlink ref="C46" r:id="rId8" xr:uid="{00000000-0004-0000-0500-000007000000}"/>
    <hyperlink ref="C51" r:id="rId9" xr:uid="{00000000-0004-0000-0500-000008000000}"/>
    <hyperlink ref="C49" r:id="rId10" xr:uid="{00000000-0004-0000-0500-000009000000}"/>
    <hyperlink ref="C50" r:id="rId11" xr:uid="{00000000-0004-0000-0500-00000A000000}"/>
    <hyperlink ref="C47" r:id="rId12" xr:uid="{00000000-0004-0000-0500-00000B000000}"/>
    <hyperlink ref="C48" r:id="rId13" xr:uid="{00000000-0004-0000-0500-00000C000000}"/>
    <hyperlink ref="C61" r:id="rId14" xr:uid="{00000000-0004-0000-0500-00000D000000}"/>
    <hyperlink ref="C55" r:id="rId15" xr:uid="{00000000-0004-0000-0500-00000E000000}"/>
    <hyperlink ref="C60" r:id="rId16" xr:uid="{00000000-0004-0000-0500-00000F000000}"/>
    <hyperlink ref="C58" r:id="rId17" xr:uid="{00000000-0004-0000-0500-000010000000}"/>
    <hyperlink ref="C59" r:id="rId18" xr:uid="{00000000-0004-0000-0500-000011000000}"/>
    <hyperlink ref="C56" r:id="rId19" xr:uid="{00000000-0004-0000-0500-000012000000}"/>
    <hyperlink ref="C57" r:id="rId20" xr:uid="{00000000-0004-0000-0500-000013000000}"/>
    <hyperlink ref="C70" r:id="rId21" xr:uid="{00000000-0004-0000-0500-000014000000}"/>
    <hyperlink ref="C64" r:id="rId22" xr:uid="{00000000-0004-0000-0500-000015000000}"/>
    <hyperlink ref="C69" r:id="rId23" xr:uid="{00000000-0004-0000-0500-000016000000}"/>
    <hyperlink ref="C67" r:id="rId24" xr:uid="{00000000-0004-0000-0500-000017000000}"/>
    <hyperlink ref="C68" r:id="rId25" xr:uid="{00000000-0004-0000-0500-000018000000}"/>
    <hyperlink ref="C65" r:id="rId26" xr:uid="{00000000-0004-0000-0500-000019000000}"/>
    <hyperlink ref="C66" r:id="rId27" xr:uid="{00000000-0004-0000-0500-00001A000000}"/>
  </hyperlinks>
  <pageMargins left="0.70866141732283472" right="0.70866141732283472" top="0.70866141732283472" bottom="0.70866141732283472" header="0.31496062992125984" footer="0.31496062992125984"/>
  <pageSetup paperSize="9" scale="68" orientation="landscape"/>
  <headerFooter alignWithMargins="0"/>
  <ignoredErrors>
    <ignoredError sqref="AE72:AE74 AI72:AI74 AM72:AM74 AO72:AO74" formulaRange="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A1:X86"/>
  <sheetViews>
    <sheetView topLeftCell="A16" zoomScale="120" zoomScaleNormal="120" zoomScalePageLayoutView="120" workbookViewId="0">
      <selection activeCell="C55" sqref="C55"/>
    </sheetView>
  </sheetViews>
  <sheetFormatPr baseColWidth="10" defaultColWidth="9.1640625" defaultRowHeight="14" x14ac:dyDescent="0.15"/>
  <cols>
    <col min="1" max="1" width="7.5" style="83" customWidth="1"/>
    <col min="2" max="2" width="11.83203125" style="83" bestFit="1" customWidth="1"/>
    <col min="3" max="3" width="28.1640625" style="83" customWidth="1"/>
    <col min="4" max="4" width="15.5" style="83" bestFit="1" customWidth="1"/>
    <col min="5" max="5" width="6.83203125" style="83" customWidth="1"/>
    <col min="6" max="6" width="6.1640625" style="83" customWidth="1"/>
    <col min="7" max="7" width="7.1640625" style="83" customWidth="1"/>
    <col min="8" max="9" width="6.1640625" style="83" customWidth="1"/>
    <col min="10" max="10" width="6.6640625" style="83" customWidth="1"/>
    <col min="11" max="17" width="6.1640625" style="83" customWidth="1"/>
    <col min="18" max="19" width="5.1640625" style="83" customWidth="1"/>
    <col min="20" max="20" width="4.33203125" style="83" customWidth="1"/>
    <col min="21" max="22" width="9.5" style="250" customWidth="1"/>
    <col min="23" max="16384" width="9.1640625" style="83"/>
  </cols>
  <sheetData>
    <row r="1" spans="1:24" ht="21.75" customHeight="1" x14ac:dyDescent="0.15">
      <c r="A1" s="294" t="s">
        <v>869</v>
      </c>
      <c r="B1" s="30"/>
      <c r="C1" s="31"/>
      <c r="D1" s="31"/>
      <c r="E1" s="56"/>
      <c r="F1" s="57"/>
      <c r="G1" s="58"/>
      <c r="H1" s="57"/>
      <c r="I1" s="58"/>
      <c r="J1" s="55"/>
      <c r="K1" s="55"/>
      <c r="L1" s="55"/>
      <c r="M1" s="55"/>
      <c r="N1" s="55"/>
      <c r="O1" s="55"/>
      <c r="P1" s="55"/>
      <c r="Q1" s="55"/>
      <c r="R1" s="55"/>
      <c r="S1" s="55"/>
    </row>
    <row r="2" spans="1:24" x14ac:dyDescent="0.15">
      <c r="A2" s="4"/>
      <c r="B2" s="4"/>
      <c r="C2" s="1"/>
      <c r="D2" s="4"/>
      <c r="E2" s="35" t="s">
        <v>340</v>
      </c>
      <c r="F2" s="59"/>
      <c r="G2" s="59"/>
      <c r="H2" s="59"/>
      <c r="I2" s="60"/>
      <c r="J2" s="59"/>
      <c r="K2" s="59"/>
      <c r="L2" s="59"/>
      <c r="M2" s="59"/>
      <c r="N2" s="59"/>
      <c r="O2" s="59"/>
      <c r="P2" s="59"/>
      <c r="Q2" s="53"/>
      <c r="R2" s="53"/>
      <c r="S2" s="53"/>
      <c r="U2" s="260" t="s">
        <v>16</v>
      </c>
      <c r="V2" s="36"/>
      <c r="W2" s="260"/>
      <c r="X2" s="36"/>
    </row>
    <row r="3" spans="1:24" ht="24.75" customHeight="1" x14ac:dyDescent="0.2">
      <c r="A3" s="61" t="s">
        <v>20</v>
      </c>
      <c r="B3" s="7" t="s">
        <v>21</v>
      </c>
      <c r="C3" s="61" t="s">
        <v>370</v>
      </c>
      <c r="D3" s="15" t="s">
        <v>218</v>
      </c>
      <c r="E3" s="69" t="s">
        <v>236</v>
      </c>
      <c r="F3" s="69" t="s">
        <v>341</v>
      </c>
      <c r="G3" s="69" t="s">
        <v>342</v>
      </c>
      <c r="H3" s="69" t="s">
        <v>224</v>
      </c>
      <c r="I3" s="69" t="s">
        <v>225</v>
      </c>
      <c r="J3" s="69" t="s">
        <v>223</v>
      </c>
      <c r="K3" s="69" t="s">
        <v>222</v>
      </c>
      <c r="L3" s="247" t="s">
        <v>237</v>
      </c>
      <c r="M3" s="69" t="s">
        <v>233</v>
      </c>
      <c r="N3" s="247" t="s">
        <v>53</v>
      </c>
      <c r="O3" s="69" t="s">
        <v>235</v>
      </c>
      <c r="P3" s="69" t="s">
        <v>343</v>
      </c>
      <c r="Q3" s="69" t="s">
        <v>344</v>
      </c>
      <c r="R3" s="69" t="s">
        <v>226</v>
      </c>
      <c r="S3" s="69" t="s">
        <v>241</v>
      </c>
      <c r="U3" s="36" t="s">
        <v>51</v>
      </c>
      <c r="V3" s="34" t="s">
        <v>52</v>
      </c>
      <c r="W3" s="36" t="s">
        <v>377</v>
      </c>
      <c r="X3" s="69" t="s">
        <v>52</v>
      </c>
    </row>
    <row r="4" spans="1:24" x14ac:dyDescent="0.15">
      <c r="A4" s="10"/>
      <c r="B4" s="10"/>
      <c r="C4" s="10"/>
      <c r="D4" s="248" t="s">
        <v>242</v>
      </c>
      <c r="E4" s="62"/>
      <c r="F4" s="62"/>
      <c r="G4" s="62"/>
      <c r="H4" s="62"/>
      <c r="I4" s="62"/>
      <c r="J4" s="62"/>
      <c r="K4" s="62"/>
      <c r="L4" s="62"/>
      <c r="M4" s="62"/>
      <c r="N4" s="62"/>
      <c r="O4" s="62"/>
      <c r="P4" s="62"/>
      <c r="Q4" s="62"/>
      <c r="R4" s="62"/>
      <c r="S4" s="62"/>
      <c r="U4" s="71"/>
      <c r="V4" s="71"/>
      <c r="W4" s="71"/>
      <c r="X4" s="71"/>
    </row>
    <row r="5" spans="1:24" ht="9" customHeight="1" x14ac:dyDescent="0.2">
      <c r="A5" s="37"/>
      <c r="B5" s="37"/>
      <c r="C5" s="37"/>
      <c r="D5" s="37"/>
      <c r="E5" s="54"/>
      <c r="F5" s="54"/>
      <c r="G5" s="54"/>
      <c r="H5" s="54"/>
      <c r="I5" s="54"/>
      <c r="J5" s="54"/>
      <c r="K5" s="54"/>
      <c r="M5" s="54"/>
      <c r="O5" s="54"/>
      <c r="P5" s="54"/>
      <c r="Q5" s="54"/>
      <c r="R5" s="54"/>
      <c r="S5" s="54"/>
      <c r="U5" s="54"/>
      <c r="V5" s="83"/>
    </row>
    <row r="6" spans="1:24" s="3" customFormat="1" x14ac:dyDescent="0.2">
      <c r="A6" s="4" t="s">
        <v>870</v>
      </c>
      <c r="B6" s="4"/>
      <c r="C6" s="37"/>
      <c r="D6" s="37"/>
      <c r="E6" s="54"/>
      <c r="F6" s="54"/>
      <c r="G6" s="54"/>
      <c r="H6" s="54"/>
      <c r="I6" s="54"/>
      <c r="J6" s="54"/>
      <c r="K6" s="54"/>
      <c r="L6" s="83"/>
      <c r="M6" s="54"/>
      <c r="N6" s="83"/>
      <c r="O6" s="54"/>
      <c r="P6" s="54"/>
      <c r="Q6" s="54"/>
      <c r="R6" s="54"/>
      <c r="S6" s="54"/>
      <c r="U6" s="83"/>
      <c r="V6" s="83"/>
    </row>
    <row r="7" spans="1:24" s="3" customFormat="1" x14ac:dyDescent="0.2">
      <c r="A7" s="3" t="s">
        <v>871</v>
      </c>
      <c r="B7" s="191" t="s">
        <v>872</v>
      </c>
      <c r="C7" s="3" t="s">
        <v>873</v>
      </c>
      <c r="D7" s="3" t="s">
        <v>816</v>
      </c>
      <c r="E7" s="100">
        <v>288.23373672835834</v>
      </c>
      <c r="F7" s="100">
        <v>122.81409641882541</v>
      </c>
      <c r="G7" s="100">
        <v>375.85915560462132</v>
      </c>
      <c r="H7" s="100">
        <v>1445.208510076123</v>
      </c>
      <c r="I7" s="100">
        <v>8879.6425778005359</v>
      </c>
      <c r="J7" s="100">
        <v>21.687518439250177</v>
      </c>
      <c r="K7" s="100">
        <v>4512.2952610114489</v>
      </c>
      <c r="L7" s="100">
        <v>1232.79594</v>
      </c>
      <c r="M7" s="100">
        <v>32.506336062534288</v>
      </c>
      <c r="N7" s="83" t="s">
        <v>263</v>
      </c>
      <c r="O7" s="100">
        <v>20.804563413006115</v>
      </c>
      <c r="P7" s="100">
        <v>2.3109312997262772</v>
      </c>
      <c r="Q7" s="100" t="s">
        <v>874</v>
      </c>
      <c r="R7" s="100">
        <v>386.67363540510036</v>
      </c>
      <c r="S7" s="100">
        <v>33.651198444788086</v>
      </c>
      <c r="U7" s="412">
        <v>0.7081818249716223</v>
      </c>
      <c r="V7" s="413">
        <v>1.4E-5</v>
      </c>
      <c r="W7" s="21">
        <v>-7.7637631232962967</v>
      </c>
      <c r="X7" s="21">
        <v>1.6089053346989131</v>
      </c>
    </row>
    <row r="8" spans="1:24" s="3" customFormat="1" x14ac:dyDescent="0.2">
      <c r="A8" s="3" t="s">
        <v>875</v>
      </c>
      <c r="B8" s="191" t="s">
        <v>876</v>
      </c>
      <c r="C8" s="3" t="s">
        <v>877</v>
      </c>
      <c r="D8" s="3" t="s">
        <v>878</v>
      </c>
      <c r="E8" s="100">
        <v>343.21626073410857</v>
      </c>
      <c r="F8" s="100">
        <v>65.913671286103522</v>
      </c>
      <c r="G8" s="100">
        <v>77.846294838720482</v>
      </c>
      <c r="H8" s="100">
        <v>785.00711749682193</v>
      </c>
      <c r="I8" s="100">
        <v>4031.4069770589281</v>
      </c>
      <c r="J8" s="100">
        <v>6.9043177513044984</v>
      </c>
      <c r="K8" s="100">
        <v>1631.7006404731935</v>
      </c>
      <c r="L8" s="100">
        <v>1229.9098799999997</v>
      </c>
      <c r="M8" s="100">
        <v>14.0767316936426</v>
      </c>
      <c r="N8" s="83" t="s">
        <v>263</v>
      </c>
      <c r="O8" s="100">
        <v>6.7573324682837592</v>
      </c>
      <c r="P8" s="100">
        <v>2.4649964036000669</v>
      </c>
      <c r="Q8" s="100" t="s">
        <v>874</v>
      </c>
      <c r="R8" s="100">
        <v>245.40983764318804</v>
      </c>
      <c r="S8" s="100">
        <v>12.740664379484327</v>
      </c>
      <c r="U8" s="412">
        <v>0.70797033292203237</v>
      </c>
      <c r="V8" s="413">
        <v>1.0000000000000001E-5</v>
      </c>
      <c r="W8" s="21">
        <v>-9.5193879501720424</v>
      </c>
      <c r="X8" s="21">
        <v>2.5255672739867121</v>
      </c>
    </row>
    <row r="9" spans="1:24" s="3" customFormat="1" x14ac:dyDescent="0.2">
      <c r="A9" s="3" t="s">
        <v>879</v>
      </c>
      <c r="B9" s="191" t="s">
        <v>880</v>
      </c>
      <c r="C9" s="3" t="s">
        <v>881</v>
      </c>
      <c r="D9" s="3" t="s">
        <v>882</v>
      </c>
      <c r="E9" s="100">
        <v>55.278325926639297</v>
      </c>
      <c r="F9" s="100">
        <v>43.891580905068608</v>
      </c>
      <c r="G9" s="100">
        <v>17.93499392385959</v>
      </c>
      <c r="H9" s="100">
        <v>598.91800864625759</v>
      </c>
      <c r="I9" s="100">
        <v>6709.6156076550142</v>
      </c>
      <c r="J9" s="100">
        <v>29.2</v>
      </c>
      <c r="K9" s="100">
        <v>2148.9701419742114</v>
      </c>
      <c r="L9" s="100">
        <v>779.20350999999994</v>
      </c>
      <c r="M9" s="100">
        <v>37.577311745902534</v>
      </c>
      <c r="N9" s="83" t="s">
        <v>263</v>
      </c>
      <c r="O9" s="100">
        <v>35.297842800776124</v>
      </c>
      <c r="P9" s="100">
        <v>4.0027596813189099</v>
      </c>
      <c r="Q9" s="100" t="s">
        <v>874</v>
      </c>
      <c r="R9" s="100">
        <v>221.70848916845685</v>
      </c>
      <c r="S9" s="100">
        <v>13.63190993306752</v>
      </c>
      <c r="U9" s="412">
        <v>0.70765310407806015</v>
      </c>
      <c r="V9" s="413">
        <v>3.4E-5</v>
      </c>
      <c r="W9" s="21">
        <v>-6.1641938365863957</v>
      </c>
      <c r="X9" s="21">
        <v>0.50602956714536695</v>
      </c>
    </row>
    <row r="10" spans="1:24" s="3" customFormat="1" x14ac:dyDescent="0.2">
      <c r="A10" s="3" t="s">
        <v>883</v>
      </c>
      <c r="B10" s="191" t="s">
        <v>884</v>
      </c>
      <c r="C10" s="3" t="s">
        <v>885</v>
      </c>
      <c r="D10" s="3" t="s">
        <v>886</v>
      </c>
      <c r="E10" s="100">
        <v>1408.0894123391872</v>
      </c>
      <c r="F10" s="100">
        <v>737.31377508671949</v>
      </c>
      <c r="G10" s="100">
        <v>150.87192732893971</v>
      </c>
      <c r="H10" s="100">
        <v>1150.361587732411</v>
      </c>
      <c r="I10" s="100">
        <v>9539.4806727761788</v>
      </c>
      <c r="J10" s="100">
        <v>53.3</v>
      </c>
      <c r="K10" s="100">
        <v>3828.2027057600317</v>
      </c>
      <c r="L10" s="53" t="s">
        <v>263</v>
      </c>
      <c r="M10" s="100">
        <v>63.66098470865677</v>
      </c>
      <c r="N10" s="83" t="s">
        <v>263</v>
      </c>
      <c r="O10" s="100">
        <v>57.574058924527158</v>
      </c>
      <c r="P10" s="100">
        <v>5.420113571612001</v>
      </c>
      <c r="Q10" s="100">
        <v>0.87799193706009193</v>
      </c>
      <c r="R10" s="100">
        <v>610.65892073376074</v>
      </c>
      <c r="S10" s="100">
        <v>14.184292050911047</v>
      </c>
      <c r="U10" s="412">
        <v>0.70761077221669877</v>
      </c>
      <c r="V10" s="413">
        <v>1.5999999999999999E-5</v>
      </c>
      <c r="W10" s="21">
        <v>-5.8130688712121348</v>
      </c>
      <c r="X10" s="21">
        <v>0.14510772378160025</v>
      </c>
    </row>
    <row r="11" spans="1:24" s="3" customFormat="1" x14ac:dyDescent="0.15">
      <c r="A11" s="112" t="s">
        <v>887</v>
      </c>
      <c r="B11" s="191"/>
      <c r="E11" s="226">
        <f>AVERAGE(E7:E10)</f>
        <v>523.70443393207336</v>
      </c>
      <c r="F11" s="226">
        <f>AVERAGE(F7:F10)</f>
        <v>242.48328092417927</v>
      </c>
      <c r="G11" s="226">
        <f t="shared" ref="G11:S11" si="0">AVERAGE(G7:G10)</f>
        <v>155.62809292403529</v>
      </c>
      <c r="H11" s="226">
        <f t="shared" si="0"/>
        <v>994.87380598790332</v>
      </c>
      <c r="I11" s="226">
        <f t="shared" si="0"/>
        <v>7290.0364588226648</v>
      </c>
      <c r="J11" s="226">
        <f t="shared" si="0"/>
        <v>27.772959047638668</v>
      </c>
      <c r="K11" s="226">
        <f t="shared" si="0"/>
        <v>3030.2921873047217</v>
      </c>
      <c r="L11" s="226">
        <f t="shared" si="0"/>
        <v>1080.6364433333331</v>
      </c>
      <c r="M11" s="226">
        <f t="shared" si="0"/>
        <v>36.955341052684048</v>
      </c>
      <c r="N11" s="226"/>
      <c r="O11" s="226">
        <f t="shared" si="0"/>
        <v>30.108449401648286</v>
      </c>
      <c r="P11" s="226">
        <f t="shared" si="0"/>
        <v>3.5497002390643138</v>
      </c>
      <c r="Q11" s="226">
        <f t="shared" si="0"/>
        <v>0.87799193706009193</v>
      </c>
      <c r="R11" s="226">
        <f t="shared" si="0"/>
        <v>366.11272073762649</v>
      </c>
      <c r="S11" s="226">
        <f t="shared" si="0"/>
        <v>18.552016202062745</v>
      </c>
      <c r="U11" s="414">
        <f t="shared" ref="U11" si="1">AVERAGE(U7:U10)</f>
        <v>0.70785400854710345</v>
      </c>
      <c r="V11" s="413"/>
      <c r="W11" s="228">
        <f t="shared" ref="W11" si="2">AVERAGE(W7:W10)</f>
        <v>-7.3151034453167174</v>
      </c>
      <c r="X11" s="21"/>
    </row>
    <row r="12" spans="1:24" s="3" customFormat="1" ht="18" x14ac:dyDescent="0.15">
      <c r="A12" s="112" t="s">
        <v>158</v>
      </c>
      <c r="B12" s="191"/>
      <c r="E12" s="221">
        <f>_xlfn.CONFIDENCE.T(0.05,STDEV(E7:E10),COUNT(E7:E10))</f>
        <v>958.95994950798888</v>
      </c>
      <c r="F12" s="221">
        <f>_xlfn.CONFIDENCE.T(0.05,STDEV(F7:F10),COUNT(F7:F10))</f>
        <v>527.58380583224562</v>
      </c>
      <c r="G12" s="221">
        <f t="shared" ref="G12:S12" si="3">_xlfn.CONFIDENCE.T(0.05,STDEV(G7:G10),COUNT(G7:G10))</f>
        <v>249.12297904660161</v>
      </c>
      <c r="H12" s="221">
        <f t="shared" si="3"/>
        <v>600.88627121102411</v>
      </c>
      <c r="I12" s="221">
        <f t="shared" si="3"/>
        <v>3955.9741989048002</v>
      </c>
      <c r="J12" s="221">
        <f t="shared" si="3"/>
        <v>30.830320448928152</v>
      </c>
      <c r="K12" s="221">
        <f t="shared" si="3"/>
        <v>2167.3723340026067</v>
      </c>
      <c r="L12" s="221">
        <f t="shared" si="3"/>
        <v>648.49052439632328</v>
      </c>
      <c r="M12" s="221">
        <f t="shared" si="3"/>
        <v>32.568968780347795</v>
      </c>
      <c r="N12" s="221"/>
      <c r="O12" s="221">
        <f t="shared" si="3"/>
        <v>34.535120614620496</v>
      </c>
      <c r="P12" s="221">
        <f t="shared" si="3"/>
        <v>2.3268231124876015</v>
      </c>
      <c r="Q12" s="221"/>
      <c r="R12" s="221">
        <f t="shared" si="3"/>
        <v>284.12337372213324</v>
      </c>
      <c r="S12" s="221">
        <f t="shared" si="3"/>
        <v>16.045378960706238</v>
      </c>
      <c r="U12" s="415">
        <f t="shared" ref="U12" si="4">_xlfn.CONFIDENCE.T(0.05,STDEV(U7:U10),COUNT(U7:U10))</f>
        <v>4.3141567191118781E-4</v>
      </c>
      <c r="V12" s="413"/>
      <c r="W12" s="223">
        <f t="shared" ref="W12" si="5">_xlfn.CONFIDENCE.T(0.05,STDEV(W7:W10),COUNT(W7:W10))</f>
        <v>2.7005306389011685</v>
      </c>
      <c r="X12" s="21"/>
    </row>
    <row r="13" spans="1:24" s="3" customFormat="1" x14ac:dyDescent="0.15">
      <c r="A13" s="112" t="s">
        <v>159</v>
      </c>
      <c r="B13" s="191"/>
      <c r="E13" s="221">
        <f>2*STDEV(E7:E10)</f>
        <v>1205.3117099457229</v>
      </c>
      <c r="F13" s="221">
        <f>2*STDEV(F7:F10)</f>
        <v>663.11730690483716</v>
      </c>
      <c r="G13" s="221">
        <f t="shared" ref="G13:S13" si="6">2*STDEV(G7:G10)</f>
        <v>313.12136029819709</v>
      </c>
      <c r="H13" s="221">
        <f t="shared" si="6"/>
        <v>755.25078957453923</v>
      </c>
      <c r="I13" s="221">
        <f t="shared" si="6"/>
        <v>4972.2431355235485</v>
      </c>
      <c r="J13" s="221">
        <f t="shared" si="6"/>
        <v>38.75046739703555</v>
      </c>
      <c r="K13" s="221">
        <f t="shared" si="6"/>
        <v>2724.1588716255051</v>
      </c>
      <c r="L13" s="221">
        <f t="shared" si="6"/>
        <v>522.10513235950589</v>
      </c>
      <c r="M13" s="221">
        <f t="shared" si="6"/>
        <v>40.93576532779155</v>
      </c>
      <c r="N13" s="221"/>
      <c r="O13" s="221">
        <f t="shared" si="6"/>
        <v>43.4070112130822</v>
      </c>
      <c r="P13" s="221">
        <f t="shared" si="6"/>
        <v>2.9245717153178106</v>
      </c>
      <c r="Q13" s="221"/>
      <c r="R13" s="221">
        <f t="shared" si="6"/>
        <v>357.11317202796192</v>
      </c>
      <c r="S13" s="221">
        <f t="shared" si="6"/>
        <v>20.167352308903538</v>
      </c>
      <c r="U13" s="415">
        <f t="shared" ref="U13" si="7">2*STDEV(U7:U10)</f>
        <v>5.4224408587183112E-4</v>
      </c>
      <c r="V13" s="413"/>
      <c r="W13" s="223">
        <f t="shared" ref="W13" si="8">2*STDEV(W7:W10)</f>
        <v>3.3942827370473689</v>
      </c>
      <c r="X13" s="21"/>
    </row>
    <row r="14" spans="1:24" s="3" customFormat="1" ht="6.75" customHeight="1" x14ac:dyDescent="0.2">
      <c r="E14" s="100"/>
      <c r="F14" s="100"/>
      <c r="G14" s="100"/>
      <c r="H14" s="100"/>
      <c r="I14" s="100"/>
      <c r="J14" s="100"/>
      <c r="K14" s="100"/>
      <c r="L14" s="100"/>
      <c r="M14" s="100"/>
      <c r="N14" s="514"/>
      <c r="O14" s="100"/>
      <c r="P14" s="100"/>
      <c r="Q14" s="100"/>
      <c r="R14" s="100"/>
      <c r="S14" s="100"/>
      <c r="U14" s="416"/>
      <c r="V14" s="417"/>
    </row>
    <row r="15" spans="1:24" s="3" customFormat="1" x14ac:dyDescent="0.2">
      <c r="A15" s="4" t="s">
        <v>888</v>
      </c>
      <c r="B15" s="4"/>
      <c r="C15" s="37"/>
      <c r="D15" s="37"/>
      <c r="E15" s="102"/>
      <c r="F15" s="102"/>
      <c r="G15" s="102"/>
      <c r="H15" s="102"/>
      <c r="I15" s="102"/>
      <c r="J15" s="102"/>
      <c r="K15" s="102"/>
      <c r="L15" s="83"/>
      <c r="M15" s="102"/>
      <c r="N15" s="83"/>
      <c r="O15" s="102"/>
      <c r="P15" s="102"/>
      <c r="Q15" s="102"/>
      <c r="R15" s="102"/>
      <c r="S15" s="102"/>
      <c r="U15" s="416"/>
      <c r="V15" s="417"/>
    </row>
    <row r="16" spans="1:24" s="3" customFormat="1" x14ac:dyDescent="0.2">
      <c r="A16" s="3" t="s">
        <v>889</v>
      </c>
      <c r="B16" s="191" t="s">
        <v>890</v>
      </c>
      <c r="C16" s="3" t="s">
        <v>891</v>
      </c>
      <c r="D16" s="3" t="s">
        <v>816</v>
      </c>
      <c r="E16" s="100">
        <v>48.822590822443722</v>
      </c>
      <c r="F16" s="100">
        <v>28.929292380879275</v>
      </c>
      <c r="G16" s="100">
        <v>18.357560843111571</v>
      </c>
      <c r="H16" s="100">
        <v>287.13913819973175</v>
      </c>
      <c r="I16" s="100">
        <v>623.0062909113019</v>
      </c>
      <c r="J16" s="100">
        <v>2.7849417533905787</v>
      </c>
      <c r="K16" s="100">
        <v>1882.0314675183172</v>
      </c>
      <c r="L16" s="100">
        <v>444.23720825206061</v>
      </c>
      <c r="M16" s="100">
        <v>4.5892864116167118</v>
      </c>
      <c r="N16" s="83" t="s">
        <v>263</v>
      </c>
      <c r="O16" s="100">
        <v>2.2493219613452426</v>
      </c>
      <c r="P16" s="100">
        <v>2.1042763983616704</v>
      </c>
      <c r="Q16" s="100" t="s">
        <v>874</v>
      </c>
      <c r="R16" s="100">
        <v>42.604659102062818</v>
      </c>
      <c r="S16" s="100">
        <v>11.981656090522963</v>
      </c>
      <c r="U16" s="412"/>
      <c r="V16" s="417"/>
    </row>
    <row r="17" spans="1:22" s="3" customFormat="1" x14ac:dyDescent="0.2">
      <c r="A17" s="3" t="s">
        <v>892</v>
      </c>
      <c r="B17" s="191" t="s">
        <v>893</v>
      </c>
      <c r="C17" s="3" t="s">
        <v>894</v>
      </c>
      <c r="D17" s="3" t="s">
        <v>878</v>
      </c>
      <c r="E17" s="100">
        <v>55.757243617157606</v>
      </c>
      <c r="F17" s="100">
        <v>27.102678220181517</v>
      </c>
      <c r="G17" s="100">
        <v>33.574722654405335</v>
      </c>
      <c r="H17" s="100">
        <v>308.84964439891365</v>
      </c>
      <c r="I17" s="100">
        <v>1575.300073034764</v>
      </c>
      <c r="J17" s="100">
        <v>8.1552015740653623</v>
      </c>
      <c r="K17" s="100">
        <v>1305.0819407603508</v>
      </c>
      <c r="L17" s="100" t="s">
        <v>263</v>
      </c>
      <c r="M17" s="100">
        <v>12.892669579866421</v>
      </c>
      <c r="N17" s="83" t="s">
        <v>263</v>
      </c>
      <c r="O17" s="100">
        <v>9.3094152259817076</v>
      </c>
      <c r="P17" s="100">
        <v>1.1738161011027513</v>
      </c>
      <c r="Q17" s="100" t="s">
        <v>874</v>
      </c>
      <c r="R17" s="100">
        <v>51.820622159975834</v>
      </c>
      <c r="S17" s="100">
        <v>8.2791794899066158</v>
      </c>
      <c r="U17" s="412">
        <v>0.70796400000000004</v>
      </c>
      <c r="V17" s="417">
        <v>1.0000000000000001E-5</v>
      </c>
    </row>
    <row r="18" spans="1:22" s="3" customFormat="1" x14ac:dyDescent="0.2">
      <c r="A18" s="3" t="s">
        <v>895</v>
      </c>
      <c r="B18" s="191" t="s">
        <v>896</v>
      </c>
      <c r="C18" s="3" t="s">
        <v>897</v>
      </c>
      <c r="D18" s="3" t="s">
        <v>882</v>
      </c>
      <c r="E18" s="100">
        <v>32.732237368497422</v>
      </c>
      <c r="F18" s="100">
        <v>27.274317677771183</v>
      </c>
      <c r="G18" s="100">
        <v>75.68558868456094</v>
      </c>
      <c r="H18" s="100">
        <v>1194.579509534098</v>
      </c>
      <c r="I18" s="100">
        <v>5985.5375939075384</v>
      </c>
      <c r="J18" s="100">
        <v>37.700000000000003</v>
      </c>
      <c r="K18" s="100">
        <v>4606.4541836552253</v>
      </c>
      <c r="L18" s="100">
        <v>577.55384400000014</v>
      </c>
      <c r="M18" s="100">
        <v>52.136792865935455</v>
      </c>
      <c r="N18" s="83" t="s">
        <v>263</v>
      </c>
      <c r="O18" s="100">
        <v>52.777218162277329</v>
      </c>
      <c r="P18" s="100">
        <v>2.1564101908270255</v>
      </c>
      <c r="Q18" s="100" t="s">
        <v>874</v>
      </c>
      <c r="R18" s="100">
        <v>118.43973720720247</v>
      </c>
      <c r="S18" s="100">
        <v>17.591814080942811</v>
      </c>
      <c r="U18" s="412">
        <v>0.70765847955502303</v>
      </c>
      <c r="V18" s="417">
        <v>1.5E-5</v>
      </c>
    </row>
    <row r="19" spans="1:22" s="3" customFormat="1" x14ac:dyDescent="0.2">
      <c r="A19" s="3" t="s">
        <v>898</v>
      </c>
      <c r="B19" s="191" t="s">
        <v>899</v>
      </c>
      <c r="C19" s="3" t="s">
        <v>900</v>
      </c>
      <c r="D19" s="3" t="s">
        <v>886</v>
      </c>
      <c r="E19" s="100">
        <v>125.40743946867018</v>
      </c>
      <c r="F19" s="100">
        <v>75.717131806919738</v>
      </c>
      <c r="G19" s="100">
        <v>62.004125021051401</v>
      </c>
      <c r="H19" s="100">
        <v>749.40619145847563</v>
      </c>
      <c r="I19" s="100">
        <v>4222.9304450307509</v>
      </c>
      <c r="J19" s="100">
        <v>38.200000000000003</v>
      </c>
      <c r="K19" s="100">
        <v>3063.3273232958022</v>
      </c>
      <c r="L19" s="100">
        <v>884.08423800000003</v>
      </c>
      <c r="M19" s="100">
        <v>40.814793968951292</v>
      </c>
      <c r="N19" s="83" t="s">
        <v>263</v>
      </c>
      <c r="O19" s="100">
        <v>48.719229819908378</v>
      </c>
      <c r="P19" s="100">
        <v>3.2280941072926934</v>
      </c>
      <c r="Q19" s="100" t="s">
        <v>874</v>
      </c>
      <c r="R19" s="100">
        <v>147.11990567031978</v>
      </c>
      <c r="S19" s="100">
        <v>9.8580672833473866</v>
      </c>
      <c r="U19" s="412">
        <v>0.7075891045519378</v>
      </c>
      <c r="V19" s="417">
        <v>2.0999999999999999E-5</v>
      </c>
    </row>
    <row r="20" spans="1:22" s="3" customFormat="1" ht="14" customHeight="1" x14ac:dyDescent="0.15">
      <c r="A20" s="112" t="s">
        <v>901</v>
      </c>
      <c r="E20" s="226">
        <f>AVERAGE(E16:E19)</f>
        <v>65.679877819192228</v>
      </c>
      <c r="F20" s="226">
        <f>AVERAGE(F16:F19)</f>
        <v>39.755855021437924</v>
      </c>
      <c r="G20" s="226">
        <f t="shared" ref="G20" si="9">AVERAGE(G16:G19)</f>
        <v>47.40549930078231</v>
      </c>
      <c r="H20" s="226">
        <f t="shared" ref="H20" si="10">AVERAGE(H16:H19)</f>
        <v>634.9936208978047</v>
      </c>
      <c r="I20" s="226">
        <f t="shared" ref="I20" si="11">AVERAGE(I16:I19)</f>
        <v>3101.6936007210888</v>
      </c>
      <c r="J20" s="226">
        <f t="shared" ref="J20" si="12">AVERAGE(J16:J19)</f>
        <v>21.710035831863987</v>
      </c>
      <c r="K20" s="226">
        <f t="shared" ref="K20:L20" si="13">AVERAGE(K16:K19)</f>
        <v>2714.2237288074239</v>
      </c>
      <c r="L20" s="226">
        <f t="shared" si="13"/>
        <v>635.29176341735365</v>
      </c>
      <c r="M20" s="226">
        <f t="shared" ref="M20" si="14">AVERAGE(M16:M19)</f>
        <v>27.608385706592468</v>
      </c>
      <c r="N20" s="226"/>
      <c r="O20" s="226">
        <f t="shared" ref="O20" si="15">AVERAGE(O16:O19)</f>
        <v>28.263796292378164</v>
      </c>
      <c r="P20" s="226">
        <f t="shared" ref="P20" si="16">AVERAGE(P16:P19)</f>
        <v>2.165649199396035</v>
      </c>
      <c r="Q20" s="226"/>
      <c r="R20" s="226">
        <f t="shared" ref="R20" si="17">AVERAGE(R16:R19)</f>
        <v>89.996231034890229</v>
      </c>
      <c r="S20" s="226">
        <f t="shared" ref="S20:U20" si="18">AVERAGE(S16:S19)</f>
        <v>11.927679236179944</v>
      </c>
      <c r="U20" s="414">
        <f t="shared" si="18"/>
        <v>0.70773719470232033</v>
      </c>
      <c r="V20" s="416"/>
    </row>
    <row r="21" spans="1:22" s="3" customFormat="1" ht="14" customHeight="1" x14ac:dyDescent="0.15">
      <c r="A21" s="112" t="s">
        <v>158</v>
      </c>
      <c r="E21" s="221">
        <f>_xlfn.CONFIDENCE.T(0.05,STDEV(E16:E19),COUNT(E16:E19))</f>
        <v>65.191977091063961</v>
      </c>
      <c r="F21" s="221">
        <f>_xlfn.CONFIDENCE.T(0.05,STDEV(F16:F19),COUNT(F16:F19))</f>
        <v>38.170781840686061</v>
      </c>
      <c r="G21" s="221">
        <f t="shared" ref="G21:L21" si="19">_xlfn.CONFIDENCE.T(0.05,STDEV(G16:G19),COUNT(G16:G19))</f>
        <v>41.574862287573652</v>
      </c>
      <c r="H21" s="221">
        <f t="shared" si="19"/>
        <v>683.54671980815056</v>
      </c>
      <c r="I21" s="221">
        <f t="shared" si="19"/>
        <v>3902.8237722836984</v>
      </c>
      <c r="J21" s="221">
        <f t="shared" si="19"/>
        <v>30.044082492297242</v>
      </c>
      <c r="K21" s="221">
        <f t="shared" si="19"/>
        <v>2320.6111635597526</v>
      </c>
      <c r="L21" s="221">
        <f t="shared" si="19"/>
        <v>560.26311960153544</v>
      </c>
      <c r="M21" s="221">
        <f t="shared" ref="M21" si="20">_xlfn.CONFIDENCE.T(0.05,STDEV(M16:M19),COUNT(M16:M19))</f>
        <v>35.846496674359472</v>
      </c>
      <c r="N21" s="221"/>
      <c r="O21" s="221">
        <f t="shared" ref="O21:P21" si="21">_xlfn.CONFIDENCE.T(0.05,STDEV(O16:O19),COUNT(O16:O19))</f>
        <v>41.649882766395869</v>
      </c>
      <c r="P21" s="221">
        <f t="shared" si="21"/>
        <v>1.3364929632610802</v>
      </c>
      <c r="Q21" s="221"/>
      <c r="R21" s="221">
        <f t="shared" ref="R21:S21" si="22">_xlfn.CONFIDENCE.T(0.05,STDEV(R16:R19),COUNT(R16:R19))</f>
        <v>81.009176694070206</v>
      </c>
      <c r="S21" s="221">
        <f t="shared" si="22"/>
        <v>6.4753320994596519</v>
      </c>
      <c r="U21" s="415">
        <f t="shared" ref="U21" si="23">_xlfn.CONFIDENCE.T(0.05,STDEV(U16:U19),COUNT(U16:U19))</f>
        <v>4.9548245546390454E-4</v>
      </c>
      <c r="V21" s="416"/>
    </row>
    <row r="22" spans="1:22" s="3" customFormat="1" ht="14" customHeight="1" x14ac:dyDescent="0.15">
      <c r="A22" s="112" t="s">
        <v>159</v>
      </c>
      <c r="E22" s="221">
        <f>2*STDEV(E16:E19)</f>
        <v>81.93945265669106</v>
      </c>
      <c r="F22" s="221">
        <f>2*STDEV(F16:F19)</f>
        <v>47.976654660048645</v>
      </c>
      <c r="G22" s="221">
        <f t="shared" ref="G22:L22" si="24">2*STDEV(G16:G19)</f>
        <v>52.255225445341594</v>
      </c>
      <c r="H22" s="221">
        <f t="shared" si="24"/>
        <v>859.14627206533646</v>
      </c>
      <c r="I22" s="221">
        <f t="shared" si="24"/>
        <v>4905.4386442328605</v>
      </c>
      <c r="J22" s="221">
        <f t="shared" si="24"/>
        <v>37.762249050255534</v>
      </c>
      <c r="K22" s="221">
        <f t="shared" si="24"/>
        <v>2916.7639494271052</v>
      </c>
      <c r="L22" s="221">
        <f t="shared" si="24"/>
        <v>451.07251256756803</v>
      </c>
      <c r="M22" s="221">
        <f t="shared" ref="M22" si="25">2*STDEV(M16:M19)</f>
        <v>45.055272875893912</v>
      </c>
      <c r="N22" s="221"/>
      <c r="O22" s="221">
        <f t="shared" ref="O22:P22" si="26">2*STDEV(O16:O19)</f>
        <v>52.349518290060026</v>
      </c>
      <c r="P22" s="221">
        <f t="shared" si="26"/>
        <v>1.6798309665644893</v>
      </c>
      <c r="Q22" s="221"/>
      <c r="R22" s="221">
        <f t="shared" ref="R22:S22" si="27">2*STDEV(R16:R19)</f>
        <v>101.82000753266239</v>
      </c>
      <c r="S22" s="221">
        <f t="shared" si="27"/>
        <v>8.1388108119327889</v>
      </c>
      <c r="U22" s="415">
        <f t="shared" ref="U22" si="28">2*STDEV(U16:U19)</f>
        <v>3.9891705932420797E-4</v>
      </c>
      <c r="V22" s="416"/>
    </row>
    <row r="23" spans="1:22" s="3" customFormat="1" ht="6.75" customHeight="1" x14ac:dyDescent="0.2">
      <c r="E23" s="100"/>
      <c r="F23" s="100"/>
      <c r="G23" s="100"/>
      <c r="H23" s="100"/>
      <c r="I23" s="100"/>
      <c r="J23" s="100"/>
      <c r="K23" s="100"/>
      <c r="L23" s="83"/>
      <c r="M23" s="100"/>
      <c r="N23" s="83"/>
      <c r="O23" s="100"/>
      <c r="P23" s="100"/>
      <c r="Q23" s="100"/>
      <c r="R23" s="100"/>
      <c r="S23" s="100"/>
      <c r="U23" s="83"/>
      <c r="V23" s="83"/>
    </row>
    <row r="24" spans="1:22" s="26" customFormat="1" x14ac:dyDescent="0.2">
      <c r="A24" s="192" t="s">
        <v>902</v>
      </c>
      <c r="B24" s="192"/>
      <c r="C24" s="76"/>
      <c r="D24" s="76"/>
      <c r="E24" s="193"/>
      <c r="F24" s="193"/>
      <c r="G24" s="193"/>
      <c r="H24" s="193"/>
      <c r="I24" s="193"/>
      <c r="J24" s="193"/>
      <c r="K24" s="193"/>
      <c r="L24" s="83"/>
      <c r="M24" s="193"/>
      <c r="N24" s="83"/>
      <c r="O24" s="193"/>
      <c r="P24" s="193"/>
      <c r="Q24" s="193"/>
      <c r="R24" s="193"/>
      <c r="S24" s="193"/>
      <c r="U24" s="83"/>
      <c r="V24" s="83"/>
    </row>
    <row r="25" spans="1:22" s="26" customFormat="1" x14ac:dyDescent="0.2">
      <c r="A25" s="26" t="s">
        <v>903</v>
      </c>
      <c r="B25" s="191" t="s">
        <v>904</v>
      </c>
      <c r="C25" s="26" t="s">
        <v>905</v>
      </c>
      <c r="D25" s="3" t="s">
        <v>816</v>
      </c>
      <c r="E25" s="100">
        <v>24760.437202344503</v>
      </c>
      <c r="F25" s="100">
        <v>9900.3249086056749</v>
      </c>
      <c r="G25" s="100">
        <v>1788.9911771941474</v>
      </c>
      <c r="H25" s="100">
        <v>3243.3242325819701</v>
      </c>
      <c r="I25" s="100">
        <v>8268.0128157548261</v>
      </c>
      <c r="J25" s="100">
        <v>243.46552787595763</v>
      </c>
      <c r="K25" s="100">
        <v>2405.9065548596941</v>
      </c>
      <c r="L25" s="53" t="s">
        <v>263</v>
      </c>
      <c r="M25" s="100">
        <v>69.412103204058511</v>
      </c>
      <c r="N25" s="83" t="s">
        <v>263</v>
      </c>
      <c r="O25" s="100">
        <v>288.3660840717385</v>
      </c>
      <c r="P25" s="100">
        <v>8.3038737862006542</v>
      </c>
      <c r="Q25" s="100">
        <v>10.298066495430504</v>
      </c>
      <c r="R25" s="100">
        <v>244.96258207105052</v>
      </c>
      <c r="S25" s="100">
        <v>57.203990826582647</v>
      </c>
      <c r="U25" s="83"/>
      <c r="V25" s="83"/>
    </row>
    <row r="26" spans="1:22" s="26" customFormat="1" x14ac:dyDescent="0.2">
      <c r="A26" s="26" t="s">
        <v>906</v>
      </c>
      <c r="B26" s="191" t="s">
        <v>907</v>
      </c>
      <c r="C26" s="26" t="s">
        <v>908</v>
      </c>
      <c r="D26" s="3" t="s">
        <v>878</v>
      </c>
      <c r="E26" s="53" t="s">
        <v>263</v>
      </c>
      <c r="F26" s="53" t="s">
        <v>263</v>
      </c>
      <c r="G26" s="53" t="s">
        <v>263</v>
      </c>
      <c r="H26" s="100" t="s">
        <v>909</v>
      </c>
      <c r="I26" s="53" t="s">
        <v>263</v>
      </c>
      <c r="J26" s="53" t="s">
        <v>263</v>
      </c>
      <c r="K26" s="53" t="s">
        <v>263</v>
      </c>
      <c r="L26" s="53" t="s">
        <v>263</v>
      </c>
      <c r="M26" s="53" t="s">
        <v>263</v>
      </c>
      <c r="N26" s="83"/>
      <c r="O26" s="53" t="s">
        <v>263</v>
      </c>
      <c r="P26" s="53" t="s">
        <v>263</v>
      </c>
      <c r="Q26" s="53" t="s">
        <v>263</v>
      </c>
      <c r="R26" s="53" t="s">
        <v>263</v>
      </c>
      <c r="S26" s="53" t="s">
        <v>263</v>
      </c>
      <c r="U26" s="83"/>
      <c r="V26" s="83"/>
    </row>
    <row r="27" spans="1:22" s="26" customFormat="1" x14ac:dyDescent="0.2">
      <c r="A27" s="26" t="s">
        <v>906</v>
      </c>
      <c r="B27" s="191" t="s">
        <v>910</v>
      </c>
      <c r="C27" s="26" t="s">
        <v>911</v>
      </c>
      <c r="D27" s="3" t="s">
        <v>882</v>
      </c>
      <c r="E27" s="53" t="s">
        <v>263</v>
      </c>
      <c r="F27" s="53" t="s">
        <v>263</v>
      </c>
      <c r="G27" s="53" t="s">
        <v>263</v>
      </c>
      <c r="H27" s="100" t="s">
        <v>912</v>
      </c>
      <c r="I27" s="53" t="s">
        <v>263</v>
      </c>
      <c r="J27" s="53" t="s">
        <v>263</v>
      </c>
      <c r="K27" s="53" t="s">
        <v>263</v>
      </c>
      <c r="L27" s="53" t="s">
        <v>263</v>
      </c>
      <c r="M27" s="53" t="s">
        <v>263</v>
      </c>
      <c r="N27" s="83"/>
      <c r="O27" s="53" t="s">
        <v>263</v>
      </c>
      <c r="P27" s="53" t="s">
        <v>263</v>
      </c>
      <c r="Q27" s="53" t="s">
        <v>263</v>
      </c>
      <c r="R27" s="53" t="s">
        <v>263</v>
      </c>
      <c r="S27" s="53" t="s">
        <v>263</v>
      </c>
      <c r="U27" s="83"/>
      <c r="V27" s="83"/>
    </row>
    <row r="28" spans="1:22" s="26" customFormat="1" x14ac:dyDescent="0.2">
      <c r="A28" s="26" t="s">
        <v>906</v>
      </c>
      <c r="B28" s="191" t="s">
        <v>913</v>
      </c>
      <c r="C28" s="26" t="s">
        <v>914</v>
      </c>
      <c r="D28" s="3" t="s">
        <v>886</v>
      </c>
      <c r="E28" s="53" t="s">
        <v>263</v>
      </c>
      <c r="F28" s="53" t="s">
        <v>263</v>
      </c>
      <c r="G28" s="53" t="s">
        <v>263</v>
      </c>
      <c r="H28" s="100" t="s">
        <v>915</v>
      </c>
      <c r="I28" s="53" t="s">
        <v>263</v>
      </c>
      <c r="J28" s="53" t="s">
        <v>263</v>
      </c>
      <c r="K28" s="53" t="s">
        <v>263</v>
      </c>
      <c r="L28" s="53" t="s">
        <v>263</v>
      </c>
      <c r="M28" s="53" t="s">
        <v>263</v>
      </c>
      <c r="N28" s="83"/>
      <c r="O28" s="53" t="s">
        <v>263</v>
      </c>
      <c r="P28" s="53" t="s">
        <v>263</v>
      </c>
      <c r="Q28" s="53" t="s">
        <v>263</v>
      </c>
      <c r="R28" s="53" t="s">
        <v>263</v>
      </c>
      <c r="S28" s="53" t="s">
        <v>263</v>
      </c>
      <c r="U28" s="83"/>
      <c r="V28" s="83"/>
    </row>
    <row r="29" spans="1:22" s="26" customFormat="1" ht="17" customHeight="1" x14ac:dyDescent="0.15">
      <c r="A29" s="112" t="s">
        <v>916</v>
      </c>
      <c r="E29" s="226">
        <f>AVERAGE(E25:E28)</f>
        <v>24760.437202344503</v>
      </c>
      <c r="F29" s="226">
        <f>AVERAGE(F25:F28)</f>
        <v>9900.3249086056749</v>
      </c>
      <c r="G29" s="226">
        <f t="shared" ref="G29" si="29">AVERAGE(G25:G28)</f>
        <v>1788.9911771941474</v>
      </c>
      <c r="H29" s="226">
        <f t="shared" ref="H29" si="30">AVERAGE(H25:H28)</f>
        <v>3243.3242325819701</v>
      </c>
      <c r="I29" s="226">
        <f t="shared" ref="I29" si="31">AVERAGE(I25:I28)</f>
        <v>8268.0128157548261</v>
      </c>
      <c r="J29" s="226">
        <f t="shared" ref="J29" si="32">AVERAGE(J25:J28)</f>
        <v>243.46552787595763</v>
      </c>
      <c r="K29" s="226">
        <f t="shared" ref="K29" si="33">AVERAGE(K25:K28)</f>
        <v>2405.9065548596941</v>
      </c>
      <c r="L29" s="226"/>
      <c r="M29" s="226">
        <f t="shared" ref="M29" si="34">AVERAGE(M25:M28)</f>
        <v>69.412103204058511</v>
      </c>
      <c r="N29" s="226"/>
      <c r="O29" s="226">
        <f t="shared" ref="O29" si="35">AVERAGE(O25:O28)</f>
        <v>288.3660840717385</v>
      </c>
      <c r="P29" s="226">
        <f t="shared" ref="P29" si="36">AVERAGE(P25:P28)</f>
        <v>8.3038737862006542</v>
      </c>
      <c r="Q29" s="226">
        <f t="shared" ref="Q29" si="37">AVERAGE(Q25:Q28)</f>
        <v>10.298066495430504</v>
      </c>
      <c r="R29" s="226">
        <f t="shared" ref="R29" si="38">AVERAGE(R25:R28)</f>
        <v>244.96258207105052</v>
      </c>
      <c r="S29" s="226">
        <f t="shared" ref="S29" si="39">AVERAGE(S25:S28)</f>
        <v>57.203990826582647</v>
      </c>
      <c r="U29" s="83"/>
      <c r="V29" s="83"/>
    </row>
    <row r="30" spans="1:22" s="26" customFormat="1" ht="15" customHeight="1" x14ac:dyDescent="0.15">
      <c r="A30" s="112" t="s">
        <v>158</v>
      </c>
      <c r="E30" s="221"/>
      <c r="F30" s="221"/>
      <c r="G30" s="221"/>
      <c r="H30" s="221"/>
      <c r="I30" s="221"/>
      <c r="J30" s="221"/>
      <c r="K30" s="221"/>
      <c r="L30" s="221"/>
      <c r="M30" s="221"/>
      <c r="N30" s="221"/>
      <c r="O30" s="221"/>
      <c r="P30" s="221"/>
      <c r="Q30" s="221"/>
      <c r="R30" s="221"/>
      <c r="S30" s="221"/>
      <c r="U30" s="83"/>
      <c r="V30" s="83"/>
    </row>
    <row r="31" spans="1:22" s="26" customFormat="1" ht="15" customHeight="1" x14ac:dyDescent="0.15">
      <c r="A31" s="112" t="s">
        <v>159</v>
      </c>
      <c r="E31" s="221"/>
      <c r="F31" s="221"/>
      <c r="G31" s="221"/>
      <c r="H31" s="221"/>
      <c r="I31" s="221"/>
      <c r="J31" s="221"/>
      <c r="K31" s="221"/>
      <c r="L31" s="221"/>
      <c r="M31" s="221"/>
      <c r="N31" s="221"/>
      <c r="O31" s="221"/>
      <c r="P31" s="221"/>
      <c r="Q31" s="221"/>
      <c r="R31" s="221"/>
      <c r="S31" s="221"/>
      <c r="U31" s="83"/>
      <c r="V31" s="83"/>
    </row>
    <row r="32" spans="1:22" s="26" customFormat="1" ht="8" customHeight="1" x14ac:dyDescent="0.2">
      <c r="E32" s="100"/>
      <c r="F32" s="100"/>
      <c r="G32" s="100"/>
      <c r="H32" s="100"/>
      <c r="I32" s="100"/>
      <c r="J32" s="100"/>
      <c r="K32" s="100"/>
      <c r="L32" s="83"/>
      <c r="M32" s="100"/>
      <c r="N32" s="83"/>
      <c r="O32" s="100"/>
      <c r="P32" s="100"/>
      <c r="Q32" s="100"/>
      <c r="R32" s="100"/>
      <c r="S32" s="100"/>
      <c r="U32" s="83"/>
      <c r="V32" s="83"/>
    </row>
    <row r="33" spans="1:24" s="26" customFormat="1" x14ac:dyDescent="0.2">
      <c r="A33" s="192" t="s">
        <v>917</v>
      </c>
      <c r="B33" s="192"/>
      <c r="C33" s="76"/>
      <c r="D33" s="76"/>
      <c r="E33" s="193"/>
      <c r="F33" s="193"/>
      <c r="G33" s="193"/>
      <c r="H33" s="193"/>
      <c r="I33" s="193"/>
      <c r="J33" s="193"/>
      <c r="K33" s="193"/>
      <c r="L33" s="83"/>
      <c r="M33" s="193"/>
      <c r="N33" s="83"/>
      <c r="O33" s="193"/>
      <c r="P33" s="193"/>
      <c r="Q33" s="193"/>
      <c r="R33" s="193"/>
      <c r="S33" s="193"/>
      <c r="U33" s="83"/>
      <c r="V33" s="83"/>
    </row>
    <row r="34" spans="1:24" s="26" customFormat="1" x14ac:dyDescent="0.2">
      <c r="A34" s="26" t="s">
        <v>918</v>
      </c>
      <c r="B34" s="191" t="s">
        <v>919</v>
      </c>
      <c r="C34" s="26" t="s">
        <v>920</v>
      </c>
      <c r="D34" s="14">
        <v>2013</v>
      </c>
      <c r="E34" s="53" t="s">
        <v>263</v>
      </c>
      <c r="F34" s="53" t="s">
        <v>263</v>
      </c>
      <c r="G34" s="53" t="s">
        <v>263</v>
      </c>
      <c r="H34" s="100" t="s">
        <v>921</v>
      </c>
      <c r="I34" s="53" t="s">
        <v>263</v>
      </c>
      <c r="J34" s="53" t="s">
        <v>263</v>
      </c>
      <c r="K34" s="53" t="s">
        <v>263</v>
      </c>
      <c r="L34" s="53" t="s">
        <v>263</v>
      </c>
      <c r="M34" s="53" t="s">
        <v>263</v>
      </c>
      <c r="N34" s="83"/>
      <c r="O34" s="53" t="s">
        <v>263</v>
      </c>
      <c r="P34" s="53" t="s">
        <v>263</v>
      </c>
      <c r="Q34" s="53" t="s">
        <v>263</v>
      </c>
      <c r="R34" s="53" t="s">
        <v>263</v>
      </c>
      <c r="S34" s="53" t="s">
        <v>263</v>
      </c>
      <c r="U34" s="83"/>
      <c r="V34" s="83"/>
    </row>
    <row r="35" spans="1:24" s="26" customFormat="1" x14ac:dyDescent="0.2">
      <c r="A35" s="26" t="s">
        <v>918</v>
      </c>
      <c r="B35" s="191" t="s">
        <v>922</v>
      </c>
      <c r="C35" s="26" t="s">
        <v>923</v>
      </c>
      <c r="D35" s="14">
        <v>2013</v>
      </c>
      <c r="E35" s="53" t="s">
        <v>263</v>
      </c>
      <c r="F35" s="53" t="s">
        <v>263</v>
      </c>
      <c r="G35" s="53" t="s">
        <v>263</v>
      </c>
      <c r="H35" s="100" t="s">
        <v>924</v>
      </c>
      <c r="I35" s="53" t="s">
        <v>263</v>
      </c>
      <c r="J35" s="53" t="s">
        <v>263</v>
      </c>
      <c r="K35" s="53" t="s">
        <v>263</v>
      </c>
      <c r="L35" s="53" t="s">
        <v>263</v>
      </c>
      <c r="M35" s="53" t="s">
        <v>263</v>
      </c>
      <c r="N35" s="83"/>
      <c r="O35" s="53" t="s">
        <v>263</v>
      </c>
      <c r="P35" s="53" t="s">
        <v>263</v>
      </c>
      <c r="Q35" s="53" t="s">
        <v>263</v>
      </c>
      <c r="R35" s="53" t="s">
        <v>263</v>
      </c>
      <c r="S35" s="53" t="s">
        <v>263</v>
      </c>
      <c r="U35" s="83"/>
      <c r="V35" s="83"/>
    </row>
    <row r="36" spans="1:24" s="26" customFormat="1" x14ac:dyDescent="0.2">
      <c r="A36" s="26" t="s">
        <v>478</v>
      </c>
      <c r="B36" s="191" t="s">
        <v>925</v>
      </c>
      <c r="C36" s="26" t="s">
        <v>926</v>
      </c>
      <c r="D36" s="12">
        <v>2011</v>
      </c>
      <c r="E36" s="53" t="s">
        <v>263</v>
      </c>
      <c r="F36" s="53" t="s">
        <v>263</v>
      </c>
      <c r="G36" s="53" t="s">
        <v>263</v>
      </c>
      <c r="H36" s="100" t="s">
        <v>927</v>
      </c>
      <c r="I36" s="53" t="s">
        <v>263</v>
      </c>
      <c r="J36" s="53" t="s">
        <v>263</v>
      </c>
      <c r="K36" s="53" t="s">
        <v>263</v>
      </c>
      <c r="L36" s="53" t="s">
        <v>263</v>
      </c>
      <c r="M36" s="53" t="s">
        <v>263</v>
      </c>
      <c r="N36" s="83"/>
      <c r="O36" s="53" t="s">
        <v>263</v>
      </c>
      <c r="P36" s="53" t="s">
        <v>263</v>
      </c>
      <c r="Q36" s="53" t="s">
        <v>263</v>
      </c>
      <c r="R36" s="53" t="s">
        <v>263</v>
      </c>
      <c r="S36" s="53" t="s">
        <v>263</v>
      </c>
      <c r="U36" s="83"/>
      <c r="V36" s="83"/>
    </row>
    <row r="37" spans="1:24" s="26" customFormat="1" x14ac:dyDescent="0.2">
      <c r="A37" s="26" t="s">
        <v>918</v>
      </c>
      <c r="B37" s="191" t="s">
        <v>928</v>
      </c>
      <c r="C37" s="26" t="s">
        <v>926</v>
      </c>
      <c r="D37" s="14">
        <v>2013</v>
      </c>
      <c r="E37" s="53" t="s">
        <v>263</v>
      </c>
      <c r="F37" s="53" t="s">
        <v>263</v>
      </c>
      <c r="G37" s="53" t="s">
        <v>263</v>
      </c>
      <c r="H37" s="100" t="s">
        <v>929</v>
      </c>
      <c r="I37" s="53" t="s">
        <v>263</v>
      </c>
      <c r="J37" s="53" t="s">
        <v>263</v>
      </c>
      <c r="K37" s="53" t="s">
        <v>263</v>
      </c>
      <c r="L37" s="53" t="s">
        <v>263</v>
      </c>
      <c r="M37" s="53" t="s">
        <v>263</v>
      </c>
      <c r="N37" s="83"/>
      <c r="O37" s="53" t="s">
        <v>263</v>
      </c>
      <c r="P37" s="53" t="s">
        <v>263</v>
      </c>
      <c r="Q37" s="53" t="s">
        <v>263</v>
      </c>
      <c r="R37" s="53" t="s">
        <v>263</v>
      </c>
      <c r="S37" s="53" t="s">
        <v>263</v>
      </c>
      <c r="U37" s="83"/>
      <c r="V37" s="83"/>
    </row>
    <row r="38" spans="1:24" s="26" customFormat="1" x14ac:dyDescent="0.15">
      <c r="A38" s="112" t="s">
        <v>930</v>
      </c>
      <c r="B38" s="191"/>
      <c r="D38" s="14"/>
      <c r="E38" s="226"/>
      <c r="F38" s="226"/>
      <c r="G38" s="226"/>
      <c r="H38" s="226"/>
      <c r="I38" s="226"/>
      <c r="J38" s="226"/>
      <c r="K38" s="226"/>
      <c r="L38" s="226"/>
      <c r="M38" s="226"/>
      <c r="N38" s="226"/>
      <c r="O38" s="226"/>
      <c r="P38" s="226"/>
      <c r="Q38" s="226"/>
      <c r="R38" s="226"/>
      <c r="S38" s="226"/>
      <c r="U38" s="83"/>
      <c r="V38" s="83"/>
    </row>
    <row r="39" spans="1:24" s="26" customFormat="1" ht="18" x14ac:dyDescent="0.15">
      <c r="A39" s="112" t="s">
        <v>158</v>
      </c>
      <c r="B39" s="191"/>
      <c r="D39" s="14"/>
      <c r="E39" s="221"/>
      <c r="F39" s="221"/>
      <c r="G39" s="221"/>
      <c r="H39" s="221"/>
      <c r="I39" s="221"/>
      <c r="J39" s="221"/>
      <c r="K39" s="221"/>
      <c r="L39" s="221"/>
      <c r="M39" s="221"/>
      <c r="N39" s="221"/>
      <c r="O39" s="221"/>
      <c r="P39" s="221"/>
      <c r="Q39" s="221"/>
      <c r="R39" s="221"/>
      <c r="S39" s="221"/>
      <c r="U39" s="83"/>
      <c r="V39" s="83"/>
    </row>
    <row r="40" spans="1:24" s="26" customFormat="1" x14ac:dyDescent="0.15">
      <c r="A40" s="112" t="s">
        <v>159</v>
      </c>
      <c r="B40" s="191"/>
      <c r="D40" s="14"/>
      <c r="E40" s="221"/>
      <c r="F40" s="221"/>
      <c r="G40" s="221"/>
      <c r="H40" s="221"/>
      <c r="I40" s="221"/>
      <c r="J40" s="221"/>
      <c r="K40" s="221"/>
      <c r="L40" s="221"/>
      <c r="M40" s="221"/>
      <c r="N40" s="221"/>
      <c r="O40" s="221"/>
      <c r="P40" s="221"/>
      <c r="Q40" s="221"/>
      <c r="R40" s="221"/>
      <c r="S40" s="221"/>
      <c r="U40" s="83"/>
      <c r="V40" s="83"/>
    </row>
    <row r="41" spans="1:24" s="82" customFormat="1" ht="6.75" customHeight="1" x14ac:dyDescent="0.2">
      <c r="E41" s="101"/>
      <c r="F41" s="101"/>
      <c r="G41" s="101"/>
      <c r="H41" s="101"/>
      <c r="I41" s="101"/>
      <c r="J41" s="83"/>
      <c r="K41" s="101"/>
      <c r="L41" s="83"/>
      <c r="M41" s="101"/>
      <c r="N41" s="83"/>
      <c r="O41" s="101"/>
      <c r="P41" s="101"/>
      <c r="Q41" s="101"/>
      <c r="R41" s="101"/>
      <c r="S41" s="101"/>
      <c r="U41" s="83"/>
      <c r="V41" s="83"/>
    </row>
    <row r="42" spans="1:24" ht="6.75" customHeight="1" x14ac:dyDescent="0.2">
      <c r="A42" s="5"/>
      <c r="B42" s="5"/>
      <c r="C42" s="16"/>
      <c r="D42" s="16"/>
      <c r="E42" s="16"/>
      <c r="F42" s="16"/>
      <c r="G42" s="16"/>
      <c r="H42" s="16"/>
      <c r="I42" s="16"/>
      <c r="J42" s="16"/>
      <c r="K42" s="16"/>
      <c r="L42" s="16"/>
      <c r="M42" s="16"/>
      <c r="N42" s="16"/>
      <c r="O42" s="16"/>
      <c r="P42" s="16"/>
      <c r="Q42" s="16"/>
      <c r="R42" s="16"/>
      <c r="S42" s="16"/>
      <c r="T42" s="16"/>
      <c r="U42" s="16"/>
      <c r="V42" s="16"/>
      <c r="W42" s="16"/>
      <c r="X42" s="16"/>
    </row>
    <row r="43" spans="1:24" ht="6.75" customHeight="1" x14ac:dyDescent="0.2">
      <c r="A43" s="2"/>
      <c r="B43" s="2"/>
      <c r="C43" s="78"/>
      <c r="D43" s="78"/>
      <c r="E43" s="78"/>
      <c r="F43" s="78"/>
      <c r="G43" s="78"/>
      <c r="H43" s="78"/>
      <c r="I43" s="78"/>
      <c r="J43" s="78"/>
      <c r="K43" s="78"/>
      <c r="L43" s="78"/>
      <c r="M43" s="78"/>
      <c r="N43" s="78"/>
      <c r="O43" s="78"/>
      <c r="P43" s="78"/>
      <c r="Q43" s="78"/>
      <c r="R43" s="78"/>
      <c r="S43" s="78"/>
      <c r="T43" s="78"/>
      <c r="U43" s="78"/>
      <c r="V43" s="78"/>
      <c r="W43" s="78"/>
      <c r="X43" s="78"/>
    </row>
    <row r="44" spans="1:24" ht="6.75" customHeight="1" x14ac:dyDescent="0.2">
      <c r="A44" s="2"/>
      <c r="B44" s="2"/>
      <c r="C44" s="78"/>
      <c r="D44" s="78"/>
      <c r="E44" s="78"/>
      <c r="F44" s="78"/>
      <c r="G44" s="78"/>
      <c r="H44" s="78"/>
      <c r="I44" s="78"/>
      <c r="J44" s="78"/>
      <c r="K44" s="78"/>
      <c r="L44" s="78"/>
      <c r="M44" s="78"/>
      <c r="N44" s="78"/>
      <c r="O44" s="78"/>
      <c r="P44" s="78"/>
      <c r="Q44" s="78"/>
      <c r="R44" s="78"/>
      <c r="S44" s="78"/>
      <c r="T44" s="78"/>
      <c r="U44" s="78"/>
      <c r="V44" s="78"/>
      <c r="W44" s="78"/>
      <c r="X44" s="78"/>
    </row>
    <row r="45" spans="1:24" ht="13.5" customHeight="1" x14ac:dyDescent="0.2">
      <c r="A45" s="37" t="s">
        <v>931</v>
      </c>
      <c r="B45" s="37"/>
      <c r="C45" s="84"/>
      <c r="D45" s="84"/>
      <c r="E45" s="84"/>
      <c r="F45" s="84"/>
      <c r="G45" s="84"/>
      <c r="H45" s="84"/>
      <c r="I45" s="84"/>
      <c r="J45" s="84"/>
      <c r="K45" s="84"/>
      <c r="L45" s="84"/>
      <c r="M45" s="84"/>
      <c r="N45" s="84"/>
      <c r="O45" s="84"/>
      <c r="P45" s="84"/>
      <c r="Q45" s="84"/>
      <c r="U45" s="83"/>
      <c r="V45" s="83"/>
    </row>
    <row r="46" spans="1:24" ht="18" x14ac:dyDescent="0.15">
      <c r="A46" s="37" t="s">
        <v>1559</v>
      </c>
      <c r="B46" s="13"/>
      <c r="C46" s="84"/>
      <c r="E46" s="13"/>
      <c r="F46" s="84"/>
      <c r="G46" s="84"/>
      <c r="H46" s="84"/>
      <c r="I46" s="84"/>
      <c r="J46" s="84"/>
      <c r="K46" s="84"/>
      <c r="L46" s="84"/>
      <c r="M46" s="84"/>
      <c r="N46" s="84"/>
      <c r="U46" s="83"/>
      <c r="V46" s="261"/>
      <c r="W46" s="276"/>
    </row>
    <row r="47" spans="1:24" x14ac:dyDescent="0.15">
      <c r="A47" s="202" t="s">
        <v>1553</v>
      </c>
      <c r="B47" s="13"/>
      <c r="C47" s="84"/>
      <c r="E47" s="13"/>
      <c r="F47" s="84"/>
      <c r="G47" s="84"/>
      <c r="H47" s="84"/>
      <c r="I47" s="84"/>
      <c r="J47" s="84"/>
      <c r="K47" s="84"/>
      <c r="L47" s="84"/>
      <c r="M47" s="84"/>
      <c r="N47" s="84"/>
      <c r="U47" s="83"/>
      <c r="V47" s="261"/>
      <c r="W47" s="276"/>
    </row>
    <row r="48" spans="1:24" ht="13.5" customHeight="1" x14ac:dyDescent="0.2">
      <c r="A48" s="37" t="s">
        <v>932</v>
      </c>
      <c r="B48" s="37"/>
      <c r="C48" s="84"/>
      <c r="D48" s="84"/>
      <c r="E48" s="84"/>
      <c r="F48" s="84"/>
      <c r="G48" s="84"/>
      <c r="H48" s="84"/>
      <c r="I48" s="84"/>
      <c r="J48" s="84"/>
      <c r="K48" s="84"/>
      <c r="L48" s="84"/>
      <c r="M48" s="84"/>
      <c r="N48" s="84"/>
      <c r="O48" s="84"/>
      <c r="P48" s="84"/>
      <c r="Q48" s="84"/>
      <c r="U48" s="83"/>
      <c r="V48" s="83"/>
    </row>
    <row r="49" spans="1:24" ht="15" customHeight="1" x14ac:dyDescent="0.2">
      <c r="A49" s="83" t="s">
        <v>933</v>
      </c>
      <c r="U49" s="83"/>
      <c r="V49" s="83"/>
    </row>
    <row r="50" spans="1:24" s="3" customFormat="1" ht="18.75" customHeight="1" x14ac:dyDescent="0.2">
      <c r="A50" s="37" t="s">
        <v>725</v>
      </c>
      <c r="B50" s="37"/>
      <c r="D50" s="2"/>
      <c r="E50" s="78"/>
      <c r="F50" s="78"/>
    </row>
    <row r="51" spans="1:24" x14ac:dyDescent="0.15">
      <c r="A51" s="3" t="s">
        <v>726</v>
      </c>
    </row>
    <row r="52" spans="1:24" ht="18" x14ac:dyDescent="0.2">
      <c r="A52" s="2" t="s">
        <v>212</v>
      </c>
      <c r="U52" s="288"/>
      <c r="V52" s="3"/>
      <c r="W52" s="21"/>
      <c r="X52" s="21"/>
    </row>
    <row r="53" spans="1:24" x14ac:dyDescent="0.2">
      <c r="U53" s="288"/>
      <c r="V53" s="3"/>
      <c r="W53" s="21"/>
      <c r="X53" s="21"/>
    </row>
    <row r="54" spans="1:24" ht="15" x14ac:dyDescent="0.2">
      <c r="D54" s="278"/>
      <c r="E54" s="278"/>
      <c r="F54" s="278"/>
      <c r="G54" s="278"/>
      <c r="H54" s="278"/>
      <c r="I54" s="278"/>
      <c r="J54" s="278"/>
      <c r="K54" s="278"/>
      <c r="L54" s="278"/>
      <c r="M54" s="278"/>
      <c r="N54" s="510"/>
      <c r="O54" s="278"/>
      <c r="U54" s="288"/>
      <c r="V54" s="3"/>
      <c r="W54" s="21"/>
      <c r="X54" s="21"/>
    </row>
    <row r="55" spans="1:24" ht="15" x14ac:dyDescent="0.2">
      <c r="D55" s="278"/>
      <c r="E55" s="278"/>
      <c r="F55" s="278"/>
      <c r="G55" s="278"/>
      <c r="H55" s="278"/>
      <c r="I55" s="278"/>
      <c r="J55" s="278"/>
      <c r="K55" s="278"/>
      <c r="L55" s="278"/>
      <c r="M55" s="278"/>
      <c r="N55" s="510"/>
      <c r="O55" s="278"/>
      <c r="U55" s="288"/>
      <c r="V55" s="3"/>
      <c r="W55" s="21"/>
      <c r="X55" s="21"/>
    </row>
    <row r="56" spans="1:24" ht="15" x14ac:dyDescent="0.2">
      <c r="D56" s="278"/>
      <c r="E56" s="278"/>
      <c r="F56" s="278"/>
      <c r="G56" s="278"/>
      <c r="H56" s="278"/>
      <c r="I56" s="278"/>
      <c r="J56" s="278"/>
      <c r="K56" s="278"/>
      <c r="L56" s="278"/>
      <c r="M56" s="278"/>
      <c r="N56" s="510"/>
      <c r="O56" s="278"/>
    </row>
    <row r="57" spans="1:24" ht="15" x14ac:dyDescent="0.2">
      <c r="D57" s="278"/>
      <c r="E57" s="278"/>
      <c r="F57" s="278"/>
      <c r="G57" s="278"/>
      <c r="H57" s="278"/>
      <c r="I57" s="278"/>
      <c r="J57" s="278"/>
      <c r="K57" s="278"/>
      <c r="L57" s="278"/>
      <c r="M57" s="278"/>
      <c r="N57" s="510"/>
      <c r="O57" s="278"/>
      <c r="U57" s="288"/>
      <c r="V57" s="3"/>
      <c r="W57" s="21"/>
      <c r="X57" s="21"/>
    </row>
    <row r="58" spans="1:24" ht="15" x14ac:dyDescent="0.2">
      <c r="D58" s="278"/>
      <c r="E58" s="278"/>
      <c r="F58" s="278"/>
      <c r="G58" s="278"/>
      <c r="H58" s="278"/>
      <c r="I58" s="278"/>
      <c r="J58" s="278"/>
      <c r="K58" s="278"/>
      <c r="L58" s="278"/>
      <c r="M58" s="278"/>
      <c r="N58" s="510"/>
      <c r="O58" s="278"/>
      <c r="U58" s="288"/>
      <c r="V58" s="3"/>
      <c r="W58" s="21"/>
      <c r="X58" s="21"/>
    </row>
    <row r="59" spans="1:24" x14ac:dyDescent="0.2">
      <c r="U59" s="288"/>
      <c r="V59" s="3"/>
      <c r="W59" s="21"/>
      <c r="X59" s="21"/>
    </row>
    <row r="60" spans="1:24" x14ac:dyDescent="0.2">
      <c r="U60" s="288"/>
      <c r="V60" s="3"/>
      <c r="W60" s="21"/>
      <c r="X60" s="21"/>
    </row>
    <row r="62" spans="1:24" x14ac:dyDescent="0.2">
      <c r="U62" s="288"/>
      <c r="V62" s="3"/>
      <c r="W62" s="21"/>
      <c r="X62" s="21"/>
    </row>
    <row r="63" spans="1:24" x14ac:dyDescent="0.2">
      <c r="U63" s="288"/>
      <c r="V63" s="3"/>
      <c r="W63" s="21"/>
      <c r="X63" s="21"/>
    </row>
    <row r="64" spans="1:24" x14ac:dyDescent="0.2">
      <c r="U64" s="288"/>
      <c r="V64" s="3"/>
      <c r="W64" s="21"/>
      <c r="X64" s="21"/>
    </row>
    <row r="65" spans="21:24" x14ac:dyDescent="0.2">
      <c r="U65" s="288"/>
      <c r="V65" s="3"/>
      <c r="W65" s="21"/>
      <c r="X65" s="21"/>
    </row>
    <row r="67" spans="21:24" x14ac:dyDescent="0.2">
      <c r="U67" s="288"/>
      <c r="V67" s="3"/>
      <c r="W67" s="21"/>
      <c r="X67" s="21"/>
    </row>
    <row r="68" spans="21:24" x14ac:dyDescent="0.2">
      <c r="U68" s="288"/>
      <c r="V68" s="3"/>
      <c r="W68" s="3"/>
      <c r="X68" s="3"/>
    </row>
    <row r="69" spans="21:24" x14ac:dyDescent="0.2">
      <c r="U69" s="289"/>
      <c r="V69" s="3"/>
      <c r="W69" s="3"/>
      <c r="X69" s="3"/>
    </row>
    <row r="70" spans="21:24" x14ac:dyDescent="0.15">
      <c r="V70" s="3"/>
      <c r="W70" s="3"/>
      <c r="X70" s="3"/>
    </row>
    <row r="71" spans="21:24" x14ac:dyDescent="0.2">
      <c r="U71" s="288"/>
      <c r="V71" s="3"/>
      <c r="W71" s="3"/>
      <c r="X71" s="3"/>
    </row>
    <row r="72" spans="21:24" x14ac:dyDescent="0.2">
      <c r="U72" s="288"/>
      <c r="V72" s="3"/>
      <c r="W72" s="3"/>
      <c r="X72" s="3"/>
    </row>
    <row r="73" spans="21:24" x14ac:dyDescent="0.2">
      <c r="U73" s="288"/>
      <c r="V73" s="3"/>
      <c r="W73" s="3"/>
      <c r="X73" s="3"/>
    </row>
    <row r="74" spans="21:24" x14ac:dyDescent="0.2">
      <c r="U74" s="288"/>
      <c r="V74" s="3"/>
      <c r="W74" s="3"/>
      <c r="X74" s="3"/>
    </row>
    <row r="75" spans="21:24" x14ac:dyDescent="0.15">
      <c r="V75" s="3"/>
      <c r="W75" s="3"/>
      <c r="X75" s="3"/>
    </row>
    <row r="76" spans="21:24" x14ac:dyDescent="0.2">
      <c r="U76" s="288"/>
      <c r="V76" s="3"/>
      <c r="W76" s="3"/>
      <c r="X76" s="3"/>
    </row>
    <row r="77" spans="21:24" x14ac:dyDescent="0.2">
      <c r="U77" s="288"/>
      <c r="V77" s="3"/>
      <c r="W77" s="3"/>
      <c r="X77" s="3"/>
    </row>
    <row r="78" spans="21:24" x14ac:dyDescent="0.2">
      <c r="U78" s="288"/>
      <c r="V78" s="3"/>
      <c r="W78" s="3"/>
      <c r="X78" s="3"/>
    </row>
    <row r="79" spans="21:24" x14ac:dyDescent="0.2">
      <c r="U79" s="288"/>
      <c r="V79" s="3"/>
      <c r="W79" s="3"/>
      <c r="X79" s="3"/>
    </row>
    <row r="80" spans="21:24" x14ac:dyDescent="0.15">
      <c r="V80" s="3"/>
      <c r="W80" s="3"/>
      <c r="X80" s="3"/>
    </row>
    <row r="81" spans="21:24" x14ac:dyDescent="0.15">
      <c r="V81" s="3"/>
      <c r="W81" s="3"/>
      <c r="X81" s="3"/>
    </row>
    <row r="82" spans="21:24" x14ac:dyDescent="0.2">
      <c r="U82" s="288"/>
      <c r="V82" s="3"/>
      <c r="W82" s="3"/>
      <c r="X82" s="3"/>
    </row>
    <row r="83" spans="21:24" x14ac:dyDescent="0.2">
      <c r="U83" s="288"/>
      <c r="V83" s="3"/>
      <c r="W83" s="3"/>
      <c r="X83" s="3"/>
    </row>
    <row r="84" spans="21:24" x14ac:dyDescent="0.2">
      <c r="U84" s="288"/>
      <c r="V84" s="3"/>
      <c r="W84" s="3"/>
      <c r="X84" s="3"/>
    </row>
    <row r="85" spans="21:24" x14ac:dyDescent="0.15">
      <c r="V85" s="3"/>
      <c r="W85" s="3"/>
      <c r="X85" s="3"/>
    </row>
    <row r="86" spans="21:24" x14ac:dyDescent="0.2">
      <c r="U86" s="288"/>
      <c r="V86" s="3"/>
      <c r="W86" s="3"/>
      <c r="X86" s="3"/>
    </row>
  </sheetData>
  <customSheetViews>
    <customSheetView guid="{454424E5-4F8E-4BF6-8BD3-7AB5E714315B}" scale="85">
      <pageMargins left="0.7" right="0.7" top="0.75" bottom="0.75" header="0.3" footer="0.3"/>
      <pageSetup paperSize="9" scale="75" orientation="landscape"/>
    </customSheetView>
  </customSheetViews>
  <hyperlinks>
    <hyperlink ref="B7" r:id="rId1" xr:uid="{00000000-0004-0000-0600-000000000000}"/>
    <hyperlink ref="B8" r:id="rId2" xr:uid="{00000000-0004-0000-0600-000001000000}"/>
    <hyperlink ref="B9" r:id="rId3" xr:uid="{00000000-0004-0000-0600-000002000000}"/>
    <hyperlink ref="B10" r:id="rId4" xr:uid="{00000000-0004-0000-0600-000003000000}"/>
    <hyperlink ref="B16" r:id="rId5" xr:uid="{00000000-0004-0000-0600-000004000000}"/>
    <hyperlink ref="B17" r:id="rId6" xr:uid="{00000000-0004-0000-0600-000005000000}"/>
    <hyperlink ref="B18" r:id="rId7" xr:uid="{00000000-0004-0000-0600-000006000000}"/>
    <hyperlink ref="B19" r:id="rId8" xr:uid="{00000000-0004-0000-0600-000007000000}"/>
    <hyperlink ref="B25" r:id="rId9" xr:uid="{00000000-0004-0000-0600-000008000000}"/>
    <hyperlink ref="B26" r:id="rId10" xr:uid="{00000000-0004-0000-0600-000009000000}"/>
    <hyperlink ref="B27" r:id="rId11" xr:uid="{00000000-0004-0000-0600-00000A000000}"/>
    <hyperlink ref="B28" r:id="rId12" xr:uid="{00000000-0004-0000-0600-00000B000000}"/>
    <hyperlink ref="B34" r:id="rId13" xr:uid="{00000000-0004-0000-0600-00000C000000}"/>
    <hyperlink ref="B35" r:id="rId14" xr:uid="{00000000-0004-0000-0600-00000D000000}"/>
    <hyperlink ref="B36" r:id="rId15" xr:uid="{00000000-0004-0000-0600-00000E000000}"/>
    <hyperlink ref="B37" r:id="rId16" xr:uid="{00000000-0004-0000-0600-00000F000000}"/>
  </hyperlinks>
  <pageMargins left="0.70866141732283472" right="0.70866141732283472" top="0.74803149606299213" bottom="0.74803149606299213" header="0.31496062992125984" footer="0.31496062992125984"/>
  <pageSetup paperSize="9" scale="75" orientation="landscape"/>
  <drawing r:id="rId17"/>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pageSetUpPr fitToPage="1"/>
  </sheetPr>
  <dimension ref="A1:GZ291"/>
  <sheetViews>
    <sheetView zoomScale="120" zoomScaleNormal="120" zoomScalePageLayoutView="120" workbookViewId="0">
      <pane xSplit="2" ySplit="3" topLeftCell="R55" activePane="bottomRight" state="frozen"/>
      <selection activeCell="O14" sqref="O14"/>
      <selection pane="topRight" activeCell="O14" sqref="O14"/>
      <selection pane="bottomLeft" activeCell="O14" sqref="O14"/>
      <selection pane="bottomRight" activeCell="AG52" sqref="AG52"/>
    </sheetView>
  </sheetViews>
  <sheetFormatPr baseColWidth="10" defaultColWidth="9.1640625" defaultRowHeight="15" x14ac:dyDescent="0.2"/>
  <cols>
    <col min="1" max="1" width="9" style="2" customWidth="1"/>
    <col min="2" max="2" width="32.33203125" style="2" customWidth="1"/>
    <col min="3" max="4" width="11.6640625" style="2" customWidth="1"/>
    <col min="5" max="5" width="10.1640625" style="78" customWidth="1"/>
    <col min="6" max="6" width="6.5" style="3" customWidth="1"/>
    <col min="7" max="7" width="5.83203125" style="3" customWidth="1"/>
    <col min="8" max="8" width="6.5" style="3" customWidth="1"/>
    <col min="9" max="9" width="6.33203125" style="3" customWidth="1"/>
    <col min="10" max="10" width="6.1640625" style="3" customWidth="1"/>
    <col min="11" max="15" width="5.5" style="3" customWidth="1"/>
    <col min="16" max="16" width="6.5" style="3" customWidth="1"/>
    <col min="17" max="17" width="6.33203125" style="79" customWidth="1"/>
    <col min="18" max="18" width="2.5" style="3" customWidth="1"/>
    <col min="19" max="19" width="5.83203125" style="3" customWidth="1"/>
    <col min="20" max="20" width="5.5" style="3" customWidth="1"/>
    <col min="21" max="23" width="4" style="3" customWidth="1"/>
    <col min="24" max="26" width="4.6640625" style="3" customWidth="1"/>
    <col min="27" max="28" width="4" style="3" customWidth="1"/>
    <col min="29" max="29" width="4.83203125" style="3" customWidth="1"/>
    <col min="30" max="31" width="5" style="3" customWidth="1"/>
    <col min="32" max="32" width="8.83203125" style="521" customWidth="1"/>
    <col min="33" max="33" width="9.5" style="521" customWidth="1"/>
    <col min="34" max="34" width="4.5" style="46" customWidth="1"/>
    <col min="35" max="42" width="6.33203125" style="78" customWidth="1"/>
    <col min="43" max="43" width="10.1640625" style="78" customWidth="1"/>
    <col min="44" max="45" width="6.33203125" style="78" customWidth="1"/>
    <col min="46" max="46" width="1.83203125" style="3" customWidth="1"/>
    <col min="47" max="47" width="5.6640625" style="78" customWidth="1"/>
    <col min="48" max="59" width="5.33203125" style="78" customWidth="1"/>
    <col min="60" max="72" width="9.1640625" style="3"/>
    <col min="73" max="73" width="8" style="3" customWidth="1"/>
    <col min="74" max="16384" width="9.1640625" style="3"/>
  </cols>
  <sheetData>
    <row r="1" spans="1:79" ht="34.5" customHeight="1" x14ac:dyDescent="0.2">
      <c r="A1" s="295" t="s">
        <v>934</v>
      </c>
      <c r="B1" s="31"/>
      <c r="C1" s="30"/>
      <c r="D1" s="30"/>
      <c r="E1" s="16"/>
      <c r="F1" s="17"/>
      <c r="G1" s="17"/>
      <c r="H1" s="17"/>
      <c r="I1" s="17"/>
      <c r="J1" s="17"/>
      <c r="K1" s="17"/>
      <c r="L1" s="17"/>
      <c r="M1" s="17"/>
      <c r="N1" s="17"/>
      <c r="O1" s="17"/>
      <c r="P1" s="17"/>
      <c r="Q1" s="32"/>
      <c r="R1" s="17"/>
      <c r="S1" s="17"/>
      <c r="T1" s="17"/>
      <c r="U1" s="17"/>
      <c r="V1" s="17"/>
      <c r="W1" s="17"/>
      <c r="X1" s="17"/>
      <c r="Y1" s="17"/>
      <c r="Z1" s="17"/>
      <c r="AA1" s="17"/>
      <c r="AB1" s="17"/>
      <c r="AC1" s="17"/>
      <c r="AD1" s="17"/>
      <c r="AE1" s="17"/>
      <c r="AF1" s="204"/>
      <c r="AG1" s="267"/>
      <c r="AH1" s="86"/>
      <c r="AI1" s="16"/>
      <c r="AJ1" s="16"/>
      <c r="AK1" s="16"/>
      <c r="AL1" s="16"/>
      <c r="AM1" s="16"/>
      <c r="AN1" s="16"/>
      <c r="AO1" s="32"/>
      <c r="AP1" s="32"/>
      <c r="AQ1" s="16"/>
      <c r="AR1" s="16"/>
      <c r="AS1" s="16"/>
      <c r="AT1" s="17"/>
      <c r="AU1" s="16"/>
      <c r="AV1" s="16"/>
      <c r="AW1" s="16"/>
      <c r="AX1" s="16"/>
      <c r="AY1" s="16"/>
      <c r="AZ1" s="16"/>
      <c r="BA1" s="16"/>
      <c r="BB1" s="16"/>
      <c r="BC1" s="16"/>
      <c r="BD1" s="16"/>
      <c r="BE1" s="16"/>
      <c r="BF1" s="16"/>
      <c r="BH1" s="16"/>
      <c r="BI1" s="16"/>
      <c r="BJ1" s="16"/>
      <c r="BK1" s="16"/>
      <c r="BL1" s="16"/>
      <c r="BM1" s="16"/>
      <c r="BN1" s="16"/>
      <c r="BO1" s="16"/>
      <c r="BP1" s="16"/>
      <c r="BQ1" s="16"/>
      <c r="BR1" s="16"/>
      <c r="BS1" s="16"/>
      <c r="BT1" s="16"/>
      <c r="BU1" s="17"/>
      <c r="BV1" s="16"/>
      <c r="BW1" s="16"/>
    </row>
    <row r="2" spans="1:79" ht="14" x14ac:dyDescent="0.15">
      <c r="A2" s="108"/>
      <c r="B2" s="1"/>
      <c r="C2" s="15"/>
      <c r="D2" s="15"/>
      <c r="F2" s="5" t="s">
        <v>14</v>
      </c>
      <c r="G2" s="6"/>
      <c r="H2" s="6"/>
      <c r="I2" s="6"/>
      <c r="J2" s="6"/>
      <c r="K2" s="6"/>
      <c r="L2" s="6"/>
      <c r="M2" s="6"/>
      <c r="N2" s="6"/>
      <c r="O2" s="6"/>
      <c r="P2" s="6"/>
      <c r="Q2" s="6"/>
      <c r="R2" s="33"/>
      <c r="S2" s="5" t="s">
        <v>15</v>
      </c>
      <c r="T2" s="6"/>
      <c r="U2" s="6"/>
      <c r="V2" s="6"/>
      <c r="W2" s="6"/>
      <c r="X2" s="6"/>
      <c r="Y2" s="6"/>
      <c r="Z2" s="6"/>
      <c r="AA2" s="6"/>
      <c r="AB2" s="6"/>
      <c r="AC2" s="6"/>
      <c r="AD2" s="257"/>
      <c r="AE2" s="257"/>
      <c r="AF2" s="260" t="s">
        <v>16</v>
      </c>
      <c r="AG2" s="268"/>
      <c r="AH2" s="3"/>
      <c r="AI2" s="5" t="s">
        <v>17</v>
      </c>
      <c r="AJ2" s="5"/>
      <c r="AK2" s="16"/>
      <c r="AL2" s="16"/>
      <c r="AM2" s="16"/>
      <c r="AN2" s="16"/>
      <c r="AO2" s="16"/>
      <c r="AP2" s="16"/>
      <c r="AQ2" s="16"/>
      <c r="AR2" s="16"/>
      <c r="AS2" s="16"/>
      <c r="AU2" s="5" t="s">
        <v>18</v>
      </c>
      <c r="BG2" s="3"/>
      <c r="BH2" s="17" t="s">
        <v>935</v>
      </c>
      <c r="BI2" s="17"/>
      <c r="BJ2" s="17"/>
      <c r="BK2" s="17"/>
      <c r="BL2" s="17"/>
      <c r="BM2" s="17"/>
      <c r="BN2" s="17"/>
      <c r="BO2" s="17"/>
      <c r="BP2" s="17"/>
      <c r="BQ2" s="17"/>
      <c r="BR2" s="17"/>
      <c r="BS2" s="17"/>
      <c r="BT2" s="17"/>
      <c r="BU2" s="17"/>
      <c r="BV2" s="17"/>
      <c r="BW2" s="17"/>
    </row>
    <row r="3" spans="1:79" s="109" customFormat="1" ht="48" customHeight="1" x14ac:dyDescent="0.2">
      <c r="A3" s="66" t="s">
        <v>20</v>
      </c>
      <c r="B3" s="66"/>
      <c r="C3" s="66" t="s">
        <v>21</v>
      </c>
      <c r="D3" s="20" t="s">
        <v>24</v>
      </c>
      <c r="E3" s="67" t="s">
        <v>936</v>
      </c>
      <c r="F3" s="42" t="s">
        <v>28</v>
      </c>
      <c r="G3" s="39" t="s">
        <v>29</v>
      </c>
      <c r="H3" s="42" t="s">
        <v>30</v>
      </c>
      <c r="I3" s="40" t="s">
        <v>31</v>
      </c>
      <c r="J3" s="39" t="s">
        <v>32</v>
      </c>
      <c r="K3" s="40" t="s">
        <v>33</v>
      </c>
      <c r="L3" s="40" t="s">
        <v>34</v>
      </c>
      <c r="M3" s="40" t="s">
        <v>35</v>
      </c>
      <c r="N3" s="40" t="s">
        <v>36</v>
      </c>
      <c r="O3" s="39" t="s">
        <v>37</v>
      </c>
      <c r="P3" s="40" t="s">
        <v>38</v>
      </c>
      <c r="Q3" s="40" t="s">
        <v>39</v>
      </c>
      <c r="R3" s="19"/>
      <c r="S3" s="41" t="s">
        <v>235</v>
      </c>
      <c r="T3" s="41" t="s">
        <v>239</v>
      </c>
      <c r="U3" s="41" t="s">
        <v>374</v>
      </c>
      <c r="V3" s="41" t="s">
        <v>375</v>
      </c>
      <c r="W3" s="41" t="s">
        <v>240</v>
      </c>
      <c r="X3" s="41" t="s">
        <v>232</v>
      </c>
      <c r="Y3" s="41" t="s">
        <v>233</v>
      </c>
      <c r="Z3" s="41" t="s">
        <v>238</v>
      </c>
      <c r="AA3" s="41" t="s">
        <v>234</v>
      </c>
      <c r="AB3" s="41" t="s">
        <v>241</v>
      </c>
      <c r="AC3" s="41" t="s">
        <v>376</v>
      </c>
      <c r="AD3" s="236" t="s">
        <v>53</v>
      </c>
      <c r="AE3" s="236"/>
      <c r="AF3" s="36" t="s">
        <v>51</v>
      </c>
      <c r="AG3" s="269" t="s">
        <v>937</v>
      </c>
      <c r="AI3" s="38" t="s">
        <v>38</v>
      </c>
      <c r="AJ3" s="42" t="s">
        <v>28</v>
      </c>
      <c r="AK3" s="39" t="s">
        <v>29</v>
      </c>
      <c r="AL3" s="42" t="s">
        <v>30</v>
      </c>
      <c r="AM3" s="40" t="s">
        <v>31</v>
      </c>
      <c r="AN3" s="39" t="s">
        <v>32</v>
      </c>
      <c r="AO3" s="40" t="s">
        <v>33</v>
      </c>
      <c r="AP3" s="40" t="s">
        <v>34</v>
      </c>
      <c r="AQ3" s="40" t="s">
        <v>35</v>
      </c>
      <c r="AR3" s="40" t="s">
        <v>36</v>
      </c>
      <c r="AS3" s="39" t="s">
        <v>37</v>
      </c>
      <c r="AU3" s="41" t="s">
        <v>235</v>
      </c>
      <c r="AV3" s="41" t="s">
        <v>239</v>
      </c>
      <c r="AW3" s="41" t="s">
        <v>374</v>
      </c>
      <c r="AX3" s="41" t="s">
        <v>375</v>
      </c>
      <c r="AY3" s="41" t="s">
        <v>240</v>
      </c>
      <c r="AZ3" s="41" t="s">
        <v>232</v>
      </c>
      <c r="BA3" s="41" t="s">
        <v>233</v>
      </c>
      <c r="BB3" s="41" t="s">
        <v>238</v>
      </c>
      <c r="BC3" s="41" t="s">
        <v>234</v>
      </c>
      <c r="BD3" s="41" t="s">
        <v>241</v>
      </c>
      <c r="BE3" s="41" t="s">
        <v>376</v>
      </c>
      <c r="BF3" s="523" t="s">
        <v>53</v>
      </c>
      <c r="BH3" s="43" t="s">
        <v>54</v>
      </c>
      <c r="BI3" s="44" t="s">
        <v>938</v>
      </c>
      <c r="BJ3" s="44" t="s">
        <v>939</v>
      </c>
      <c r="BK3" s="44" t="s">
        <v>940</v>
      </c>
      <c r="BL3" s="44" t="s">
        <v>941</v>
      </c>
      <c r="BM3" s="44" t="s">
        <v>942</v>
      </c>
      <c r="BN3" s="44" t="s">
        <v>943</v>
      </c>
      <c r="BO3" s="44" t="s">
        <v>944</v>
      </c>
      <c r="BP3" s="44" t="s">
        <v>945</v>
      </c>
      <c r="BQ3" s="44" t="s">
        <v>946</v>
      </c>
      <c r="BR3" s="44" t="s">
        <v>947</v>
      </c>
      <c r="BS3" s="44" t="s">
        <v>948</v>
      </c>
      <c r="BT3" s="432" t="s">
        <v>949</v>
      </c>
      <c r="BU3" s="433" t="s">
        <v>950</v>
      </c>
      <c r="BV3" s="44" t="s">
        <v>68</v>
      </c>
      <c r="BW3" s="44" t="s">
        <v>69</v>
      </c>
      <c r="BX3" s="44" t="s">
        <v>70</v>
      </c>
      <c r="BY3" s="44" t="s">
        <v>71</v>
      </c>
      <c r="BZ3" s="418" t="s">
        <v>72</v>
      </c>
      <c r="CA3" s="418" t="s">
        <v>73</v>
      </c>
    </row>
    <row r="4" spans="1:79" ht="14" x14ac:dyDescent="0.2">
      <c r="A4" s="110" t="s">
        <v>951</v>
      </c>
      <c r="B4" s="37"/>
      <c r="C4" s="37"/>
      <c r="D4" s="37"/>
      <c r="E4" s="12"/>
      <c r="F4" s="8"/>
      <c r="G4" s="8"/>
      <c r="H4" s="8"/>
      <c r="I4" s="8"/>
      <c r="J4" s="8"/>
      <c r="K4" s="8"/>
      <c r="L4" s="8"/>
      <c r="M4" s="8"/>
      <c r="N4" s="8"/>
      <c r="O4" s="8"/>
      <c r="P4" s="8"/>
      <c r="Q4" s="9"/>
      <c r="R4" s="11"/>
      <c r="S4" s="12"/>
      <c r="T4" s="12"/>
      <c r="U4" s="12"/>
      <c r="V4" s="12"/>
      <c r="W4" s="12"/>
      <c r="X4" s="12"/>
      <c r="Y4" s="12"/>
      <c r="Z4" s="12"/>
      <c r="AA4" s="12"/>
      <c r="AB4" s="12"/>
      <c r="AC4" s="12"/>
      <c r="AD4" s="78"/>
      <c r="AE4" s="12"/>
      <c r="AF4" s="3"/>
      <c r="AG4" s="3"/>
      <c r="AH4" s="3"/>
      <c r="AI4" s="8"/>
      <c r="AJ4" s="8"/>
      <c r="AK4" s="8"/>
      <c r="AL4" s="8"/>
      <c r="AM4" s="8"/>
      <c r="AN4" s="8"/>
      <c r="AO4" s="8"/>
      <c r="AP4" s="8"/>
      <c r="AQ4" s="8"/>
      <c r="AR4" s="8"/>
      <c r="AS4" s="8"/>
      <c r="AU4" s="12"/>
      <c r="AV4" s="12"/>
      <c r="AW4" s="12"/>
      <c r="AX4" s="12"/>
      <c r="AY4" s="12"/>
      <c r="AZ4" s="12"/>
      <c r="BA4" s="12"/>
      <c r="BB4" s="12"/>
      <c r="BC4" s="12"/>
      <c r="BD4" s="12"/>
      <c r="BE4" s="12"/>
      <c r="BG4" s="3"/>
      <c r="BH4" s="14"/>
      <c r="BI4" s="14"/>
      <c r="BJ4" s="14"/>
      <c r="BK4" s="14"/>
      <c r="BL4" s="14"/>
      <c r="BM4" s="14"/>
      <c r="BN4" s="14"/>
      <c r="BO4" s="14"/>
      <c r="BP4" s="14"/>
      <c r="BQ4" s="14"/>
      <c r="BR4" s="14"/>
      <c r="BS4" s="14"/>
      <c r="BT4" s="14"/>
      <c r="BU4" s="524"/>
      <c r="BV4" s="14"/>
      <c r="BW4" s="14"/>
    </row>
    <row r="5" spans="1:79" x14ac:dyDescent="0.2">
      <c r="A5" s="110" t="s">
        <v>78</v>
      </c>
      <c r="B5" s="11"/>
      <c r="C5" s="11"/>
      <c r="D5" s="11"/>
      <c r="E5" s="12"/>
      <c r="F5" s="8"/>
      <c r="G5" s="9"/>
      <c r="H5" s="9"/>
      <c r="I5" s="9"/>
      <c r="J5" s="87"/>
      <c r="K5" s="9"/>
      <c r="L5" s="9"/>
      <c r="M5" s="9"/>
      <c r="N5" s="9"/>
      <c r="O5" s="9"/>
      <c r="P5" s="9"/>
      <c r="Q5" s="9"/>
      <c r="R5" s="9"/>
      <c r="S5" s="12"/>
      <c r="T5" s="12"/>
      <c r="U5" s="12"/>
      <c r="V5" s="12"/>
      <c r="W5" s="12"/>
      <c r="X5" s="12"/>
      <c r="Y5" s="12"/>
      <c r="Z5" s="12"/>
      <c r="AA5" s="12"/>
      <c r="AB5" s="12"/>
      <c r="AC5" s="12"/>
      <c r="AD5" s="78"/>
      <c r="AE5" s="12"/>
      <c r="AF5" s="3"/>
      <c r="AG5" s="3"/>
      <c r="AH5" s="3"/>
      <c r="AJ5" s="21"/>
      <c r="BG5" s="3"/>
      <c r="BH5" s="14"/>
      <c r="BI5" s="46"/>
      <c r="BJ5" s="14"/>
      <c r="BK5" s="14"/>
      <c r="BL5" s="14"/>
      <c r="BM5" s="14"/>
      <c r="BN5" s="14"/>
      <c r="BO5" s="14"/>
      <c r="BP5" s="14"/>
      <c r="BQ5" s="14"/>
      <c r="BR5" s="14"/>
      <c r="BS5" s="14"/>
      <c r="BT5" s="14"/>
      <c r="BU5" s="524"/>
      <c r="BV5" s="14"/>
      <c r="BW5" s="14"/>
    </row>
    <row r="6" spans="1:79" x14ac:dyDescent="0.2">
      <c r="A6" s="11" t="s">
        <v>952</v>
      </c>
      <c r="B6" s="83" t="s">
        <v>953</v>
      </c>
      <c r="C6" s="104" t="s">
        <v>954</v>
      </c>
      <c r="D6" s="78" t="s">
        <v>79</v>
      </c>
      <c r="E6" s="14">
        <v>15</v>
      </c>
      <c r="F6" s="8">
        <v>53.1</v>
      </c>
      <c r="G6" s="9">
        <v>1.62</v>
      </c>
      <c r="H6" s="8">
        <v>13.4</v>
      </c>
      <c r="I6" s="9">
        <v>7.25</v>
      </c>
      <c r="J6" s="87">
        <v>3.4000000000000002E-2</v>
      </c>
      <c r="K6" s="9">
        <v>0.38</v>
      </c>
      <c r="L6" s="9">
        <v>0.19</v>
      </c>
      <c r="M6" s="9" t="s">
        <v>190</v>
      </c>
      <c r="N6" s="9">
        <v>0.46</v>
      </c>
      <c r="O6" s="9">
        <v>0.12</v>
      </c>
      <c r="P6" s="8">
        <v>23.2</v>
      </c>
      <c r="Q6" s="9">
        <v>99.69</v>
      </c>
      <c r="R6" s="22"/>
      <c r="S6" s="12">
        <v>140</v>
      </c>
      <c r="T6" s="12">
        <v>102</v>
      </c>
      <c r="U6" s="12">
        <v>19</v>
      </c>
      <c r="V6" s="12">
        <v>28</v>
      </c>
      <c r="W6" s="12">
        <v>36</v>
      </c>
      <c r="X6" s="12">
        <v>34</v>
      </c>
      <c r="Y6" s="12">
        <v>45</v>
      </c>
      <c r="Z6" s="12">
        <v>141</v>
      </c>
      <c r="AA6" s="12">
        <v>14</v>
      </c>
      <c r="AB6" s="12">
        <v>76</v>
      </c>
      <c r="AC6" s="12">
        <v>448</v>
      </c>
      <c r="AD6" s="515">
        <v>23</v>
      </c>
      <c r="AE6" s="12"/>
      <c r="AF6" s="506">
        <v>0.72639299999999996</v>
      </c>
      <c r="AG6" s="519">
        <v>8.0000000000000007E-5</v>
      </c>
      <c r="AI6" s="21">
        <v>23.2</v>
      </c>
      <c r="AJ6" s="8">
        <v>69.099999999999994</v>
      </c>
      <c r="AK6" s="9">
        <v>2.11</v>
      </c>
      <c r="AL6" s="8">
        <v>17.399999999999999</v>
      </c>
      <c r="AM6" s="9">
        <v>9.44</v>
      </c>
      <c r="AN6" s="87">
        <v>4.3999999999999997E-2</v>
      </c>
      <c r="AO6" s="9">
        <v>0.49</v>
      </c>
      <c r="AP6" s="9">
        <v>0.25</v>
      </c>
      <c r="AQ6" s="9" t="s">
        <v>190</v>
      </c>
      <c r="AR6" s="9">
        <v>0.6</v>
      </c>
      <c r="AS6" s="9">
        <v>0.16</v>
      </c>
      <c r="AT6" s="8"/>
      <c r="AU6" s="14">
        <v>182</v>
      </c>
      <c r="AV6" s="14">
        <v>133</v>
      </c>
      <c r="AW6" s="14">
        <v>25</v>
      </c>
      <c r="AX6" s="14">
        <v>36</v>
      </c>
      <c r="AY6" s="14">
        <v>47</v>
      </c>
      <c r="AZ6" s="14">
        <v>44</v>
      </c>
      <c r="BA6" s="14">
        <v>59</v>
      </c>
      <c r="BB6" s="14">
        <v>184</v>
      </c>
      <c r="BC6" s="14">
        <v>18</v>
      </c>
      <c r="BD6" s="14">
        <v>99</v>
      </c>
      <c r="BE6" s="14">
        <v>583</v>
      </c>
      <c r="BF6" s="24">
        <f>AD6*100/(100-AI6)</f>
        <v>29.947916666666668</v>
      </c>
      <c r="BG6" s="14"/>
      <c r="BH6" s="79">
        <v>0.61</v>
      </c>
      <c r="BI6" s="9">
        <v>-0.61</v>
      </c>
      <c r="BJ6" s="48">
        <v>0.51</v>
      </c>
      <c r="BK6" s="48">
        <v>-0.56000000000000005</v>
      </c>
      <c r="BL6" s="48">
        <v>0.02</v>
      </c>
      <c r="BM6" s="48">
        <v>-0.6</v>
      </c>
      <c r="BN6" s="48">
        <v>-0.85</v>
      </c>
      <c r="BO6" s="48">
        <v>-0.96</v>
      </c>
      <c r="BP6" s="111">
        <v>-1</v>
      </c>
      <c r="BQ6" s="48">
        <v>-0.94</v>
      </c>
      <c r="BR6" s="48">
        <v>-0.66</v>
      </c>
      <c r="BS6" s="48">
        <v>-0.94</v>
      </c>
      <c r="BT6" s="48">
        <v>-0.23245283018867924</v>
      </c>
      <c r="BU6" s="291">
        <f>BF6/BF$76*BE$76/BE6-1</f>
        <v>-0.61329241609731433</v>
      </c>
      <c r="BV6" s="48">
        <v>-0.87</v>
      </c>
      <c r="BW6" s="48">
        <v>2.0299999999999998</v>
      </c>
      <c r="BX6" s="48">
        <v>-0.93626710423765191</v>
      </c>
      <c r="BY6" s="48">
        <v>0.21463693539165241</v>
      </c>
      <c r="BZ6" s="48">
        <v>0.39858070157737191</v>
      </c>
      <c r="CA6" s="48">
        <v>-0.77491285342776517</v>
      </c>
    </row>
    <row r="7" spans="1:79" x14ac:dyDescent="0.2">
      <c r="A7" s="11" t="s">
        <v>955</v>
      </c>
      <c r="B7" s="83" t="s">
        <v>956</v>
      </c>
      <c r="C7" s="104" t="s">
        <v>957</v>
      </c>
      <c r="D7" s="78" t="s">
        <v>79</v>
      </c>
      <c r="E7" s="14">
        <v>45</v>
      </c>
      <c r="F7" s="8">
        <v>61</v>
      </c>
      <c r="G7" s="9">
        <v>1.67</v>
      </c>
      <c r="H7" s="8">
        <v>15.5</v>
      </c>
      <c r="I7" s="9">
        <v>8.9</v>
      </c>
      <c r="J7" s="87">
        <v>0.05</v>
      </c>
      <c r="K7" s="9">
        <v>0.41</v>
      </c>
      <c r="L7" s="9">
        <v>0.14000000000000001</v>
      </c>
      <c r="M7" s="9">
        <v>0.06</v>
      </c>
      <c r="N7" s="9">
        <v>0.48</v>
      </c>
      <c r="O7" s="9">
        <v>0.1</v>
      </c>
      <c r="P7" s="8">
        <v>11.4</v>
      </c>
      <c r="Q7" s="9">
        <v>99.7</v>
      </c>
      <c r="R7" s="22"/>
      <c r="S7" s="12">
        <v>159</v>
      </c>
      <c r="T7" s="12">
        <v>116</v>
      </c>
      <c r="U7" s="12">
        <v>21</v>
      </c>
      <c r="V7" s="12">
        <v>36</v>
      </c>
      <c r="W7" s="12">
        <v>41</v>
      </c>
      <c r="X7" s="12">
        <v>35</v>
      </c>
      <c r="Y7" s="12">
        <v>45</v>
      </c>
      <c r="Z7" s="12">
        <v>166</v>
      </c>
      <c r="AA7" s="12">
        <v>15</v>
      </c>
      <c r="AB7" s="12">
        <v>80</v>
      </c>
      <c r="AC7" s="12">
        <v>477</v>
      </c>
      <c r="AD7" s="515">
        <v>24</v>
      </c>
      <c r="AE7" s="12"/>
      <c r="AF7" s="506">
        <v>0.72024699999999997</v>
      </c>
      <c r="AG7" s="519">
        <v>8.0000000000000007E-5</v>
      </c>
      <c r="AI7" s="21">
        <v>11.4</v>
      </c>
      <c r="AJ7" s="8">
        <v>68.8</v>
      </c>
      <c r="AK7" s="9">
        <v>1.88</v>
      </c>
      <c r="AL7" s="8">
        <v>17.5</v>
      </c>
      <c r="AM7" s="9">
        <v>10.050000000000001</v>
      </c>
      <c r="AN7" s="87">
        <v>5.6000000000000001E-2</v>
      </c>
      <c r="AO7" s="9">
        <v>0.46</v>
      </c>
      <c r="AP7" s="9">
        <v>0.16</v>
      </c>
      <c r="AQ7" s="9">
        <v>7.0000000000000007E-2</v>
      </c>
      <c r="AR7" s="9">
        <v>0.54</v>
      </c>
      <c r="AS7" s="9">
        <v>0.11</v>
      </c>
      <c r="AT7" s="8"/>
      <c r="AU7" s="14">
        <v>179</v>
      </c>
      <c r="AV7" s="14">
        <v>131</v>
      </c>
      <c r="AW7" s="14">
        <v>24</v>
      </c>
      <c r="AX7" s="14">
        <v>41</v>
      </c>
      <c r="AY7" s="14">
        <v>46</v>
      </c>
      <c r="AZ7" s="14">
        <v>40</v>
      </c>
      <c r="BA7" s="14">
        <v>51</v>
      </c>
      <c r="BB7" s="14">
        <v>187</v>
      </c>
      <c r="BC7" s="14">
        <v>17</v>
      </c>
      <c r="BD7" s="14">
        <v>90</v>
      </c>
      <c r="BE7" s="14">
        <v>538</v>
      </c>
      <c r="BF7" s="24">
        <f>AD7*100/(100-AI7)</f>
        <v>27.088036117381492</v>
      </c>
      <c r="BG7" s="14"/>
      <c r="BH7" s="79">
        <v>0.57999999999999996</v>
      </c>
      <c r="BI7" s="9">
        <v>-0.57999999999999996</v>
      </c>
      <c r="BJ7" s="48">
        <v>0.46</v>
      </c>
      <c r="BK7" s="48">
        <v>-0.53</v>
      </c>
      <c r="BL7" s="48">
        <v>0.17</v>
      </c>
      <c r="BM7" s="48">
        <v>-0.45</v>
      </c>
      <c r="BN7" s="48">
        <v>-0.84</v>
      </c>
      <c r="BO7" s="48">
        <v>-0.97</v>
      </c>
      <c r="BP7" s="48">
        <v>-0.99</v>
      </c>
      <c r="BQ7" s="48">
        <v>-0.94</v>
      </c>
      <c r="BR7" s="48">
        <v>-0.74</v>
      </c>
      <c r="BS7" s="48">
        <v>-0.95</v>
      </c>
      <c r="BT7" s="48">
        <v>-0.24386617100371744</v>
      </c>
      <c r="BU7" s="291">
        <f>BF7/BF$76*BE$76/BE7-1</f>
        <v>-0.62096451319812251</v>
      </c>
      <c r="BV7" s="48">
        <v>-0.88</v>
      </c>
      <c r="BW7" s="48">
        <v>2.2400000000000002</v>
      </c>
      <c r="BX7" s="48">
        <v>-0.93207469868998571</v>
      </c>
      <c r="BY7" s="48">
        <v>0.2882280049566297</v>
      </c>
      <c r="BZ7" s="48">
        <v>0.54027261462205711</v>
      </c>
      <c r="CA7" s="48">
        <v>-0.76963664707998558</v>
      </c>
    </row>
    <row r="8" spans="1:79" x14ac:dyDescent="0.15">
      <c r="A8" s="11" t="s">
        <v>958</v>
      </c>
      <c r="B8" s="83" t="s">
        <v>959</v>
      </c>
      <c r="C8" s="104" t="s">
        <v>960</v>
      </c>
      <c r="D8" s="78" t="s">
        <v>79</v>
      </c>
      <c r="E8" s="14">
        <v>10</v>
      </c>
      <c r="F8" s="8">
        <v>50.9</v>
      </c>
      <c r="G8" s="9">
        <v>1.26</v>
      </c>
      <c r="H8" s="8">
        <v>14.7</v>
      </c>
      <c r="I8" s="9">
        <v>9.26</v>
      </c>
      <c r="J8" s="87">
        <v>3.7999999999999999E-2</v>
      </c>
      <c r="K8" s="9">
        <v>0.4</v>
      </c>
      <c r="L8" s="9">
        <v>0.28999999999999998</v>
      </c>
      <c r="M8" s="9" t="s">
        <v>190</v>
      </c>
      <c r="N8" s="9">
        <v>0.27</v>
      </c>
      <c r="O8" s="9">
        <v>0.15</v>
      </c>
      <c r="P8" s="8">
        <v>22.5</v>
      </c>
      <c r="Q8" s="9">
        <v>99.7</v>
      </c>
      <c r="R8" s="22"/>
      <c r="S8" s="12">
        <v>121</v>
      </c>
      <c r="T8" s="12">
        <v>105</v>
      </c>
      <c r="U8" s="12">
        <v>19</v>
      </c>
      <c r="V8" s="12">
        <v>24</v>
      </c>
      <c r="W8" s="12">
        <v>63</v>
      </c>
      <c r="X8" s="12">
        <v>39</v>
      </c>
      <c r="Y8" s="12">
        <v>34</v>
      </c>
      <c r="Z8" s="12">
        <v>158</v>
      </c>
      <c r="AA8" s="12" t="s">
        <v>83</v>
      </c>
      <c r="AB8" s="12">
        <v>72</v>
      </c>
      <c r="AC8" s="12">
        <v>358</v>
      </c>
      <c r="AD8" s="78"/>
      <c r="AE8" s="12"/>
      <c r="AF8" s="520"/>
      <c r="AI8" s="21">
        <v>22.5</v>
      </c>
      <c r="AJ8" s="8">
        <v>65.7</v>
      </c>
      <c r="AK8" s="9">
        <v>1.63</v>
      </c>
      <c r="AL8" s="8">
        <v>19</v>
      </c>
      <c r="AM8" s="9">
        <v>11.95</v>
      </c>
      <c r="AN8" s="87">
        <v>4.9000000000000002E-2</v>
      </c>
      <c r="AO8" s="9">
        <v>0.52</v>
      </c>
      <c r="AP8" s="9">
        <v>0.37</v>
      </c>
      <c r="AQ8" s="9" t="s">
        <v>190</v>
      </c>
      <c r="AR8" s="9">
        <v>0.35</v>
      </c>
      <c r="AS8" s="9">
        <v>0.19</v>
      </c>
      <c r="AT8" s="8"/>
      <c r="AU8" s="14">
        <v>156</v>
      </c>
      <c r="AV8" s="14">
        <v>135</v>
      </c>
      <c r="AW8" s="14">
        <v>25</v>
      </c>
      <c r="AX8" s="14">
        <v>31</v>
      </c>
      <c r="AY8" s="14">
        <v>81</v>
      </c>
      <c r="AZ8" s="14">
        <v>50</v>
      </c>
      <c r="BA8" s="14">
        <v>44</v>
      </c>
      <c r="BB8" s="14">
        <v>204</v>
      </c>
      <c r="BC8" s="14" t="s">
        <v>83</v>
      </c>
      <c r="BD8" s="14">
        <v>93</v>
      </c>
      <c r="BE8" s="14">
        <v>462</v>
      </c>
      <c r="BF8" s="24"/>
      <c r="BG8" s="14"/>
      <c r="BH8" s="79">
        <v>0.51</v>
      </c>
      <c r="BI8" s="9">
        <v>-0.53</v>
      </c>
      <c r="BJ8" s="48">
        <v>0.48</v>
      </c>
      <c r="BK8" s="48">
        <v>-0.4</v>
      </c>
      <c r="BL8" s="48">
        <v>0.62</v>
      </c>
      <c r="BM8" s="48">
        <v>-0.44</v>
      </c>
      <c r="BN8" s="48">
        <v>-0.79</v>
      </c>
      <c r="BO8" s="48">
        <v>-0.93</v>
      </c>
      <c r="BP8" s="111">
        <v>-1</v>
      </c>
      <c r="BQ8" s="48">
        <v>-0.96</v>
      </c>
      <c r="BR8" s="48">
        <v>-0.48</v>
      </c>
      <c r="BS8" s="48">
        <v>-0.95</v>
      </c>
      <c r="BT8" s="48">
        <v>-9.0129870129870171E-2</v>
      </c>
      <c r="BU8" s="434"/>
      <c r="BV8" s="48">
        <v>-0.82</v>
      </c>
      <c r="BW8" s="48">
        <v>2.88</v>
      </c>
      <c r="BX8" s="48">
        <v>-0.93106441886929692</v>
      </c>
      <c r="BY8" s="48">
        <v>1.6415584415584417</v>
      </c>
      <c r="BZ8" s="48">
        <v>0.95670995670995662</v>
      </c>
      <c r="CA8" s="111">
        <v>-1</v>
      </c>
    </row>
    <row r="9" spans="1:79" x14ac:dyDescent="0.15">
      <c r="A9" s="11" t="s">
        <v>961</v>
      </c>
      <c r="B9" s="83" t="s">
        <v>962</v>
      </c>
      <c r="C9" s="104" t="s">
        <v>963</v>
      </c>
      <c r="D9" s="78" t="s">
        <v>79</v>
      </c>
      <c r="E9" s="14">
        <v>30</v>
      </c>
      <c r="F9" s="8">
        <v>52.3</v>
      </c>
      <c r="G9" s="9">
        <v>1.36</v>
      </c>
      <c r="H9" s="8">
        <v>15.1</v>
      </c>
      <c r="I9" s="9">
        <v>10.81</v>
      </c>
      <c r="J9" s="87">
        <v>3.5999999999999997E-2</v>
      </c>
      <c r="K9" s="9">
        <v>0.37</v>
      </c>
      <c r="L9" s="9">
        <v>0.22</v>
      </c>
      <c r="M9" s="9">
        <v>0.06</v>
      </c>
      <c r="N9" s="9">
        <v>0.27</v>
      </c>
      <c r="O9" s="9">
        <v>0.15</v>
      </c>
      <c r="P9" s="8">
        <v>18.899999999999999</v>
      </c>
      <c r="Q9" s="9">
        <v>99.61</v>
      </c>
      <c r="R9" s="22"/>
      <c r="S9" s="12">
        <v>113</v>
      </c>
      <c r="T9" s="12">
        <v>122</v>
      </c>
      <c r="U9" s="12">
        <v>22</v>
      </c>
      <c r="V9" s="12">
        <v>24</v>
      </c>
      <c r="W9" s="12">
        <v>36</v>
      </c>
      <c r="X9" s="12">
        <v>38</v>
      </c>
      <c r="Y9" s="12">
        <v>28</v>
      </c>
      <c r="Z9" s="12">
        <v>171</v>
      </c>
      <c r="AA9" s="12" t="s">
        <v>83</v>
      </c>
      <c r="AB9" s="12">
        <v>75</v>
      </c>
      <c r="AC9" s="12">
        <v>350</v>
      </c>
      <c r="AD9" s="78"/>
      <c r="AE9" s="12"/>
      <c r="AF9" s="520"/>
      <c r="AI9" s="21">
        <v>18.899999999999999</v>
      </c>
      <c r="AJ9" s="8">
        <v>64.5</v>
      </c>
      <c r="AK9" s="9">
        <v>1.68</v>
      </c>
      <c r="AL9" s="8">
        <v>18.600000000000001</v>
      </c>
      <c r="AM9" s="9">
        <v>13.33</v>
      </c>
      <c r="AN9" s="87">
        <v>4.3999999999999997E-2</v>
      </c>
      <c r="AO9" s="9">
        <v>0.46</v>
      </c>
      <c r="AP9" s="9">
        <v>0.27</v>
      </c>
      <c r="AQ9" s="9">
        <v>7.0000000000000007E-2</v>
      </c>
      <c r="AR9" s="9">
        <v>0.33</v>
      </c>
      <c r="AS9" s="9">
        <v>0.18</v>
      </c>
      <c r="AT9" s="8"/>
      <c r="AU9" s="14">
        <v>139</v>
      </c>
      <c r="AV9" s="14">
        <v>150</v>
      </c>
      <c r="AW9" s="14">
        <v>27</v>
      </c>
      <c r="AX9" s="14">
        <v>30</v>
      </c>
      <c r="AY9" s="14">
        <v>44</v>
      </c>
      <c r="AZ9" s="14">
        <v>47</v>
      </c>
      <c r="BA9" s="14">
        <v>35</v>
      </c>
      <c r="BB9" s="14">
        <v>211</v>
      </c>
      <c r="BC9" s="14" t="s">
        <v>83</v>
      </c>
      <c r="BD9" s="14">
        <v>92</v>
      </c>
      <c r="BE9" s="14">
        <v>432</v>
      </c>
      <c r="BF9" s="24"/>
      <c r="BG9" s="14"/>
      <c r="BH9" s="79">
        <v>0.48</v>
      </c>
      <c r="BI9" s="9">
        <v>-0.5</v>
      </c>
      <c r="BJ9" s="48">
        <v>0.63</v>
      </c>
      <c r="BK9" s="48">
        <v>-0.37</v>
      </c>
      <c r="BL9" s="48">
        <v>0.94</v>
      </c>
      <c r="BM9" s="48">
        <v>-0.46</v>
      </c>
      <c r="BN9" s="48">
        <v>-0.81</v>
      </c>
      <c r="BO9" s="48">
        <v>-0.95</v>
      </c>
      <c r="BP9" s="48">
        <v>-0.99</v>
      </c>
      <c r="BQ9" s="48">
        <v>-0.96</v>
      </c>
      <c r="BR9" s="48">
        <v>-0.48</v>
      </c>
      <c r="BS9" s="48">
        <v>-0.95</v>
      </c>
      <c r="BT9" s="48">
        <v>-3.7407407407407334E-2</v>
      </c>
      <c r="BU9" s="434"/>
      <c r="BV9" s="48">
        <v>-0.82</v>
      </c>
      <c r="BW9" s="48">
        <v>3.62</v>
      </c>
      <c r="BX9" s="48">
        <v>-0.93431111780253606</v>
      </c>
      <c r="BY9" s="48">
        <v>0.53456790123456788</v>
      </c>
      <c r="BZ9" s="48">
        <v>1.1643972403776326</v>
      </c>
      <c r="CA9" s="111">
        <v>-1</v>
      </c>
    </row>
    <row r="10" spans="1:79" x14ac:dyDescent="0.15">
      <c r="A10" s="11" t="s">
        <v>964</v>
      </c>
      <c r="B10" s="83" t="s">
        <v>965</v>
      </c>
      <c r="C10" s="104" t="s">
        <v>966</v>
      </c>
      <c r="D10" s="78" t="s">
        <v>79</v>
      </c>
      <c r="E10" s="14">
        <v>50</v>
      </c>
      <c r="F10" s="8">
        <v>54.2</v>
      </c>
      <c r="G10" s="9">
        <v>1.2</v>
      </c>
      <c r="H10" s="8">
        <v>14.6</v>
      </c>
      <c r="I10" s="9">
        <v>13.95</v>
      </c>
      <c r="J10" s="87">
        <v>4.4999999999999998E-2</v>
      </c>
      <c r="K10" s="9">
        <v>0.32</v>
      </c>
      <c r="L10" s="9">
        <v>0.15</v>
      </c>
      <c r="M10" s="9" t="s">
        <v>190</v>
      </c>
      <c r="N10" s="9">
        <v>0.22</v>
      </c>
      <c r="O10" s="9">
        <v>0.14000000000000001</v>
      </c>
      <c r="P10" s="8">
        <v>15</v>
      </c>
      <c r="Q10" s="9">
        <v>99.78</v>
      </c>
      <c r="R10" s="22"/>
      <c r="S10" s="12">
        <v>120</v>
      </c>
      <c r="T10" s="12">
        <v>173</v>
      </c>
      <c r="U10" s="12">
        <v>20</v>
      </c>
      <c r="V10" s="12">
        <v>21</v>
      </c>
      <c r="W10" s="12">
        <v>33</v>
      </c>
      <c r="X10" s="12">
        <v>35</v>
      </c>
      <c r="Y10" s="12">
        <v>22</v>
      </c>
      <c r="Z10" s="12">
        <v>190</v>
      </c>
      <c r="AA10" s="12" t="s">
        <v>83</v>
      </c>
      <c r="AB10" s="12">
        <v>76</v>
      </c>
      <c r="AC10" s="12">
        <v>341</v>
      </c>
      <c r="AD10" s="78"/>
      <c r="AE10" s="12"/>
      <c r="AF10" s="520"/>
      <c r="AI10" s="21">
        <v>15</v>
      </c>
      <c r="AJ10" s="8">
        <v>63.8</v>
      </c>
      <c r="AK10" s="9">
        <v>1.41</v>
      </c>
      <c r="AL10" s="8">
        <v>17.2</v>
      </c>
      <c r="AM10" s="9">
        <v>16.41</v>
      </c>
      <c r="AN10" s="87">
        <v>5.2999999999999999E-2</v>
      </c>
      <c r="AO10" s="9">
        <v>0.38</v>
      </c>
      <c r="AP10" s="9">
        <v>0.18</v>
      </c>
      <c r="AQ10" s="9" t="s">
        <v>190</v>
      </c>
      <c r="AR10" s="9">
        <v>0.26</v>
      </c>
      <c r="AS10" s="9">
        <v>0.16</v>
      </c>
      <c r="AT10" s="8"/>
      <c r="AU10" s="14">
        <v>141</v>
      </c>
      <c r="AV10" s="14">
        <v>204</v>
      </c>
      <c r="AW10" s="14">
        <v>24</v>
      </c>
      <c r="AX10" s="14">
        <v>25</v>
      </c>
      <c r="AY10" s="14">
        <v>39</v>
      </c>
      <c r="AZ10" s="14">
        <v>41</v>
      </c>
      <c r="BA10" s="14">
        <v>26</v>
      </c>
      <c r="BB10" s="14">
        <v>224</v>
      </c>
      <c r="BC10" s="14" t="s">
        <v>83</v>
      </c>
      <c r="BD10" s="14">
        <v>89</v>
      </c>
      <c r="BE10" s="14">
        <v>401</v>
      </c>
      <c r="BF10" s="24"/>
      <c r="BG10" s="14"/>
      <c r="BH10" s="79">
        <v>0.44</v>
      </c>
      <c r="BI10" s="9">
        <v>-0.47</v>
      </c>
      <c r="BJ10" s="48">
        <v>0.47</v>
      </c>
      <c r="BK10" s="48">
        <v>-0.37</v>
      </c>
      <c r="BL10" s="48">
        <v>1.57</v>
      </c>
      <c r="BM10" s="48">
        <v>-0.31</v>
      </c>
      <c r="BN10" s="48">
        <v>-0.83</v>
      </c>
      <c r="BO10" s="48">
        <v>-0.96</v>
      </c>
      <c r="BP10" s="111">
        <v>-1</v>
      </c>
      <c r="BQ10" s="48">
        <v>-0.96</v>
      </c>
      <c r="BR10" s="48">
        <v>-0.5</v>
      </c>
      <c r="BS10" s="48">
        <v>-0.96</v>
      </c>
      <c r="BT10" s="48">
        <v>3.192019950124747E-3</v>
      </c>
      <c r="BU10" s="434"/>
      <c r="BV10" s="48">
        <v>-0.83</v>
      </c>
      <c r="BW10" s="48">
        <v>5.76</v>
      </c>
      <c r="BX10" s="48">
        <v>-0.92821469361825792</v>
      </c>
      <c r="BY10" s="48">
        <v>0.46533665835411475</v>
      </c>
      <c r="BZ10" s="48">
        <v>1.4753801770084594</v>
      </c>
      <c r="CA10" s="111">
        <v>-1</v>
      </c>
    </row>
    <row r="11" spans="1:79" x14ac:dyDescent="0.15">
      <c r="A11" s="11" t="s">
        <v>967</v>
      </c>
      <c r="B11" s="83" t="s">
        <v>968</v>
      </c>
      <c r="C11" s="104" t="s">
        <v>969</v>
      </c>
      <c r="D11" s="78" t="s">
        <v>79</v>
      </c>
      <c r="E11" s="14">
        <v>10</v>
      </c>
      <c r="F11" s="8">
        <v>49.1</v>
      </c>
      <c r="G11" s="9">
        <v>1.26</v>
      </c>
      <c r="H11" s="8">
        <v>14.7</v>
      </c>
      <c r="I11" s="9">
        <v>8.7100000000000009</v>
      </c>
      <c r="J11" s="87">
        <v>3.6999999999999998E-2</v>
      </c>
      <c r="K11" s="9">
        <v>0.45</v>
      </c>
      <c r="L11" s="9">
        <v>0.39</v>
      </c>
      <c r="M11" s="9" t="s">
        <v>190</v>
      </c>
      <c r="N11" s="9">
        <v>0.28999999999999998</v>
      </c>
      <c r="O11" s="9">
        <v>0.16</v>
      </c>
      <c r="P11" s="8">
        <v>24.6</v>
      </c>
      <c r="Q11" s="9">
        <v>99.7</v>
      </c>
      <c r="R11" s="22"/>
      <c r="S11" s="12">
        <v>127</v>
      </c>
      <c r="T11" s="12">
        <v>101</v>
      </c>
      <c r="U11" s="12">
        <v>21</v>
      </c>
      <c r="V11" s="12">
        <v>26</v>
      </c>
      <c r="W11" s="12">
        <v>36</v>
      </c>
      <c r="X11" s="12">
        <v>40</v>
      </c>
      <c r="Y11" s="12">
        <v>43</v>
      </c>
      <c r="Z11" s="12">
        <v>146</v>
      </c>
      <c r="AA11" s="12" t="s">
        <v>83</v>
      </c>
      <c r="AB11" s="12">
        <v>70</v>
      </c>
      <c r="AC11" s="12">
        <v>371</v>
      </c>
      <c r="AD11" s="78"/>
      <c r="AE11" s="12"/>
      <c r="AF11" s="520"/>
      <c r="AI11" s="21">
        <v>24.6</v>
      </c>
      <c r="AJ11" s="8">
        <v>65.099999999999994</v>
      </c>
      <c r="AK11" s="9">
        <v>1.67</v>
      </c>
      <c r="AL11" s="8">
        <v>19.5</v>
      </c>
      <c r="AM11" s="9">
        <v>11.55</v>
      </c>
      <c r="AN11" s="87">
        <v>4.9000000000000002E-2</v>
      </c>
      <c r="AO11" s="9">
        <v>0.6</v>
      </c>
      <c r="AP11" s="9">
        <v>0.52</v>
      </c>
      <c r="AQ11" s="9" t="s">
        <v>190</v>
      </c>
      <c r="AR11" s="9">
        <v>0.38</v>
      </c>
      <c r="AS11" s="9">
        <v>0.21</v>
      </c>
      <c r="AT11" s="8"/>
      <c r="AU11" s="14">
        <v>168</v>
      </c>
      <c r="AV11" s="14">
        <v>134</v>
      </c>
      <c r="AW11" s="14">
        <v>28</v>
      </c>
      <c r="AX11" s="14">
        <v>34</v>
      </c>
      <c r="AY11" s="14">
        <v>48</v>
      </c>
      <c r="AZ11" s="14">
        <v>53</v>
      </c>
      <c r="BA11" s="14">
        <v>57</v>
      </c>
      <c r="BB11" s="14">
        <v>194</v>
      </c>
      <c r="BC11" s="14" t="s">
        <v>83</v>
      </c>
      <c r="BD11" s="14">
        <v>93</v>
      </c>
      <c r="BE11" s="14">
        <v>492</v>
      </c>
      <c r="BF11" s="24"/>
      <c r="BG11" s="14"/>
      <c r="BH11" s="79">
        <v>0.54</v>
      </c>
      <c r="BI11" s="9">
        <v>-0.56000000000000005</v>
      </c>
      <c r="BJ11" s="48">
        <v>0.42</v>
      </c>
      <c r="BK11" s="48">
        <v>-0.42</v>
      </c>
      <c r="BL11" s="48">
        <v>0.47</v>
      </c>
      <c r="BM11" s="48">
        <v>-0.48</v>
      </c>
      <c r="BN11" s="48">
        <v>-0.78</v>
      </c>
      <c r="BO11" s="48">
        <v>-0.91</v>
      </c>
      <c r="BP11" s="111">
        <v>-1</v>
      </c>
      <c r="BQ11" s="48">
        <v>-0.96</v>
      </c>
      <c r="BR11" s="48">
        <v>-0.46</v>
      </c>
      <c r="BS11" s="48">
        <v>-0.93</v>
      </c>
      <c r="BT11" s="48">
        <v>-0.14560975609756088</v>
      </c>
      <c r="BU11" s="434"/>
      <c r="BV11" s="48">
        <v>-0.82</v>
      </c>
      <c r="BW11" s="48">
        <v>2.62</v>
      </c>
      <c r="BX11" s="48">
        <v>-0.93028840857514261</v>
      </c>
      <c r="BY11" s="48">
        <v>0.46991869918699192</v>
      </c>
      <c r="BZ11" s="48">
        <v>0.74732982623943878</v>
      </c>
      <c r="CA11" s="111">
        <v>-1</v>
      </c>
    </row>
    <row r="12" spans="1:79" x14ac:dyDescent="0.15">
      <c r="A12" s="11" t="s">
        <v>970</v>
      </c>
      <c r="B12" s="83" t="s">
        <v>971</v>
      </c>
      <c r="C12" s="104" t="s">
        <v>972</v>
      </c>
      <c r="D12" s="78" t="s">
        <v>79</v>
      </c>
      <c r="E12" s="14">
        <v>30</v>
      </c>
      <c r="F12" s="8">
        <v>53.2</v>
      </c>
      <c r="G12" s="9">
        <v>1.31</v>
      </c>
      <c r="H12" s="8">
        <v>14.7</v>
      </c>
      <c r="I12" s="9">
        <v>10.16</v>
      </c>
      <c r="J12" s="87">
        <v>3.5999999999999997E-2</v>
      </c>
      <c r="K12" s="9">
        <v>0.45</v>
      </c>
      <c r="L12" s="9">
        <v>0.3</v>
      </c>
      <c r="M12" s="9" t="s">
        <v>190</v>
      </c>
      <c r="N12" s="9">
        <v>0.27</v>
      </c>
      <c r="O12" s="9">
        <v>0.14000000000000001</v>
      </c>
      <c r="P12" s="8">
        <v>19.2</v>
      </c>
      <c r="Q12" s="9">
        <v>99.71</v>
      </c>
      <c r="R12" s="22"/>
      <c r="S12" s="12">
        <v>131</v>
      </c>
      <c r="T12" s="12">
        <v>139</v>
      </c>
      <c r="U12" s="12">
        <v>22</v>
      </c>
      <c r="V12" s="12">
        <v>22</v>
      </c>
      <c r="W12" s="12">
        <v>34</v>
      </c>
      <c r="X12" s="12">
        <v>34</v>
      </c>
      <c r="Y12" s="12">
        <v>33</v>
      </c>
      <c r="Z12" s="12">
        <v>163</v>
      </c>
      <c r="AA12" s="12" t="s">
        <v>83</v>
      </c>
      <c r="AB12" s="12">
        <v>74</v>
      </c>
      <c r="AC12" s="12">
        <v>315</v>
      </c>
      <c r="AD12" s="78"/>
      <c r="AE12" s="12"/>
      <c r="AF12" s="520"/>
      <c r="AI12" s="21">
        <v>19.2</v>
      </c>
      <c r="AJ12" s="8">
        <v>65.8</v>
      </c>
      <c r="AK12" s="9">
        <v>1.62</v>
      </c>
      <c r="AL12" s="8">
        <v>18.2</v>
      </c>
      <c r="AM12" s="9">
        <v>12.57</v>
      </c>
      <c r="AN12" s="87">
        <v>4.4999999999999998E-2</v>
      </c>
      <c r="AO12" s="9">
        <v>0.56000000000000005</v>
      </c>
      <c r="AP12" s="9">
        <v>0.37</v>
      </c>
      <c r="AQ12" s="9" t="s">
        <v>190</v>
      </c>
      <c r="AR12" s="9">
        <v>0.33</v>
      </c>
      <c r="AS12" s="9">
        <v>0.17</v>
      </c>
      <c r="AT12" s="8"/>
      <c r="AU12" s="14">
        <v>162</v>
      </c>
      <c r="AV12" s="14">
        <v>172</v>
      </c>
      <c r="AW12" s="14">
        <v>27</v>
      </c>
      <c r="AX12" s="14">
        <v>27</v>
      </c>
      <c r="AY12" s="14">
        <v>42</v>
      </c>
      <c r="AZ12" s="14">
        <v>42</v>
      </c>
      <c r="BA12" s="14">
        <v>41</v>
      </c>
      <c r="BB12" s="14">
        <v>202</v>
      </c>
      <c r="BC12" s="14" t="s">
        <v>83</v>
      </c>
      <c r="BD12" s="14">
        <v>92</v>
      </c>
      <c r="BE12" s="14">
        <v>390</v>
      </c>
      <c r="BF12" s="24"/>
      <c r="BG12" s="14"/>
      <c r="BH12" s="79">
        <v>0.42</v>
      </c>
      <c r="BI12" s="9">
        <v>-0.44</v>
      </c>
      <c r="BJ12" s="48">
        <v>0.74</v>
      </c>
      <c r="BK12" s="48">
        <v>-0.32</v>
      </c>
      <c r="BL12" s="48">
        <v>1.02</v>
      </c>
      <c r="BM12" s="48">
        <v>-0.39</v>
      </c>
      <c r="BN12" s="48">
        <v>-0.74</v>
      </c>
      <c r="BO12" s="48">
        <v>-0.92</v>
      </c>
      <c r="BP12" s="111">
        <v>-1</v>
      </c>
      <c r="BQ12" s="48">
        <v>-0.95</v>
      </c>
      <c r="BR12" s="48">
        <v>-0.45</v>
      </c>
      <c r="BS12" s="48">
        <v>-0.94</v>
      </c>
      <c r="BT12" s="48">
        <v>6.6256410256410492E-2</v>
      </c>
      <c r="BU12" s="434"/>
      <c r="BV12" s="48">
        <v>-0.82</v>
      </c>
      <c r="BW12" s="48">
        <v>4.8600000000000003</v>
      </c>
      <c r="BX12" s="48">
        <v>-0.91519699812382738</v>
      </c>
      <c r="BY12" s="48">
        <v>0.62256410256410266</v>
      </c>
      <c r="BZ12" s="48">
        <v>1.2952237305178484</v>
      </c>
      <c r="CA12" s="111">
        <v>-1</v>
      </c>
    </row>
    <row r="13" spans="1:79" x14ac:dyDescent="0.15">
      <c r="A13" s="11" t="s">
        <v>973</v>
      </c>
      <c r="B13" s="83" t="s">
        <v>974</v>
      </c>
      <c r="C13" s="104" t="s">
        <v>975</v>
      </c>
      <c r="D13" s="78" t="s">
        <v>79</v>
      </c>
      <c r="E13" s="14">
        <v>50</v>
      </c>
      <c r="F13" s="8">
        <v>49.7</v>
      </c>
      <c r="G13" s="9">
        <v>1.19</v>
      </c>
      <c r="H13" s="8">
        <v>13.2</v>
      </c>
      <c r="I13" s="9">
        <v>10.7</v>
      </c>
      <c r="J13" s="87">
        <v>4.2999999999999997E-2</v>
      </c>
      <c r="K13" s="9">
        <v>0.51</v>
      </c>
      <c r="L13" s="9">
        <v>0.37</v>
      </c>
      <c r="M13" s="9">
        <v>0.02</v>
      </c>
      <c r="N13" s="9">
        <v>0.27</v>
      </c>
      <c r="O13" s="9">
        <v>0.12</v>
      </c>
      <c r="P13" s="8">
        <v>23.6</v>
      </c>
      <c r="Q13" s="9">
        <v>99.71</v>
      </c>
      <c r="R13" s="22"/>
      <c r="S13" s="12">
        <v>140</v>
      </c>
      <c r="T13" s="12">
        <v>125</v>
      </c>
      <c r="U13" s="12">
        <v>21</v>
      </c>
      <c r="V13" s="12">
        <v>20</v>
      </c>
      <c r="W13" s="12">
        <v>33</v>
      </c>
      <c r="X13" s="12">
        <v>31</v>
      </c>
      <c r="Y13" s="12">
        <v>31</v>
      </c>
      <c r="Z13" s="12">
        <v>171</v>
      </c>
      <c r="AA13" s="12" t="s">
        <v>83</v>
      </c>
      <c r="AB13" s="12">
        <v>72</v>
      </c>
      <c r="AC13" s="12">
        <v>441</v>
      </c>
      <c r="AD13" s="78"/>
      <c r="AE13" s="12"/>
      <c r="AF13" s="520"/>
      <c r="AI13" s="21">
        <v>23.6</v>
      </c>
      <c r="AJ13" s="8">
        <v>65.099999999999994</v>
      </c>
      <c r="AK13" s="9">
        <v>1.56</v>
      </c>
      <c r="AL13" s="8">
        <v>17.3</v>
      </c>
      <c r="AM13" s="9">
        <v>14.01</v>
      </c>
      <c r="AN13" s="87">
        <v>5.6000000000000001E-2</v>
      </c>
      <c r="AO13" s="9">
        <v>0.67</v>
      </c>
      <c r="AP13" s="9">
        <v>0.48</v>
      </c>
      <c r="AQ13" s="9">
        <v>0.03</v>
      </c>
      <c r="AR13" s="9">
        <v>0.35</v>
      </c>
      <c r="AS13" s="9">
        <v>0.16</v>
      </c>
      <c r="AT13" s="8"/>
      <c r="AU13" s="14">
        <v>183</v>
      </c>
      <c r="AV13" s="14">
        <v>164</v>
      </c>
      <c r="AW13" s="14">
        <v>27</v>
      </c>
      <c r="AX13" s="14">
        <v>26</v>
      </c>
      <c r="AY13" s="14">
        <v>43</v>
      </c>
      <c r="AZ13" s="14">
        <v>41</v>
      </c>
      <c r="BA13" s="14">
        <v>41</v>
      </c>
      <c r="BB13" s="14">
        <v>224</v>
      </c>
      <c r="BC13" s="14" t="s">
        <v>83</v>
      </c>
      <c r="BD13" s="14">
        <v>94</v>
      </c>
      <c r="BE13" s="14">
        <v>577</v>
      </c>
      <c r="BF13" s="24"/>
      <c r="BG13" s="14"/>
      <c r="BH13" s="79">
        <v>0.61</v>
      </c>
      <c r="BI13" s="9">
        <v>-0.63</v>
      </c>
      <c r="BJ13" s="48">
        <v>0.13</v>
      </c>
      <c r="BK13" s="48">
        <v>-0.56000000000000005</v>
      </c>
      <c r="BL13" s="48">
        <v>0.52</v>
      </c>
      <c r="BM13" s="48">
        <v>-0.49</v>
      </c>
      <c r="BN13" s="48">
        <v>-0.79</v>
      </c>
      <c r="BO13" s="48">
        <v>-0.93</v>
      </c>
      <c r="BP13" s="111">
        <v>-1</v>
      </c>
      <c r="BQ13" s="48">
        <v>-0.97</v>
      </c>
      <c r="BR13" s="48">
        <v>-0.65</v>
      </c>
      <c r="BS13" s="48">
        <v>-0.96</v>
      </c>
      <c r="BT13" s="48">
        <v>-0.26363951473136915</v>
      </c>
      <c r="BU13" s="434"/>
      <c r="BV13" s="48">
        <v>-0.88</v>
      </c>
      <c r="BW13" s="48">
        <v>2.78</v>
      </c>
      <c r="BX13" s="48">
        <v>-0.93525054834603805</v>
      </c>
      <c r="BY13" s="48">
        <v>0.12281917966493361</v>
      </c>
      <c r="BZ13" s="48">
        <v>0.72032487171645121</v>
      </c>
      <c r="CA13" s="111">
        <v>-1</v>
      </c>
    </row>
    <row r="14" spans="1:79" x14ac:dyDescent="0.15">
      <c r="A14" s="11" t="s">
        <v>976</v>
      </c>
      <c r="B14" s="83" t="s">
        <v>977</v>
      </c>
      <c r="C14" s="104" t="s">
        <v>978</v>
      </c>
      <c r="D14" s="78" t="s">
        <v>79</v>
      </c>
      <c r="E14" s="14">
        <v>10</v>
      </c>
      <c r="F14" s="8">
        <v>52.7</v>
      </c>
      <c r="G14" s="9">
        <v>1.24</v>
      </c>
      <c r="H14" s="8">
        <v>13.7</v>
      </c>
      <c r="I14" s="9">
        <v>8.31</v>
      </c>
      <c r="J14" s="87">
        <v>3.5000000000000003E-2</v>
      </c>
      <c r="K14" s="9">
        <v>0.43</v>
      </c>
      <c r="L14" s="9">
        <v>0.4</v>
      </c>
      <c r="M14" s="9">
        <v>0.04</v>
      </c>
      <c r="N14" s="9">
        <v>0.3</v>
      </c>
      <c r="O14" s="9">
        <v>0.14000000000000001</v>
      </c>
      <c r="P14" s="8">
        <v>22.4</v>
      </c>
      <c r="Q14" s="9">
        <v>99.67</v>
      </c>
      <c r="R14" s="22"/>
      <c r="S14" s="12">
        <v>144</v>
      </c>
      <c r="T14" s="12">
        <v>99</v>
      </c>
      <c r="U14" s="12">
        <v>20</v>
      </c>
      <c r="V14" s="12">
        <v>23</v>
      </c>
      <c r="W14" s="12">
        <v>37</v>
      </c>
      <c r="X14" s="12">
        <v>38</v>
      </c>
      <c r="Y14" s="12">
        <v>41</v>
      </c>
      <c r="Z14" s="12">
        <v>141</v>
      </c>
      <c r="AA14" s="12" t="s">
        <v>83</v>
      </c>
      <c r="AB14" s="12">
        <v>65</v>
      </c>
      <c r="AC14" s="12">
        <v>339</v>
      </c>
      <c r="AD14" s="78"/>
      <c r="AE14" s="12"/>
      <c r="AF14" s="520"/>
      <c r="AI14" s="21">
        <v>22.4</v>
      </c>
      <c r="AJ14" s="8">
        <v>67.900000000000006</v>
      </c>
      <c r="AK14" s="9">
        <v>1.6</v>
      </c>
      <c r="AL14" s="8">
        <v>17.7</v>
      </c>
      <c r="AM14" s="9">
        <v>10.71</v>
      </c>
      <c r="AN14" s="87">
        <v>4.4999999999999998E-2</v>
      </c>
      <c r="AO14" s="9">
        <v>0.55000000000000004</v>
      </c>
      <c r="AP14" s="9">
        <v>0.52</v>
      </c>
      <c r="AQ14" s="9">
        <v>0.05</v>
      </c>
      <c r="AR14" s="9">
        <v>0.39</v>
      </c>
      <c r="AS14" s="9">
        <v>0.18</v>
      </c>
      <c r="AT14" s="8"/>
      <c r="AU14" s="14">
        <v>186</v>
      </c>
      <c r="AV14" s="14">
        <v>128</v>
      </c>
      <c r="AW14" s="14">
        <v>26</v>
      </c>
      <c r="AX14" s="14">
        <v>30</v>
      </c>
      <c r="AY14" s="14">
        <v>48</v>
      </c>
      <c r="AZ14" s="14">
        <v>49</v>
      </c>
      <c r="BA14" s="14">
        <v>53</v>
      </c>
      <c r="BB14" s="14">
        <v>182</v>
      </c>
      <c r="BC14" s="14" t="s">
        <v>83</v>
      </c>
      <c r="BD14" s="14">
        <v>84</v>
      </c>
      <c r="BE14" s="14">
        <v>437</v>
      </c>
      <c r="BF14" s="24"/>
      <c r="BG14" s="14"/>
      <c r="BH14" s="79">
        <v>0.48</v>
      </c>
      <c r="BI14" s="9">
        <v>-0.48</v>
      </c>
      <c r="BJ14" s="48">
        <v>0.53</v>
      </c>
      <c r="BK14" s="48">
        <v>-0.41</v>
      </c>
      <c r="BL14" s="48">
        <v>0.54</v>
      </c>
      <c r="BM14" s="48">
        <v>-0.46</v>
      </c>
      <c r="BN14" s="48">
        <v>-0.77</v>
      </c>
      <c r="BO14" s="48">
        <v>-0.9</v>
      </c>
      <c r="BP14" s="48">
        <v>-0.99</v>
      </c>
      <c r="BQ14" s="48">
        <v>-0.95</v>
      </c>
      <c r="BR14" s="48">
        <v>-0.48</v>
      </c>
      <c r="BS14" s="48">
        <v>-0.93</v>
      </c>
      <c r="BT14" s="48">
        <v>-0.13116704805491997</v>
      </c>
      <c r="BU14" s="434"/>
      <c r="BV14" s="48">
        <v>-0.81</v>
      </c>
      <c r="BW14" s="48">
        <v>2.89</v>
      </c>
      <c r="BX14" s="48">
        <v>-0.91310549261099017</v>
      </c>
      <c r="BY14" s="48">
        <v>0.65491990846681936</v>
      </c>
      <c r="BZ14" s="48">
        <v>0.84556019204020294</v>
      </c>
      <c r="CA14" s="111">
        <v>-1</v>
      </c>
    </row>
    <row r="15" spans="1:79" x14ac:dyDescent="0.15">
      <c r="A15" s="11" t="s">
        <v>979</v>
      </c>
      <c r="B15" s="83" t="s">
        <v>980</v>
      </c>
      <c r="C15" s="104" t="s">
        <v>981</v>
      </c>
      <c r="D15" s="78" t="s">
        <v>79</v>
      </c>
      <c r="E15" s="14">
        <v>30</v>
      </c>
      <c r="F15" s="8">
        <v>54.2</v>
      </c>
      <c r="G15" s="9">
        <v>1.31</v>
      </c>
      <c r="H15" s="8">
        <v>15.1</v>
      </c>
      <c r="I15" s="9">
        <v>10.48</v>
      </c>
      <c r="J15" s="87">
        <v>3.7999999999999999E-2</v>
      </c>
      <c r="K15" s="9">
        <v>0.45</v>
      </c>
      <c r="L15" s="9">
        <v>0.28999999999999998</v>
      </c>
      <c r="M15" s="9">
        <v>0.12</v>
      </c>
      <c r="N15" s="9">
        <v>0.3</v>
      </c>
      <c r="O15" s="9">
        <v>0.13</v>
      </c>
      <c r="P15" s="8">
        <v>17.3</v>
      </c>
      <c r="Q15" s="9">
        <v>99.73</v>
      </c>
      <c r="R15" s="22"/>
      <c r="S15" s="12">
        <v>151</v>
      </c>
      <c r="T15" s="12">
        <v>139</v>
      </c>
      <c r="U15" s="12">
        <v>22</v>
      </c>
      <c r="V15" s="12">
        <v>26</v>
      </c>
      <c r="W15" s="12">
        <v>38</v>
      </c>
      <c r="X15" s="12">
        <v>40</v>
      </c>
      <c r="Y15" s="12">
        <v>36</v>
      </c>
      <c r="Z15" s="12">
        <v>162</v>
      </c>
      <c r="AA15" s="12" t="s">
        <v>83</v>
      </c>
      <c r="AB15" s="12">
        <v>70</v>
      </c>
      <c r="AC15" s="12">
        <v>350</v>
      </c>
      <c r="AD15" s="78"/>
      <c r="AE15" s="12"/>
      <c r="AF15" s="520"/>
      <c r="AI15" s="21">
        <v>17.3</v>
      </c>
      <c r="AJ15" s="8">
        <v>65.5</v>
      </c>
      <c r="AK15" s="9">
        <v>1.58</v>
      </c>
      <c r="AL15" s="8">
        <v>18.3</v>
      </c>
      <c r="AM15" s="9">
        <v>12.67</v>
      </c>
      <c r="AN15" s="87">
        <v>4.5999999999999999E-2</v>
      </c>
      <c r="AO15" s="9">
        <v>0.54</v>
      </c>
      <c r="AP15" s="9">
        <v>0.35</v>
      </c>
      <c r="AQ15" s="9">
        <v>0.15</v>
      </c>
      <c r="AR15" s="9">
        <v>0.36</v>
      </c>
      <c r="AS15" s="9">
        <v>0.16</v>
      </c>
      <c r="AT15" s="8"/>
      <c r="AU15" s="14">
        <v>183</v>
      </c>
      <c r="AV15" s="14">
        <v>168</v>
      </c>
      <c r="AW15" s="14">
        <v>27</v>
      </c>
      <c r="AX15" s="14">
        <v>31</v>
      </c>
      <c r="AY15" s="14">
        <v>46</v>
      </c>
      <c r="AZ15" s="14">
        <v>48</v>
      </c>
      <c r="BA15" s="14">
        <v>44</v>
      </c>
      <c r="BB15" s="14">
        <v>196</v>
      </c>
      <c r="BC15" s="14" t="s">
        <v>83</v>
      </c>
      <c r="BD15" s="14">
        <v>85</v>
      </c>
      <c r="BE15" s="14">
        <v>423</v>
      </c>
      <c r="BF15" s="24"/>
      <c r="BG15" s="14"/>
      <c r="BH15" s="79">
        <v>0.47</v>
      </c>
      <c r="BI15" s="9">
        <v>-0.49</v>
      </c>
      <c r="BJ15" s="48">
        <v>0.56000000000000005</v>
      </c>
      <c r="BK15" s="48">
        <v>-0.37</v>
      </c>
      <c r="BL15" s="48">
        <v>0.88</v>
      </c>
      <c r="BM15" s="48">
        <v>-0.43</v>
      </c>
      <c r="BN15" s="48">
        <v>-0.77</v>
      </c>
      <c r="BO15" s="48">
        <v>-0.93</v>
      </c>
      <c r="BP15" s="48">
        <v>-0.98</v>
      </c>
      <c r="BQ15" s="48">
        <v>-0.95</v>
      </c>
      <c r="BR15" s="48">
        <v>-0.53</v>
      </c>
      <c r="BS15" s="48">
        <v>-0.94</v>
      </c>
      <c r="BT15" s="48">
        <v>-9.1725768321513024E-2</v>
      </c>
      <c r="BU15" s="434"/>
      <c r="BV15" s="48">
        <v>-0.81</v>
      </c>
      <c r="BW15" s="48">
        <v>4.28</v>
      </c>
      <c r="BX15" s="48">
        <v>-0.91167746192828358</v>
      </c>
      <c r="BY15" s="48">
        <v>0.63845547675334924</v>
      </c>
      <c r="BZ15" s="48">
        <v>1.0533073749594402</v>
      </c>
      <c r="CA15" s="111">
        <v>-1</v>
      </c>
    </row>
    <row r="16" spans="1:79" x14ac:dyDescent="0.15">
      <c r="A16" s="11" t="s">
        <v>982</v>
      </c>
      <c r="B16" s="83" t="s">
        <v>983</v>
      </c>
      <c r="C16" s="104" t="s">
        <v>984</v>
      </c>
      <c r="D16" s="78" t="s">
        <v>79</v>
      </c>
      <c r="E16" s="14">
        <v>50</v>
      </c>
      <c r="F16" s="8">
        <v>54.8</v>
      </c>
      <c r="G16" s="9">
        <v>1.34</v>
      </c>
      <c r="H16" s="8">
        <v>14.6</v>
      </c>
      <c r="I16" s="9">
        <v>11.67</v>
      </c>
      <c r="J16" s="87">
        <v>4.1000000000000002E-2</v>
      </c>
      <c r="K16" s="9">
        <v>0.4</v>
      </c>
      <c r="L16" s="9">
        <v>0.27</v>
      </c>
      <c r="M16" s="9" t="s">
        <v>190</v>
      </c>
      <c r="N16" s="9">
        <v>0.28000000000000003</v>
      </c>
      <c r="O16" s="9">
        <v>0.14000000000000001</v>
      </c>
      <c r="P16" s="8">
        <v>16.2</v>
      </c>
      <c r="Q16" s="9">
        <v>99.72</v>
      </c>
      <c r="R16" s="22"/>
      <c r="S16" s="12">
        <v>145</v>
      </c>
      <c r="T16" s="12">
        <v>132</v>
      </c>
      <c r="U16" s="12">
        <v>21</v>
      </c>
      <c r="V16" s="12">
        <v>29</v>
      </c>
      <c r="W16" s="12">
        <v>37</v>
      </c>
      <c r="X16" s="12">
        <v>36</v>
      </c>
      <c r="Y16" s="12">
        <v>30</v>
      </c>
      <c r="Z16" s="12">
        <v>178</v>
      </c>
      <c r="AA16" s="12" t="s">
        <v>83</v>
      </c>
      <c r="AB16" s="12">
        <v>68</v>
      </c>
      <c r="AC16" s="12">
        <v>307</v>
      </c>
      <c r="AD16" s="78"/>
      <c r="AE16" s="12"/>
      <c r="AF16" s="520"/>
      <c r="AI16" s="21">
        <v>16.2</v>
      </c>
      <c r="AJ16" s="8">
        <v>65.400000000000006</v>
      </c>
      <c r="AK16" s="9">
        <v>1.6</v>
      </c>
      <c r="AL16" s="8">
        <v>17.399999999999999</v>
      </c>
      <c r="AM16" s="9">
        <v>13.93</v>
      </c>
      <c r="AN16" s="87">
        <v>4.9000000000000002E-2</v>
      </c>
      <c r="AO16" s="9">
        <v>0.48</v>
      </c>
      <c r="AP16" s="9">
        <v>0.32</v>
      </c>
      <c r="AQ16" s="9" t="s">
        <v>190</v>
      </c>
      <c r="AR16" s="9">
        <v>0.33</v>
      </c>
      <c r="AS16" s="9">
        <v>0.17</v>
      </c>
      <c r="AT16" s="8"/>
      <c r="AU16" s="14">
        <v>173</v>
      </c>
      <c r="AV16" s="14">
        <v>158</v>
      </c>
      <c r="AW16" s="14">
        <v>25</v>
      </c>
      <c r="AX16" s="14">
        <v>35</v>
      </c>
      <c r="AY16" s="14">
        <v>44</v>
      </c>
      <c r="AZ16" s="14">
        <v>43</v>
      </c>
      <c r="BA16" s="14">
        <v>36</v>
      </c>
      <c r="BB16" s="14">
        <v>212</v>
      </c>
      <c r="BC16" s="14" t="s">
        <v>83</v>
      </c>
      <c r="BD16" s="14">
        <v>81</v>
      </c>
      <c r="BE16" s="14">
        <v>366</v>
      </c>
      <c r="BF16" s="24"/>
      <c r="BG16" s="14"/>
      <c r="BH16" s="79">
        <v>0.38</v>
      </c>
      <c r="BI16" s="9">
        <v>-0.41</v>
      </c>
      <c r="BJ16" s="48">
        <v>0.83</v>
      </c>
      <c r="BK16" s="48">
        <v>-0.31</v>
      </c>
      <c r="BL16" s="48">
        <v>1.39</v>
      </c>
      <c r="BM16" s="48">
        <v>-0.3</v>
      </c>
      <c r="BN16" s="48">
        <v>-0.76</v>
      </c>
      <c r="BO16" s="48">
        <v>-0.92</v>
      </c>
      <c r="BP16" s="111">
        <v>-1</v>
      </c>
      <c r="BQ16" s="48">
        <v>-0.95</v>
      </c>
      <c r="BR16" s="48">
        <v>-0.42</v>
      </c>
      <c r="BS16" s="48">
        <v>-0.94</v>
      </c>
      <c r="BT16" s="48">
        <v>3.2786885245905673E-4</v>
      </c>
      <c r="BU16" s="434"/>
      <c r="BV16" s="48">
        <v>-0.8</v>
      </c>
      <c r="BW16" s="48">
        <v>4.74</v>
      </c>
      <c r="BX16" s="48">
        <v>-0.90350032826375626</v>
      </c>
      <c r="BY16" s="48">
        <v>0.8112932604735883</v>
      </c>
      <c r="BZ16" s="48">
        <v>1.5668059573556201</v>
      </c>
      <c r="CA16" s="111">
        <v>-1</v>
      </c>
    </row>
    <row r="17" spans="1:79" x14ac:dyDescent="0.15">
      <c r="A17" s="11" t="s">
        <v>985</v>
      </c>
      <c r="B17" s="83" t="s">
        <v>986</v>
      </c>
      <c r="C17" s="104" t="s">
        <v>987</v>
      </c>
      <c r="D17" s="78" t="s">
        <v>79</v>
      </c>
      <c r="E17" s="14">
        <v>10</v>
      </c>
      <c r="F17" s="8">
        <v>44.3</v>
      </c>
      <c r="G17" s="9">
        <v>1.1599999999999999</v>
      </c>
      <c r="H17" s="8">
        <v>12.7</v>
      </c>
      <c r="I17" s="9">
        <v>7.56</v>
      </c>
      <c r="J17" s="87">
        <v>3.3000000000000002E-2</v>
      </c>
      <c r="K17" s="9">
        <v>0.38</v>
      </c>
      <c r="L17" s="9">
        <v>0.33</v>
      </c>
      <c r="M17" s="9">
        <v>0.24</v>
      </c>
      <c r="N17" s="9">
        <v>0.27</v>
      </c>
      <c r="O17" s="9">
        <v>0.13</v>
      </c>
      <c r="P17" s="8">
        <v>32.6</v>
      </c>
      <c r="Q17" s="9">
        <v>99.65</v>
      </c>
      <c r="R17" s="22"/>
      <c r="S17" s="12">
        <v>108</v>
      </c>
      <c r="T17" s="12">
        <v>91</v>
      </c>
      <c r="U17" s="12">
        <v>16</v>
      </c>
      <c r="V17" s="12">
        <v>18</v>
      </c>
      <c r="W17" s="12">
        <v>29</v>
      </c>
      <c r="X17" s="12">
        <v>29</v>
      </c>
      <c r="Y17" s="12">
        <v>34</v>
      </c>
      <c r="Z17" s="12">
        <v>126</v>
      </c>
      <c r="AA17" s="12" t="s">
        <v>83</v>
      </c>
      <c r="AB17" s="12">
        <v>61</v>
      </c>
      <c r="AC17" s="12">
        <v>311</v>
      </c>
      <c r="AD17" s="78"/>
      <c r="AE17" s="12"/>
      <c r="AF17" s="519">
        <v>0.71884700000000001</v>
      </c>
      <c r="AG17" s="520">
        <v>2.1999999999999999E-5</v>
      </c>
      <c r="AI17" s="21">
        <v>32.6</v>
      </c>
      <c r="AJ17" s="8">
        <v>65.7</v>
      </c>
      <c r="AK17" s="9">
        <v>1.72</v>
      </c>
      <c r="AL17" s="8">
        <v>18.8</v>
      </c>
      <c r="AM17" s="9">
        <v>11.22</v>
      </c>
      <c r="AN17" s="87">
        <v>4.9000000000000002E-2</v>
      </c>
      <c r="AO17" s="9">
        <v>0.56000000000000005</v>
      </c>
      <c r="AP17" s="9">
        <v>0.49</v>
      </c>
      <c r="AQ17" s="9">
        <v>0.36</v>
      </c>
      <c r="AR17" s="9">
        <v>0.4</v>
      </c>
      <c r="AS17" s="9">
        <v>0.19</v>
      </c>
      <c r="AT17" s="8"/>
      <c r="AU17" s="14">
        <v>160</v>
      </c>
      <c r="AV17" s="14">
        <v>135</v>
      </c>
      <c r="AW17" s="14">
        <v>24</v>
      </c>
      <c r="AX17" s="14">
        <v>27</v>
      </c>
      <c r="AY17" s="14">
        <v>43</v>
      </c>
      <c r="AZ17" s="14">
        <v>43</v>
      </c>
      <c r="BA17" s="14">
        <v>50</v>
      </c>
      <c r="BB17" s="14">
        <v>187</v>
      </c>
      <c r="BC17" s="14" t="s">
        <v>83</v>
      </c>
      <c r="BD17" s="14">
        <v>91</v>
      </c>
      <c r="BE17" s="14">
        <v>461</v>
      </c>
      <c r="BF17" s="24"/>
      <c r="BG17" s="14"/>
      <c r="BH17" s="79">
        <v>0.51</v>
      </c>
      <c r="BI17" s="9">
        <v>-0.53</v>
      </c>
      <c r="BJ17" s="48">
        <v>0.56000000000000005</v>
      </c>
      <c r="BK17" s="48">
        <v>-0.41</v>
      </c>
      <c r="BL17" s="48">
        <v>0.53</v>
      </c>
      <c r="BM17" s="48">
        <v>-0.44</v>
      </c>
      <c r="BN17" s="48">
        <v>-0.78</v>
      </c>
      <c r="BO17" s="48">
        <v>-0.91</v>
      </c>
      <c r="BP17" s="48">
        <v>-0.95</v>
      </c>
      <c r="BQ17" s="48">
        <v>-0.95</v>
      </c>
      <c r="BR17" s="48">
        <v>-0.48</v>
      </c>
      <c r="BS17" s="48">
        <v>-0.94</v>
      </c>
      <c r="BT17" s="48">
        <v>-0.10776572668112794</v>
      </c>
      <c r="BU17" s="434"/>
      <c r="BV17" s="48">
        <v>-0.84</v>
      </c>
      <c r="BW17" s="48">
        <v>2.89</v>
      </c>
      <c r="BX17" s="48">
        <v>-0.92914347075502568</v>
      </c>
      <c r="BY17" s="48">
        <v>0.40535068691250897</v>
      </c>
      <c r="BZ17" s="48">
        <v>0.79754157628344169</v>
      </c>
      <c r="CA17" s="111">
        <v>-1</v>
      </c>
    </row>
    <row r="18" spans="1:79" x14ac:dyDescent="0.15">
      <c r="A18" s="11" t="s">
        <v>988</v>
      </c>
      <c r="B18" s="83" t="s">
        <v>989</v>
      </c>
      <c r="C18" s="104" t="s">
        <v>990</v>
      </c>
      <c r="D18" s="78" t="s">
        <v>79</v>
      </c>
      <c r="E18" s="14">
        <v>30</v>
      </c>
      <c r="F18" s="8">
        <v>52.6</v>
      </c>
      <c r="G18" s="9">
        <v>1.31</v>
      </c>
      <c r="H18" s="8">
        <v>14.8</v>
      </c>
      <c r="I18" s="9">
        <v>10.43</v>
      </c>
      <c r="J18" s="87">
        <v>3.9E-2</v>
      </c>
      <c r="K18" s="9">
        <v>0.39</v>
      </c>
      <c r="L18" s="9">
        <v>0.27</v>
      </c>
      <c r="M18" s="9">
        <v>0.92</v>
      </c>
      <c r="N18" s="9">
        <v>0.31</v>
      </c>
      <c r="O18" s="9">
        <v>0.14000000000000001</v>
      </c>
      <c r="P18" s="8">
        <v>18.2</v>
      </c>
      <c r="Q18" s="9">
        <v>99.43</v>
      </c>
      <c r="R18" s="22"/>
      <c r="S18" s="12">
        <v>143</v>
      </c>
      <c r="T18" s="12">
        <v>134</v>
      </c>
      <c r="U18" s="12">
        <v>22</v>
      </c>
      <c r="V18" s="12">
        <v>22</v>
      </c>
      <c r="W18" s="12">
        <v>36</v>
      </c>
      <c r="X18" s="12">
        <v>37</v>
      </c>
      <c r="Y18" s="12">
        <v>32</v>
      </c>
      <c r="Z18" s="12">
        <v>167</v>
      </c>
      <c r="AA18" s="12" t="s">
        <v>83</v>
      </c>
      <c r="AB18" s="12">
        <v>76</v>
      </c>
      <c r="AC18" s="12">
        <v>361</v>
      </c>
      <c r="AD18" s="78"/>
      <c r="AE18" s="12"/>
      <c r="AF18" s="519">
        <v>0.71813199999999999</v>
      </c>
      <c r="AG18" s="520">
        <v>4.3000000000000002E-5</v>
      </c>
      <c r="AI18" s="21">
        <v>18.2</v>
      </c>
      <c r="AJ18" s="8">
        <v>64.3</v>
      </c>
      <c r="AK18" s="9">
        <v>1.6</v>
      </c>
      <c r="AL18" s="8">
        <v>18.100000000000001</v>
      </c>
      <c r="AM18" s="9">
        <v>12.75</v>
      </c>
      <c r="AN18" s="87">
        <v>4.8000000000000001E-2</v>
      </c>
      <c r="AO18" s="9">
        <v>0.48</v>
      </c>
      <c r="AP18" s="9">
        <v>0.33</v>
      </c>
      <c r="AQ18" s="9">
        <v>1.1200000000000001</v>
      </c>
      <c r="AR18" s="9">
        <v>0.38</v>
      </c>
      <c r="AS18" s="9">
        <v>0.17</v>
      </c>
      <c r="AT18" s="8"/>
      <c r="AU18" s="14">
        <v>175</v>
      </c>
      <c r="AV18" s="14">
        <v>164</v>
      </c>
      <c r="AW18" s="14">
        <v>27</v>
      </c>
      <c r="AX18" s="14">
        <v>27</v>
      </c>
      <c r="AY18" s="14">
        <v>44</v>
      </c>
      <c r="AZ18" s="14">
        <v>45</v>
      </c>
      <c r="BA18" s="14">
        <v>39</v>
      </c>
      <c r="BB18" s="14">
        <v>204</v>
      </c>
      <c r="BC18" s="14" t="s">
        <v>83</v>
      </c>
      <c r="BD18" s="14">
        <v>93</v>
      </c>
      <c r="BE18" s="14">
        <v>441</v>
      </c>
      <c r="BF18" s="24"/>
      <c r="BG18" s="14"/>
      <c r="BH18" s="79">
        <v>0.49</v>
      </c>
      <c r="BI18" s="9">
        <v>-0.52</v>
      </c>
      <c r="BJ18" s="48">
        <v>0.52</v>
      </c>
      <c r="BK18" s="48">
        <v>-0.4</v>
      </c>
      <c r="BL18" s="48">
        <v>0.82</v>
      </c>
      <c r="BM18" s="48">
        <v>-0.43</v>
      </c>
      <c r="BN18" s="48">
        <v>-0.8</v>
      </c>
      <c r="BO18" s="48">
        <v>-0.93</v>
      </c>
      <c r="BP18" s="48">
        <v>-0.85</v>
      </c>
      <c r="BQ18" s="48">
        <v>-0.95</v>
      </c>
      <c r="BR18" s="48">
        <v>-0.52</v>
      </c>
      <c r="BS18" s="48">
        <v>-0.95</v>
      </c>
      <c r="BT18" s="48">
        <v>-4.6802721088435195E-2</v>
      </c>
      <c r="BU18" s="434"/>
      <c r="BV18" s="48">
        <v>-0.83</v>
      </c>
      <c r="BW18" s="48">
        <v>3.94</v>
      </c>
      <c r="BX18" s="48">
        <v>-0.91898596234639596</v>
      </c>
      <c r="BY18" s="48">
        <v>0.50325018896447471</v>
      </c>
      <c r="BZ18" s="48">
        <v>1.0498866213151929</v>
      </c>
      <c r="CA18" s="111">
        <v>-1</v>
      </c>
    </row>
    <row r="19" spans="1:79" x14ac:dyDescent="0.15">
      <c r="A19" s="11" t="s">
        <v>991</v>
      </c>
      <c r="B19" s="83" t="s">
        <v>992</v>
      </c>
      <c r="C19" s="104" t="s">
        <v>993</v>
      </c>
      <c r="D19" s="78" t="s">
        <v>79</v>
      </c>
      <c r="E19" s="14">
        <v>50</v>
      </c>
      <c r="F19" s="8">
        <v>55.1</v>
      </c>
      <c r="G19" s="9">
        <v>1.23</v>
      </c>
      <c r="H19" s="8">
        <v>14</v>
      </c>
      <c r="I19" s="9">
        <v>12.71</v>
      </c>
      <c r="J19" s="87">
        <v>3.6999999999999998E-2</v>
      </c>
      <c r="K19" s="9">
        <v>0.41</v>
      </c>
      <c r="L19" s="9">
        <v>0.27</v>
      </c>
      <c r="M19" s="9">
        <v>0.6</v>
      </c>
      <c r="N19" s="9">
        <v>0.28999999999999998</v>
      </c>
      <c r="O19" s="9">
        <v>0.14000000000000001</v>
      </c>
      <c r="P19" s="8">
        <v>14.8</v>
      </c>
      <c r="Q19" s="9">
        <v>99.56</v>
      </c>
      <c r="R19" s="22"/>
      <c r="S19" s="12">
        <v>126</v>
      </c>
      <c r="T19" s="12">
        <v>134</v>
      </c>
      <c r="U19" s="12">
        <v>22</v>
      </c>
      <c r="V19" s="12">
        <v>21</v>
      </c>
      <c r="W19" s="12">
        <v>33</v>
      </c>
      <c r="X19" s="12">
        <v>31</v>
      </c>
      <c r="Y19" s="12">
        <v>30</v>
      </c>
      <c r="Z19" s="12">
        <v>188</v>
      </c>
      <c r="AA19" s="12" t="s">
        <v>83</v>
      </c>
      <c r="AB19" s="12">
        <v>69</v>
      </c>
      <c r="AC19" s="12">
        <v>395</v>
      </c>
      <c r="AD19" s="78"/>
      <c r="AE19" s="12"/>
      <c r="AF19" s="519">
        <v>0.71850199999999997</v>
      </c>
      <c r="AG19" s="520">
        <v>2.0999999999999999E-5</v>
      </c>
      <c r="AI19" s="21">
        <v>14.8</v>
      </c>
      <c r="AJ19" s="8">
        <v>64.7</v>
      </c>
      <c r="AK19" s="9">
        <v>1.44</v>
      </c>
      <c r="AL19" s="8">
        <v>16.399999999999999</v>
      </c>
      <c r="AM19" s="9">
        <v>14.92</v>
      </c>
      <c r="AN19" s="87">
        <v>4.2999999999999997E-2</v>
      </c>
      <c r="AO19" s="9">
        <v>0.48</v>
      </c>
      <c r="AP19" s="9">
        <v>0.32</v>
      </c>
      <c r="AQ19" s="9">
        <v>0.7</v>
      </c>
      <c r="AR19" s="9">
        <v>0.34</v>
      </c>
      <c r="AS19" s="9">
        <v>0.16</v>
      </c>
      <c r="AT19" s="8"/>
      <c r="AU19" s="14">
        <v>148</v>
      </c>
      <c r="AV19" s="14">
        <v>157</v>
      </c>
      <c r="AW19" s="14">
        <v>26</v>
      </c>
      <c r="AX19" s="14">
        <v>25</v>
      </c>
      <c r="AY19" s="14">
        <v>39</v>
      </c>
      <c r="AZ19" s="14">
        <v>36</v>
      </c>
      <c r="BA19" s="14">
        <v>35</v>
      </c>
      <c r="BB19" s="14">
        <v>221</v>
      </c>
      <c r="BC19" s="14" t="s">
        <v>83</v>
      </c>
      <c r="BD19" s="14">
        <v>81</v>
      </c>
      <c r="BE19" s="14">
        <v>464</v>
      </c>
      <c r="BF19" s="24"/>
      <c r="BG19" s="14"/>
      <c r="BH19" s="79">
        <v>0.51</v>
      </c>
      <c r="BI19" s="9">
        <v>-0.54</v>
      </c>
      <c r="BJ19" s="48">
        <v>0.3</v>
      </c>
      <c r="BK19" s="48">
        <v>-0.48</v>
      </c>
      <c r="BL19" s="48">
        <v>1.02</v>
      </c>
      <c r="BM19" s="48">
        <v>-0.51</v>
      </c>
      <c r="BN19" s="48">
        <v>-0.81</v>
      </c>
      <c r="BO19" s="48">
        <v>-0.94</v>
      </c>
      <c r="BP19" s="48">
        <v>-0.91</v>
      </c>
      <c r="BQ19" s="48">
        <v>-0.96</v>
      </c>
      <c r="BR19" s="48">
        <v>-0.56999999999999995</v>
      </c>
      <c r="BS19" s="48">
        <v>-0.96</v>
      </c>
      <c r="BT19" s="48">
        <v>-0.21094827586206888</v>
      </c>
      <c r="BU19" s="434"/>
      <c r="BV19" s="48">
        <v>-0.87</v>
      </c>
      <c r="BW19" s="48">
        <v>3.5</v>
      </c>
      <c r="BX19" s="48">
        <v>-0.93488147525153409</v>
      </c>
      <c r="BY19" s="48">
        <v>0.26637931034482754</v>
      </c>
      <c r="BZ19" s="48">
        <v>1.110632183908046</v>
      </c>
      <c r="CA19" s="111">
        <v>-1</v>
      </c>
    </row>
    <row r="20" spans="1:79" ht="14" x14ac:dyDescent="0.15">
      <c r="A20" s="112" t="s">
        <v>994</v>
      </c>
      <c r="B20" s="112"/>
      <c r="C20" s="112"/>
      <c r="D20" s="112"/>
      <c r="E20" s="113"/>
      <c r="F20" s="114">
        <v>52.7</v>
      </c>
      <c r="G20" s="113">
        <v>1.32</v>
      </c>
      <c r="H20" s="114">
        <v>14.3</v>
      </c>
      <c r="I20" s="114">
        <v>10.1</v>
      </c>
      <c r="J20" s="115">
        <v>3.9E-2</v>
      </c>
      <c r="K20" s="113">
        <v>0.41</v>
      </c>
      <c r="L20" s="113">
        <v>0.28000000000000003</v>
      </c>
      <c r="M20" s="113">
        <v>0.26</v>
      </c>
      <c r="N20" s="113">
        <v>0.31</v>
      </c>
      <c r="O20" s="113">
        <v>0.14000000000000001</v>
      </c>
      <c r="P20" s="114">
        <v>20</v>
      </c>
      <c r="Q20" s="113">
        <v>99.67</v>
      </c>
      <c r="R20" s="113"/>
      <c r="S20" s="116">
        <v>133</v>
      </c>
      <c r="T20" s="116">
        <v>122</v>
      </c>
      <c r="U20" s="116">
        <v>21</v>
      </c>
      <c r="V20" s="116">
        <v>24</v>
      </c>
      <c r="W20" s="116">
        <v>37</v>
      </c>
      <c r="X20" s="116">
        <v>36</v>
      </c>
      <c r="Y20" s="116">
        <v>35</v>
      </c>
      <c r="Z20" s="116">
        <v>162</v>
      </c>
      <c r="AA20" s="116">
        <v>15</v>
      </c>
      <c r="AB20" s="116">
        <v>72</v>
      </c>
      <c r="AC20" s="116">
        <v>369</v>
      </c>
      <c r="AD20" s="516">
        <f>AVERAGE(AD6:AD19)</f>
        <v>23.5</v>
      </c>
      <c r="AE20" s="116"/>
      <c r="AF20" s="272">
        <f>AVERAGE(AF6:AF19)</f>
        <v>0.72042419999999985</v>
      </c>
      <c r="AG20" s="272"/>
      <c r="AH20" s="113"/>
      <c r="AI20" s="114">
        <v>20</v>
      </c>
      <c r="AJ20" s="114">
        <v>65.8</v>
      </c>
      <c r="AK20" s="113">
        <v>1.65</v>
      </c>
      <c r="AL20" s="114">
        <v>18</v>
      </c>
      <c r="AM20" s="114">
        <v>12.5</v>
      </c>
      <c r="AN20" s="115">
        <v>4.8000000000000001E-2</v>
      </c>
      <c r="AO20" s="113">
        <v>0.52</v>
      </c>
      <c r="AP20" s="113">
        <v>0.35</v>
      </c>
      <c r="AQ20" s="113">
        <v>0.32</v>
      </c>
      <c r="AR20" s="113">
        <v>0.38</v>
      </c>
      <c r="AS20" s="113">
        <v>0.17</v>
      </c>
      <c r="AT20" s="113"/>
      <c r="AU20" s="116">
        <v>167</v>
      </c>
      <c r="AV20" s="116">
        <v>152</v>
      </c>
      <c r="AW20" s="116">
        <v>26</v>
      </c>
      <c r="AX20" s="116">
        <v>30</v>
      </c>
      <c r="AY20" s="116">
        <v>47</v>
      </c>
      <c r="AZ20" s="116">
        <v>44</v>
      </c>
      <c r="BA20" s="116">
        <v>44</v>
      </c>
      <c r="BB20" s="116">
        <v>202</v>
      </c>
      <c r="BC20" s="116">
        <v>18</v>
      </c>
      <c r="BD20" s="116">
        <v>90</v>
      </c>
      <c r="BE20" s="116">
        <v>462</v>
      </c>
      <c r="BF20" s="516">
        <f>AVERAGE(BF6:BF19)</f>
        <v>28.517976392024082</v>
      </c>
      <c r="BG20" s="116"/>
      <c r="BH20" s="113">
        <v>0.5</v>
      </c>
      <c r="BI20" s="113">
        <v>-0.52</v>
      </c>
      <c r="BJ20" s="113">
        <v>0.51</v>
      </c>
      <c r="BK20" s="113">
        <v>-0.42</v>
      </c>
      <c r="BL20" s="113">
        <v>0.75</v>
      </c>
      <c r="BM20" s="113">
        <v>-0.44</v>
      </c>
      <c r="BN20" s="113">
        <v>-0.79</v>
      </c>
      <c r="BO20" s="113">
        <v>-0.93</v>
      </c>
      <c r="BP20" s="113">
        <v>-0.98</v>
      </c>
      <c r="BQ20" s="113">
        <v>-0.95</v>
      </c>
      <c r="BR20" s="113">
        <v>-0.53</v>
      </c>
      <c r="BS20" s="113">
        <v>-0.95</v>
      </c>
      <c r="BT20" s="419">
        <f>AVERAGE(BT6:BT19)</f>
        <v>-0.10940991360769108</v>
      </c>
      <c r="BU20" s="525">
        <f>AVERAGE(BU6:BU19)</f>
        <v>-0.61712846464771842</v>
      </c>
      <c r="BV20" s="113">
        <v>-0.84</v>
      </c>
      <c r="BW20" s="113">
        <v>3.5</v>
      </c>
      <c r="BX20" s="419">
        <f>AVERAGE(BX6:BX19)</f>
        <v>-0.92528301281562297</v>
      </c>
      <c r="BY20" s="419">
        <f t="shared" ref="BY20:CA20" si="0">AVERAGE(BY6:BY19)</f>
        <v>0.54566276820192872</v>
      </c>
      <c r="BZ20" s="419">
        <f t="shared" si="0"/>
        <v>0.98013950175936848</v>
      </c>
      <c r="CA20" s="419">
        <f t="shared" si="0"/>
        <v>-0.96746782146483934</v>
      </c>
    </row>
    <row r="21" spans="1:79" ht="18" x14ac:dyDescent="0.15">
      <c r="A21" s="112" t="s">
        <v>158</v>
      </c>
      <c r="B21" s="112"/>
      <c r="C21" s="112"/>
      <c r="D21" s="112"/>
      <c r="E21" s="113"/>
      <c r="F21" s="114">
        <v>2.1</v>
      </c>
      <c r="G21" s="113">
        <v>0.09</v>
      </c>
      <c r="H21" s="114">
        <v>0.5</v>
      </c>
      <c r="I21" s="114">
        <v>1.1000000000000001</v>
      </c>
      <c r="J21" s="115">
        <v>3.0000000000000001E-3</v>
      </c>
      <c r="K21" s="113">
        <v>0.03</v>
      </c>
      <c r="L21" s="113">
        <v>0.05</v>
      </c>
      <c r="M21" s="113">
        <v>0.27</v>
      </c>
      <c r="N21" s="113">
        <v>0.04</v>
      </c>
      <c r="O21" s="113">
        <v>0.01</v>
      </c>
      <c r="P21" s="114">
        <v>3.1</v>
      </c>
      <c r="Q21" s="113">
        <v>0.05</v>
      </c>
      <c r="R21" s="113"/>
      <c r="S21" s="116">
        <v>9</v>
      </c>
      <c r="T21" s="116">
        <v>13</v>
      </c>
      <c r="U21" s="116">
        <v>1</v>
      </c>
      <c r="V21" s="116">
        <v>3</v>
      </c>
      <c r="W21" s="116">
        <v>5</v>
      </c>
      <c r="X21" s="116">
        <v>2</v>
      </c>
      <c r="Y21" s="116">
        <v>4</v>
      </c>
      <c r="Z21" s="116">
        <v>11</v>
      </c>
      <c r="AA21" s="116">
        <v>6</v>
      </c>
      <c r="AB21" s="116">
        <v>3</v>
      </c>
      <c r="AC21" s="116">
        <v>31</v>
      </c>
      <c r="AD21" s="516">
        <f>_xlfn.CONFIDENCE.T(0.05,STDEV(AD6:AD19),COUNT(AD6:AD19))</f>
        <v>6.3531023680873533</v>
      </c>
      <c r="AE21" s="116"/>
      <c r="AF21" s="273">
        <f>_xlfn.CONFIDENCE.T(0.05,STDEV(AF6:AF19),COUNT(AF6:AF19))</f>
        <v>4.2604894728267379E-3</v>
      </c>
      <c r="AG21" s="273"/>
      <c r="AH21" s="113"/>
      <c r="AI21" s="114">
        <v>3.1</v>
      </c>
      <c r="AJ21" s="114">
        <v>0.9</v>
      </c>
      <c r="AK21" s="113">
        <v>0.1</v>
      </c>
      <c r="AL21" s="114">
        <v>0.5</v>
      </c>
      <c r="AM21" s="114">
        <v>1.1000000000000001</v>
      </c>
      <c r="AN21" s="115">
        <v>2E-3</v>
      </c>
      <c r="AO21" s="113">
        <v>0.04</v>
      </c>
      <c r="AP21" s="113">
        <v>7.0000000000000007E-2</v>
      </c>
      <c r="AQ21" s="113">
        <v>0.33</v>
      </c>
      <c r="AR21" s="113">
        <v>0.05</v>
      </c>
      <c r="AS21" s="113">
        <v>0.01</v>
      </c>
      <c r="AT21" s="113"/>
      <c r="AU21" s="116">
        <v>9</v>
      </c>
      <c r="AV21" s="116">
        <v>12</v>
      </c>
      <c r="AW21" s="116">
        <v>1</v>
      </c>
      <c r="AX21" s="116">
        <v>3</v>
      </c>
      <c r="AY21" s="116">
        <v>6</v>
      </c>
      <c r="AZ21" s="116">
        <v>3</v>
      </c>
      <c r="BA21" s="116">
        <v>5</v>
      </c>
      <c r="BB21" s="116">
        <v>8</v>
      </c>
      <c r="BC21" s="116">
        <v>6</v>
      </c>
      <c r="BD21" s="116">
        <v>3</v>
      </c>
      <c r="BE21" s="116">
        <v>38</v>
      </c>
      <c r="BF21" s="516">
        <f>_xlfn.CONFIDENCE.T(0.05,STDEV(BF6:BF19),COUNT(BF6:BF19))</f>
        <v>18.169113890110612</v>
      </c>
      <c r="BG21" s="116"/>
      <c r="BH21" s="113">
        <v>0.04</v>
      </c>
      <c r="BI21" s="113">
        <v>0.04</v>
      </c>
      <c r="BJ21" s="113">
        <v>0.1</v>
      </c>
      <c r="BK21" s="113">
        <v>0.05</v>
      </c>
      <c r="BL21" s="113">
        <v>0.25</v>
      </c>
      <c r="BM21" s="113">
        <v>0.04</v>
      </c>
      <c r="BN21" s="113">
        <v>0.02</v>
      </c>
      <c r="BO21" s="113">
        <v>0.01</v>
      </c>
      <c r="BP21" s="113">
        <v>0.03</v>
      </c>
      <c r="BQ21" s="113">
        <v>0</v>
      </c>
      <c r="BR21" s="113">
        <v>0.05</v>
      </c>
      <c r="BS21" s="113">
        <v>0.01</v>
      </c>
      <c r="BT21" s="419">
        <f>STDEV(BT6:BT20)/SQRT(COUNT(BT6:BT20))*2</f>
        <v>5.0609628746485995E-2</v>
      </c>
      <c r="BU21" s="525">
        <f>_xlfn.CONFIDENCE.T(0.05,STDEV(BU6:BU19),COUNT(BU6:BU19))</f>
        <v>4.8741618259340584E-2</v>
      </c>
      <c r="BV21" s="113">
        <v>0.02</v>
      </c>
      <c r="BW21" s="113">
        <v>0.63</v>
      </c>
      <c r="BX21" s="419">
        <f t="shared" ref="BX21:CA21" si="1">STDEV(BX6:BX20)/SQRT(COUNT(BX6:BX20))*2</f>
        <v>5.2933230426240822E-3</v>
      </c>
      <c r="BY21" s="419">
        <f t="shared" si="1"/>
        <v>0.18332660786937527</v>
      </c>
      <c r="BZ21" s="419">
        <f t="shared" si="1"/>
        <v>0.16649418239447505</v>
      </c>
      <c r="CA21" s="419">
        <f t="shared" si="1"/>
        <v>4.1153533889147088E-2</v>
      </c>
    </row>
    <row r="22" spans="1:79" ht="14" x14ac:dyDescent="0.15">
      <c r="A22" s="112" t="s">
        <v>159</v>
      </c>
      <c r="B22" s="112"/>
      <c r="C22" s="112"/>
      <c r="D22" s="112"/>
      <c r="E22" s="113"/>
      <c r="F22" s="114">
        <v>7.4</v>
      </c>
      <c r="G22" s="113">
        <v>0.3</v>
      </c>
      <c r="H22" s="114">
        <v>1.6</v>
      </c>
      <c r="I22" s="114">
        <v>3.8</v>
      </c>
      <c r="J22" s="115">
        <v>8.9999999999999993E-3</v>
      </c>
      <c r="K22" s="113">
        <v>0.09</v>
      </c>
      <c r="L22" s="113">
        <v>0.16</v>
      </c>
      <c r="M22" s="113">
        <v>0.66</v>
      </c>
      <c r="N22" s="113">
        <v>0.15</v>
      </c>
      <c r="O22" s="113">
        <v>0.03</v>
      </c>
      <c r="P22" s="114">
        <v>10.6</v>
      </c>
      <c r="Q22" s="113">
        <v>0.17</v>
      </c>
      <c r="R22" s="113"/>
      <c r="S22" s="116">
        <v>30</v>
      </c>
      <c r="T22" s="116">
        <v>44</v>
      </c>
      <c r="U22" s="116">
        <v>3</v>
      </c>
      <c r="V22" s="116">
        <v>9</v>
      </c>
      <c r="W22" s="116">
        <v>16</v>
      </c>
      <c r="X22" s="116">
        <v>7</v>
      </c>
      <c r="Y22" s="116">
        <v>14</v>
      </c>
      <c r="Z22" s="116">
        <v>37</v>
      </c>
      <c r="AA22" s="116">
        <v>1</v>
      </c>
      <c r="AB22" s="116">
        <v>10</v>
      </c>
      <c r="AC22" s="116">
        <v>106</v>
      </c>
      <c r="AD22" s="516">
        <f>2*STDEV(AD6:AD19)</f>
        <v>1.4142135623730951</v>
      </c>
      <c r="AE22" s="116"/>
      <c r="AF22" s="273">
        <f>2*STDEV(AF6:AF19)</f>
        <v>6.8625481273357613E-3</v>
      </c>
      <c r="AG22" s="273"/>
      <c r="AH22" s="113"/>
      <c r="AI22" s="114">
        <v>10.6</v>
      </c>
      <c r="AJ22" s="114">
        <v>3.3</v>
      </c>
      <c r="AK22" s="113">
        <v>0.35</v>
      </c>
      <c r="AL22" s="114">
        <v>1.7</v>
      </c>
      <c r="AM22" s="114">
        <v>3.8</v>
      </c>
      <c r="AN22" s="115">
        <v>8.9999999999999993E-3</v>
      </c>
      <c r="AO22" s="113">
        <v>0.14000000000000001</v>
      </c>
      <c r="AP22" s="113">
        <v>0.23</v>
      </c>
      <c r="AQ22" s="113">
        <v>0.79</v>
      </c>
      <c r="AR22" s="113">
        <v>0.18</v>
      </c>
      <c r="AS22" s="113">
        <v>0.05</v>
      </c>
      <c r="AT22" s="113"/>
      <c r="AU22" s="116">
        <v>32</v>
      </c>
      <c r="AV22" s="116">
        <v>43</v>
      </c>
      <c r="AW22" s="116">
        <v>3</v>
      </c>
      <c r="AX22" s="116">
        <v>9</v>
      </c>
      <c r="AY22" s="116">
        <v>21</v>
      </c>
      <c r="AZ22" s="116">
        <v>9</v>
      </c>
      <c r="BA22" s="116">
        <v>19</v>
      </c>
      <c r="BB22" s="116">
        <v>29</v>
      </c>
      <c r="BC22" s="116">
        <v>1</v>
      </c>
      <c r="BD22" s="116">
        <v>10</v>
      </c>
      <c r="BE22" s="116">
        <v>131</v>
      </c>
      <c r="BF22" s="516">
        <f>2*STDEV(BF6:BF19)</f>
        <v>4.0444818595661127</v>
      </c>
      <c r="BG22" s="116"/>
      <c r="BH22" s="113">
        <v>0.13</v>
      </c>
      <c r="BI22" s="113">
        <v>0.12</v>
      </c>
      <c r="BJ22" s="113">
        <v>0.34</v>
      </c>
      <c r="BK22" s="113">
        <v>0.16</v>
      </c>
      <c r="BL22" s="113">
        <v>0.86</v>
      </c>
      <c r="BM22" s="113">
        <v>0.15</v>
      </c>
      <c r="BN22" s="113">
        <v>0.06</v>
      </c>
      <c r="BO22" s="113">
        <v>0.05</v>
      </c>
      <c r="BP22" s="113">
        <v>0.09</v>
      </c>
      <c r="BQ22" s="113">
        <v>0.02</v>
      </c>
      <c r="BR22" s="113">
        <v>0.19</v>
      </c>
      <c r="BS22" s="113">
        <v>0.02</v>
      </c>
      <c r="BT22" s="419">
        <f>STDEV(BT6:BT19)*2</f>
        <v>0.20340944868568761</v>
      </c>
      <c r="BU22" s="525">
        <f>2*STDEV(BU6:BU19)</f>
        <v>1.0849983771806236E-2</v>
      </c>
      <c r="BV22" s="113">
        <v>0.06</v>
      </c>
      <c r="BW22" s="113">
        <v>2.1800000000000002</v>
      </c>
      <c r="BX22" s="419">
        <f>STDEV(BX6:BX19)*2</f>
        <v>2.1274843315071158E-2</v>
      </c>
      <c r="BY22" s="419">
        <f t="shared" ref="BY22:CA22" si="2">STDEV(BY6:BY19)*2</f>
        <v>0.73682350888053194</v>
      </c>
      <c r="BZ22" s="419">
        <f t="shared" si="2"/>
        <v>0.66917088089854704</v>
      </c>
      <c r="CA22" s="419">
        <f t="shared" si="2"/>
        <v>0.1654036563238058</v>
      </c>
    </row>
    <row r="23" spans="1:79" x14ac:dyDescent="0.2">
      <c r="A23" s="11"/>
      <c r="B23" s="83"/>
      <c r="C23" s="83"/>
      <c r="D23" s="83"/>
      <c r="E23" s="14"/>
      <c r="F23" s="8"/>
      <c r="G23" s="9"/>
      <c r="H23" s="8"/>
      <c r="I23" s="9"/>
      <c r="J23" s="9"/>
      <c r="K23" s="9"/>
      <c r="L23" s="9"/>
      <c r="M23" s="9"/>
      <c r="N23" s="9"/>
      <c r="O23" s="9"/>
      <c r="P23" s="8"/>
      <c r="Q23" s="9"/>
      <c r="R23" s="22"/>
      <c r="S23" s="12"/>
      <c r="T23" s="12"/>
      <c r="U23" s="12"/>
      <c r="V23" s="12"/>
      <c r="W23" s="12"/>
      <c r="X23" s="12"/>
      <c r="Y23" s="12"/>
      <c r="Z23" s="12"/>
      <c r="AA23" s="12"/>
      <c r="AB23" s="12"/>
      <c r="AC23" s="12"/>
      <c r="AD23" s="78"/>
      <c r="AE23" s="12"/>
      <c r="AF23" s="83"/>
      <c r="AI23" s="21"/>
      <c r="AJ23" s="8"/>
      <c r="AK23" s="9"/>
      <c r="AL23" s="8"/>
      <c r="AM23" s="9"/>
      <c r="AN23" s="9"/>
      <c r="AO23" s="9"/>
      <c r="AP23" s="9"/>
      <c r="AQ23" s="9"/>
      <c r="AR23" s="9"/>
      <c r="AS23" s="9"/>
      <c r="AT23" s="8"/>
      <c r="AU23" s="14"/>
      <c r="AV23" s="14"/>
      <c r="AW23" s="14"/>
      <c r="AX23" s="14"/>
      <c r="AY23" s="14"/>
      <c r="AZ23" s="14"/>
      <c r="BA23" s="14"/>
      <c r="BB23" s="14"/>
      <c r="BC23" s="14"/>
      <c r="BD23" s="14"/>
      <c r="BE23" s="14"/>
      <c r="BF23" s="24"/>
      <c r="BG23" s="14"/>
      <c r="BH23" s="79"/>
      <c r="BI23" s="9"/>
      <c r="BJ23" s="48"/>
      <c r="BK23" s="48"/>
      <c r="BL23" s="48"/>
      <c r="BM23" s="48"/>
      <c r="BN23" s="48"/>
      <c r="BO23" s="48"/>
      <c r="BP23" s="48"/>
      <c r="BQ23" s="48"/>
      <c r="BR23" s="48"/>
      <c r="BS23" s="48"/>
      <c r="BT23" s="48"/>
      <c r="BU23" s="434"/>
      <c r="BV23" s="48"/>
      <c r="BW23" s="48"/>
      <c r="BX23" s="48"/>
      <c r="BY23" s="48"/>
      <c r="BZ23" s="48"/>
      <c r="CA23" s="48"/>
    </row>
    <row r="24" spans="1:79" x14ac:dyDescent="0.2">
      <c r="A24" s="110" t="s">
        <v>995</v>
      </c>
      <c r="B24" s="83"/>
      <c r="C24" s="83"/>
      <c r="D24" s="83"/>
      <c r="E24" s="14"/>
      <c r="F24" s="8"/>
      <c r="G24" s="9"/>
      <c r="H24" s="8"/>
      <c r="I24" s="9"/>
      <c r="J24" s="9"/>
      <c r="K24" s="9"/>
      <c r="L24" s="9"/>
      <c r="M24" s="9"/>
      <c r="N24" s="9"/>
      <c r="O24" s="9"/>
      <c r="P24" s="8"/>
      <c r="Q24" s="9"/>
      <c r="R24" s="22"/>
      <c r="S24" s="12"/>
      <c r="T24" s="12"/>
      <c r="U24" s="12"/>
      <c r="V24" s="12"/>
      <c r="W24" s="12"/>
      <c r="X24" s="12"/>
      <c r="Y24" s="12"/>
      <c r="Z24" s="12"/>
      <c r="AA24" s="12"/>
      <c r="AB24" s="12"/>
      <c r="AC24" s="12"/>
      <c r="AD24" s="78"/>
      <c r="AE24" s="12"/>
      <c r="AF24" s="83"/>
      <c r="AI24" s="21"/>
      <c r="AJ24" s="8"/>
      <c r="AK24" s="9"/>
      <c r="AL24" s="8"/>
      <c r="AM24" s="9"/>
      <c r="AN24" s="9"/>
      <c r="AO24" s="9"/>
      <c r="AP24" s="9"/>
      <c r="AQ24" s="9"/>
      <c r="AR24" s="9"/>
      <c r="AS24" s="9"/>
      <c r="AT24" s="8"/>
      <c r="AU24" s="14"/>
      <c r="AV24" s="14"/>
      <c r="AW24" s="14"/>
      <c r="AX24" s="14"/>
      <c r="AY24" s="14"/>
      <c r="AZ24" s="14"/>
      <c r="BA24" s="14"/>
      <c r="BB24" s="14"/>
      <c r="BC24" s="14"/>
      <c r="BD24" s="14"/>
      <c r="BE24" s="14"/>
      <c r="BF24" s="24"/>
      <c r="BG24" s="14"/>
      <c r="BH24" s="79"/>
      <c r="BI24" s="9"/>
      <c r="BJ24" s="48"/>
      <c r="BK24" s="48"/>
      <c r="BL24" s="48"/>
      <c r="BM24" s="48"/>
      <c r="BN24" s="48"/>
      <c r="BO24" s="48"/>
      <c r="BP24" s="48"/>
      <c r="BQ24" s="48"/>
      <c r="BR24" s="48"/>
      <c r="BS24" s="48"/>
      <c r="BT24" s="48"/>
      <c r="BU24" s="434"/>
      <c r="BV24" s="48"/>
      <c r="BW24" s="48"/>
      <c r="BX24" s="48"/>
      <c r="BY24" s="48"/>
      <c r="BZ24" s="48"/>
      <c r="CA24" s="48"/>
    </row>
    <row r="25" spans="1:79" x14ac:dyDescent="0.15">
      <c r="A25" s="11" t="s">
        <v>996</v>
      </c>
      <c r="B25" s="83" t="s">
        <v>997</v>
      </c>
      <c r="C25" s="104" t="s">
        <v>998</v>
      </c>
      <c r="D25" s="78" t="s">
        <v>79</v>
      </c>
      <c r="E25" s="14">
        <v>80</v>
      </c>
      <c r="F25" s="8">
        <v>62.6</v>
      </c>
      <c r="G25" s="9">
        <v>1.79</v>
      </c>
      <c r="H25" s="8">
        <v>21.6</v>
      </c>
      <c r="I25" s="9">
        <v>12.16</v>
      </c>
      <c r="J25" s="87">
        <v>3.7999999999999999E-2</v>
      </c>
      <c r="K25" s="9">
        <v>0.4</v>
      </c>
      <c r="L25" s="9">
        <v>7.0000000000000007E-2</v>
      </c>
      <c r="M25" s="9">
        <v>0.05</v>
      </c>
      <c r="N25" s="9">
        <v>0.51</v>
      </c>
      <c r="O25" s="9">
        <v>0.13</v>
      </c>
      <c r="P25" s="8">
        <v>0.3</v>
      </c>
      <c r="Q25" s="9">
        <v>99.55</v>
      </c>
      <c r="R25" s="22"/>
      <c r="S25" s="12">
        <v>162</v>
      </c>
      <c r="T25" s="12">
        <v>146</v>
      </c>
      <c r="U25" s="12">
        <v>33</v>
      </c>
      <c r="V25" s="12">
        <v>37</v>
      </c>
      <c r="W25" s="12">
        <v>61</v>
      </c>
      <c r="X25" s="12">
        <v>48</v>
      </c>
      <c r="Y25" s="12">
        <v>39</v>
      </c>
      <c r="Z25" s="12">
        <v>203</v>
      </c>
      <c r="AA25" s="12">
        <v>16</v>
      </c>
      <c r="AB25" s="12">
        <v>84</v>
      </c>
      <c r="AC25" s="12">
        <v>726</v>
      </c>
      <c r="AD25" s="515">
        <v>26</v>
      </c>
      <c r="AE25" s="12"/>
      <c r="AF25" s="519">
        <v>0.72890200000000005</v>
      </c>
      <c r="AG25" s="520">
        <v>2.5999999999999998E-5</v>
      </c>
      <c r="AI25" s="21">
        <v>0.3</v>
      </c>
      <c r="AJ25" s="8">
        <v>62.8</v>
      </c>
      <c r="AK25" s="9">
        <v>1.8</v>
      </c>
      <c r="AL25" s="8">
        <v>21.7</v>
      </c>
      <c r="AM25" s="9">
        <v>12.2</v>
      </c>
      <c r="AN25" s="87">
        <v>3.7999999999999999E-2</v>
      </c>
      <c r="AO25" s="9">
        <v>0.4</v>
      </c>
      <c r="AP25" s="9">
        <v>7.0000000000000007E-2</v>
      </c>
      <c r="AQ25" s="9">
        <v>0.05</v>
      </c>
      <c r="AR25" s="9">
        <v>0.51</v>
      </c>
      <c r="AS25" s="9">
        <v>0.13</v>
      </c>
      <c r="AT25" s="8"/>
      <c r="AU25" s="14">
        <v>162</v>
      </c>
      <c r="AV25" s="14">
        <v>146</v>
      </c>
      <c r="AW25" s="14">
        <v>33</v>
      </c>
      <c r="AX25" s="14">
        <v>37</v>
      </c>
      <c r="AY25" s="14">
        <v>61</v>
      </c>
      <c r="AZ25" s="14">
        <v>48</v>
      </c>
      <c r="BA25" s="14">
        <v>39</v>
      </c>
      <c r="BB25" s="14">
        <v>204</v>
      </c>
      <c r="BC25" s="14">
        <v>16</v>
      </c>
      <c r="BD25" s="14">
        <v>84</v>
      </c>
      <c r="BE25" s="14">
        <v>728</v>
      </c>
      <c r="BF25" s="24">
        <f t="shared" ref="BF25:BF33" si="3">AD25*100/(100-AI25)</f>
        <v>26.078234704112337</v>
      </c>
      <c r="BG25" s="14"/>
      <c r="BH25" s="79">
        <v>0.69</v>
      </c>
      <c r="BI25" s="9">
        <v>-0.71</v>
      </c>
      <c r="BJ25" s="48">
        <v>0.03</v>
      </c>
      <c r="BK25" s="48">
        <v>-0.56999999999999995</v>
      </c>
      <c r="BL25" s="48">
        <v>0.05</v>
      </c>
      <c r="BM25" s="48">
        <v>-0.73</v>
      </c>
      <c r="BN25" s="48">
        <v>-0.9</v>
      </c>
      <c r="BO25" s="48">
        <v>-0.99</v>
      </c>
      <c r="BP25" s="48">
        <v>-1</v>
      </c>
      <c r="BQ25" s="48">
        <v>-0.96</v>
      </c>
      <c r="BR25" s="48">
        <v>-0.78</v>
      </c>
      <c r="BS25" s="48">
        <v>-0.97</v>
      </c>
      <c r="BT25" s="48">
        <v>-0.47846153846153849</v>
      </c>
      <c r="BU25" s="291">
        <f t="shared" ref="BU25:BU33" si="4">BF25/BF$76*BE$76/BE25-1</f>
        <v>-0.73033074308807766</v>
      </c>
      <c r="BV25" s="48">
        <v>-0.89</v>
      </c>
      <c r="BW25" s="48">
        <v>1.67</v>
      </c>
      <c r="BX25" s="48">
        <v>-0.95456982042347893</v>
      </c>
      <c r="BY25" s="48">
        <v>0.26245421245421241</v>
      </c>
      <c r="BZ25" s="48">
        <v>0.24175824175824179</v>
      </c>
      <c r="CA25" s="48">
        <v>-0.83977313009571075</v>
      </c>
    </row>
    <row r="26" spans="1:79" x14ac:dyDescent="0.2">
      <c r="A26" s="11" t="s">
        <v>999</v>
      </c>
      <c r="B26" s="83" t="s">
        <v>1000</v>
      </c>
      <c r="C26" s="104" t="s">
        <v>1001</v>
      </c>
      <c r="D26" s="78" t="s">
        <v>79</v>
      </c>
      <c r="E26" s="14">
        <v>110</v>
      </c>
      <c r="F26" s="8">
        <v>56.7</v>
      </c>
      <c r="G26" s="9">
        <v>1.28</v>
      </c>
      <c r="H26" s="8">
        <v>18.2</v>
      </c>
      <c r="I26" s="9">
        <v>11.23</v>
      </c>
      <c r="J26" s="87">
        <v>5.1999999999999998E-2</v>
      </c>
      <c r="K26" s="9">
        <v>0.26</v>
      </c>
      <c r="L26" s="9">
        <v>0.06</v>
      </c>
      <c r="M26" s="9">
        <v>0.06</v>
      </c>
      <c r="N26" s="9">
        <v>0.39</v>
      </c>
      <c r="O26" s="9">
        <v>0.11</v>
      </c>
      <c r="P26" s="8">
        <v>11.3</v>
      </c>
      <c r="Q26" s="9">
        <v>99.66</v>
      </c>
      <c r="R26" s="22"/>
      <c r="S26" s="12">
        <v>120</v>
      </c>
      <c r="T26" s="12">
        <v>144</v>
      </c>
      <c r="U26" s="12">
        <v>25</v>
      </c>
      <c r="V26" s="12">
        <v>28</v>
      </c>
      <c r="W26" s="12">
        <v>81</v>
      </c>
      <c r="X26" s="12">
        <v>33</v>
      </c>
      <c r="Y26" s="12">
        <v>31</v>
      </c>
      <c r="Z26" s="12">
        <v>174</v>
      </c>
      <c r="AA26" s="12">
        <v>12</v>
      </c>
      <c r="AB26" s="12">
        <v>74</v>
      </c>
      <c r="AC26" s="12">
        <v>479</v>
      </c>
      <c r="AD26" s="515">
        <v>20</v>
      </c>
      <c r="AE26" s="12"/>
      <c r="AF26" s="519">
        <v>0.72979400000000005</v>
      </c>
      <c r="AG26" s="519">
        <v>8.0000000000000007E-5</v>
      </c>
      <c r="AI26" s="21">
        <v>11.3</v>
      </c>
      <c r="AJ26" s="8">
        <v>63.9</v>
      </c>
      <c r="AK26" s="9">
        <v>1.44</v>
      </c>
      <c r="AL26" s="8">
        <v>20.5</v>
      </c>
      <c r="AM26" s="9">
        <v>12.66</v>
      </c>
      <c r="AN26" s="87">
        <v>5.8999999999999997E-2</v>
      </c>
      <c r="AO26" s="9">
        <v>0.28999999999999998</v>
      </c>
      <c r="AP26" s="9">
        <v>7.0000000000000007E-2</v>
      </c>
      <c r="AQ26" s="9">
        <v>7.0000000000000007E-2</v>
      </c>
      <c r="AR26" s="9">
        <v>0.44</v>
      </c>
      <c r="AS26" s="9">
        <v>0.12</v>
      </c>
      <c r="AT26" s="8"/>
      <c r="AU26" s="14">
        <v>135</v>
      </c>
      <c r="AV26" s="14">
        <v>162</v>
      </c>
      <c r="AW26" s="14">
        <v>28</v>
      </c>
      <c r="AX26" s="14">
        <v>32</v>
      </c>
      <c r="AY26" s="14">
        <v>91</v>
      </c>
      <c r="AZ26" s="14">
        <v>37</v>
      </c>
      <c r="BA26" s="14">
        <v>35</v>
      </c>
      <c r="BB26" s="14">
        <v>196</v>
      </c>
      <c r="BC26" s="14">
        <v>14</v>
      </c>
      <c r="BD26" s="14">
        <v>83</v>
      </c>
      <c r="BE26" s="14">
        <v>540</v>
      </c>
      <c r="BF26" s="24">
        <f t="shared" si="3"/>
        <v>22.547914317925592</v>
      </c>
      <c r="BG26" s="14"/>
      <c r="BH26" s="79">
        <v>0.57999999999999996</v>
      </c>
      <c r="BI26" s="9">
        <v>-0.61</v>
      </c>
      <c r="BJ26" s="48">
        <v>0.12</v>
      </c>
      <c r="BK26" s="48">
        <v>-0.45</v>
      </c>
      <c r="BL26" s="48">
        <v>0.47</v>
      </c>
      <c r="BM26" s="48">
        <v>-0.43</v>
      </c>
      <c r="BN26" s="48">
        <v>-0.9</v>
      </c>
      <c r="BO26" s="48">
        <v>-0.99</v>
      </c>
      <c r="BP26" s="48">
        <v>-0.99</v>
      </c>
      <c r="BQ26" s="48">
        <v>-0.95</v>
      </c>
      <c r="BR26" s="48">
        <v>-0.72</v>
      </c>
      <c r="BS26" s="48">
        <v>-0.96</v>
      </c>
      <c r="BT26" s="48">
        <v>-0.30525925925925934</v>
      </c>
      <c r="BU26" s="291">
        <f t="shared" si="4"/>
        <v>-0.68566174053391693</v>
      </c>
      <c r="BV26" s="48">
        <v>-0.89</v>
      </c>
      <c r="BW26" s="48">
        <v>2.99</v>
      </c>
      <c r="BX26" s="48">
        <v>-0.94896115627822941</v>
      </c>
      <c r="BY26" s="48">
        <v>1.5390123456790121</v>
      </c>
      <c r="BZ26" s="48">
        <v>0.60842411038489463</v>
      </c>
      <c r="CA26" s="48">
        <v>-0.81099163679808839</v>
      </c>
    </row>
    <row r="27" spans="1:79" x14ac:dyDescent="0.2">
      <c r="A27" s="11" t="s">
        <v>1002</v>
      </c>
      <c r="B27" s="83" t="s">
        <v>1003</v>
      </c>
      <c r="C27" s="104" t="s">
        <v>1004</v>
      </c>
      <c r="D27" s="78" t="s">
        <v>79</v>
      </c>
      <c r="E27" s="14">
        <v>140</v>
      </c>
      <c r="F27" s="8">
        <v>35.700000000000003</v>
      </c>
      <c r="G27" s="9">
        <v>1.08</v>
      </c>
      <c r="H27" s="8">
        <v>18.8</v>
      </c>
      <c r="I27" s="9">
        <v>11.02</v>
      </c>
      <c r="J27" s="87">
        <v>5.8000000000000003E-2</v>
      </c>
      <c r="K27" s="9">
        <v>0.17</v>
      </c>
      <c r="L27" s="9">
        <v>0.01</v>
      </c>
      <c r="M27" s="9" t="s">
        <v>190</v>
      </c>
      <c r="N27" s="9">
        <v>0.28999999999999998</v>
      </c>
      <c r="O27" s="9">
        <v>0.09</v>
      </c>
      <c r="P27" s="8">
        <v>32.5</v>
      </c>
      <c r="Q27" s="9">
        <v>99.8</v>
      </c>
      <c r="R27" s="22"/>
      <c r="S27" s="12">
        <v>84</v>
      </c>
      <c r="T27" s="12">
        <v>183</v>
      </c>
      <c r="U27" s="12">
        <v>27</v>
      </c>
      <c r="V27" s="12">
        <v>22</v>
      </c>
      <c r="W27" s="12">
        <v>44</v>
      </c>
      <c r="X27" s="12">
        <v>32</v>
      </c>
      <c r="Y27" s="12">
        <v>14</v>
      </c>
      <c r="Z27" s="12">
        <v>158</v>
      </c>
      <c r="AA27" s="12">
        <v>12</v>
      </c>
      <c r="AB27" s="12">
        <v>74</v>
      </c>
      <c r="AC27" s="12">
        <v>284</v>
      </c>
      <c r="AD27" s="515">
        <v>19</v>
      </c>
      <c r="AE27" s="12"/>
      <c r="AF27" s="519">
        <v>0.74910200000000005</v>
      </c>
      <c r="AG27" s="519">
        <v>8.0000000000000007E-5</v>
      </c>
      <c r="AI27" s="21">
        <v>32.5</v>
      </c>
      <c r="AJ27" s="8">
        <v>52.9</v>
      </c>
      <c r="AK27" s="9">
        <v>1.6</v>
      </c>
      <c r="AL27" s="8">
        <v>27.9</v>
      </c>
      <c r="AM27" s="9">
        <v>16.329999999999998</v>
      </c>
      <c r="AN27" s="87">
        <v>8.5999999999999993E-2</v>
      </c>
      <c r="AO27" s="9">
        <v>0.25</v>
      </c>
      <c r="AP27" s="9">
        <v>0.01</v>
      </c>
      <c r="AQ27" s="9" t="s">
        <v>190</v>
      </c>
      <c r="AR27" s="9">
        <v>0.43</v>
      </c>
      <c r="AS27" s="9">
        <v>0.13</v>
      </c>
      <c r="AT27" s="8"/>
      <c r="AU27" s="14">
        <v>124</v>
      </c>
      <c r="AV27" s="14">
        <v>271</v>
      </c>
      <c r="AW27" s="14">
        <v>40</v>
      </c>
      <c r="AX27" s="14">
        <v>33</v>
      </c>
      <c r="AY27" s="14">
        <v>65</v>
      </c>
      <c r="AZ27" s="14">
        <v>47</v>
      </c>
      <c r="BA27" s="14">
        <v>21</v>
      </c>
      <c r="BB27" s="14">
        <v>234</v>
      </c>
      <c r="BC27" s="14">
        <v>18</v>
      </c>
      <c r="BD27" s="14">
        <v>110</v>
      </c>
      <c r="BE27" s="14">
        <v>421</v>
      </c>
      <c r="BF27" s="24">
        <f t="shared" si="3"/>
        <v>28.148148148148149</v>
      </c>
      <c r="BG27" s="14"/>
      <c r="BH27" s="79">
        <v>0.46</v>
      </c>
      <c r="BI27" s="9">
        <v>-0.57999999999999996</v>
      </c>
      <c r="BJ27" s="48">
        <v>0.59</v>
      </c>
      <c r="BK27" s="48">
        <v>-0.03</v>
      </c>
      <c r="BL27" s="48">
        <v>1.44</v>
      </c>
      <c r="BM27" s="48">
        <v>7.0000000000000007E-2</v>
      </c>
      <c r="BN27" s="48">
        <v>-0.89</v>
      </c>
      <c r="BO27" s="48">
        <v>-1</v>
      </c>
      <c r="BP27" s="111">
        <v>-1</v>
      </c>
      <c r="BQ27" s="48">
        <v>-0.94</v>
      </c>
      <c r="BR27" s="48">
        <v>-0.61</v>
      </c>
      <c r="BS27" s="48">
        <v>-0.97</v>
      </c>
      <c r="BT27" s="48">
        <v>0.180997624703088</v>
      </c>
      <c r="BU27" s="291">
        <f t="shared" si="4"/>
        <v>-0.49667052857179128</v>
      </c>
      <c r="BV27" s="48">
        <v>-0.81</v>
      </c>
      <c r="BW27" s="48">
        <v>7.56</v>
      </c>
      <c r="BX27" s="48">
        <v>-0.93986872568646507</v>
      </c>
      <c r="BY27" s="48">
        <v>1.3262074425969912</v>
      </c>
      <c r="BZ27" s="48">
        <v>1.4630431745144614</v>
      </c>
      <c r="CA27" s="48">
        <v>-0.68829974714581255</v>
      </c>
    </row>
    <row r="28" spans="1:79" x14ac:dyDescent="0.2">
      <c r="A28" s="11" t="s">
        <v>1005</v>
      </c>
      <c r="B28" s="83" t="s">
        <v>1006</v>
      </c>
      <c r="C28" s="104" t="s">
        <v>1007</v>
      </c>
      <c r="D28" s="78" t="s">
        <v>79</v>
      </c>
      <c r="E28" s="14">
        <v>185</v>
      </c>
      <c r="F28" s="8">
        <v>49</v>
      </c>
      <c r="G28" s="9">
        <v>0.98</v>
      </c>
      <c r="H28" s="8">
        <v>25.1</v>
      </c>
      <c r="I28" s="9">
        <v>11.04</v>
      </c>
      <c r="J28" s="87">
        <v>7.0000000000000007E-2</v>
      </c>
      <c r="K28" s="9">
        <v>0.31</v>
      </c>
      <c r="L28" s="9">
        <v>0.01</v>
      </c>
      <c r="M28" s="9">
        <v>0.24</v>
      </c>
      <c r="N28" s="9">
        <v>0.38</v>
      </c>
      <c r="O28" s="9">
        <v>0.08</v>
      </c>
      <c r="P28" s="8">
        <v>12.4</v>
      </c>
      <c r="Q28" s="9">
        <v>99.61</v>
      </c>
      <c r="R28" s="22"/>
      <c r="S28" s="12">
        <v>75</v>
      </c>
      <c r="T28" s="12">
        <v>180</v>
      </c>
      <c r="U28" s="12">
        <v>36</v>
      </c>
      <c r="V28" s="12">
        <v>22</v>
      </c>
      <c r="W28" s="12">
        <v>57</v>
      </c>
      <c r="X28" s="12">
        <v>46</v>
      </c>
      <c r="Y28" s="12">
        <v>12</v>
      </c>
      <c r="Z28" s="12">
        <v>157</v>
      </c>
      <c r="AA28" s="12">
        <v>12</v>
      </c>
      <c r="AB28" s="12">
        <v>79</v>
      </c>
      <c r="AC28" s="12">
        <v>297</v>
      </c>
      <c r="AD28" s="515">
        <v>24</v>
      </c>
      <c r="AE28" s="12"/>
      <c r="AF28" s="519">
        <v>0.78639199999999998</v>
      </c>
      <c r="AG28" s="519">
        <v>8.0000000000000007E-5</v>
      </c>
      <c r="AI28" s="21">
        <v>12.4</v>
      </c>
      <c r="AJ28" s="8">
        <v>55.9</v>
      </c>
      <c r="AK28" s="9">
        <v>1.1200000000000001</v>
      </c>
      <c r="AL28" s="8">
        <v>28.7</v>
      </c>
      <c r="AM28" s="9">
        <v>12.6</v>
      </c>
      <c r="AN28" s="87">
        <v>0.08</v>
      </c>
      <c r="AO28" s="9">
        <v>0.35</v>
      </c>
      <c r="AP28" s="9">
        <v>0.01</v>
      </c>
      <c r="AQ28" s="9">
        <v>0.27</v>
      </c>
      <c r="AR28" s="9">
        <v>0.43</v>
      </c>
      <c r="AS28" s="9">
        <v>0.09</v>
      </c>
      <c r="AT28" s="8"/>
      <c r="AU28" s="14">
        <v>86</v>
      </c>
      <c r="AV28" s="14">
        <v>205</v>
      </c>
      <c r="AW28" s="14">
        <v>41</v>
      </c>
      <c r="AX28" s="14">
        <v>25</v>
      </c>
      <c r="AY28" s="14">
        <v>65</v>
      </c>
      <c r="AZ28" s="14">
        <v>53</v>
      </c>
      <c r="BA28" s="14">
        <v>14</v>
      </c>
      <c r="BB28" s="14">
        <v>179</v>
      </c>
      <c r="BC28" s="14">
        <v>14</v>
      </c>
      <c r="BD28" s="14">
        <v>90</v>
      </c>
      <c r="BE28" s="14">
        <v>339</v>
      </c>
      <c r="BF28" s="24">
        <f t="shared" si="3"/>
        <v>27.397260273972606</v>
      </c>
      <c r="BG28" s="14"/>
      <c r="BH28" s="79">
        <v>0.33</v>
      </c>
      <c r="BI28" s="9">
        <v>-0.45</v>
      </c>
      <c r="BJ28" s="48">
        <v>0.38</v>
      </c>
      <c r="BK28" s="48">
        <v>0.23</v>
      </c>
      <c r="BL28" s="48">
        <v>1.33</v>
      </c>
      <c r="BM28" s="48">
        <v>0.24</v>
      </c>
      <c r="BN28" s="48">
        <v>-0.81</v>
      </c>
      <c r="BO28" s="48">
        <v>-1</v>
      </c>
      <c r="BP28" s="48">
        <v>-0.95</v>
      </c>
      <c r="BQ28" s="48">
        <v>-0.93</v>
      </c>
      <c r="BR28" s="48">
        <v>-0.67</v>
      </c>
      <c r="BS28" s="48">
        <v>-0.98</v>
      </c>
      <c r="BT28" s="48">
        <v>0.19999999999999996</v>
      </c>
      <c r="BU28" s="291">
        <f t="shared" si="4"/>
        <v>-0.39159599337671458</v>
      </c>
      <c r="BV28" s="48">
        <v>-0.74</v>
      </c>
      <c r="BW28" s="48">
        <v>7.04</v>
      </c>
      <c r="BX28" s="48">
        <v>-0.94820837097259858</v>
      </c>
      <c r="BY28" s="48">
        <v>1.8888888888888884</v>
      </c>
      <c r="BZ28" s="48">
        <v>1.3398692810457513</v>
      </c>
      <c r="CA28" s="48">
        <v>-0.69892473118279574</v>
      </c>
    </row>
    <row r="29" spans="1:79" x14ac:dyDescent="0.2">
      <c r="A29" s="11" t="s">
        <v>1008</v>
      </c>
      <c r="B29" s="83" t="s">
        <v>1009</v>
      </c>
      <c r="C29" s="104" t="s">
        <v>1010</v>
      </c>
      <c r="D29" s="78" t="s">
        <v>79</v>
      </c>
      <c r="E29" s="14">
        <v>235</v>
      </c>
      <c r="F29" s="8">
        <v>24.6</v>
      </c>
      <c r="G29" s="9">
        <v>0.56999999999999995</v>
      </c>
      <c r="H29" s="8">
        <v>10.1</v>
      </c>
      <c r="I29" s="9">
        <v>4.4400000000000004</v>
      </c>
      <c r="J29" s="87">
        <v>6.6000000000000003E-2</v>
      </c>
      <c r="K29" s="9">
        <v>0.2</v>
      </c>
      <c r="L29" s="9" t="s">
        <v>190</v>
      </c>
      <c r="M29" s="9">
        <v>7.0000000000000007E-2</v>
      </c>
      <c r="N29" s="9">
        <v>0.35</v>
      </c>
      <c r="O29" s="9">
        <v>0.03</v>
      </c>
      <c r="P29" s="8">
        <v>59.4</v>
      </c>
      <c r="Q29" s="9">
        <v>99.83</v>
      </c>
      <c r="R29" s="22"/>
      <c r="S29" s="12">
        <v>64</v>
      </c>
      <c r="T29" s="12">
        <v>88</v>
      </c>
      <c r="U29" s="12">
        <v>13</v>
      </c>
      <c r="V29" s="12">
        <v>16</v>
      </c>
      <c r="W29" s="12">
        <v>20</v>
      </c>
      <c r="X29" s="12">
        <v>33</v>
      </c>
      <c r="Y29" s="12" t="s">
        <v>83</v>
      </c>
      <c r="Z29" s="12">
        <v>75</v>
      </c>
      <c r="AA29" s="12" t="s">
        <v>83</v>
      </c>
      <c r="AB29" s="12">
        <v>32</v>
      </c>
      <c r="AC29" s="12">
        <v>186</v>
      </c>
      <c r="AD29" s="515">
        <v>19</v>
      </c>
      <c r="AE29" s="12"/>
      <c r="AF29" s="519">
        <v>0.80806500000000003</v>
      </c>
      <c r="AG29" s="519">
        <v>8.0000000000000007E-5</v>
      </c>
      <c r="AI29" s="21">
        <v>59.4</v>
      </c>
      <c r="AJ29" s="8">
        <v>60.6</v>
      </c>
      <c r="AK29" s="9">
        <v>1.4</v>
      </c>
      <c r="AL29" s="8">
        <v>24.9</v>
      </c>
      <c r="AM29" s="9">
        <v>10.94</v>
      </c>
      <c r="AN29" s="87">
        <v>0.16300000000000001</v>
      </c>
      <c r="AO29" s="9">
        <v>0.49</v>
      </c>
      <c r="AP29" s="9" t="s">
        <v>190</v>
      </c>
      <c r="AQ29" s="9">
        <v>0.17</v>
      </c>
      <c r="AR29" s="9">
        <v>0.86</v>
      </c>
      <c r="AS29" s="9">
        <v>7.0000000000000007E-2</v>
      </c>
      <c r="AT29" s="8"/>
      <c r="AU29" s="14">
        <v>158</v>
      </c>
      <c r="AV29" s="14">
        <v>217</v>
      </c>
      <c r="AW29" s="14">
        <v>32</v>
      </c>
      <c r="AX29" s="14">
        <v>39</v>
      </c>
      <c r="AY29" s="14">
        <v>49</v>
      </c>
      <c r="AZ29" s="14">
        <v>81</v>
      </c>
      <c r="BA29" s="14" t="s">
        <v>83</v>
      </c>
      <c r="BB29" s="14">
        <v>185</v>
      </c>
      <c r="BC29" s="14" t="s">
        <v>83</v>
      </c>
      <c r="BD29" s="14">
        <v>79</v>
      </c>
      <c r="BE29" s="14">
        <v>458</v>
      </c>
      <c r="BF29" s="24">
        <f t="shared" si="3"/>
        <v>46.798029556650242</v>
      </c>
      <c r="BG29" s="14"/>
      <c r="BH29" s="79">
        <v>0.51</v>
      </c>
      <c r="BI29" s="9">
        <v>-0.56000000000000005</v>
      </c>
      <c r="BJ29" s="48">
        <v>0.28000000000000003</v>
      </c>
      <c r="BK29" s="48">
        <v>-0.21</v>
      </c>
      <c r="BL29" s="48">
        <v>0.5</v>
      </c>
      <c r="BM29" s="48">
        <v>0.87</v>
      </c>
      <c r="BN29" s="48">
        <v>-0.81</v>
      </c>
      <c r="BO29" s="111">
        <v>-1</v>
      </c>
      <c r="BP29" s="48">
        <v>-0.98</v>
      </c>
      <c r="BQ29" s="48">
        <v>-0.89</v>
      </c>
      <c r="BR29" s="48">
        <v>-0.81</v>
      </c>
      <c r="BS29" s="117">
        <v>-1</v>
      </c>
      <c r="BT29" s="48">
        <v>-0.22034934497816594</v>
      </c>
      <c r="BU29" s="291">
        <f t="shared" si="4"/>
        <v>-0.23078681920154454</v>
      </c>
      <c r="BV29" s="48">
        <v>-0.7</v>
      </c>
      <c r="BW29" s="48">
        <v>5.3</v>
      </c>
      <c r="BX29" s="48">
        <v>-0.92957085320489308</v>
      </c>
      <c r="BY29" s="48">
        <v>0.61193595342066942</v>
      </c>
      <c r="BZ29" s="48">
        <v>0.78996489425464511</v>
      </c>
      <c r="CA29" s="111">
        <v>-1</v>
      </c>
    </row>
    <row r="30" spans="1:79" x14ac:dyDescent="0.2">
      <c r="A30" s="11" t="s">
        <v>1011</v>
      </c>
      <c r="B30" s="83" t="s">
        <v>1012</v>
      </c>
      <c r="C30" s="104" t="s">
        <v>1013</v>
      </c>
      <c r="D30" s="78" t="s">
        <v>79</v>
      </c>
      <c r="E30" s="14">
        <v>275</v>
      </c>
      <c r="F30" s="8">
        <v>50.3</v>
      </c>
      <c r="G30" s="9">
        <v>1.1200000000000001</v>
      </c>
      <c r="H30" s="8">
        <v>22.7</v>
      </c>
      <c r="I30" s="9">
        <v>12.08</v>
      </c>
      <c r="J30" s="87">
        <v>0.114</v>
      </c>
      <c r="K30" s="9">
        <v>0.74</v>
      </c>
      <c r="L30" s="9">
        <v>0.01</v>
      </c>
      <c r="M30" s="9">
        <v>0.21</v>
      </c>
      <c r="N30" s="9">
        <v>1.19</v>
      </c>
      <c r="O30" s="9">
        <v>0.14000000000000001</v>
      </c>
      <c r="P30" s="8">
        <v>10.9</v>
      </c>
      <c r="Q30" s="9">
        <v>99.52</v>
      </c>
      <c r="R30" s="22"/>
      <c r="S30" s="12">
        <v>245</v>
      </c>
      <c r="T30" s="12">
        <v>185</v>
      </c>
      <c r="U30" s="12">
        <v>27</v>
      </c>
      <c r="V30" s="12">
        <v>22</v>
      </c>
      <c r="W30" s="12">
        <v>59</v>
      </c>
      <c r="X30" s="12">
        <v>178</v>
      </c>
      <c r="Y30" s="12">
        <v>19</v>
      </c>
      <c r="Z30" s="12">
        <v>172</v>
      </c>
      <c r="AA30" s="12">
        <v>22</v>
      </c>
      <c r="AB30" s="12">
        <v>93</v>
      </c>
      <c r="AC30" s="12">
        <v>388</v>
      </c>
      <c r="AD30" s="515">
        <v>36</v>
      </c>
      <c r="AE30" s="12"/>
      <c r="AF30" s="519">
        <v>0.81311800000000001</v>
      </c>
      <c r="AG30" s="519">
        <v>8.0000000000000007E-5</v>
      </c>
      <c r="AI30" s="21">
        <v>10.9</v>
      </c>
      <c r="AJ30" s="8">
        <v>56.5</v>
      </c>
      <c r="AK30" s="9">
        <v>1.26</v>
      </c>
      <c r="AL30" s="8">
        <v>25.5</v>
      </c>
      <c r="AM30" s="9">
        <v>13.56</v>
      </c>
      <c r="AN30" s="87">
        <v>0.128</v>
      </c>
      <c r="AO30" s="9">
        <v>0.83</v>
      </c>
      <c r="AP30" s="9">
        <v>0.01</v>
      </c>
      <c r="AQ30" s="9">
        <v>0.24</v>
      </c>
      <c r="AR30" s="9">
        <v>1.34</v>
      </c>
      <c r="AS30" s="9">
        <v>0.16</v>
      </c>
      <c r="AT30" s="8"/>
      <c r="AU30" s="14">
        <v>275</v>
      </c>
      <c r="AV30" s="14">
        <v>208</v>
      </c>
      <c r="AW30" s="14">
        <v>30</v>
      </c>
      <c r="AX30" s="14">
        <v>25</v>
      </c>
      <c r="AY30" s="14">
        <v>66</v>
      </c>
      <c r="AZ30" s="14">
        <v>200</v>
      </c>
      <c r="BA30" s="14">
        <v>21</v>
      </c>
      <c r="BB30" s="14">
        <v>193</v>
      </c>
      <c r="BC30" s="14">
        <v>25</v>
      </c>
      <c r="BD30" s="14">
        <v>104</v>
      </c>
      <c r="BE30" s="14">
        <v>435</v>
      </c>
      <c r="BF30" s="24">
        <f t="shared" si="3"/>
        <v>40.404040404040408</v>
      </c>
      <c r="BG30" s="14"/>
      <c r="BH30" s="79">
        <v>0.48</v>
      </c>
      <c r="BI30" s="9">
        <v>-0.56999999999999995</v>
      </c>
      <c r="BJ30" s="48">
        <v>0.21</v>
      </c>
      <c r="BK30" s="48">
        <v>-0.15</v>
      </c>
      <c r="BL30" s="48">
        <v>0.96</v>
      </c>
      <c r="BM30" s="48">
        <v>0.55000000000000004</v>
      </c>
      <c r="BN30" s="48">
        <v>-0.65</v>
      </c>
      <c r="BO30" s="48">
        <v>-1</v>
      </c>
      <c r="BP30" s="48">
        <v>-0.97</v>
      </c>
      <c r="BQ30" s="48">
        <v>-0.83</v>
      </c>
      <c r="BR30" s="48">
        <v>-0.54</v>
      </c>
      <c r="BS30" s="48">
        <v>-0.97</v>
      </c>
      <c r="BT30" s="48">
        <v>8.0643678160919441E-2</v>
      </c>
      <c r="BU30" s="291">
        <f t="shared" si="4"/>
        <v>-0.30076981530679459</v>
      </c>
      <c r="BV30" s="48">
        <v>-0.23</v>
      </c>
      <c r="BW30" s="48">
        <v>5.36</v>
      </c>
      <c r="BX30" s="48">
        <v>-0.87093625725529289</v>
      </c>
      <c r="BY30" s="48">
        <v>1.285977011494253</v>
      </c>
      <c r="BZ30" s="48">
        <v>0.9661032228983546</v>
      </c>
      <c r="CA30" s="48">
        <v>-0.58101594364108267</v>
      </c>
    </row>
    <row r="31" spans="1:79" x14ac:dyDescent="0.15">
      <c r="A31" s="11" t="s">
        <v>1014</v>
      </c>
      <c r="B31" s="83" t="s">
        <v>1015</v>
      </c>
      <c r="C31" s="104" t="s">
        <v>1016</v>
      </c>
      <c r="D31" s="78" t="s">
        <v>79</v>
      </c>
      <c r="E31" s="14">
        <v>310</v>
      </c>
      <c r="F31" s="8">
        <v>68.599999999999994</v>
      </c>
      <c r="G31" s="9">
        <v>0.18</v>
      </c>
      <c r="H31" s="8">
        <v>13.8</v>
      </c>
      <c r="I31" s="9">
        <v>9.18</v>
      </c>
      <c r="J31" s="87">
        <v>0.14199999999999999</v>
      </c>
      <c r="K31" s="9">
        <v>0.12</v>
      </c>
      <c r="L31" s="9">
        <v>0.02</v>
      </c>
      <c r="M31" s="9" t="s">
        <v>190</v>
      </c>
      <c r="N31" s="9">
        <v>0.25</v>
      </c>
      <c r="O31" s="9">
        <v>0.17</v>
      </c>
      <c r="P31" s="8">
        <v>7.3</v>
      </c>
      <c r="Q31" s="9">
        <v>99.73</v>
      </c>
      <c r="R31" s="22"/>
      <c r="S31" s="12">
        <v>122</v>
      </c>
      <c r="T31" s="12">
        <v>164</v>
      </c>
      <c r="U31" s="12">
        <v>16</v>
      </c>
      <c r="V31" s="12" t="s">
        <v>83</v>
      </c>
      <c r="W31" s="12">
        <v>42</v>
      </c>
      <c r="X31" s="12">
        <v>23</v>
      </c>
      <c r="Y31" s="12">
        <v>14</v>
      </c>
      <c r="Z31" s="12">
        <v>105</v>
      </c>
      <c r="AA31" s="12">
        <v>26</v>
      </c>
      <c r="AB31" s="12">
        <v>66</v>
      </c>
      <c r="AC31" s="12">
        <v>1368</v>
      </c>
      <c r="AD31" s="515">
        <v>32</v>
      </c>
      <c r="AE31" s="12"/>
      <c r="AF31" s="519"/>
      <c r="AG31" s="522"/>
      <c r="AI31" s="21">
        <v>7.3</v>
      </c>
      <c r="AJ31" s="8">
        <v>74</v>
      </c>
      <c r="AK31" s="9">
        <v>0.19</v>
      </c>
      <c r="AL31" s="8">
        <v>14.9</v>
      </c>
      <c r="AM31" s="9">
        <v>9.9</v>
      </c>
      <c r="AN31" s="87">
        <v>0.153</v>
      </c>
      <c r="AO31" s="9">
        <v>0.13</v>
      </c>
      <c r="AP31" s="9">
        <v>0.02</v>
      </c>
      <c r="AQ31" s="9" t="s">
        <v>190</v>
      </c>
      <c r="AR31" s="9">
        <v>0.27</v>
      </c>
      <c r="AS31" s="9">
        <v>0.18</v>
      </c>
      <c r="AT31" s="8"/>
      <c r="AU31" s="14">
        <v>132</v>
      </c>
      <c r="AV31" s="14">
        <v>177</v>
      </c>
      <c r="AW31" s="14">
        <v>17</v>
      </c>
      <c r="AX31" s="14" t="s">
        <v>83</v>
      </c>
      <c r="AY31" s="14">
        <v>45</v>
      </c>
      <c r="AZ31" s="14">
        <v>25</v>
      </c>
      <c r="BA31" s="14">
        <v>15</v>
      </c>
      <c r="BB31" s="14">
        <v>113</v>
      </c>
      <c r="BC31" s="14">
        <v>28</v>
      </c>
      <c r="BD31" s="14">
        <v>71</v>
      </c>
      <c r="BE31" s="14">
        <v>1476</v>
      </c>
      <c r="BF31" s="24">
        <f t="shared" si="3"/>
        <v>34.519956850053937</v>
      </c>
      <c r="BG31" s="14"/>
      <c r="BH31" s="79">
        <v>0.85</v>
      </c>
      <c r="BI31" s="9">
        <v>-0.83</v>
      </c>
      <c r="BJ31" s="48">
        <v>-0.95</v>
      </c>
      <c r="BK31" s="48">
        <v>-0.85</v>
      </c>
      <c r="BL31" s="48">
        <v>-0.57999999999999996</v>
      </c>
      <c r="BM31" s="48">
        <v>-0.46</v>
      </c>
      <c r="BN31" s="48">
        <v>-0.98</v>
      </c>
      <c r="BO31" s="48">
        <v>-1</v>
      </c>
      <c r="BP31" s="111">
        <v>-1</v>
      </c>
      <c r="BQ31" s="48">
        <v>-0.99</v>
      </c>
      <c r="BR31" s="48">
        <v>-0.85</v>
      </c>
      <c r="BS31" s="48">
        <v>-0.99</v>
      </c>
      <c r="BT31" s="48">
        <v>-0.78257452574525743</v>
      </c>
      <c r="BU31" s="291">
        <f t="shared" si="4"/>
        <v>-0.82393683091235892</v>
      </c>
      <c r="BV31" s="48">
        <v>-0.97</v>
      </c>
      <c r="BW31" s="48">
        <v>0.59</v>
      </c>
      <c r="BX31" s="48">
        <v>-0.98174220224587072</v>
      </c>
      <c r="BY31" s="48">
        <v>-0.54065040650406504</v>
      </c>
      <c r="BZ31" s="48">
        <v>-0.66074180349646627</v>
      </c>
      <c r="CA31" s="48">
        <v>-0.86170119765713782</v>
      </c>
    </row>
    <row r="32" spans="1:79" x14ac:dyDescent="0.2">
      <c r="A32" s="11" t="s">
        <v>1017</v>
      </c>
      <c r="B32" s="83" t="s">
        <v>1018</v>
      </c>
      <c r="C32" s="104" t="s">
        <v>1019</v>
      </c>
      <c r="D32" s="78" t="s">
        <v>79</v>
      </c>
      <c r="E32" s="14">
        <v>340</v>
      </c>
      <c r="F32" s="8">
        <v>60</v>
      </c>
      <c r="G32" s="9">
        <v>0.93</v>
      </c>
      <c r="H32" s="8">
        <v>20.100000000000001</v>
      </c>
      <c r="I32" s="9">
        <v>7.81</v>
      </c>
      <c r="J32" s="87">
        <v>0.1</v>
      </c>
      <c r="K32" s="9">
        <v>0.47</v>
      </c>
      <c r="L32" s="9">
        <v>0.01</v>
      </c>
      <c r="M32" s="9" t="s">
        <v>190</v>
      </c>
      <c r="N32" s="9">
        <v>0.96</v>
      </c>
      <c r="O32" s="9">
        <v>0.1</v>
      </c>
      <c r="P32" s="8">
        <v>9.3000000000000007</v>
      </c>
      <c r="Q32" s="9">
        <v>99.77</v>
      </c>
      <c r="R32" s="22"/>
      <c r="S32" s="12">
        <v>431</v>
      </c>
      <c r="T32" s="12">
        <v>132</v>
      </c>
      <c r="U32" s="12">
        <v>26</v>
      </c>
      <c r="V32" s="12">
        <v>21</v>
      </c>
      <c r="W32" s="12">
        <v>73</v>
      </c>
      <c r="X32" s="12">
        <v>210</v>
      </c>
      <c r="Y32" s="12">
        <v>33</v>
      </c>
      <c r="Z32" s="12">
        <v>112</v>
      </c>
      <c r="AA32" s="12">
        <v>18</v>
      </c>
      <c r="AB32" s="12">
        <v>92</v>
      </c>
      <c r="AC32" s="12">
        <v>289</v>
      </c>
      <c r="AD32" s="515">
        <v>26</v>
      </c>
      <c r="AE32" s="12"/>
      <c r="AF32" s="519">
        <v>0.77101399999999998</v>
      </c>
      <c r="AG32" s="519">
        <v>8.0000000000000007E-5</v>
      </c>
      <c r="AI32" s="21">
        <v>9.3000000000000007</v>
      </c>
      <c r="AJ32" s="8">
        <v>66.2</v>
      </c>
      <c r="AK32" s="9">
        <v>1.03</v>
      </c>
      <c r="AL32" s="8">
        <v>22.2</v>
      </c>
      <c r="AM32" s="9">
        <v>8.61</v>
      </c>
      <c r="AN32" s="87">
        <v>0.11</v>
      </c>
      <c r="AO32" s="9">
        <v>0.52</v>
      </c>
      <c r="AP32" s="9">
        <v>0.01</v>
      </c>
      <c r="AQ32" s="9" t="s">
        <v>190</v>
      </c>
      <c r="AR32" s="9">
        <v>1.06</v>
      </c>
      <c r="AS32" s="9">
        <v>0.11</v>
      </c>
      <c r="AT32" s="8"/>
      <c r="AU32" s="14">
        <v>475</v>
      </c>
      <c r="AV32" s="14">
        <v>146</v>
      </c>
      <c r="AW32" s="14">
        <v>29</v>
      </c>
      <c r="AX32" s="14">
        <v>23</v>
      </c>
      <c r="AY32" s="14">
        <v>80</v>
      </c>
      <c r="AZ32" s="14">
        <v>232</v>
      </c>
      <c r="BA32" s="14">
        <v>36</v>
      </c>
      <c r="BB32" s="14">
        <v>123</v>
      </c>
      <c r="BC32" s="14">
        <v>20</v>
      </c>
      <c r="BD32" s="14">
        <v>101</v>
      </c>
      <c r="BE32" s="14">
        <v>319</v>
      </c>
      <c r="BF32" s="24">
        <f t="shared" si="3"/>
        <v>28.665931642778389</v>
      </c>
      <c r="BG32" s="14"/>
      <c r="BH32" s="79">
        <v>0.28999999999999998</v>
      </c>
      <c r="BI32" s="9">
        <v>-0.31</v>
      </c>
      <c r="BJ32" s="48">
        <v>0.35</v>
      </c>
      <c r="BK32" s="48">
        <v>0.01</v>
      </c>
      <c r="BL32" s="48">
        <v>0.69</v>
      </c>
      <c r="BM32" s="48">
        <v>0.81</v>
      </c>
      <c r="BN32" s="48">
        <v>-0.7</v>
      </c>
      <c r="BO32" s="48">
        <v>-1</v>
      </c>
      <c r="BP32" s="111">
        <v>-1</v>
      </c>
      <c r="BQ32" s="48">
        <v>-0.81</v>
      </c>
      <c r="BR32" s="48">
        <v>-0.56999999999999995</v>
      </c>
      <c r="BS32" s="48">
        <v>-0.94</v>
      </c>
      <c r="BT32" s="48">
        <v>0.43109717868338571</v>
      </c>
      <c r="BU32" s="291">
        <f t="shared" si="4"/>
        <v>-0.32351214215183288</v>
      </c>
      <c r="BV32" s="48">
        <v>0.22</v>
      </c>
      <c r="BW32" s="48">
        <v>5.08</v>
      </c>
      <c r="BX32" s="48">
        <v>-0.69600688692362367</v>
      </c>
      <c r="BY32" s="48">
        <v>2.7784743991640544</v>
      </c>
      <c r="BZ32" s="48">
        <v>0.70864834962198042</v>
      </c>
      <c r="CA32" s="48">
        <v>-0.5429264839720902</v>
      </c>
    </row>
    <row r="33" spans="1:79" x14ac:dyDescent="0.15">
      <c r="A33" s="11" t="s">
        <v>1020</v>
      </c>
      <c r="B33" s="83" t="s">
        <v>1021</v>
      </c>
      <c r="C33" s="104" t="s">
        <v>1022</v>
      </c>
      <c r="D33" s="78" t="s">
        <v>79</v>
      </c>
      <c r="E33" s="14">
        <v>385</v>
      </c>
      <c r="F33" s="8">
        <v>63.4</v>
      </c>
      <c r="G33" s="9">
        <v>0.69</v>
      </c>
      <c r="H33" s="8">
        <v>20</v>
      </c>
      <c r="I33" s="9">
        <v>5.24</v>
      </c>
      <c r="J33" s="87">
        <v>0.05</v>
      </c>
      <c r="K33" s="9">
        <v>0.86</v>
      </c>
      <c r="L33" s="9">
        <v>0.02</v>
      </c>
      <c r="M33" s="9" t="s">
        <v>190</v>
      </c>
      <c r="N33" s="9">
        <v>0.95</v>
      </c>
      <c r="O33" s="9">
        <v>0.11</v>
      </c>
      <c r="P33" s="8">
        <v>8.5</v>
      </c>
      <c r="Q33" s="9">
        <v>99.83</v>
      </c>
      <c r="R33" s="22"/>
      <c r="S33" s="12">
        <v>309</v>
      </c>
      <c r="T33" s="12">
        <v>51</v>
      </c>
      <c r="U33" s="12">
        <v>27</v>
      </c>
      <c r="V33" s="12">
        <v>15</v>
      </c>
      <c r="W33" s="12">
        <v>28</v>
      </c>
      <c r="X33" s="12">
        <v>181</v>
      </c>
      <c r="Y33" s="12">
        <v>35</v>
      </c>
      <c r="Z33" s="12">
        <v>73</v>
      </c>
      <c r="AA33" s="12">
        <v>15</v>
      </c>
      <c r="AB33" s="12">
        <v>99</v>
      </c>
      <c r="AC33" s="12">
        <v>287</v>
      </c>
      <c r="AD33" s="515">
        <v>33</v>
      </c>
      <c r="AE33" s="12"/>
      <c r="AF33" s="519">
        <v>0.76448799999999995</v>
      </c>
      <c r="AG33" s="520">
        <v>3.6999999999999998E-5</v>
      </c>
      <c r="AI33" s="21">
        <v>8.5</v>
      </c>
      <c r="AJ33" s="8">
        <v>69.3</v>
      </c>
      <c r="AK33" s="9">
        <v>0.75</v>
      </c>
      <c r="AL33" s="8">
        <v>21.9</v>
      </c>
      <c r="AM33" s="9">
        <v>5.73</v>
      </c>
      <c r="AN33" s="87">
        <v>5.5E-2</v>
      </c>
      <c r="AO33" s="9">
        <v>0.94</v>
      </c>
      <c r="AP33" s="9">
        <v>0.02</v>
      </c>
      <c r="AQ33" s="9" t="s">
        <v>190</v>
      </c>
      <c r="AR33" s="9">
        <v>1.04</v>
      </c>
      <c r="AS33" s="9">
        <v>0.12</v>
      </c>
      <c r="AT33" s="8"/>
      <c r="AU33" s="14">
        <v>338</v>
      </c>
      <c r="AV33" s="14">
        <v>56</v>
      </c>
      <c r="AW33" s="14">
        <v>30</v>
      </c>
      <c r="AX33" s="14">
        <v>16</v>
      </c>
      <c r="AY33" s="14">
        <v>31</v>
      </c>
      <c r="AZ33" s="14">
        <v>198</v>
      </c>
      <c r="BA33" s="14">
        <v>38</v>
      </c>
      <c r="BB33" s="14">
        <v>80</v>
      </c>
      <c r="BC33" s="14">
        <v>16</v>
      </c>
      <c r="BD33" s="14">
        <v>108</v>
      </c>
      <c r="BE33" s="14">
        <v>314</v>
      </c>
      <c r="BF33" s="24">
        <f t="shared" si="3"/>
        <v>36.065573770491802</v>
      </c>
      <c r="BG33" s="14"/>
      <c r="BH33" s="79">
        <v>0.28000000000000003</v>
      </c>
      <c r="BI33" s="9">
        <v>-0.27</v>
      </c>
      <c r="BJ33" s="48">
        <v>0</v>
      </c>
      <c r="BK33" s="48">
        <v>0.02</v>
      </c>
      <c r="BL33" s="48">
        <v>0.15</v>
      </c>
      <c r="BM33" s="48">
        <v>-0.08</v>
      </c>
      <c r="BN33" s="48">
        <v>-0.45</v>
      </c>
      <c r="BO33" s="48">
        <v>-0.99</v>
      </c>
      <c r="BP33" s="111">
        <v>-1</v>
      </c>
      <c r="BQ33" s="48">
        <v>-0.81</v>
      </c>
      <c r="BR33" s="48">
        <v>-0.52</v>
      </c>
      <c r="BS33" s="48">
        <v>-0.93</v>
      </c>
      <c r="BT33" s="48">
        <v>0.55464968152866234</v>
      </c>
      <c r="BU33" s="291">
        <f t="shared" si="4"/>
        <v>-0.13533510770089341</v>
      </c>
      <c r="BV33" s="48">
        <v>0.06</v>
      </c>
      <c r="BW33" s="48">
        <v>1.37</v>
      </c>
      <c r="BX33" s="48">
        <v>-0.78024039263747202</v>
      </c>
      <c r="BY33" s="48">
        <v>0.48747346072186848</v>
      </c>
      <c r="BZ33" s="48">
        <v>0.1290121143998999</v>
      </c>
      <c r="CA33" s="48">
        <v>-0.62851859461680704</v>
      </c>
    </row>
    <row r="34" spans="1:79" ht="14" x14ac:dyDescent="0.15">
      <c r="A34" s="112" t="s">
        <v>1023</v>
      </c>
      <c r="B34" s="112"/>
      <c r="C34" s="112"/>
      <c r="D34" s="112"/>
      <c r="E34" s="113"/>
      <c r="F34" s="114">
        <v>52.3</v>
      </c>
      <c r="G34" s="113">
        <v>0.96</v>
      </c>
      <c r="H34" s="114">
        <v>18.899999999999999</v>
      </c>
      <c r="I34" s="114">
        <v>9.4</v>
      </c>
      <c r="J34" s="115">
        <v>7.6999999999999999E-2</v>
      </c>
      <c r="K34" s="113">
        <v>0.39</v>
      </c>
      <c r="L34" s="113">
        <v>0.03</v>
      </c>
      <c r="M34" s="113">
        <v>0.13</v>
      </c>
      <c r="N34" s="113">
        <v>0.59</v>
      </c>
      <c r="O34" s="113">
        <v>0.11</v>
      </c>
      <c r="P34" s="114">
        <v>16.899999999999999</v>
      </c>
      <c r="Q34" s="113">
        <v>99.7</v>
      </c>
      <c r="R34" s="113"/>
      <c r="S34" s="116">
        <v>179</v>
      </c>
      <c r="T34" s="116">
        <v>141</v>
      </c>
      <c r="U34" s="116">
        <v>26</v>
      </c>
      <c r="V34" s="116">
        <v>23</v>
      </c>
      <c r="W34" s="116">
        <v>52</v>
      </c>
      <c r="X34" s="116">
        <v>87</v>
      </c>
      <c r="Y34" s="116">
        <v>25</v>
      </c>
      <c r="Z34" s="116">
        <v>137</v>
      </c>
      <c r="AA34" s="116">
        <v>17</v>
      </c>
      <c r="AB34" s="116">
        <v>77</v>
      </c>
      <c r="AC34" s="116">
        <v>478</v>
      </c>
      <c r="AD34" s="516">
        <f>AVERAGE(AD25:AD33)</f>
        <v>26.111111111111111</v>
      </c>
      <c r="AE34" s="116"/>
      <c r="AF34" s="272">
        <f>AVERAGE(AF25:AF33)</f>
        <v>0.76885937500000012</v>
      </c>
      <c r="AG34" s="272"/>
      <c r="AH34" s="113"/>
      <c r="AI34" s="114">
        <v>16.899999999999999</v>
      </c>
      <c r="AJ34" s="114">
        <v>62.5</v>
      </c>
      <c r="AK34" s="113">
        <v>1.18</v>
      </c>
      <c r="AL34" s="114">
        <v>23.1</v>
      </c>
      <c r="AM34" s="114">
        <v>11.4</v>
      </c>
      <c r="AN34" s="115">
        <v>9.7000000000000003E-2</v>
      </c>
      <c r="AO34" s="113">
        <v>0.47</v>
      </c>
      <c r="AP34" s="113">
        <v>0.03</v>
      </c>
      <c r="AQ34" s="113">
        <v>0.16</v>
      </c>
      <c r="AR34" s="113">
        <v>0.71</v>
      </c>
      <c r="AS34" s="113">
        <v>0.12</v>
      </c>
      <c r="AT34" s="113"/>
      <c r="AU34" s="116">
        <v>209</v>
      </c>
      <c r="AV34" s="116">
        <v>176</v>
      </c>
      <c r="AW34" s="116">
        <v>31</v>
      </c>
      <c r="AX34" s="116">
        <v>29</v>
      </c>
      <c r="AY34" s="116">
        <v>61</v>
      </c>
      <c r="AZ34" s="116">
        <v>102</v>
      </c>
      <c r="BA34" s="116">
        <v>27</v>
      </c>
      <c r="BB34" s="116">
        <v>167</v>
      </c>
      <c r="BC34" s="116">
        <v>19</v>
      </c>
      <c r="BD34" s="116">
        <v>92</v>
      </c>
      <c r="BE34" s="116">
        <v>559</v>
      </c>
      <c r="BF34" s="516">
        <f>AVERAGE(BF25:BF33)</f>
        <v>32.291676629797053</v>
      </c>
      <c r="BG34" s="116"/>
      <c r="BH34" s="113">
        <v>0.5</v>
      </c>
      <c r="BI34" s="113">
        <v>-0.54</v>
      </c>
      <c r="BJ34" s="113">
        <v>0.11</v>
      </c>
      <c r="BK34" s="113">
        <v>-0.22</v>
      </c>
      <c r="BL34" s="113">
        <v>0.56000000000000005</v>
      </c>
      <c r="BM34" s="113">
        <v>0.09</v>
      </c>
      <c r="BN34" s="113">
        <v>-0.79</v>
      </c>
      <c r="BO34" s="113">
        <v>-1</v>
      </c>
      <c r="BP34" s="113">
        <v>-0.99</v>
      </c>
      <c r="BQ34" s="113">
        <v>-0.9</v>
      </c>
      <c r="BR34" s="113">
        <v>-0.67</v>
      </c>
      <c r="BS34" s="113">
        <v>-0.97</v>
      </c>
      <c r="BT34" s="419">
        <f>AVERAGE(BT25:BT33)</f>
        <v>-3.7695167263129527E-2</v>
      </c>
      <c r="BU34" s="526">
        <f>AVERAGE(BU25:BU33)</f>
        <v>-0.45762219120488062</v>
      </c>
      <c r="BV34" s="113">
        <v>-0.55000000000000004</v>
      </c>
      <c r="BW34" s="113">
        <v>4.1100000000000003</v>
      </c>
      <c r="BX34" s="419">
        <f t="shared" ref="BX34:CA34" si="5">AVERAGE(BX25:BX33)</f>
        <v>-0.89445607395865834</v>
      </c>
      <c r="BY34" s="419">
        <f t="shared" si="5"/>
        <v>1.0710859231017649</v>
      </c>
      <c r="BZ34" s="419">
        <f t="shared" si="5"/>
        <v>0.62067573170908463</v>
      </c>
      <c r="CA34" s="419">
        <f t="shared" si="5"/>
        <v>-0.73912794056772502</v>
      </c>
    </row>
    <row r="35" spans="1:79" ht="18" x14ac:dyDescent="0.15">
      <c r="A35" s="112" t="s">
        <v>158</v>
      </c>
      <c r="B35" s="112"/>
      <c r="C35" s="112"/>
      <c r="D35" s="112"/>
      <c r="E35" s="113"/>
      <c r="F35" s="114">
        <v>11</v>
      </c>
      <c r="G35" s="113">
        <v>0.35</v>
      </c>
      <c r="H35" s="114">
        <v>3.5</v>
      </c>
      <c r="I35" s="114">
        <v>2.2000000000000002</v>
      </c>
      <c r="J35" s="115">
        <v>2.7E-2</v>
      </c>
      <c r="K35" s="113">
        <v>0.2</v>
      </c>
      <c r="L35" s="113">
        <v>0.02</v>
      </c>
      <c r="M35" s="113">
        <v>0.11</v>
      </c>
      <c r="N35" s="113">
        <v>0.27</v>
      </c>
      <c r="O35" s="113">
        <v>0.03</v>
      </c>
      <c r="P35" s="114">
        <v>13.9</v>
      </c>
      <c r="Q35" s="113">
        <v>0.09</v>
      </c>
      <c r="R35" s="113"/>
      <c r="S35" s="116">
        <v>96</v>
      </c>
      <c r="T35" s="116">
        <v>35</v>
      </c>
      <c r="U35" s="116">
        <v>6</v>
      </c>
      <c r="V35" s="116">
        <v>6</v>
      </c>
      <c r="W35" s="116">
        <v>15</v>
      </c>
      <c r="X35" s="116">
        <v>60</v>
      </c>
      <c r="Y35" s="116">
        <v>9</v>
      </c>
      <c r="Z35" s="116">
        <v>36</v>
      </c>
      <c r="AA35" s="116">
        <v>4</v>
      </c>
      <c r="AB35" s="116">
        <v>15</v>
      </c>
      <c r="AC35" s="116">
        <v>284</v>
      </c>
      <c r="AD35" s="516">
        <f>_xlfn.CONFIDENCE.T(0.05,STDEV(AD25:AD33),COUNT(AD20:AD33))</f>
        <v>4.0365287318428962</v>
      </c>
      <c r="AE35" s="116"/>
      <c r="AF35" s="273">
        <f>_xlfn.CONFIDENCE.T(0.05,STDEV(AF25:AF33),COUNT(AF25:AF33))</f>
        <v>2.7071924233378761E-2</v>
      </c>
      <c r="AG35" s="273"/>
      <c r="AH35" s="113"/>
      <c r="AI35" s="114">
        <v>13.9</v>
      </c>
      <c r="AJ35" s="114">
        <v>5.2</v>
      </c>
      <c r="AK35" s="113">
        <v>0.37</v>
      </c>
      <c r="AL35" s="114">
        <v>3.2</v>
      </c>
      <c r="AM35" s="114">
        <v>2.4</v>
      </c>
      <c r="AN35" s="115">
        <v>3.4000000000000002E-2</v>
      </c>
      <c r="AO35" s="113">
        <v>0.2</v>
      </c>
      <c r="AP35" s="113">
        <v>0.02</v>
      </c>
      <c r="AQ35" s="113">
        <v>0.12</v>
      </c>
      <c r="AR35" s="113">
        <v>0.28999999999999998</v>
      </c>
      <c r="AS35" s="113">
        <v>0.03</v>
      </c>
      <c r="AT35" s="113"/>
      <c r="AU35" s="116">
        <v>98</v>
      </c>
      <c r="AV35" s="116">
        <v>46</v>
      </c>
      <c r="AW35" s="116">
        <v>5</v>
      </c>
      <c r="AX35" s="116">
        <v>7</v>
      </c>
      <c r="AY35" s="116">
        <v>14</v>
      </c>
      <c r="AZ35" s="116">
        <v>64</v>
      </c>
      <c r="BA35" s="116">
        <v>9</v>
      </c>
      <c r="BB35" s="116">
        <v>39</v>
      </c>
      <c r="BC35" s="116">
        <v>4</v>
      </c>
      <c r="BD35" s="116">
        <v>11</v>
      </c>
      <c r="BE35" s="116">
        <v>282</v>
      </c>
      <c r="BF35" s="516">
        <f>_xlfn.CONFIDENCE.T(0.05,STDEV(BF25:BF33),COUNT(BF20:BF33))</f>
        <v>4.9382889622731732</v>
      </c>
      <c r="BG35" s="116"/>
      <c r="BH35" s="113">
        <v>0.15</v>
      </c>
      <c r="BI35" s="113">
        <v>0.14000000000000001</v>
      </c>
      <c r="BJ35" s="113">
        <v>0.34</v>
      </c>
      <c r="BK35" s="113">
        <v>0.26</v>
      </c>
      <c r="BL35" s="113">
        <v>0.49</v>
      </c>
      <c r="BM35" s="113">
        <v>0.44</v>
      </c>
      <c r="BN35" s="113">
        <v>0.13</v>
      </c>
      <c r="BO35" s="113">
        <v>0</v>
      </c>
      <c r="BP35" s="113">
        <v>0.01</v>
      </c>
      <c r="BQ35" s="113">
        <v>0.05</v>
      </c>
      <c r="BR35" s="113">
        <v>0.09</v>
      </c>
      <c r="BS35" s="113">
        <v>0.02</v>
      </c>
      <c r="BT35" s="419">
        <f>STDEV(BT25:BT34)/SQRT(COUNT(BT25:BT34))*2</f>
        <v>0.26187712472984653</v>
      </c>
      <c r="BU35" s="526">
        <f>_xlfn.CONFIDENCE.T(0.05,STDEV(BU25:BU33),COUNT(BU20:BU33))</f>
        <v>0.15307565327882708</v>
      </c>
      <c r="BV35" s="113">
        <v>0.34</v>
      </c>
      <c r="BW35" s="113">
        <v>1.95</v>
      </c>
      <c r="BX35" s="419">
        <f t="shared" ref="BX35:CA35" si="6">STDEV(BX25:BX34)/SQRT(COUNT(BX25:BX34))*2</f>
        <v>5.7103603415818098E-2</v>
      </c>
      <c r="BY35" s="419">
        <f t="shared" si="6"/>
        <v>0.58565059154967347</v>
      </c>
      <c r="BZ35" s="419">
        <f t="shared" si="6"/>
        <v>0.38930325239767183</v>
      </c>
      <c r="CA35" s="419">
        <f t="shared" si="6"/>
        <v>8.9019579769449658E-2</v>
      </c>
    </row>
    <row r="36" spans="1:79" ht="14" x14ac:dyDescent="0.15">
      <c r="A36" s="112" t="s">
        <v>159</v>
      </c>
      <c r="B36" s="112"/>
      <c r="C36" s="112"/>
      <c r="D36" s="112"/>
      <c r="E36" s="113"/>
      <c r="F36" s="114">
        <v>28.6</v>
      </c>
      <c r="G36" s="113">
        <v>0.91</v>
      </c>
      <c r="H36" s="114">
        <v>9.1</v>
      </c>
      <c r="I36" s="114">
        <v>5.8</v>
      </c>
      <c r="J36" s="115">
        <v>6.9000000000000006E-2</v>
      </c>
      <c r="K36" s="113">
        <v>0.52</v>
      </c>
      <c r="L36" s="113">
        <v>0.05</v>
      </c>
      <c r="M36" s="113">
        <v>0.18</v>
      </c>
      <c r="N36" s="113">
        <v>0.7</v>
      </c>
      <c r="O36" s="113">
        <v>0.08</v>
      </c>
      <c r="P36" s="114">
        <v>36.299999999999997</v>
      </c>
      <c r="Q36" s="113">
        <v>0.24</v>
      </c>
      <c r="R36" s="113"/>
      <c r="S36" s="116">
        <v>250</v>
      </c>
      <c r="T36" s="116">
        <v>92</v>
      </c>
      <c r="U36" s="116">
        <v>14</v>
      </c>
      <c r="V36" s="116">
        <v>14</v>
      </c>
      <c r="W36" s="116">
        <v>40</v>
      </c>
      <c r="X36" s="116">
        <v>156</v>
      </c>
      <c r="Y36" s="116">
        <v>22</v>
      </c>
      <c r="Z36" s="116">
        <v>93</v>
      </c>
      <c r="AA36" s="116">
        <v>10</v>
      </c>
      <c r="AB36" s="116">
        <v>40</v>
      </c>
      <c r="AC36" s="116">
        <v>738</v>
      </c>
      <c r="AD36" s="516">
        <f>2*STDEV(AD25:AD33)</f>
        <v>12.706079035030609</v>
      </c>
      <c r="AE36" s="116"/>
      <c r="AF36" s="273">
        <f>2*STDEV(AF25:AF33)</f>
        <v>6.4763748210046351E-2</v>
      </c>
      <c r="AG36" s="273"/>
      <c r="AH36" s="113"/>
      <c r="AI36" s="114">
        <v>36.299999999999997</v>
      </c>
      <c r="AJ36" s="114">
        <v>13.6</v>
      </c>
      <c r="AK36" s="113">
        <v>0.97</v>
      </c>
      <c r="AL36" s="114">
        <v>8.4</v>
      </c>
      <c r="AM36" s="114">
        <v>6.1</v>
      </c>
      <c r="AN36" s="115">
        <v>8.8999999999999996E-2</v>
      </c>
      <c r="AO36" s="113">
        <v>0.53</v>
      </c>
      <c r="AP36" s="113">
        <v>0.05</v>
      </c>
      <c r="AQ36" s="113">
        <v>0.2</v>
      </c>
      <c r="AR36" s="113">
        <v>0.75</v>
      </c>
      <c r="AS36" s="113">
        <v>7.0000000000000007E-2</v>
      </c>
      <c r="AT36" s="113"/>
      <c r="AU36" s="116">
        <v>255</v>
      </c>
      <c r="AV36" s="116">
        <v>120</v>
      </c>
      <c r="AW36" s="116">
        <v>14</v>
      </c>
      <c r="AX36" s="116">
        <v>16</v>
      </c>
      <c r="AY36" s="116">
        <v>36</v>
      </c>
      <c r="AZ36" s="116">
        <v>165</v>
      </c>
      <c r="BA36" s="116">
        <v>21</v>
      </c>
      <c r="BB36" s="116">
        <v>101</v>
      </c>
      <c r="BC36" s="116">
        <v>10</v>
      </c>
      <c r="BD36" s="116">
        <v>28</v>
      </c>
      <c r="BE36" s="116">
        <v>735</v>
      </c>
      <c r="BF36" s="516">
        <f>2*STDEV(BF25:BF33)</f>
        <v>15.544616184068415</v>
      </c>
      <c r="BG36" s="116"/>
      <c r="BH36" s="113">
        <v>0.38</v>
      </c>
      <c r="BI36" s="113">
        <v>0.36</v>
      </c>
      <c r="BJ36" s="113">
        <v>0.88</v>
      </c>
      <c r="BK36" s="113">
        <v>0.68</v>
      </c>
      <c r="BL36" s="113">
        <v>1.28</v>
      </c>
      <c r="BM36" s="113">
        <v>1.1499999999999999</v>
      </c>
      <c r="BN36" s="113">
        <v>0.33</v>
      </c>
      <c r="BO36" s="113">
        <v>0.01</v>
      </c>
      <c r="BP36" s="113">
        <v>0.04</v>
      </c>
      <c r="BQ36" s="113">
        <v>0.14000000000000001</v>
      </c>
      <c r="BR36" s="113">
        <v>0.24</v>
      </c>
      <c r="BS36" s="113">
        <v>0.04</v>
      </c>
      <c r="BT36" s="419">
        <f>STDEV(BT25:BT33)*2</f>
        <v>0.87836257897219205</v>
      </c>
      <c r="BU36" s="526">
        <f>2*STDEV(BU25:BU33)</f>
        <v>0.48184751753562388</v>
      </c>
      <c r="BV36" s="113">
        <v>0.89</v>
      </c>
      <c r="BW36" s="113">
        <v>5.08</v>
      </c>
      <c r="BX36" s="419">
        <f t="shared" ref="BX36:CA36" si="7">STDEV(BX25:BX33)*2</f>
        <v>0.19153130849693395</v>
      </c>
      <c r="BY36" s="419">
        <f t="shared" si="7"/>
        <v>1.9643318006520512</v>
      </c>
      <c r="BZ36" s="419">
        <f t="shared" si="7"/>
        <v>1.3057628043344285</v>
      </c>
      <c r="CA36" s="419">
        <f t="shared" si="7"/>
        <v>0.29858074753943098</v>
      </c>
    </row>
    <row r="37" spans="1:79" x14ac:dyDescent="0.2">
      <c r="A37" s="11"/>
      <c r="B37" s="83"/>
      <c r="C37" s="83"/>
      <c r="D37" s="83"/>
      <c r="E37" s="14"/>
      <c r="F37" s="8"/>
      <c r="G37" s="9"/>
      <c r="H37" s="8"/>
      <c r="I37" s="9"/>
      <c r="J37" s="9"/>
      <c r="K37" s="9"/>
      <c r="L37" s="9"/>
      <c r="M37" s="9"/>
      <c r="N37" s="9"/>
      <c r="O37" s="9"/>
      <c r="P37" s="8"/>
      <c r="Q37" s="9"/>
      <c r="R37" s="22"/>
      <c r="S37" s="12"/>
      <c r="T37" s="12"/>
      <c r="U37" s="12"/>
      <c r="V37" s="12"/>
      <c r="W37" s="12"/>
      <c r="X37" s="12"/>
      <c r="Y37" s="12"/>
      <c r="Z37" s="12"/>
      <c r="AA37" s="12"/>
      <c r="AB37" s="12"/>
      <c r="AC37" s="12"/>
      <c r="AD37" s="78"/>
      <c r="AE37" s="12"/>
      <c r="AF37" s="83"/>
      <c r="AI37" s="21"/>
      <c r="AJ37" s="8"/>
      <c r="AK37" s="9"/>
      <c r="AL37" s="8"/>
      <c r="AM37" s="9"/>
      <c r="AN37" s="9"/>
      <c r="AO37" s="9"/>
      <c r="AP37" s="9"/>
      <c r="AQ37" s="9"/>
      <c r="AR37" s="9"/>
      <c r="AS37" s="9"/>
      <c r="AT37" s="9"/>
      <c r="AU37" s="14"/>
      <c r="AV37" s="14"/>
      <c r="AW37" s="14"/>
      <c r="AX37" s="14"/>
      <c r="AY37" s="14"/>
      <c r="AZ37" s="14"/>
      <c r="BA37" s="14"/>
      <c r="BB37" s="14"/>
      <c r="BC37" s="14"/>
      <c r="BD37" s="14"/>
      <c r="BE37" s="14"/>
      <c r="BF37" s="24"/>
      <c r="BG37" s="14"/>
      <c r="BH37" s="79"/>
      <c r="BI37" s="9"/>
      <c r="BJ37" s="48"/>
      <c r="BK37" s="48"/>
      <c r="BL37" s="48"/>
      <c r="BM37" s="48"/>
      <c r="BN37" s="48"/>
      <c r="BO37" s="48"/>
      <c r="BP37" s="117"/>
      <c r="BQ37" s="48"/>
      <c r="BR37" s="48"/>
      <c r="BS37" s="48"/>
      <c r="BT37" s="48"/>
      <c r="BU37" s="434"/>
      <c r="BV37" s="48"/>
      <c r="BW37" s="48"/>
      <c r="BX37" s="48"/>
      <c r="BY37" s="48"/>
      <c r="BZ37" s="48"/>
      <c r="CA37" s="48"/>
    </row>
    <row r="38" spans="1:79" x14ac:dyDescent="0.2">
      <c r="A38" s="110" t="s">
        <v>1024</v>
      </c>
      <c r="B38" s="83"/>
      <c r="C38" s="83"/>
      <c r="D38" s="83"/>
      <c r="E38" s="14"/>
      <c r="F38" s="8"/>
      <c r="G38" s="9"/>
      <c r="H38" s="8"/>
      <c r="I38" s="9"/>
      <c r="J38" s="9"/>
      <c r="K38" s="9"/>
      <c r="L38" s="9"/>
      <c r="M38" s="9"/>
      <c r="N38" s="9"/>
      <c r="O38" s="9"/>
      <c r="P38" s="8"/>
      <c r="Q38" s="9"/>
      <c r="R38" s="22"/>
      <c r="S38" s="12"/>
      <c r="T38" s="12"/>
      <c r="U38" s="12"/>
      <c r="V38" s="12"/>
      <c r="W38" s="12"/>
      <c r="X38" s="12"/>
      <c r="Y38" s="12"/>
      <c r="Z38" s="12"/>
      <c r="AA38" s="12"/>
      <c r="AB38" s="12"/>
      <c r="AC38" s="12"/>
      <c r="AD38" s="78"/>
      <c r="AE38" s="12"/>
      <c r="AF38" s="83"/>
      <c r="AI38" s="21"/>
      <c r="AJ38" s="8"/>
      <c r="AK38" s="9"/>
      <c r="AL38" s="8"/>
      <c r="AM38" s="9"/>
      <c r="AN38" s="9"/>
      <c r="AO38" s="9"/>
      <c r="AP38" s="9"/>
      <c r="AQ38" s="9"/>
      <c r="AR38" s="9"/>
      <c r="AS38" s="9"/>
      <c r="AT38" s="8"/>
      <c r="AU38" s="14"/>
      <c r="AV38" s="14"/>
      <c r="AW38" s="14"/>
      <c r="AX38" s="14"/>
      <c r="AY38" s="14"/>
      <c r="AZ38" s="14"/>
      <c r="BA38" s="14"/>
      <c r="BB38" s="14"/>
      <c r="BC38" s="14"/>
      <c r="BD38" s="14"/>
      <c r="BE38" s="14"/>
      <c r="BF38" s="24"/>
      <c r="BG38" s="14"/>
      <c r="BH38" s="79"/>
      <c r="BI38" s="9"/>
      <c r="BJ38" s="48"/>
      <c r="BK38" s="48"/>
      <c r="BL38" s="48"/>
      <c r="BM38" s="48"/>
      <c r="BN38" s="48"/>
      <c r="BO38" s="48"/>
      <c r="BP38" s="117"/>
      <c r="BQ38" s="48"/>
      <c r="BR38" s="48"/>
      <c r="BS38" s="48"/>
      <c r="BT38" s="48"/>
      <c r="BU38" s="434"/>
      <c r="BV38" s="48"/>
      <c r="BW38" s="48"/>
      <c r="BX38" s="48"/>
      <c r="BY38" s="48"/>
      <c r="BZ38" s="48"/>
      <c r="CA38" s="48"/>
    </row>
    <row r="39" spans="1:79" x14ac:dyDescent="0.2">
      <c r="A39" s="11" t="s">
        <v>1025</v>
      </c>
      <c r="B39" s="83" t="s">
        <v>1026</v>
      </c>
      <c r="C39" s="104" t="s">
        <v>1027</v>
      </c>
      <c r="D39" s="78" t="s">
        <v>79</v>
      </c>
      <c r="E39" s="14">
        <v>435</v>
      </c>
      <c r="F39" s="8">
        <v>62.5</v>
      </c>
      <c r="G39" s="9">
        <v>0.73</v>
      </c>
      <c r="H39" s="8">
        <v>20.3</v>
      </c>
      <c r="I39" s="9">
        <v>5.1100000000000003</v>
      </c>
      <c r="J39" s="87">
        <v>3.5999999999999997E-2</v>
      </c>
      <c r="K39" s="9">
        <v>0.54</v>
      </c>
      <c r="L39" s="9">
        <v>0.01</v>
      </c>
      <c r="M39" s="9">
        <v>0.21</v>
      </c>
      <c r="N39" s="9">
        <v>0.85</v>
      </c>
      <c r="O39" s="9">
        <v>0.08</v>
      </c>
      <c r="P39" s="8">
        <v>9.1999999999999993</v>
      </c>
      <c r="Q39" s="9">
        <v>99.62</v>
      </c>
      <c r="R39" s="22"/>
      <c r="S39" s="12">
        <v>291</v>
      </c>
      <c r="T39" s="12">
        <v>22</v>
      </c>
      <c r="U39" s="12">
        <v>28</v>
      </c>
      <c r="V39" s="12">
        <v>20</v>
      </c>
      <c r="W39" s="12">
        <v>30</v>
      </c>
      <c r="X39" s="12">
        <v>133</v>
      </c>
      <c r="Y39" s="12">
        <v>33</v>
      </c>
      <c r="Z39" s="12">
        <v>62</v>
      </c>
      <c r="AA39" s="12">
        <v>15</v>
      </c>
      <c r="AB39" s="12">
        <v>79</v>
      </c>
      <c r="AC39" s="12">
        <v>301</v>
      </c>
      <c r="AD39" s="515">
        <v>27</v>
      </c>
      <c r="AE39" s="12"/>
      <c r="AF39" s="519">
        <v>0.76285599999999998</v>
      </c>
      <c r="AG39" s="519">
        <v>8.0000000000000007E-5</v>
      </c>
      <c r="AI39" s="21">
        <v>9.1999999999999993</v>
      </c>
      <c r="AJ39" s="8">
        <v>68.8</v>
      </c>
      <c r="AK39" s="9">
        <v>0.8</v>
      </c>
      <c r="AL39" s="8">
        <v>22.4</v>
      </c>
      <c r="AM39" s="9">
        <v>5.63</v>
      </c>
      <c r="AN39" s="87">
        <v>0.04</v>
      </c>
      <c r="AO39" s="9">
        <v>0.59</v>
      </c>
      <c r="AP39" s="9">
        <v>0.01</v>
      </c>
      <c r="AQ39" s="9">
        <v>0.23</v>
      </c>
      <c r="AR39" s="9">
        <v>0.94</v>
      </c>
      <c r="AS39" s="9">
        <v>0.09</v>
      </c>
      <c r="AT39" s="8"/>
      <c r="AU39" s="14">
        <v>320</v>
      </c>
      <c r="AV39" s="14">
        <v>24</v>
      </c>
      <c r="AW39" s="14">
        <v>31</v>
      </c>
      <c r="AX39" s="14">
        <v>22</v>
      </c>
      <c r="AY39" s="14">
        <v>33</v>
      </c>
      <c r="AZ39" s="14">
        <v>146</v>
      </c>
      <c r="BA39" s="14">
        <v>36</v>
      </c>
      <c r="BB39" s="14">
        <v>68</v>
      </c>
      <c r="BC39" s="14">
        <v>17</v>
      </c>
      <c r="BD39" s="14">
        <v>87</v>
      </c>
      <c r="BE39" s="14">
        <v>331</v>
      </c>
      <c r="BF39" s="24">
        <f t="shared" ref="BF39:BF52" si="8">AD39*100/(100-AI39)</f>
        <v>29.735682819383261</v>
      </c>
      <c r="BG39" s="14"/>
      <c r="BH39" s="79">
        <v>0.32</v>
      </c>
      <c r="BI39" s="9">
        <v>-0.31</v>
      </c>
      <c r="BJ39" s="48">
        <v>0.01</v>
      </c>
      <c r="BK39" s="48">
        <v>-0.01</v>
      </c>
      <c r="BL39" s="48">
        <v>7.0000000000000007E-2</v>
      </c>
      <c r="BM39" s="48">
        <v>-0.36</v>
      </c>
      <c r="BN39" s="48">
        <v>-0.68</v>
      </c>
      <c r="BO39" s="48">
        <v>-1</v>
      </c>
      <c r="BP39" s="48">
        <v>-0.96</v>
      </c>
      <c r="BQ39" s="48">
        <v>-0.84</v>
      </c>
      <c r="BR39" s="48">
        <v>-0.66</v>
      </c>
      <c r="BS39" s="48">
        <v>-0.94</v>
      </c>
      <c r="BT39" s="48">
        <v>0.18803625377643507</v>
      </c>
      <c r="BU39" s="291">
        <f t="shared" ref="BU39:BU52" si="9">BF39/BF$76*BE$76/BE39-1</f>
        <v>-0.32370753307046796</v>
      </c>
      <c r="BV39" s="48">
        <v>-0.26</v>
      </c>
      <c r="BW39" s="48">
        <v>-0.04</v>
      </c>
      <c r="BX39" s="48">
        <v>-0.80262924482215614</v>
      </c>
      <c r="BY39" s="48">
        <v>0.50211480362537775</v>
      </c>
      <c r="BZ39" s="48">
        <v>-8.9627391742195472E-2</v>
      </c>
      <c r="CA39" s="48">
        <v>-0.62557255628106434</v>
      </c>
    </row>
    <row r="40" spans="1:79" x14ac:dyDescent="0.15">
      <c r="A40" s="11" t="s">
        <v>1028</v>
      </c>
      <c r="B40" s="83" t="s">
        <v>1029</v>
      </c>
      <c r="C40" s="104" t="s">
        <v>1030</v>
      </c>
      <c r="D40" s="78" t="s">
        <v>79</v>
      </c>
      <c r="E40" s="14">
        <v>480</v>
      </c>
      <c r="F40" s="8">
        <v>61.2</v>
      </c>
      <c r="G40" s="9">
        <v>0.67</v>
      </c>
      <c r="H40" s="8">
        <v>21.4</v>
      </c>
      <c r="I40" s="9">
        <v>4.6399999999999997</v>
      </c>
      <c r="J40" s="87">
        <v>5.5E-2</v>
      </c>
      <c r="K40" s="9">
        <v>0.74</v>
      </c>
      <c r="L40" s="9">
        <v>0.03</v>
      </c>
      <c r="M40" s="9">
        <v>0.09</v>
      </c>
      <c r="N40" s="9">
        <v>1.74</v>
      </c>
      <c r="O40" s="9">
        <v>0.08</v>
      </c>
      <c r="P40" s="8">
        <v>8.9</v>
      </c>
      <c r="Q40" s="9">
        <v>99.64</v>
      </c>
      <c r="R40" s="22"/>
      <c r="S40" s="12">
        <v>595</v>
      </c>
      <c r="T40" s="12">
        <v>14</v>
      </c>
      <c r="U40" s="12">
        <v>25</v>
      </c>
      <c r="V40" s="12">
        <v>19</v>
      </c>
      <c r="W40" s="12">
        <v>36</v>
      </c>
      <c r="X40" s="12">
        <v>152</v>
      </c>
      <c r="Y40" s="12">
        <v>85</v>
      </c>
      <c r="Z40" s="12">
        <v>63</v>
      </c>
      <c r="AA40" s="12">
        <v>17</v>
      </c>
      <c r="AB40" s="12">
        <v>84</v>
      </c>
      <c r="AC40" s="12">
        <v>250</v>
      </c>
      <c r="AD40" s="515">
        <v>39</v>
      </c>
      <c r="AE40" s="12"/>
      <c r="AF40" s="520"/>
      <c r="AG40" s="520"/>
      <c r="AI40" s="21">
        <v>8.9</v>
      </c>
      <c r="AJ40" s="8">
        <v>67.2</v>
      </c>
      <c r="AK40" s="9">
        <v>0.74</v>
      </c>
      <c r="AL40" s="8">
        <v>23.5</v>
      </c>
      <c r="AM40" s="9">
        <v>5.09</v>
      </c>
      <c r="AN40" s="87">
        <v>0.06</v>
      </c>
      <c r="AO40" s="9">
        <v>0.81</v>
      </c>
      <c r="AP40" s="9">
        <v>0.03</v>
      </c>
      <c r="AQ40" s="9">
        <v>0.1</v>
      </c>
      <c r="AR40" s="9">
        <v>1.91</v>
      </c>
      <c r="AS40" s="9">
        <v>0.09</v>
      </c>
      <c r="AT40" s="8"/>
      <c r="AU40" s="14">
        <v>653</v>
      </c>
      <c r="AV40" s="14">
        <v>15</v>
      </c>
      <c r="AW40" s="14">
        <v>27</v>
      </c>
      <c r="AX40" s="14">
        <v>21</v>
      </c>
      <c r="AY40" s="14">
        <v>40</v>
      </c>
      <c r="AZ40" s="14">
        <v>167</v>
      </c>
      <c r="BA40" s="14">
        <v>93</v>
      </c>
      <c r="BB40" s="14">
        <v>69</v>
      </c>
      <c r="BC40" s="14">
        <v>19</v>
      </c>
      <c r="BD40" s="14">
        <v>92</v>
      </c>
      <c r="BE40" s="14">
        <v>274</v>
      </c>
      <c r="BF40" s="24">
        <f t="shared" si="8"/>
        <v>42.810098792535676</v>
      </c>
      <c r="BG40" s="14"/>
      <c r="BH40" s="79">
        <v>0.18</v>
      </c>
      <c r="BI40" s="9">
        <v>-0.19</v>
      </c>
      <c r="BJ40" s="48">
        <v>0.13</v>
      </c>
      <c r="BK40" s="48">
        <v>0.25</v>
      </c>
      <c r="BL40" s="48">
        <v>0.17</v>
      </c>
      <c r="BM40" s="48">
        <v>0.15</v>
      </c>
      <c r="BN40" s="48">
        <v>-0.46</v>
      </c>
      <c r="BO40" s="48">
        <v>-0.99</v>
      </c>
      <c r="BP40" s="48">
        <v>-0.98</v>
      </c>
      <c r="BQ40" s="48">
        <v>-0.61</v>
      </c>
      <c r="BR40" s="48">
        <v>-0.59</v>
      </c>
      <c r="BS40" s="48">
        <v>-0.81</v>
      </c>
      <c r="BT40" s="48">
        <v>0.51766423357664237</v>
      </c>
      <c r="BU40" s="291">
        <f t="shared" si="9"/>
        <v>0.17619761736992157</v>
      </c>
      <c r="BV40" s="48">
        <v>0.02</v>
      </c>
      <c r="BW40" s="48">
        <v>-0.27</v>
      </c>
      <c r="BX40" s="48">
        <v>-0.51345452627275667</v>
      </c>
      <c r="BY40" s="48">
        <v>1.1995133819951338</v>
      </c>
      <c r="BZ40" s="48">
        <v>0.11592958351223714</v>
      </c>
      <c r="CA40" s="48">
        <v>-0.49446668236402169</v>
      </c>
    </row>
    <row r="41" spans="1:79" x14ac:dyDescent="0.2">
      <c r="A41" s="11" t="s">
        <v>1031</v>
      </c>
      <c r="B41" s="83" t="s">
        <v>1032</v>
      </c>
      <c r="C41" s="104" t="s">
        <v>1033</v>
      </c>
      <c r="D41" s="78" t="s">
        <v>79</v>
      </c>
      <c r="E41" s="14">
        <v>525</v>
      </c>
      <c r="F41" s="8">
        <v>60.3</v>
      </c>
      <c r="G41" s="9">
        <v>0.71</v>
      </c>
      <c r="H41" s="8">
        <v>20.7</v>
      </c>
      <c r="I41" s="9">
        <v>4.4800000000000004</v>
      </c>
      <c r="J41" s="87">
        <v>2.5999999999999999E-2</v>
      </c>
      <c r="K41" s="9">
        <v>0.76</v>
      </c>
      <c r="L41" s="9">
        <v>0.03</v>
      </c>
      <c r="M41" s="9">
        <v>0.4</v>
      </c>
      <c r="N41" s="9">
        <v>3.28</v>
      </c>
      <c r="O41" s="9">
        <v>0.13</v>
      </c>
      <c r="P41" s="8">
        <v>8.6999999999999993</v>
      </c>
      <c r="Q41" s="9">
        <v>99.53</v>
      </c>
      <c r="R41" s="22"/>
      <c r="S41" s="12">
        <v>965</v>
      </c>
      <c r="T41" s="12">
        <v>16</v>
      </c>
      <c r="U41" s="12">
        <v>24</v>
      </c>
      <c r="V41" s="12">
        <v>18</v>
      </c>
      <c r="W41" s="12">
        <v>32</v>
      </c>
      <c r="X41" s="12">
        <v>192</v>
      </c>
      <c r="Y41" s="12">
        <v>164</v>
      </c>
      <c r="Z41" s="12">
        <v>57</v>
      </c>
      <c r="AA41" s="12">
        <v>19</v>
      </c>
      <c r="AB41" s="12">
        <v>82</v>
      </c>
      <c r="AC41" s="12">
        <v>297</v>
      </c>
      <c r="AD41" s="515">
        <v>27</v>
      </c>
      <c r="AE41" s="12"/>
      <c r="AF41" s="519">
        <v>0.75453199999999998</v>
      </c>
      <c r="AG41" s="314">
        <v>5.0000000000000002E-5</v>
      </c>
      <c r="AI41" s="21">
        <v>8.6999999999999993</v>
      </c>
      <c r="AJ41" s="8">
        <v>66</v>
      </c>
      <c r="AK41" s="9">
        <v>0.78</v>
      </c>
      <c r="AL41" s="8">
        <v>22.7</v>
      </c>
      <c r="AM41" s="9">
        <v>4.91</v>
      </c>
      <c r="AN41" s="87">
        <v>2.8000000000000001E-2</v>
      </c>
      <c r="AO41" s="9">
        <v>0.83</v>
      </c>
      <c r="AP41" s="9">
        <v>0.03</v>
      </c>
      <c r="AQ41" s="9">
        <v>0.44</v>
      </c>
      <c r="AR41" s="9">
        <v>3.59</v>
      </c>
      <c r="AS41" s="9">
        <v>0.14000000000000001</v>
      </c>
      <c r="AT41" s="8"/>
      <c r="AU41" s="14">
        <v>1057</v>
      </c>
      <c r="AV41" s="14">
        <v>18</v>
      </c>
      <c r="AW41" s="14">
        <v>26</v>
      </c>
      <c r="AX41" s="14">
        <v>20</v>
      </c>
      <c r="AY41" s="14">
        <v>35</v>
      </c>
      <c r="AZ41" s="14">
        <v>210</v>
      </c>
      <c r="BA41" s="14">
        <v>180</v>
      </c>
      <c r="BB41" s="14">
        <v>62</v>
      </c>
      <c r="BC41" s="14">
        <v>21</v>
      </c>
      <c r="BD41" s="14">
        <v>90</v>
      </c>
      <c r="BE41" s="14">
        <v>325</v>
      </c>
      <c r="BF41" s="24">
        <f t="shared" si="8"/>
        <v>29.572836801752466</v>
      </c>
      <c r="BG41" s="14"/>
      <c r="BH41" s="79">
        <v>0.3</v>
      </c>
      <c r="BI41" s="9">
        <v>-0.33</v>
      </c>
      <c r="BJ41" s="48">
        <v>0</v>
      </c>
      <c r="BK41" s="48">
        <v>0.02</v>
      </c>
      <c r="BL41" s="48">
        <v>-0.05</v>
      </c>
      <c r="BM41" s="48">
        <v>-0.55000000000000004</v>
      </c>
      <c r="BN41" s="48">
        <v>-0.53</v>
      </c>
      <c r="BO41" s="48">
        <v>-0.99</v>
      </c>
      <c r="BP41" s="48">
        <v>-0.92</v>
      </c>
      <c r="BQ41" s="48">
        <v>-0.38</v>
      </c>
      <c r="BR41" s="48">
        <v>-0.46</v>
      </c>
      <c r="BS41" s="48">
        <v>-0.69</v>
      </c>
      <c r="BT41" s="48">
        <v>0.25169230769230766</v>
      </c>
      <c r="BU41" s="291">
        <f t="shared" si="9"/>
        <v>-0.3149941920945758</v>
      </c>
      <c r="BV41" s="48">
        <v>0.08</v>
      </c>
      <c r="BW41" s="48">
        <v>-0.26</v>
      </c>
      <c r="BX41" s="48">
        <v>-0.33602390382878189</v>
      </c>
      <c r="BY41" s="48">
        <v>0.62256410256410266</v>
      </c>
      <c r="BZ41" s="48">
        <v>-0.15463046757164411</v>
      </c>
      <c r="CA41" s="48">
        <v>-0.52893300248138964</v>
      </c>
    </row>
    <row r="42" spans="1:79" x14ac:dyDescent="0.2">
      <c r="A42" s="11" t="s">
        <v>1034</v>
      </c>
      <c r="B42" s="83" t="s">
        <v>1035</v>
      </c>
      <c r="C42" s="104" t="s">
        <v>1036</v>
      </c>
      <c r="D42" s="78" t="s">
        <v>79</v>
      </c>
      <c r="E42" s="14">
        <v>575</v>
      </c>
      <c r="F42" s="8">
        <v>55.8</v>
      </c>
      <c r="G42" s="9">
        <v>0.83</v>
      </c>
      <c r="H42" s="8">
        <v>24.3</v>
      </c>
      <c r="I42" s="9">
        <v>4.49</v>
      </c>
      <c r="J42" s="87">
        <v>1.6E-2</v>
      </c>
      <c r="K42" s="9">
        <v>0.91</v>
      </c>
      <c r="L42" s="9">
        <v>0.02</v>
      </c>
      <c r="M42" s="9">
        <v>0.11</v>
      </c>
      <c r="N42" s="9">
        <v>3.03</v>
      </c>
      <c r="O42" s="9">
        <v>0.11</v>
      </c>
      <c r="P42" s="8">
        <v>9.9</v>
      </c>
      <c r="Q42" s="9">
        <v>99.54</v>
      </c>
      <c r="R42" s="22"/>
      <c r="S42" s="12">
        <v>982</v>
      </c>
      <c r="T42" s="12">
        <v>15</v>
      </c>
      <c r="U42" s="12">
        <v>27</v>
      </c>
      <c r="V42" s="12">
        <v>18</v>
      </c>
      <c r="W42" s="12">
        <v>44</v>
      </c>
      <c r="X42" s="12">
        <v>208</v>
      </c>
      <c r="Y42" s="12">
        <v>160</v>
      </c>
      <c r="Z42" s="12">
        <v>68</v>
      </c>
      <c r="AA42" s="12">
        <v>18</v>
      </c>
      <c r="AB42" s="12">
        <v>110</v>
      </c>
      <c r="AC42" s="12">
        <v>267</v>
      </c>
      <c r="AD42" s="515">
        <v>32</v>
      </c>
      <c r="AE42" s="12"/>
      <c r="AF42" s="519">
        <v>0.757328</v>
      </c>
      <c r="AG42" s="519">
        <v>8.0000000000000007E-5</v>
      </c>
      <c r="AI42" s="21">
        <v>9.9</v>
      </c>
      <c r="AJ42" s="8">
        <v>61.9</v>
      </c>
      <c r="AK42" s="9">
        <v>0.92</v>
      </c>
      <c r="AL42" s="8">
        <v>27</v>
      </c>
      <c r="AM42" s="9">
        <v>4.9800000000000004</v>
      </c>
      <c r="AN42" s="87">
        <v>1.7999999999999999E-2</v>
      </c>
      <c r="AO42" s="9">
        <v>1.01</v>
      </c>
      <c r="AP42" s="9">
        <v>0.02</v>
      </c>
      <c r="AQ42" s="9">
        <v>0.12</v>
      </c>
      <c r="AR42" s="9">
        <v>3.36</v>
      </c>
      <c r="AS42" s="9">
        <v>0.12</v>
      </c>
      <c r="AT42" s="8"/>
      <c r="AU42" s="14">
        <v>1090</v>
      </c>
      <c r="AV42" s="14">
        <v>17</v>
      </c>
      <c r="AW42" s="14">
        <v>30</v>
      </c>
      <c r="AX42" s="14">
        <v>20</v>
      </c>
      <c r="AY42" s="14">
        <v>49</v>
      </c>
      <c r="AZ42" s="14">
        <v>231</v>
      </c>
      <c r="BA42" s="14">
        <v>178</v>
      </c>
      <c r="BB42" s="14">
        <v>75</v>
      </c>
      <c r="BC42" s="14">
        <v>20</v>
      </c>
      <c r="BD42" s="14">
        <v>122</v>
      </c>
      <c r="BE42" s="14">
        <v>296</v>
      </c>
      <c r="BF42" s="24">
        <f t="shared" si="8"/>
        <v>35.516093229744733</v>
      </c>
      <c r="BG42" s="14"/>
      <c r="BH42" s="79">
        <v>0.24</v>
      </c>
      <c r="BI42" s="9">
        <v>-0.31</v>
      </c>
      <c r="BJ42" s="48">
        <v>0.3</v>
      </c>
      <c r="BK42" s="48">
        <v>0.33</v>
      </c>
      <c r="BL42" s="48">
        <v>0.06</v>
      </c>
      <c r="BM42" s="48">
        <v>-0.68</v>
      </c>
      <c r="BN42" s="48">
        <v>-0.38</v>
      </c>
      <c r="BO42" s="48">
        <v>-0.99</v>
      </c>
      <c r="BP42" s="48">
        <v>-0.98</v>
      </c>
      <c r="BQ42" s="48">
        <v>-0.36</v>
      </c>
      <c r="BR42" s="48">
        <v>-0.49</v>
      </c>
      <c r="BS42" s="48">
        <v>-0.66</v>
      </c>
      <c r="BT42" s="48">
        <v>0.86297297297297293</v>
      </c>
      <c r="BU42" s="291">
        <f t="shared" si="9"/>
        <v>-9.6728922704115816E-2</v>
      </c>
      <c r="BV42" s="48">
        <v>0.31</v>
      </c>
      <c r="BW42" s="48">
        <v>-0.24</v>
      </c>
      <c r="BX42" s="48">
        <v>-0.24821162626040683</v>
      </c>
      <c r="BY42" s="48">
        <v>1.4941441441441441</v>
      </c>
      <c r="BZ42" s="48">
        <v>0.12281399046104924</v>
      </c>
      <c r="CA42" s="48">
        <v>-0.50741063644289452</v>
      </c>
    </row>
    <row r="43" spans="1:79" x14ac:dyDescent="0.2">
      <c r="A43" s="11" t="s">
        <v>1037</v>
      </c>
      <c r="B43" s="83" t="s">
        <v>1038</v>
      </c>
      <c r="C43" s="104" t="s">
        <v>1039</v>
      </c>
      <c r="D43" s="78" t="s">
        <v>79</v>
      </c>
      <c r="E43" s="14">
        <v>625</v>
      </c>
      <c r="F43" s="8">
        <v>61.7</v>
      </c>
      <c r="G43" s="9">
        <v>0.74</v>
      </c>
      <c r="H43" s="8">
        <v>20.5</v>
      </c>
      <c r="I43" s="9">
        <v>4.6100000000000003</v>
      </c>
      <c r="J43" s="87">
        <v>2.4E-2</v>
      </c>
      <c r="K43" s="9">
        <v>0.75</v>
      </c>
      <c r="L43" s="9">
        <v>0.02</v>
      </c>
      <c r="M43" s="9">
        <v>0.37</v>
      </c>
      <c r="N43" s="9">
        <v>2.9</v>
      </c>
      <c r="O43" s="9">
        <v>0.14000000000000001</v>
      </c>
      <c r="P43" s="8">
        <v>7.8</v>
      </c>
      <c r="Q43" s="9">
        <v>99.5</v>
      </c>
      <c r="R43" s="22"/>
      <c r="S43" s="12">
        <v>988</v>
      </c>
      <c r="T43" s="12">
        <v>17</v>
      </c>
      <c r="U43" s="12">
        <v>23</v>
      </c>
      <c r="V43" s="12">
        <v>18</v>
      </c>
      <c r="W43" s="12">
        <v>30</v>
      </c>
      <c r="X43" s="12">
        <v>150</v>
      </c>
      <c r="Y43" s="12">
        <v>178</v>
      </c>
      <c r="Z43" s="12">
        <v>59</v>
      </c>
      <c r="AA43" s="12">
        <v>19</v>
      </c>
      <c r="AB43" s="12">
        <v>88</v>
      </c>
      <c r="AC43" s="12">
        <v>344</v>
      </c>
      <c r="AD43" s="515">
        <v>32</v>
      </c>
      <c r="AE43" s="12"/>
      <c r="AF43" s="519">
        <v>0.75326800000000005</v>
      </c>
      <c r="AG43" s="314">
        <v>2.8E-5</v>
      </c>
      <c r="AI43" s="21">
        <v>7.8</v>
      </c>
      <c r="AJ43" s="8">
        <v>66.900000000000006</v>
      </c>
      <c r="AK43" s="9">
        <v>0.8</v>
      </c>
      <c r="AL43" s="8">
        <v>22.2</v>
      </c>
      <c r="AM43" s="9">
        <v>5</v>
      </c>
      <c r="AN43" s="87">
        <v>2.5999999999999999E-2</v>
      </c>
      <c r="AO43" s="9">
        <v>0.81</v>
      </c>
      <c r="AP43" s="9">
        <v>0.02</v>
      </c>
      <c r="AQ43" s="9">
        <v>0.4</v>
      </c>
      <c r="AR43" s="9">
        <v>3.15</v>
      </c>
      <c r="AS43" s="9">
        <v>0.15</v>
      </c>
      <c r="AT43" s="8"/>
      <c r="AU43" s="14">
        <v>1072</v>
      </c>
      <c r="AV43" s="14">
        <v>18</v>
      </c>
      <c r="AW43" s="14">
        <v>25</v>
      </c>
      <c r="AX43" s="14">
        <v>20</v>
      </c>
      <c r="AY43" s="14">
        <v>33</v>
      </c>
      <c r="AZ43" s="14">
        <v>163</v>
      </c>
      <c r="BA43" s="14">
        <v>193</v>
      </c>
      <c r="BB43" s="14">
        <v>64</v>
      </c>
      <c r="BC43" s="14">
        <v>21</v>
      </c>
      <c r="BD43" s="14">
        <v>95</v>
      </c>
      <c r="BE43" s="14">
        <v>373</v>
      </c>
      <c r="BF43" s="24">
        <f t="shared" si="8"/>
        <v>34.70715835140998</v>
      </c>
      <c r="BG43" s="14"/>
      <c r="BH43" s="79">
        <v>0.39</v>
      </c>
      <c r="BI43" s="9">
        <v>-0.4</v>
      </c>
      <c r="BJ43" s="48">
        <v>-0.1</v>
      </c>
      <c r="BK43" s="48">
        <v>-0.13</v>
      </c>
      <c r="BL43" s="48">
        <v>-0.16</v>
      </c>
      <c r="BM43" s="48">
        <v>-0.63</v>
      </c>
      <c r="BN43" s="48">
        <v>-0.6</v>
      </c>
      <c r="BO43" s="48">
        <v>-0.99</v>
      </c>
      <c r="BP43" s="48">
        <v>-0.94</v>
      </c>
      <c r="BQ43" s="48">
        <v>-0.53</v>
      </c>
      <c r="BR43" s="48">
        <v>-0.5</v>
      </c>
      <c r="BS43" s="48">
        <v>-0.71</v>
      </c>
      <c r="BT43" s="48">
        <v>0.15120643431635372</v>
      </c>
      <c r="BU43" s="291">
        <f t="shared" si="9"/>
        <v>-0.2995214296043015</v>
      </c>
      <c r="BV43" s="48">
        <v>-0.27</v>
      </c>
      <c r="BW43" s="48">
        <v>-0.36</v>
      </c>
      <c r="BX43" s="48">
        <v>-0.41325854724141531</v>
      </c>
      <c r="BY43" s="48">
        <v>0.33297587131367301</v>
      </c>
      <c r="BZ43" s="48">
        <v>-0.23965725700467866</v>
      </c>
      <c r="CA43" s="48">
        <v>-0.58955288419960228</v>
      </c>
    </row>
    <row r="44" spans="1:79" x14ac:dyDescent="0.2">
      <c r="A44" s="11" t="s">
        <v>1040</v>
      </c>
      <c r="B44" s="83" t="s">
        <v>1041</v>
      </c>
      <c r="C44" s="104" t="s">
        <v>1042</v>
      </c>
      <c r="D44" s="78" t="s">
        <v>79</v>
      </c>
      <c r="E44" s="14">
        <v>675</v>
      </c>
      <c r="F44" s="8">
        <v>51.5</v>
      </c>
      <c r="G44" s="9">
        <v>0.69</v>
      </c>
      <c r="H44" s="8">
        <v>16.5</v>
      </c>
      <c r="I44" s="9">
        <v>4.04</v>
      </c>
      <c r="J44" s="87">
        <v>2.5000000000000001E-2</v>
      </c>
      <c r="K44" s="9">
        <v>0.72</v>
      </c>
      <c r="L44" s="9">
        <v>0.06</v>
      </c>
      <c r="M44" s="9">
        <v>0.13</v>
      </c>
      <c r="N44" s="9">
        <v>2.52</v>
      </c>
      <c r="O44" s="9">
        <v>0.14000000000000001</v>
      </c>
      <c r="P44" s="8">
        <v>23.4</v>
      </c>
      <c r="Q44" s="9">
        <v>99.69</v>
      </c>
      <c r="R44" s="22"/>
      <c r="S44" s="12">
        <v>744</v>
      </c>
      <c r="T44" s="12">
        <v>13</v>
      </c>
      <c r="U44" s="12">
        <v>20</v>
      </c>
      <c r="V44" s="12">
        <v>14</v>
      </c>
      <c r="W44" s="12">
        <v>21</v>
      </c>
      <c r="X44" s="12">
        <v>112</v>
      </c>
      <c r="Y44" s="12">
        <v>123</v>
      </c>
      <c r="Z44" s="12">
        <v>59</v>
      </c>
      <c r="AA44" s="12">
        <v>17</v>
      </c>
      <c r="AB44" s="12">
        <v>68</v>
      </c>
      <c r="AC44" s="12">
        <v>318</v>
      </c>
      <c r="AD44" s="515">
        <v>25</v>
      </c>
      <c r="AE44" s="12"/>
      <c r="AF44" s="519">
        <v>0.75714999999999999</v>
      </c>
      <c r="AG44" s="519">
        <v>8.0000000000000007E-5</v>
      </c>
      <c r="AI44" s="21">
        <v>23.4</v>
      </c>
      <c r="AJ44" s="8">
        <v>67.2</v>
      </c>
      <c r="AK44" s="9">
        <v>0.9</v>
      </c>
      <c r="AL44" s="8">
        <v>21.5</v>
      </c>
      <c r="AM44" s="9">
        <v>5.27</v>
      </c>
      <c r="AN44" s="87">
        <v>3.3000000000000002E-2</v>
      </c>
      <c r="AO44" s="9">
        <v>0.94</v>
      </c>
      <c r="AP44" s="9">
        <v>0.08</v>
      </c>
      <c r="AQ44" s="9">
        <v>0.17</v>
      </c>
      <c r="AR44" s="9">
        <v>3.29</v>
      </c>
      <c r="AS44" s="9">
        <v>0.18</v>
      </c>
      <c r="AT44" s="8"/>
      <c r="AU44" s="14">
        <v>971</v>
      </c>
      <c r="AV44" s="14">
        <v>17</v>
      </c>
      <c r="AW44" s="14">
        <v>26</v>
      </c>
      <c r="AX44" s="14">
        <v>18</v>
      </c>
      <c r="AY44" s="14">
        <v>27</v>
      </c>
      <c r="AZ44" s="14">
        <v>146</v>
      </c>
      <c r="BA44" s="14">
        <v>161</v>
      </c>
      <c r="BB44" s="14">
        <v>77</v>
      </c>
      <c r="BC44" s="14">
        <v>22</v>
      </c>
      <c r="BD44" s="14">
        <v>89</v>
      </c>
      <c r="BE44" s="14">
        <v>415</v>
      </c>
      <c r="BF44" s="24">
        <f t="shared" si="8"/>
        <v>32.637075718015666</v>
      </c>
      <c r="BG44" s="14"/>
      <c r="BH44" s="79">
        <v>0.46</v>
      </c>
      <c r="BI44" s="9">
        <v>-0.46</v>
      </c>
      <c r="BJ44" s="48">
        <v>-0.09</v>
      </c>
      <c r="BK44" s="48">
        <v>-0.24</v>
      </c>
      <c r="BL44" s="48">
        <v>-0.2</v>
      </c>
      <c r="BM44" s="48">
        <v>-0.57999999999999996</v>
      </c>
      <c r="BN44" s="48">
        <v>-0.59</v>
      </c>
      <c r="BO44" s="48">
        <v>-0.98</v>
      </c>
      <c r="BP44" s="48">
        <v>-0.98</v>
      </c>
      <c r="BQ44" s="48">
        <v>-0.56000000000000005</v>
      </c>
      <c r="BR44" s="48">
        <v>-0.46</v>
      </c>
      <c r="BS44" s="48">
        <v>-0.78</v>
      </c>
      <c r="BT44" s="48">
        <v>-3.0650602409638461E-2</v>
      </c>
      <c r="BU44" s="291">
        <f t="shared" si="9"/>
        <v>-0.40796447073254738</v>
      </c>
      <c r="BV44" s="48">
        <v>-0.41</v>
      </c>
      <c r="BW44" s="48">
        <v>-0.46</v>
      </c>
      <c r="BX44" s="48">
        <v>-0.52232561683046552</v>
      </c>
      <c r="BY44" s="48">
        <v>-1.975903614457819E-2</v>
      </c>
      <c r="BZ44" s="48">
        <v>-0.1777935270493739</v>
      </c>
      <c r="CA44" s="48">
        <v>-0.61352506801399143</v>
      </c>
    </row>
    <row r="45" spans="1:79" x14ac:dyDescent="0.2">
      <c r="A45" s="11" t="s">
        <v>1043</v>
      </c>
      <c r="B45" s="83" t="s">
        <v>1044</v>
      </c>
      <c r="C45" s="104" t="s">
        <v>1045</v>
      </c>
      <c r="D45" s="78" t="s">
        <v>79</v>
      </c>
      <c r="E45" s="14">
        <v>725</v>
      </c>
      <c r="F45" s="8">
        <v>58.5</v>
      </c>
      <c r="G45" s="9">
        <v>0.81</v>
      </c>
      <c r="H45" s="8">
        <v>20.5</v>
      </c>
      <c r="I45" s="9">
        <v>5.12</v>
      </c>
      <c r="J45" s="87">
        <v>2.5999999999999999E-2</v>
      </c>
      <c r="K45" s="9">
        <v>0.85</v>
      </c>
      <c r="L45" s="9">
        <v>0.16</v>
      </c>
      <c r="M45" s="9">
        <v>0.55000000000000004</v>
      </c>
      <c r="N45" s="9">
        <v>4.1900000000000004</v>
      </c>
      <c r="O45" s="9">
        <v>0.22</v>
      </c>
      <c r="P45" s="8">
        <v>8.6</v>
      </c>
      <c r="Q45" s="9">
        <v>99.5</v>
      </c>
      <c r="R45" s="22"/>
      <c r="S45" s="12">
        <v>1241</v>
      </c>
      <c r="T45" s="12">
        <v>19</v>
      </c>
      <c r="U45" s="12">
        <v>25</v>
      </c>
      <c r="V45" s="12">
        <v>19</v>
      </c>
      <c r="W45" s="12">
        <v>38</v>
      </c>
      <c r="X45" s="12">
        <v>163</v>
      </c>
      <c r="Y45" s="12">
        <v>201</v>
      </c>
      <c r="Z45" s="12">
        <v>73</v>
      </c>
      <c r="AA45" s="12">
        <v>15</v>
      </c>
      <c r="AB45" s="12">
        <v>80</v>
      </c>
      <c r="AC45" s="12">
        <v>323</v>
      </c>
      <c r="AD45" s="515">
        <v>28</v>
      </c>
      <c r="AE45" s="12"/>
      <c r="AF45" s="519">
        <v>0.75691699999999995</v>
      </c>
      <c r="AG45" s="314">
        <v>1.5E-5</v>
      </c>
      <c r="AI45" s="21">
        <v>8.6</v>
      </c>
      <c r="AJ45" s="8">
        <v>64</v>
      </c>
      <c r="AK45" s="9">
        <v>0.89</v>
      </c>
      <c r="AL45" s="8">
        <v>22.4</v>
      </c>
      <c r="AM45" s="9">
        <v>5.6</v>
      </c>
      <c r="AN45" s="87">
        <v>2.8000000000000001E-2</v>
      </c>
      <c r="AO45" s="9">
        <v>0.93</v>
      </c>
      <c r="AP45" s="9">
        <v>0.18</v>
      </c>
      <c r="AQ45" s="9">
        <v>0.6</v>
      </c>
      <c r="AR45" s="9">
        <v>4.58</v>
      </c>
      <c r="AS45" s="9">
        <v>0.24</v>
      </c>
      <c r="AT45" s="8"/>
      <c r="AU45" s="14">
        <v>1358</v>
      </c>
      <c r="AV45" s="14">
        <v>21</v>
      </c>
      <c r="AW45" s="14">
        <v>27</v>
      </c>
      <c r="AX45" s="14">
        <v>21</v>
      </c>
      <c r="AY45" s="14">
        <v>42</v>
      </c>
      <c r="AZ45" s="14">
        <v>178</v>
      </c>
      <c r="BA45" s="14">
        <v>220</v>
      </c>
      <c r="BB45" s="14">
        <v>80</v>
      </c>
      <c r="BC45" s="14">
        <v>16</v>
      </c>
      <c r="BD45" s="14">
        <v>88</v>
      </c>
      <c r="BE45" s="14">
        <v>353</v>
      </c>
      <c r="BF45" s="24">
        <f t="shared" si="8"/>
        <v>30.634573304157549</v>
      </c>
      <c r="BG45" s="14"/>
      <c r="BH45" s="79">
        <v>0.36</v>
      </c>
      <c r="BI45" s="9">
        <v>-0.4</v>
      </c>
      <c r="BJ45" s="48">
        <v>0.06</v>
      </c>
      <c r="BK45" s="48">
        <v>-7.0000000000000007E-2</v>
      </c>
      <c r="BL45" s="48">
        <v>0</v>
      </c>
      <c r="BM45" s="48">
        <v>-0.57999999999999996</v>
      </c>
      <c r="BN45" s="48">
        <v>-0.52</v>
      </c>
      <c r="BO45" s="48">
        <v>-0.96</v>
      </c>
      <c r="BP45" s="48">
        <v>-0.9</v>
      </c>
      <c r="BQ45" s="48">
        <v>-0.27</v>
      </c>
      <c r="BR45" s="48">
        <v>-0.15</v>
      </c>
      <c r="BS45" s="48">
        <v>-0.65</v>
      </c>
      <c r="BT45" s="48">
        <v>0.126798866855524</v>
      </c>
      <c r="BU45" s="291">
        <f t="shared" si="9"/>
        <v>-0.34668631075095557</v>
      </c>
      <c r="BV45" s="48">
        <v>-0.16</v>
      </c>
      <c r="BW45" s="48">
        <v>-0.21</v>
      </c>
      <c r="BX45" s="48">
        <v>-0.21460906771485089</v>
      </c>
      <c r="BY45" s="48">
        <v>0.7926345609065153</v>
      </c>
      <c r="BZ45" s="48">
        <v>4.2770649336221211E-3</v>
      </c>
      <c r="CA45" s="48">
        <v>-0.66956044960248562</v>
      </c>
    </row>
    <row r="46" spans="1:79" x14ac:dyDescent="0.2">
      <c r="A46" s="11" t="s">
        <v>1046</v>
      </c>
      <c r="B46" s="83" t="s">
        <v>1047</v>
      </c>
      <c r="C46" s="104" t="s">
        <v>1048</v>
      </c>
      <c r="D46" s="78" t="s">
        <v>79</v>
      </c>
      <c r="E46" s="14">
        <v>775</v>
      </c>
      <c r="F46" s="8">
        <v>58.4</v>
      </c>
      <c r="G46" s="9">
        <v>0.77</v>
      </c>
      <c r="H46" s="8">
        <v>21</v>
      </c>
      <c r="I46" s="9">
        <v>4.82</v>
      </c>
      <c r="J46" s="87">
        <v>3.5999999999999997E-2</v>
      </c>
      <c r="K46" s="9">
        <v>0.84</v>
      </c>
      <c r="L46" s="9">
        <v>0.13</v>
      </c>
      <c r="M46" s="9">
        <v>0.33</v>
      </c>
      <c r="N46" s="9">
        <v>3.97</v>
      </c>
      <c r="O46" s="9">
        <v>0.21</v>
      </c>
      <c r="P46" s="8">
        <v>9</v>
      </c>
      <c r="Q46" s="9">
        <v>99.53</v>
      </c>
      <c r="R46" s="22"/>
      <c r="S46" s="12">
        <v>1175</v>
      </c>
      <c r="T46" s="12">
        <v>24</v>
      </c>
      <c r="U46" s="12">
        <v>26</v>
      </c>
      <c r="V46" s="12">
        <v>18</v>
      </c>
      <c r="W46" s="12">
        <v>33</v>
      </c>
      <c r="X46" s="12">
        <v>168</v>
      </c>
      <c r="Y46" s="12">
        <v>188</v>
      </c>
      <c r="Z46" s="12">
        <v>74</v>
      </c>
      <c r="AA46" s="12">
        <v>14</v>
      </c>
      <c r="AB46" s="12">
        <v>70</v>
      </c>
      <c r="AC46" s="12">
        <v>295</v>
      </c>
      <c r="AD46" s="515">
        <v>26</v>
      </c>
      <c r="AE46" s="12"/>
      <c r="AF46" s="519">
        <v>0.75551900000000005</v>
      </c>
      <c r="AG46" s="519">
        <v>8.0000000000000007E-5</v>
      </c>
      <c r="AI46" s="21">
        <v>9</v>
      </c>
      <c r="AJ46" s="8">
        <v>64.2</v>
      </c>
      <c r="AK46" s="9">
        <v>0.85</v>
      </c>
      <c r="AL46" s="8">
        <v>23.1</v>
      </c>
      <c r="AM46" s="9">
        <v>5.3</v>
      </c>
      <c r="AN46" s="87">
        <v>0.04</v>
      </c>
      <c r="AO46" s="9">
        <v>0.92</v>
      </c>
      <c r="AP46" s="9">
        <v>0.14000000000000001</v>
      </c>
      <c r="AQ46" s="9">
        <v>0.36</v>
      </c>
      <c r="AR46" s="9">
        <v>4.3600000000000003</v>
      </c>
      <c r="AS46" s="9">
        <v>0.23</v>
      </c>
      <c r="AT46" s="8"/>
      <c r="AU46" s="14">
        <v>1291</v>
      </c>
      <c r="AV46" s="14">
        <v>26</v>
      </c>
      <c r="AW46" s="14">
        <v>29</v>
      </c>
      <c r="AX46" s="14">
        <v>20</v>
      </c>
      <c r="AY46" s="14">
        <v>36</v>
      </c>
      <c r="AZ46" s="14">
        <v>185</v>
      </c>
      <c r="BA46" s="14">
        <v>207</v>
      </c>
      <c r="BB46" s="14">
        <v>81</v>
      </c>
      <c r="BC46" s="14">
        <v>15</v>
      </c>
      <c r="BD46" s="14">
        <v>77</v>
      </c>
      <c r="BE46" s="14">
        <v>324</v>
      </c>
      <c r="BF46" s="24">
        <f t="shared" si="8"/>
        <v>28.571428571428573</v>
      </c>
      <c r="BG46" s="14"/>
      <c r="BH46" s="79">
        <v>0.3</v>
      </c>
      <c r="BI46" s="9">
        <v>-0.34</v>
      </c>
      <c r="BJ46" s="48">
        <v>0.1</v>
      </c>
      <c r="BK46" s="48">
        <v>0.04</v>
      </c>
      <c r="BL46" s="48">
        <v>0.03</v>
      </c>
      <c r="BM46" s="48">
        <v>-0.35</v>
      </c>
      <c r="BN46" s="48">
        <v>-0.48</v>
      </c>
      <c r="BO46" s="48">
        <v>-0.96</v>
      </c>
      <c r="BP46" s="48">
        <v>-0.93</v>
      </c>
      <c r="BQ46" s="48">
        <v>-0.25</v>
      </c>
      <c r="BR46" s="48">
        <v>-0.11</v>
      </c>
      <c r="BS46" s="48">
        <v>-0.64</v>
      </c>
      <c r="BT46" s="48">
        <v>7.4197530864197558E-2</v>
      </c>
      <c r="BU46" s="291">
        <f t="shared" si="9"/>
        <v>-0.33614753298472466</v>
      </c>
      <c r="BV46" s="48">
        <v>-0.04</v>
      </c>
      <c r="BW46" s="48">
        <v>7.0000000000000007E-2</v>
      </c>
      <c r="BX46" s="48">
        <v>-0.18652904636042256</v>
      </c>
      <c r="BY46" s="48">
        <v>0.67407407407407405</v>
      </c>
      <c r="BZ46" s="48">
        <v>0.1078431372549018</v>
      </c>
      <c r="CA46" s="48">
        <v>-0.66248506571087218</v>
      </c>
    </row>
    <row r="47" spans="1:79" x14ac:dyDescent="0.2">
      <c r="A47" s="11" t="s">
        <v>1049</v>
      </c>
      <c r="B47" s="83" t="s">
        <v>1050</v>
      </c>
      <c r="C47" s="104" t="s">
        <v>1051</v>
      </c>
      <c r="D47" s="78" t="s">
        <v>79</v>
      </c>
      <c r="E47" s="14">
        <v>810</v>
      </c>
      <c r="F47" s="8">
        <v>63</v>
      </c>
      <c r="G47" s="9">
        <v>0.64</v>
      </c>
      <c r="H47" s="8">
        <v>18.899999999999999</v>
      </c>
      <c r="I47" s="9">
        <v>3.92</v>
      </c>
      <c r="J47" s="87">
        <v>1.9E-2</v>
      </c>
      <c r="K47" s="9">
        <v>0.79</v>
      </c>
      <c r="L47" s="9">
        <v>0.57999999999999996</v>
      </c>
      <c r="M47" s="9">
        <v>1.1000000000000001</v>
      </c>
      <c r="N47" s="9">
        <v>4.8600000000000003</v>
      </c>
      <c r="O47" s="9">
        <v>0.16</v>
      </c>
      <c r="P47" s="8">
        <v>5.6</v>
      </c>
      <c r="Q47" s="9">
        <v>99.54</v>
      </c>
      <c r="R47" s="22"/>
      <c r="S47" s="12">
        <v>1467</v>
      </c>
      <c r="T47" s="12">
        <v>20</v>
      </c>
      <c r="U47" s="12">
        <v>22</v>
      </c>
      <c r="V47" s="12">
        <v>14</v>
      </c>
      <c r="W47" s="12">
        <v>24</v>
      </c>
      <c r="X47" s="12">
        <v>176</v>
      </c>
      <c r="Y47" s="12">
        <v>285</v>
      </c>
      <c r="Z47" s="12">
        <v>61</v>
      </c>
      <c r="AA47" s="12">
        <v>26</v>
      </c>
      <c r="AB47" s="12">
        <v>73</v>
      </c>
      <c r="AC47" s="12">
        <v>236</v>
      </c>
      <c r="AD47" s="515">
        <v>33</v>
      </c>
      <c r="AE47" s="12"/>
      <c r="AF47" s="519">
        <v>0.74956800000000001</v>
      </c>
      <c r="AG47" s="519">
        <v>8.0000000000000007E-5</v>
      </c>
      <c r="AI47" s="21">
        <v>5.6</v>
      </c>
      <c r="AJ47" s="8">
        <v>66.7</v>
      </c>
      <c r="AK47" s="9">
        <v>0.68</v>
      </c>
      <c r="AL47" s="8">
        <v>20</v>
      </c>
      <c r="AM47" s="9">
        <v>4.1500000000000004</v>
      </c>
      <c r="AN47" s="87">
        <v>0.02</v>
      </c>
      <c r="AO47" s="9">
        <v>0.84</v>
      </c>
      <c r="AP47" s="9">
        <v>0.61</v>
      </c>
      <c r="AQ47" s="9">
        <v>1.17</v>
      </c>
      <c r="AR47" s="9">
        <v>5.15</v>
      </c>
      <c r="AS47" s="9">
        <v>0.17</v>
      </c>
      <c r="AT47" s="8"/>
      <c r="AU47" s="14">
        <v>1554</v>
      </c>
      <c r="AV47" s="14">
        <v>21</v>
      </c>
      <c r="AW47" s="14">
        <v>23</v>
      </c>
      <c r="AX47" s="14">
        <v>15</v>
      </c>
      <c r="AY47" s="14">
        <v>25</v>
      </c>
      <c r="AZ47" s="14">
        <v>186</v>
      </c>
      <c r="BA47" s="14">
        <v>302</v>
      </c>
      <c r="BB47" s="14">
        <v>65</v>
      </c>
      <c r="BC47" s="14">
        <v>28</v>
      </c>
      <c r="BD47" s="14">
        <v>77</v>
      </c>
      <c r="BE47" s="14">
        <v>250</v>
      </c>
      <c r="BF47" s="24">
        <f t="shared" si="8"/>
        <v>34.957627118644069</v>
      </c>
      <c r="BG47" s="14"/>
      <c r="BH47" s="79">
        <v>0.1</v>
      </c>
      <c r="BI47" s="9">
        <v>-0.11</v>
      </c>
      <c r="BJ47" s="48">
        <v>0.14000000000000001</v>
      </c>
      <c r="BK47" s="48">
        <v>0.17</v>
      </c>
      <c r="BL47" s="48">
        <v>0.04</v>
      </c>
      <c r="BM47" s="48">
        <v>-0.57999999999999996</v>
      </c>
      <c r="BN47" s="48">
        <v>-0.39</v>
      </c>
      <c r="BO47" s="48">
        <v>-0.79</v>
      </c>
      <c r="BP47" s="48">
        <v>-0.72</v>
      </c>
      <c r="BQ47" s="48">
        <v>0.15</v>
      </c>
      <c r="BR47" s="48">
        <v>-0.15</v>
      </c>
      <c r="BS47" s="48">
        <v>-0.32</v>
      </c>
      <c r="BT47" s="48">
        <v>0.39216000000000006</v>
      </c>
      <c r="BU47" s="291">
        <f t="shared" si="9"/>
        <v>5.2656229688374356E-2</v>
      </c>
      <c r="BV47" s="48">
        <v>0.25</v>
      </c>
      <c r="BW47" s="48">
        <v>0.12</v>
      </c>
      <c r="BX47" s="48">
        <v>0.26902981029810302</v>
      </c>
      <c r="BY47" s="48">
        <v>0.50666666666666682</v>
      </c>
      <c r="BZ47" s="48">
        <v>0.15215686274509799</v>
      </c>
      <c r="CA47" s="48">
        <v>-0.18348387096774188</v>
      </c>
    </row>
    <row r="48" spans="1:79" x14ac:dyDescent="0.2">
      <c r="A48" s="11" t="s">
        <v>1052</v>
      </c>
      <c r="B48" s="83" t="s">
        <v>1053</v>
      </c>
      <c r="C48" s="104" t="s">
        <v>1054</v>
      </c>
      <c r="D48" s="78" t="s">
        <v>79</v>
      </c>
      <c r="E48" s="14">
        <v>870</v>
      </c>
      <c r="F48" s="8">
        <v>62.1</v>
      </c>
      <c r="G48" s="9">
        <v>0.63</v>
      </c>
      <c r="H48" s="8">
        <v>19</v>
      </c>
      <c r="I48" s="9">
        <v>4.6500000000000004</v>
      </c>
      <c r="J48" s="87">
        <v>0.03</v>
      </c>
      <c r="K48" s="9">
        <v>0.82</v>
      </c>
      <c r="L48" s="9">
        <v>0.25</v>
      </c>
      <c r="M48" s="9">
        <v>0.57999999999999996</v>
      </c>
      <c r="N48" s="9">
        <v>4.51</v>
      </c>
      <c r="O48" s="9">
        <v>0.2</v>
      </c>
      <c r="P48" s="8">
        <v>6.8</v>
      </c>
      <c r="Q48" s="9">
        <v>99.56</v>
      </c>
      <c r="R48" s="22"/>
      <c r="S48" s="12">
        <v>1342</v>
      </c>
      <c r="T48" s="12">
        <v>19</v>
      </c>
      <c r="U48" s="12">
        <v>25</v>
      </c>
      <c r="V48" s="12">
        <v>18</v>
      </c>
      <c r="W48" s="12">
        <v>33</v>
      </c>
      <c r="X48" s="12">
        <v>174</v>
      </c>
      <c r="Y48" s="12">
        <v>234</v>
      </c>
      <c r="Z48" s="12">
        <v>62</v>
      </c>
      <c r="AA48" s="12">
        <v>16</v>
      </c>
      <c r="AB48" s="12">
        <v>75</v>
      </c>
      <c r="AC48" s="12">
        <v>241</v>
      </c>
      <c r="AD48" s="515">
        <v>34</v>
      </c>
      <c r="AE48" s="12"/>
      <c r="AF48" s="519">
        <v>0.74894000000000005</v>
      </c>
      <c r="AG48" s="314">
        <v>1.7E-5</v>
      </c>
      <c r="AI48" s="21">
        <v>6.8</v>
      </c>
      <c r="AJ48" s="8">
        <v>66.599999999999994</v>
      </c>
      <c r="AK48" s="9">
        <v>0.68</v>
      </c>
      <c r="AL48" s="8">
        <v>20.399999999999999</v>
      </c>
      <c r="AM48" s="9">
        <v>4.99</v>
      </c>
      <c r="AN48" s="87">
        <v>3.2000000000000001E-2</v>
      </c>
      <c r="AO48" s="9">
        <v>0.88</v>
      </c>
      <c r="AP48" s="9">
        <v>0.27</v>
      </c>
      <c r="AQ48" s="9">
        <v>0.62</v>
      </c>
      <c r="AR48" s="9">
        <v>4.84</v>
      </c>
      <c r="AS48" s="9">
        <v>0.21</v>
      </c>
      <c r="AT48" s="8"/>
      <c r="AU48" s="14">
        <v>1440</v>
      </c>
      <c r="AV48" s="14">
        <v>20</v>
      </c>
      <c r="AW48" s="14">
        <v>27</v>
      </c>
      <c r="AX48" s="14">
        <v>19</v>
      </c>
      <c r="AY48" s="14">
        <v>35</v>
      </c>
      <c r="AZ48" s="14">
        <v>187</v>
      </c>
      <c r="BA48" s="14">
        <v>251</v>
      </c>
      <c r="BB48" s="14">
        <v>67</v>
      </c>
      <c r="BC48" s="14">
        <v>17</v>
      </c>
      <c r="BD48" s="14">
        <v>80</v>
      </c>
      <c r="BE48" s="14">
        <v>259</v>
      </c>
      <c r="BF48" s="24">
        <f t="shared" si="8"/>
        <v>36.480686695278969</v>
      </c>
      <c r="BG48" s="14"/>
      <c r="BH48" s="79">
        <v>0.13</v>
      </c>
      <c r="BI48" s="9">
        <v>-0.15</v>
      </c>
      <c r="BJ48" s="48">
        <v>0.1</v>
      </c>
      <c r="BK48" s="48">
        <v>0.15</v>
      </c>
      <c r="BL48" s="48">
        <v>0.21</v>
      </c>
      <c r="BM48" s="48">
        <v>-0.35</v>
      </c>
      <c r="BN48" s="48">
        <v>-0.38</v>
      </c>
      <c r="BO48" s="48">
        <v>-0.91</v>
      </c>
      <c r="BP48" s="48">
        <v>-0.86</v>
      </c>
      <c r="BQ48" s="48">
        <v>0.05</v>
      </c>
      <c r="BR48" s="48">
        <v>0.02</v>
      </c>
      <c r="BS48" s="48">
        <v>-0.46</v>
      </c>
      <c r="BT48" s="48">
        <v>0.39613899613899628</v>
      </c>
      <c r="BU48" s="291">
        <f t="shared" si="9"/>
        <v>6.0346650133434654E-2</v>
      </c>
      <c r="BV48" s="48">
        <v>0.21</v>
      </c>
      <c r="BW48" s="48">
        <v>0.03</v>
      </c>
      <c r="BX48" s="48">
        <v>0.1350723545845498</v>
      </c>
      <c r="BY48" s="48">
        <v>1.0360360360360361</v>
      </c>
      <c r="BZ48" s="48">
        <v>0.14633961692785236</v>
      </c>
      <c r="CA48" s="48">
        <v>-0.52148461825881176</v>
      </c>
    </row>
    <row r="49" spans="1:79" x14ac:dyDescent="0.2">
      <c r="A49" s="11" t="s">
        <v>1055</v>
      </c>
      <c r="B49" s="83" t="s">
        <v>1056</v>
      </c>
      <c r="C49" s="104" t="s">
        <v>1057</v>
      </c>
      <c r="D49" s="78" t="s">
        <v>79</v>
      </c>
      <c r="E49" s="14">
        <v>960</v>
      </c>
      <c r="F49" s="8">
        <v>60.4</v>
      </c>
      <c r="G49" s="9">
        <v>0.65</v>
      </c>
      <c r="H49" s="8">
        <v>20.2</v>
      </c>
      <c r="I49" s="9">
        <v>5.0599999999999996</v>
      </c>
      <c r="J49" s="87">
        <v>0.13200000000000001</v>
      </c>
      <c r="K49" s="9">
        <v>0.94</v>
      </c>
      <c r="L49" s="9">
        <v>0.64</v>
      </c>
      <c r="M49" s="9">
        <v>1.04</v>
      </c>
      <c r="N49" s="9">
        <v>3.5</v>
      </c>
      <c r="O49" s="9">
        <v>0.2</v>
      </c>
      <c r="P49" s="8">
        <v>6.9</v>
      </c>
      <c r="Q49" s="9">
        <v>99.59</v>
      </c>
      <c r="R49" s="22"/>
      <c r="S49" s="12">
        <v>1324</v>
      </c>
      <c r="T49" s="12">
        <v>24</v>
      </c>
      <c r="U49" s="12">
        <v>24</v>
      </c>
      <c r="V49" s="12">
        <v>14</v>
      </c>
      <c r="W49" s="12">
        <v>40</v>
      </c>
      <c r="X49" s="12">
        <v>161</v>
      </c>
      <c r="Y49" s="12">
        <v>231</v>
      </c>
      <c r="Z49" s="12">
        <v>60</v>
      </c>
      <c r="AA49" s="12">
        <v>76</v>
      </c>
      <c r="AB49" s="12">
        <v>110</v>
      </c>
      <c r="AC49" s="12">
        <v>234</v>
      </c>
      <c r="AD49" s="515">
        <v>41</v>
      </c>
      <c r="AE49" s="12"/>
      <c r="AF49" s="519">
        <v>0.74252700000000005</v>
      </c>
      <c r="AG49" s="519">
        <v>8.0000000000000007E-5</v>
      </c>
      <c r="AI49" s="21">
        <v>6.9</v>
      </c>
      <c r="AJ49" s="8">
        <v>64.900000000000006</v>
      </c>
      <c r="AK49" s="9">
        <v>0.7</v>
      </c>
      <c r="AL49" s="8">
        <v>21.7</v>
      </c>
      <c r="AM49" s="9">
        <v>5.44</v>
      </c>
      <c r="AN49" s="87">
        <v>0.14199999999999999</v>
      </c>
      <c r="AO49" s="9">
        <v>1.01</v>
      </c>
      <c r="AP49" s="9">
        <v>0.69</v>
      </c>
      <c r="AQ49" s="9">
        <v>1.1200000000000001</v>
      </c>
      <c r="AR49" s="9">
        <v>3.76</v>
      </c>
      <c r="AS49" s="9">
        <v>0.21</v>
      </c>
      <c r="AT49" s="8"/>
      <c r="AU49" s="14">
        <v>1422</v>
      </c>
      <c r="AV49" s="14">
        <v>26</v>
      </c>
      <c r="AW49" s="14">
        <v>26</v>
      </c>
      <c r="AX49" s="14">
        <v>15</v>
      </c>
      <c r="AY49" s="14">
        <v>43</v>
      </c>
      <c r="AZ49" s="14">
        <v>173</v>
      </c>
      <c r="BA49" s="14">
        <v>248</v>
      </c>
      <c r="BB49" s="14">
        <v>64</v>
      </c>
      <c r="BC49" s="14">
        <v>82</v>
      </c>
      <c r="BD49" s="14">
        <v>118</v>
      </c>
      <c r="BE49" s="14">
        <v>251</v>
      </c>
      <c r="BF49" s="24">
        <f t="shared" si="8"/>
        <v>44.038668098818476</v>
      </c>
      <c r="BG49" s="14"/>
      <c r="BH49" s="79">
        <v>0.1</v>
      </c>
      <c r="BI49" s="9">
        <v>-0.14000000000000001</v>
      </c>
      <c r="BJ49" s="48">
        <v>0.17</v>
      </c>
      <c r="BK49" s="48">
        <v>0.26</v>
      </c>
      <c r="BL49" s="48">
        <v>0.36</v>
      </c>
      <c r="BM49" s="48">
        <v>1.97</v>
      </c>
      <c r="BN49" s="48">
        <v>-0.27</v>
      </c>
      <c r="BO49" s="48">
        <v>-0.76</v>
      </c>
      <c r="BP49" s="48">
        <v>-0.73</v>
      </c>
      <c r="BQ49" s="48">
        <v>-0.16</v>
      </c>
      <c r="BR49" s="48">
        <v>0.05</v>
      </c>
      <c r="BS49" s="48">
        <v>-0.44</v>
      </c>
      <c r="BT49" s="48">
        <v>1.1249402390438243</v>
      </c>
      <c r="BU49" s="291">
        <f t="shared" si="9"/>
        <v>0.32082439742247804</v>
      </c>
      <c r="BV49" s="48">
        <v>0.15</v>
      </c>
      <c r="BW49" s="48">
        <v>0.38</v>
      </c>
      <c r="BX49" s="48">
        <v>0.15660933501765295</v>
      </c>
      <c r="BY49" s="48">
        <v>1.5811420982735722</v>
      </c>
      <c r="BZ49" s="48">
        <v>0.12991172564643372</v>
      </c>
      <c r="CA49" s="48">
        <v>1.3816990104099727</v>
      </c>
    </row>
    <row r="50" spans="1:79" x14ac:dyDescent="0.2">
      <c r="A50" s="11" t="s">
        <v>1058</v>
      </c>
      <c r="B50" s="83" t="s">
        <v>1059</v>
      </c>
      <c r="C50" s="104" t="s">
        <v>1060</v>
      </c>
      <c r="D50" s="78" t="s">
        <v>79</v>
      </c>
      <c r="E50" s="14">
        <v>980</v>
      </c>
      <c r="F50" s="8">
        <v>60.7</v>
      </c>
      <c r="G50" s="9">
        <v>0.69</v>
      </c>
      <c r="H50" s="8">
        <v>21</v>
      </c>
      <c r="I50" s="9">
        <v>5.0199999999999996</v>
      </c>
      <c r="J50" s="87">
        <v>6.5000000000000002E-2</v>
      </c>
      <c r="K50" s="9">
        <v>0.71</v>
      </c>
      <c r="L50" s="9">
        <v>0.04</v>
      </c>
      <c r="M50" s="9">
        <v>0.08</v>
      </c>
      <c r="N50" s="9">
        <v>3.36</v>
      </c>
      <c r="O50" s="9">
        <v>0.11</v>
      </c>
      <c r="P50" s="8">
        <v>7.9</v>
      </c>
      <c r="Q50" s="9">
        <v>99.64</v>
      </c>
      <c r="R50" s="22"/>
      <c r="S50" s="12">
        <v>1170</v>
      </c>
      <c r="T50" s="12">
        <v>23</v>
      </c>
      <c r="U50" s="12">
        <v>24</v>
      </c>
      <c r="V50" s="12">
        <v>17</v>
      </c>
      <c r="W50" s="12">
        <v>30</v>
      </c>
      <c r="X50" s="12">
        <v>161</v>
      </c>
      <c r="Y50" s="12">
        <v>183</v>
      </c>
      <c r="Z50" s="12">
        <v>63</v>
      </c>
      <c r="AA50" s="12">
        <v>103</v>
      </c>
      <c r="AB50" s="12">
        <v>106</v>
      </c>
      <c r="AC50" s="12">
        <v>324</v>
      </c>
      <c r="AD50" s="515">
        <v>42</v>
      </c>
      <c r="AE50" s="12"/>
      <c r="AF50" s="519">
        <v>0.74501899999999999</v>
      </c>
      <c r="AG50" s="519">
        <v>8.0000000000000007E-5</v>
      </c>
      <c r="AI50" s="21">
        <v>7.9</v>
      </c>
      <c r="AJ50" s="8">
        <v>65.900000000000006</v>
      </c>
      <c r="AK50" s="9">
        <v>0.75</v>
      </c>
      <c r="AL50" s="8">
        <v>22.8</v>
      </c>
      <c r="AM50" s="9">
        <v>5.45</v>
      </c>
      <c r="AN50" s="87">
        <v>7.0999999999999994E-2</v>
      </c>
      <c r="AO50" s="9">
        <v>0.77</v>
      </c>
      <c r="AP50" s="9">
        <v>0.04</v>
      </c>
      <c r="AQ50" s="9">
        <v>0.09</v>
      </c>
      <c r="AR50" s="9">
        <v>3.65</v>
      </c>
      <c r="AS50" s="9">
        <v>0.12</v>
      </c>
      <c r="AT50" s="8"/>
      <c r="AU50" s="14">
        <v>1270</v>
      </c>
      <c r="AV50" s="14">
        <v>25</v>
      </c>
      <c r="AW50" s="14">
        <v>26</v>
      </c>
      <c r="AX50" s="14">
        <v>18</v>
      </c>
      <c r="AY50" s="14">
        <v>33</v>
      </c>
      <c r="AZ50" s="14">
        <v>175</v>
      </c>
      <c r="BA50" s="14">
        <v>199</v>
      </c>
      <c r="BB50" s="14">
        <v>68</v>
      </c>
      <c r="BC50" s="14">
        <v>112</v>
      </c>
      <c r="BD50" s="14">
        <v>115</v>
      </c>
      <c r="BE50" s="14">
        <v>352</v>
      </c>
      <c r="BF50" s="24">
        <f t="shared" si="8"/>
        <v>45.602605863192188</v>
      </c>
      <c r="BG50" s="14"/>
      <c r="BH50" s="79">
        <v>0.36</v>
      </c>
      <c r="BI50" s="9">
        <v>-0.38</v>
      </c>
      <c r="BJ50" s="48">
        <v>-0.11</v>
      </c>
      <c r="BK50" s="48">
        <v>-0.06</v>
      </c>
      <c r="BL50" s="48">
        <v>-0.03</v>
      </c>
      <c r="BM50" s="48">
        <v>0.06</v>
      </c>
      <c r="BN50" s="48">
        <v>-0.6</v>
      </c>
      <c r="BO50" s="48">
        <v>-0.99</v>
      </c>
      <c r="BP50" s="48">
        <v>-0.98</v>
      </c>
      <c r="BQ50" s="48">
        <v>-0.42</v>
      </c>
      <c r="BR50" s="48">
        <v>-0.56999999999999995</v>
      </c>
      <c r="BS50" s="48">
        <v>-0.68</v>
      </c>
      <c r="BT50" s="48">
        <v>0.47670454545454533</v>
      </c>
      <c r="BU50" s="291">
        <f t="shared" si="9"/>
        <v>-2.4714820260724135E-2</v>
      </c>
      <c r="BV50" s="48">
        <v>-0.17</v>
      </c>
      <c r="BW50" s="48">
        <v>-0.06</v>
      </c>
      <c r="BX50" s="48">
        <v>-0.26341668719717504</v>
      </c>
      <c r="BY50" s="48">
        <v>0.41250000000000031</v>
      </c>
      <c r="BZ50" s="48">
        <v>-0.14393939393939392</v>
      </c>
      <c r="CA50" s="48">
        <v>1.3196480938416424</v>
      </c>
    </row>
    <row r="51" spans="1:79" x14ac:dyDescent="0.15">
      <c r="A51" s="11" t="s">
        <v>1061</v>
      </c>
      <c r="B51" s="83" t="s">
        <v>1062</v>
      </c>
      <c r="C51" s="104" t="s">
        <v>1063</v>
      </c>
      <c r="D51" s="78" t="s">
        <v>79</v>
      </c>
      <c r="E51" s="14">
        <v>1000</v>
      </c>
      <c r="F51" s="8">
        <v>76</v>
      </c>
      <c r="G51" s="9">
        <v>0.35</v>
      </c>
      <c r="H51" s="8">
        <v>12.7</v>
      </c>
      <c r="I51" s="9">
        <v>2.65</v>
      </c>
      <c r="J51" s="87">
        <v>2.9000000000000001E-2</v>
      </c>
      <c r="K51" s="9">
        <v>0.45</v>
      </c>
      <c r="L51" s="9">
        <v>0.03</v>
      </c>
      <c r="M51" s="9">
        <v>0.04</v>
      </c>
      <c r="N51" s="9">
        <v>2.5499999999999998</v>
      </c>
      <c r="O51" s="9">
        <v>0.05</v>
      </c>
      <c r="P51" s="8">
        <v>5</v>
      </c>
      <c r="Q51" s="9">
        <v>99.83</v>
      </c>
      <c r="R51" s="22"/>
      <c r="S51" s="12">
        <v>733</v>
      </c>
      <c r="T51" s="12">
        <v>13</v>
      </c>
      <c r="U51" s="12">
        <v>14</v>
      </c>
      <c r="V51" s="12" t="s">
        <v>83</v>
      </c>
      <c r="W51" s="12">
        <v>14</v>
      </c>
      <c r="X51" s="12">
        <v>144</v>
      </c>
      <c r="Y51" s="12">
        <v>143</v>
      </c>
      <c r="Z51" s="12">
        <v>28</v>
      </c>
      <c r="AA51" s="12">
        <v>49</v>
      </c>
      <c r="AB51" s="12">
        <v>42</v>
      </c>
      <c r="AC51" s="12">
        <v>149</v>
      </c>
      <c r="AD51" s="515">
        <v>28</v>
      </c>
      <c r="AE51" s="12"/>
      <c r="AF51" s="519">
        <v>0.74530399999999997</v>
      </c>
      <c r="AG51" s="520">
        <v>1.9999999999999999E-6</v>
      </c>
      <c r="AI51" s="21">
        <v>5</v>
      </c>
      <c r="AJ51" s="8">
        <v>80</v>
      </c>
      <c r="AK51" s="9">
        <v>0.37</v>
      </c>
      <c r="AL51" s="8">
        <v>13.4</v>
      </c>
      <c r="AM51" s="9">
        <v>2.79</v>
      </c>
      <c r="AN51" s="87">
        <v>3.1E-2</v>
      </c>
      <c r="AO51" s="9">
        <v>0.47</v>
      </c>
      <c r="AP51" s="9">
        <v>0.03</v>
      </c>
      <c r="AQ51" s="9">
        <v>0.04</v>
      </c>
      <c r="AR51" s="9">
        <v>2.68</v>
      </c>
      <c r="AS51" s="9">
        <v>0.05</v>
      </c>
      <c r="AT51" s="8"/>
      <c r="AU51" s="14">
        <v>772</v>
      </c>
      <c r="AV51" s="14">
        <v>14</v>
      </c>
      <c r="AW51" s="14">
        <v>15</v>
      </c>
      <c r="AX51" s="14" t="s">
        <v>83</v>
      </c>
      <c r="AY51" s="14">
        <v>15</v>
      </c>
      <c r="AZ51" s="14">
        <v>152</v>
      </c>
      <c r="BA51" s="14">
        <v>151</v>
      </c>
      <c r="BB51" s="14">
        <v>29</v>
      </c>
      <c r="BC51" s="14">
        <v>52</v>
      </c>
      <c r="BD51" s="14">
        <v>44</v>
      </c>
      <c r="BE51" s="14">
        <v>157</v>
      </c>
      <c r="BF51" s="24">
        <f t="shared" si="8"/>
        <v>29.473684210526315</v>
      </c>
      <c r="BG51" s="14"/>
      <c r="BH51" s="111">
        <v>0</v>
      </c>
      <c r="BI51" s="9">
        <v>0.69</v>
      </c>
      <c r="BJ51" s="48">
        <v>-0.01</v>
      </c>
      <c r="BK51" s="48">
        <v>0.24</v>
      </c>
      <c r="BL51" s="48">
        <v>0.12</v>
      </c>
      <c r="BM51" s="48">
        <v>0.04</v>
      </c>
      <c r="BN51" s="48">
        <v>-0.45</v>
      </c>
      <c r="BO51" s="48">
        <v>-0.98</v>
      </c>
      <c r="BP51" s="48">
        <v>-0.98</v>
      </c>
      <c r="BQ51" s="48">
        <v>-0.05</v>
      </c>
      <c r="BR51" s="48">
        <v>-0.6</v>
      </c>
      <c r="BS51" s="48">
        <v>-0.46</v>
      </c>
      <c r="BT51" s="48">
        <v>0.26675159235668788</v>
      </c>
      <c r="BU51" s="291">
        <f t="shared" si="9"/>
        <v>0.41325132636064499</v>
      </c>
      <c r="BV51" s="48">
        <v>0.62</v>
      </c>
      <c r="BW51" s="48">
        <v>0.19</v>
      </c>
      <c r="BX51" s="48">
        <v>3.8722892536779963E-3</v>
      </c>
      <c r="BY51" s="48">
        <v>0.43949044585987251</v>
      </c>
      <c r="BZ51" s="48">
        <v>-0.18146621706007249</v>
      </c>
      <c r="CA51" s="48">
        <v>1.4146291349907538</v>
      </c>
    </row>
    <row r="52" spans="1:79" x14ac:dyDescent="0.2">
      <c r="A52" s="11" t="s">
        <v>1064</v>
      </c>
      <c r="B52" s="83" t="s">
        <v>1065</v>
      </c>
      <c r="C52" s="104" t="s">
        <v>1066</v>
      </c>
      <c r="D52" s="78" t="s">
        <v>79</v>
      </c>
      <c r="E52" s="14">
        <v>1020</v>
      </c>
      <c r="F52" s="8">
        <v>62.5</v>
      </c>
      <c r="G52" s="9">
        <v>0.74</v>
      </c>
      <c r="H52" s="8">
        <v>19.7</v>
      </c>
      <c r="I52" s="9">
        <v>4.28</v>
      </c>
      <c r="J52" s="87">
        <v>5.2999999999999999E-2</v>
      </c>
      <c r="K52" s="9">
        <v>0.92</v>
      </c>
      <c r="L52" s="9">
        <v>0.04</v>
      </c>
      <c r="M52" s="9">
        <v>0.41</v>
      </c>
      <c r="N52" s="9">
        <v>3.83</v>
      </c>
      <c r="O52" s="9">
        <v>0.09</v>
      </c>
      <c r="P52" s="8">
        <v>7</v>
      </c>
      <c r="Q52" s="9">
        <v>99.51</v>
      </c>
      <c r="R52" s="22"/>
      <c r="S52" s="12">
        <v>1333</v>
      </c>
      <c r="T52" s="12">
        <v>17</v>
      </c>
      <c r="U52" s="12">
        <v>24</v>
      </c>
      <c r="V52" s="12">
        <v>15</v>
      </c>
      <c r="W52" s="12">
        <v>35</v>
      </c>
      <c r="X52" s="12">
        <v>166</v>
      </c>
      <c r="Y52" s="12">
        <v>183</v>
      </c>
      <c r="Z52" s="12">
        <v>63</v>
      </c>
      <c r="AA52" s="12">
        <v>65</v>
      </c>
      <c r="AB52" s="12">
        <v>127</v>
      </c>
      <c r="AC52" s="12">
        <v>299</v>
      </c>
      <c r="AD52" s="515">
        <v>38</v>
      </c>
      <c r="AE52" s="12"/>
      <c r="AF52" s="519">
        <v>0.74718399999999996</v>
      </c>
      <c r="AG52" s="519">
        <v>8.0000000000000007E-5</v>
      </c>
      <c r="AI52" s="21">
        <v>7</v>
      </c>
      <c r="AJ52" s="8">
        <v>67.2</v>
      </c>
      <c r="AK52" s="9">
        <v>0.8</v>
      </c>
      <c r="AL52" s="8">
        <v>21.2</v>
      </c>
      <c r="AM52" s="9">
        <v>4.5999999999999996</v>
      </c>
      <c r="AN52" s="87">
        <v>5.7000000000000002E-2</v>
      </c>
      <c r="AO52" s="9">
        <v>0.99</v>
      </c>
      <c r="AP52" s="9">
        <v>0.04</v>
      </c>
      <c r="AQ52" s="9">
        <v>0.44</v>
      </c>
      <c r="AR52" s="9">
        <v>4.12</v>
      </c>
      <c r="AS52" s="9">
        <v>0.1</v>
      </c>
      <c r="AT52" s="8"/>
      <c r="AU52" s="14">
        <v>1433</v>
      </c>
      <c r="AV52" s="14">
        <v>18</v>
      </c>
      <c r="AW52" s="14">
        <v>26</v>
      </c>
      <c r="AX52" s="14">
        <v>16</v>
      </c>
      <c r="AY52" s="14">
        <v>38</v>
      </c>
      <c r="AZ52" s="14">
        <v>178</v>
      </c>
      <c r="BA52" s="14">
        <v>197</v>
      </c>
      <c r="BB52" s="14">
        <v>68</v>
      </c>
      <c r="BC52" s="14">
        <v>70</v>
      </c>
      <c r="BD52" s="14">
        <v>137</v>
      </c>
      <c r="BE52" s="14">
        <v>322</v>
      </c>
      <c r="BF52" s="24">
        <f t="shared" si="8"/>
        <v>40.86021505376344</v>
      </c>
      <c r="BG52" s="14"/>
      <c r="BH52" s="79">
        <v>0.3</v>
      </c>
      <c r="BI52" s="9">
        <v>-0.31</v>
      </c>
      <c r="BJ52" s="48">
        <v>0.04</v>
      </c>
      <c r="BK52" s="48">
        <v>-0.04</v>
      </c>
      <c r="BL52" s="48">
        <v>-0.1</v>
      </c>
      <c r="BM52" s="48">
        <v>-7.0000000000000007E-2</v>
      </c>
      <c r="BN52" s="48">
        <v>-0.44</v>
      </c>
      <c r="BO52" s="48">
        <v>-0.99</v>
      </c>
      <c r="BP52" s="48">
        <v>-0.92</v>
      </c>
      <c r="BQ52" s="48">
        <v>-0.28000000000000003</v>
      </c>
      <c r="BR52" s="48">
        <v>-0.61</v>
      </c>
      <c r="BS52" s="48">
        <v>-0.66</v>
      </c>
      <c r="BT52" s="48">
        <v>0.9231055900621119</v>
      </c>
      <c r="BU52" s="291">
        <f t="shared" si="9"/>
        <v>-4.472281745066975E-2</v>
      </c>
      <c r="BV52" s="48">
        <v>-7.0000000000000007E-2</v>
      </c>
      <c r="BW52" s="48">
        <v>-0.26</v>
      </c>
      <c r="BX52" s="48">
        <v>-9.1445179462146697E-2</v>
      </c>
      <c r="BY52" s="48">
        <v>0.7780538302277431</v>
      </c>
      <c r="BZ52" s="48">
        <v>-6.4182194616977273E-2</v>
      </c>
      <c r="CA52" s="48">
        <v>0.58485273492286138</v>
      </c>
    </row>
    <row r="53" spans="1:79" ht="14" x14ac:dyDescent="0.15">
      <c r="A53" s="112" t="s">
        <v>1067</v>
      </c>
      <c r="B53" s="112"/>
      <c r="C53" s="112"/>
      <c r="D53" s="112"/>
      <c r="E53" s="113"/>
      <c r="F53" s="114">
        <v>61</v>
      </c>
      <c r="G53" s="113">
        <v>0.69</v>
      </c>
      <c r="H53" s="114">
        <v>19.8</v>
      </c>
      <c r="I53" s="114">
        <v>4.5</v>
      </c>
      <c r="J53" s="115">
        <v>4.1000000000000002E-2</v>
      </c>
      <c r="K53" s="113">
        <v>0.77</v>
      </c>
      <c r="L53" s="113">
        <v>0.15</v>
      </c>
      <c r="M53" s="113">
        <v>0.39</v>
      </c>
      <c r="N53" s="113">
        <v>3.22</v>
      </c>
      <c r="O53" s="113">
        <v>0.14000000000000001</v>
      </c>
      <c r="P53" s="114">
        <v>8.9</v>
      </c>
      <c r="Q53" s="113">
        <v>99.59</v>
      </c>
      <c r="R53" s="113"/>
      <c r="S53" s="116">
        <v>1025</v>
      </c>
      <c r="T53" s="116">
        <v>18</v>
      </c>
      <c r="U53" s="116">
        <v>24</v>
      </c>
      <c r="V53" s="116">
        <v>17</v>
      </c>
      <c r="W53" s="116">
        <v>31</v>
      </c>
      <c r="X53" s="116">
        <v>161</v>
      </c>
      <c r="Y53" s="116">
        <v>171</v>
      </c>
      <c r="Z53" s="116">
        <v>61</v>
      </c>
      <c r="AA53" s="116">
        <v>34</v>
      </c>
      <c r="AB53" s="116">
        <v>85</v>
      </c>
      <c r="AC53" s="116">
        <v>277</v>
      </c>
      <c r="AD53" s="516">
        <f>AVERAGE(AD39:AD52)</f>
        <v>32.285714285714285</v>
      </c>
      <c r="AE53" s="116"/>
      <c r="AF53" s="272">
        <f>AVERAGE(AF39:AF52)</f>
        <v>0.7520086153846155</v>
      </c>
      <c r="AG53" s="272"/>
      <c r="AH53" s="113"/>
      <c r="AI53" s="113">
        <v>8.91</v>
      </c>
      <c r="AJ53" s="114">
        <v>67</v>
      </c>
      <c r="AK53" s="113">
        <v>0.76</v>
      </c>
      <c r="AL53" s="114">
        <v>21.7</v>
      </c>
      <c r="AM53" s="114">
        <v>4.9000000000000004</v>
      </c>
      <c r="AN53" s="115">
        <v>4.4999999999999998E-2</v>
      </c>
      <c r="AO53" s="113">
        <v>0.84</v>
      </c>
      <c r="AP53" s="113">
        <v>0.16</v>
      </c>
      <c r="AQ53" s="113">
        <v>0.42</v>
      </c>
      <c r="AR53" s="113">
        <v>3.53</v>
      </c>
      <c r="AS53" s="113">
        <v>0.15</v>
      </c>
      <c r="AT53" s="113"/>
      <c r="AU53" s="116">
        <v>1122</v>
      </c>
      <c r="AV53" s="116">
        <v>20</v>
      </c>
      <c r="AW53" s="116">
        <v>26</v>
      </c>
      <c r="AX53" s="116">
        <v>19</v>
      </c>
      <c r="AY53" s="116">
        <v>35</v>
      </c>
      <c r="AZ53" s="116">
        <v>177</v>
      </c>
      <c r="BA53" s="116">
        <v>187</v>
      </c>
      <c r="BB53" s="116">
        <v>67</v>
      </c>
      <c r="BC53" s="116">
        <v>37</v>
      </c>
      <c r="BD53" s="116">
        <v>94</v>
      </c>
      <c r="BE53" s="116">
        <v>306</v>
      </c>
      <c r="BF53" s="516">
        <f>AVERAGE(BF39:BF52)</f>
        <v>35.399888187760816</v>
      </c>
      <c r="BG53" s="116"/>
      <c r="BH53" s="113">
        <v>0.25</v>
      </c>
      <c r="BI53" s="113">
        <v>-0.22</v>
      </c>
      <c r="BJ53" s="113">
        <v>0.05</v>
      </c>
      <c r="BK53" s="113">
        <v>7.0000000000000007E-2</v>
      </c>
      <c r="BL53" s="113">
        <v>0.04</v>
      </c>
      <c r="BM53" s="113">
        <v>-0.18</v>
      </c>
      <c r="BN53" s="113">
        <v>-0.48</v>
      </c>
      <c r="BO53" s="113">
        <v>-0.95</v>
      </c>
      <c r="BP53" s="113">
        <v>-0.91</v>
      </c>
      <c r="BQ53" s="113">
        <v>-0.32</v>
      </c>
      <c r="BR53" s="113">
        <v>-0.38</v>
      </c>
      <c r="BS53" s="113">
        <v>-0.64</v>
      </c>
      <c r="BT53" s="419">
        <f>AVERAGE(BT39:BT52)</f>
        <v>0.40869421147864005</v>
      </c>
      <c r="BU53" s="526">
        <f>AVERAGE(BU39:BU52)</f>
        <v>-8.3707986334159226E-2</v>
      </c>
      <c r="BV53" s="113">
        <v>0.02</v>
      </c>
      <c r="BW53" s="113">
        <v>-0.1</v>
      </c>
      <c r="BX53" s="419">
        <f>AVERAGE(BX39:BX52)</f>
        <v>-0.21623711834547096</v>
      </c>
      <c r="BY53" s="419">
        <f t="shared" ref="BY53:CA53" si="10">AVERAGE(BY39:BY52)</f>
        <v>0.73943935568159513</v>
      </c>
      <c r="BZ53" s="419">
        <f t="shared" si="10"/>
        <v>-1.9430319107367248E-2</v>
      </c>
      <c r="CA53" s="419">
        <f t="shared" si="10"/>
        <v>-4.9688990011260481E-2</v>
      </c>
    </row>
    <row r="54" spans="1:79" ht="18" x14ac:dyDescent="0.15">
      <c r="A54" s="112" t="s">
        <v>158</v>
      </c>
      <c r="B54" s="112"/>
      <c r="C54" s="112"/>
      <c r="D54" s="112"/>
      <c r="E54" s="113"/>
      <c r="F54" s="114">
        <v>3.1</v>
      </c>
      <c r="G54" s="113">
        <v>7.0000000000000007E-2</v>
      </c>
      <c r="H54" s="114">
        <v>1.5</v>
      </c>
      <c r="I54" s="114">
        <v>0.4</v>
      </c>
      <c r="J54" s="115">
        <v>1.7000000000000001E-2</v>
      </c>
      <c r="K54" s="113">
        <v>0.08</v>
      </c>
      <c r="L54" s="113">
        <v>0.12</v>
      </c>
      <c r="M54" s="113">
        <v>0.19</v>
      </c>
      <c r="N54" s="113">
        <v>0.62</v>
      </c>
      <c r="O54" s="113">
        <v>0.03</v>
      </c>
      <c r="P54" s="114">
        <v>2.5</v>
      </c>
      <c r="Q54" s="113">
        <v>0.05</v>
      </c>
      <c r="R54" s="113"/>
      <c r="S54" s="116">
        <v>194</v>
      </c>
      <c r="T54" s="116">
        <v>2</v>
      </c>
      <c r="U54" s="116">
        <v>2</v>
      </c>
      <c r="V54" s="116">
        <v>1</v>
      </c>
      <c r="W54" s="116">
        <v>4</v>
      </c>
      <c r="X54" s="116">
        <v>14</v>
      </c>
      <c r="Y54" s="116">
        <v>36</v>
      </c>
      <c r="Z54" s="116">
        <v>6</v>
      </c>
      <c r="AA54" s="116">
        <v>16</v>
      </c>
      <c r="AB54" s="116">
        <v>13</v>
      </c>
      <c r="AC54" s="116">
        <v>30</v>
      </c>
      <c r="AD54" s="516">
        <f>_xlfn.CONFIDENCE.T(0.05,STDEV(AD39:AD52),COUNT(AD39:AD52))</f>
        <v>3.3470476427770262</v>
      </c>
      <c r="AE54" s="116"/>
      <c r="AF54" s="273">
        <f>_xlfn.CONFIDENCE.T(0.05,STDEV(AF39:AF52),COUNT(AF39:AF52))</f>
        <v>3.6555269890857596E-3</v>
      </c>
      <c r="AG54" s="273"/>
      <c r="AH54" s="113"/>
      <c r="AI54" s="113">
        <v>2.54</v>
      </c>
      <c r="AJ54" s="114">
        <v>2.4</v>
      </c>
      <c r="AK54" s="113">
        <v>0.08</v>
      </c>
      <c r="AL54" s="114">
        <v>1.7</v>
      </c>
      <c r="AM54" s="114">
        <v>0.4</v>
      </c>
      <c r="AN54" s="115">
        <v>1.7999999999999999E-2</v>
      </c>
      <c r="AO54" s="113">
        <v>0.09</v>
      </c>
      <c r="AP54" s="113">
        <v>0.13</v>
      </c>
      <c r="AQ54" s="113">
        <v>0.21</v>
      </c>
      <c r="AR54" s="113">
        <v>0.66</v>
      </c>
      <c r="AS54" s="113">
        <v>0.03</v>
      </c>
      <c r="AT54" s="113"/>
      <c r="AU54" s="116">
        <v>202</v>
      </c>
      <c r="AV54" s="116">
        <v>2</v>
      </c>
      <c r="AW54" s="116">
        <v>2</v>
      </c>
      <c r="AX54" s="116">
        <v>1</v>
      </c>
      <c r="AY54" s="116">
        <v>5</v>
      </c>
      <c r="AZ54" s="116">
        <v>14</v>
      </c>
      <c r="BA54" s="116">
        <v>38</v>
      </c>
      <c r="BB54" s="116">
        <v>7</v>
      </c>
      <c r="BC54" s="116">
        <v>18</v>
      </c>
      <c r="BD54" s="116">
        <v>13</v>
      </c>
      <c r="BE54" s="116">
        <v>37</v>
      </c>
      <c r="BF54" s="516">
        <f>_xlfn.CONFIDENCE.T(0.05,STDEV(BF39:BF52),COUNT(BF39:BF52))</f>
        <v>3.3721495328002575</v>
      </c>
      <c r="BG54" s="116"/>
      <c r="BH54" s="113">
        <v>0.08</v>
      </c>
      <c r="BI54" s="113">
        <v>0.16</v>
      </c>
      <c r="BJ54" s="113">
        <v>7.0000000000000007E-2</v>
      </c>
      <c r="BK54" s="113">
        <v>0.1</v>
      </c>
      <c r="BL54" s="113">
        <v>0.09</v>
      </c>
      <c r="BM54" s="113">
        <v>0.39</v>
      </c>
      <c r="BN54" s="113">
        <v>0.06</v>
      </c>
      <c r="BO54" s="113">
        <v>0.05</v>
      </c>
      <c r="BP54" s="113">
        <v>0.05</v>
      </c>
      <c r="BQ54" s="113">
        <v>0.15</v>
      </c>
      <c r="BR54" s="113">
        <v>0.15</v>
      </c>
      <c r="BS54" s="113">
        <v>0.1</v>
      </c>
      <c r="BT54" s="419">
        <f>STDEV(BT39:BT52)/SQRT(COUNT(BT39:BT52))*2</f>
        <v>0.18427711998018337</v>
      </c>
      <c r="BU54" s="526">
        <f>_xlfn.CONFIDENCE.T(0.05,STDEV(BU39:BU52),COUNT(BU39:BU52))</f>
        <v>0.15346260736626813</v>
      </c>
      <c r="BV54" s="113">
        <v>0.16</v>
      </c>
      <c r="BW54" s="113">
        <v>0.14000000000000001</v>
      </c>
      <c r="BX54" s="419">
        <f>STDEV(BX39:BX52)/SQRT(COUNT(BX39:BX52))*2</f>
        <v>0.1586427249917351</v>
      </c>
      <c r="BY54" s="419">
        <f>STDEV(BY39:BY52)/SQRT(COUNT(BY39:BY52))*2</f>
        <v>0.24128289439320577</v>
      </c>
      <c r="BZ54" s="419">
        <f t="shared" ref="BZ54:CA54" si="11">STDEV(BZ39:BZ52)/SQRT(COUNT(BZ39:BZ52))*2</f>
        <v>7.7755264102740265E-2</v>
      </c>
      <c r="CA54" s="419">
        <f t="shared" si="11"/>
        <v>0.44596100515453702</v>
      </c>
    </row>
    <row r="55" spans="1:79" ht="14" x14ac:dyDescent="0.15">
      <c r="A55" s="112" t="s">
        <v>159</v>
      </c>
      <c r="B55" s="112"/>
      <c r="C55" s="112"/>
      <c r="D55" s="112"/>
      <c r="E55" s="113"/>
      <c r="F55" s="114">
        <v>10.6</v>
      </c>
      <c r="G55" s="113">
        <v>0.23</v>
      </c>
      <c r="H55" s="114">
        <v>5.3</v>
      </c>
      <c r="I55" s="114">
        <v>1.3</v>
      </c>
      <c r="J55" s="115">
        <v>0.06</v>
      </c>
      <c r="K55" s="113">
        <v>0.28000000000000003</v>
      </c>
      <c r="L55" s="113">
        <v>0.42</v>
      </c>
      <c r="M55" s="113">
        <v>0.67</v>
      </c>
      <c r="N55" s="113">
        <v>2.16</v>
      </c>
      <c r="O55" s="113">
        <v>0.11</v>
      </c>
      <c r="P55" s="114">
        <v>8.8000000000000007</v>
      </c>
      <c r="Q55" s="113">
        <v>0.18</v>
      </c>
      <c r="R55" s="113"/>
      <c r="S55" s="116">
        <v>671</v>
      </c>
      <c r="T55" s="116">
        <v>8</v>
      </c>
      <c r="U55" s="116">
        <v>7</v>
      </c>
      <c r="V55" s="116">
        <v>4</v>
      </c>
      <c r="W55" s="116">
        <v>16</v>
      </c>
      <c r="X55" s="116">
        <v>47</v>
      </c>
      <c r="Y55" s="116">
        <v>126</v>
      </c>
      <c r="Z55" s="116">
        <v>21</v>
      </c>
      <c r="AA55" s="116">
        <v>57</v>
      </c>
      <c r="AB55" s="116">
        <v>43</v>
      </c>
      <c r="AC55" s="116">
        <v>103</v>
      </c>
      <c r="AD55" s="516">
        <f>2*STDEV(AD39:AD52)</f>
        <v>11.593859685953703</v>
      </c>
      <c r="AE55" s="116"/>
      <c r="AF55" s="273">
        <f>2*STDEV(AF39:AF52)</f>
        <v>1.2098505955653122E-2</v>
      </c>
      <c r="AG55" s="273"/>
      <c r="AH55" s="113"/>
      <c r="AI55" s="113">
        <v>8.8000000000000007</v>
      </c>
      <c r="AJ55" s="114">
        <v>8.3000000000000007</v>
      </c>
      <c r="AK55" s="113">
        <v>0.27</v>
      </c>
      <c r="AL55" s="114">
        <v>5.8</v>
      </c>
      <c r="AM55" s="114">
        <v>1.5</v>
      </c>
      <c r="AN55" s="115">
        <v>6.4000000000000001E-2</v>
      </c>
      <c r="AO55" s="113">
        <v>0.31</v>
      </c>
      <c r="AP55" s="113">
        <v>0.45</v>
      </c>
      <c r="AQ55" s="113">
        <v>0.72</v>
      </c>
      <c r="AR55" s="113">
        <v>2.2799999999999998</v>
      </c>
      <c r="AS55" s="113">
        <v>0.12</v>
      </c>
      <c r="AT55" s="113"/>
      <c r="AU55" s="116">
        <v>701</v>
      </c>
      <c r="AV55" s="116">
        <v>8</v>
      </c>
      <c r="AW55" s="116">
        <v>8</v>
      </c>
      <c r="AX55" s="116">
        <v>5</v>
      </c>
      <c r="AY55" s="116">
        <v>17</v>
      </c>
      <c r="AZ55" s="116">
        <v>47</v>
      </c>
      <c r="BA55" s="116">
        <v>132</v>
      </c>
      <c r="BB55" s="116">
        <v>25</v>
      </c>
      <c r="BC55" s="116">
        <v>61</v>
      </c>
      <c r="BD55" s="116">
        <v>47</v>
      </c>
      <c r="BE55" s="116">
        <v>129</v>
      </c>
      <c r="BF55" s="516">
        <f>2*STDEV(BF39:BF52)</f>
        <v>11.68081028297004</v>
      </c>
      <c r="BG55" s="116"/>
      <c r="BH55" s="113">
        <v>0.26</v>
      </c>
      <c r="BI55" s="113">
        <v>0.56999999999999995</v>
      </c>
      <c r="BJ55" s="113">
        <v>0.23</v>
      </c>
      <c r="BK55" s="113">
        <v>0.34</v>
      </c>
      <c r="BL55" s="113">
        <v>0.3</v>
      </c>
      <c r="BM55" s="113">
        <v>1.36</v>
      </c>
      <c r="BN55" s="113">
        <v>0.22</v>
      </c>
      <c r="BO55" s="113">
        <v>0.16</v>
      </c>
      <c r="BP55" s="113">
        <v>0.17</v>
      </c>
      <c r="BQ55" s="113">
        <v>0.54</v>
      </c>
      <c r="BR55" s="113">
        <v>0.5</v>
      </c>
      <c r="BS55" s="113">
        <v>0.33</v>
      </c>
      <c r="BT55" s="419">
        <f>STDEV(BT39:BT52)*2</f>
        <v>0.68950184718728091</v>
      </c>
      <c r="BU55" s="526">
        <f>2*STDEV(BU39:BU52)</f>
        <v>0.53158010483797768</v>
      </c>
      <c r="BV55" s="113">
        <v>0.55000000000000004</v>
      </c>
      <c r="BW55" s="113">
        <v>0.47</v>
      </c>
      <c r="BX55" s="419">
        <f>STDEV(BX39:BX52)*2</f>
        <v>0.5935867238232726</v>
      </c>
      <c r="BY55" s="419">
        <f t="shared" ref="BY55:CA55" si="12">STDEV(BY39:BY52)*2</f>
        <v>0.90279792410853521</v>
      </c>
      <c r="BZ55" s="419">
        <f t="shared" si="12"/>
        <v>0.29093355829057677</v>
      </c>
      <c r="CA55" s="419">
        <f t="shared" si="12"/>
        <v>1.6686332891496052</v>
      </c>
    </row>
    <row r="56" spans="1:79" x14ac:dyDescent="0.2">
      <c r="A56" s="11"/>
      <c r="B56" s="83"/>
      <c r="C56" s="83"/>
      <c r="D56" s="83"/>
      <c r="E56" s="14"/>
      <c r="F56" s="8"/>
      <c r="G56" s="9"/>
      <c r="H56" s="8"/>
      <c r="I56" s="9"/>
      <c r="J56" s="9"/>
      <c r="K56" s="9"/>
      <c r="L56" s="9"/>
      <c r="M56" s="9"/>
      <c r="N56" s="9"/>
      <c r="O56" s="9"/>
      <c r="P56" s="8"/>
      <c r="Q56" s="9"/>
      <c r="R56" s="22"/>
      <c r="S56" s="12"/>
      <c r="T56" s="12"/>
      <c r="U56" s="12"/>
      <c r="V56" s="12"/>
      <c r="W56" s="12"/>
      <c r="X56" s="12"/>
      <c r="Y56" s="12"/>
      <c r="Z56" s="12"/>
      <c r="AA56" s="12"/>
      <c r="AB56" s="12"/>
      <c r="AC56" s="12"/>
      <c r="AD56" s="78"/>
      <c r="AE56" s="12"/>
      <c r="AF56" s="83"/>
      <c r="AI56" s="21"/>
      <c r="AJ56" s="8"/>
      <c r="AK56" s="9"/>
      <c r="AL56" s="8"/>
      <c r="AM56" s="9"/>
      <c r="AN56" s="9"/>
      <c r="AO56" s="9"/>
      <c r="AP56" s="9"/>
      <c r="AQ56" s="9"/>
      <c r="AR56" s="9"/>
      <c r="AS56" s="9"/>
      <c r="AT56" s="8"/>
      <c r="AU56" s="14"/>
      <c r="AV56" s="14"/>
      <c r="AW56" s="14"/>
      <c r="AX56" s="14"/>
      <c r="AY56" s="14"/>
      <c r="AZ56" s="14"/>
      <c r="BA56" s="14"/>
      <c r="BB56" s="14"/>
      <c r="BC56" s="14"/>
      <c r="BD56" s="14"/>
      <c r="BE56" s="14"/>
      <c r="BF56" s="24"/>
      <c r="BG56" s="14"/>
      <c r="BH56" s="79"/>
      <c r="BI56" s="87"/>
      <c r="BJ56" s="48"/>
      <c r="BK56" s="48"/>
      <c r="BL56" s="48"/>
      <c r="BM56" s="48"/>
      <c r="BN56" s="48"/>
      <c r="BO56" s="48"/>
      <c r="BP56" s="48"/>
      <c r="BQ56" s="48"/>
      <c r="BR56" s="48"/>
      <c r="BS56" s="48"/>
      <c r="BT56" s="48"/>
      <c r="BU56" s="434"/>
      <c r="BV56" s="48"/>
      <c r="BW56" s="48"/>
      <c r="BX56" s="48"/>
      <c r="BY56" s="48"/>
      <c r="BZ56" s="48"/>
      <c r="CA56" s="48"/>
    </row>
    <row r="57" spans="1:79" x14ac:dyDescent="0.2">
      <c r="A57" s="118" t="s">
        <v>1068</v>
      </c>
      <c r="B57" s="83"/>
      <c r="C57" s="83"/>
      <c r="D57" s="83"/>
      <c r="E57" s="14"/>
      <c r="F57" s="8"/>
      <c r="G57" s="9"/>
      <c r="H57" s="8"/>
      <c r="I57" s="9"/>
      <c r="J57" s="9"/>
      <c r="K57" s="9"/>
      <c r="L57" s="9"/>
      <c r="M57" s="9"/>
      <c r="N57" s="9"/>
      <c r="O57" s="9"/>
      <c r="P57" s="8"/>
      <c r="Q57" s="9"/>
      <c r="R57" s="22"/>
      <c r="S57" s="12"/>
      <c r="T57" s="12"/>
      <c r="U57" s="12"/>
      <c r="V57" s="12"/>
      <c r="W57" s="12"/>
      <c r="X57" s="12"/>
      <c r="Y57" s="12"/>
      <c r="Z57" s="12"/>
      <c r="AA57" s="12"/>
      <c r="AB57" s="12"/>
      <c r="AC57" s="12"/>
      <c r="AD57" s="78"/>
      <c r="AE57" s="12"/>
      <c r="AF57" s="83"/>
      <c r="AI57" s="21"/>
      <c r="AJ57" s="8"/>
      <c r="AK57" s="9"/>
      <c r="AL57" s="8"/>
      <c r="AM57" s="9"/>
      <c r="AN57" s="9"/>
      <c r="AO57" s="9"/>
      <c r="AP57" s="9"/>
      <c r="AQ57" s="9"/>
      <c r="AR57" s="9"/>
      <c r="AS57" s="9"/>
      <c r="AT57" s="8"/>
      <c r="AU57" s="14"/>
      <c r="AV57" s="14"/>
      <c r="AW57" s="14"/>
      <c r="AX57" s="14"/>
      <c r="AY57" s="14"/>
      <c r="AZ57" s="14"/>
      <c r="BA57" s="14"/>
      <c r="BB57" s="14"/>
      <c r="BC57" s="14"/>
      <c r="BD57" s="14"/>
      <c r="BE57" s="14"/>
      <c r="BF57" s="24"/>
      <c r="BG57" s="14"/>
      <c r="BH57" s="79"/>
      <c r="BI57" s="87"/>
      <c r="BJ57" s="48"/>
      <c r="BK57" s="48"/>
      <c r="BL57" s="48"/>
      <c r="BM57" s="48"/>
      <c r="BN57" s="48"/>
      <c r="BO57" s="48"/>
      <c r="BP57" s="48"/>
      <c r="BQ57" s="48"/>
      <c r="BR57" s="48"/>
      <c r="BS57" s="48"/>
      <c r="BT57" s="48"/>
      <c r="BU57" s="434"/>
      <c r="BV57" s="48"/>
      <c r="BW57" s="48"/>
      <c r="BX57" s="48"/>
      <c r="BY57" s="48"/>
      <c r="BZ57" s="48"/>
      <c r="CA57" s="48"/>
    </row>
    <row r="58" spans="1:79" x14ac:dyDescent="0.2">
      <c r="A58" s="11" t="s">
        <v>1069</v>
      </c>
      <c r="B58" s="83" t="s">
        <v>1070</v>
      </c>
      <c r="C58" s="104" t="s">
        <v>1071</v>
      </c>
      <c r="D58" s="78" t="s">
        <v>79</v>
      </c>
      <c r="E58" s="14">
        <v>835</v>
      </c>
      <c r="F58" s="8">
        <v>68.5</v>
      </c>
      <c r="G58" s="9">
        <v>0.51</v>
      </c>
      <c r="H58" s="8">
        <v>15</v>
      </c>
      <c r="I58" s="9">
        <v>3.35</v>
      </c>
      <c r="J58" s="87">
        <v>3.6999999999999998E-2</v>
      </c>
      <c r="K58" s="9">
        <v>1.24</v>
      </c>
      <c r="L58" s="9">
        <v>2.48</v>
      </c>
      <c r="M58" s="9">
        <v>3.77</v>
      </c>
      <c r="N58" s="9">
        <v>3.65</v>
      </c>
      <c r="O58" s="9">
        <v>0.17</v>
      </c>
      <c r="P58" s="8">
        <v>0.8</v>
      </c>
      <c r="Q58" s="9">
        <v>99.57</v>
      </c>
      <c r="R58" s="22"/>
      <c r="S58" s="12">
        <v>967</v>
      </c>
      <c r="T58" s="12">
        <v>18</v>
      </c>
      <c r="U58" s="12">
        <v>19</v>
      </c>
      <c r="V58" s="12">
        <v>10</v>
      </c>
      <c r="W58" s="12">
        <v>29</v>
      </c>
      <c r="X58" s="12">
        <v>135</v>
      </c>
      <c r="Y58" s="12">
        <v>379</v>
      </c>
      <c r="Z58" s="12">
        <v>55</v>
      </c>
      <c r="AA58" s="12">
        <v>29</v>
      </c>
      <c r="AB58" s="12">
        <v>85</v>
      </c>
      <c r="AC58" s="12">
        <v>223</v>
      </c>
      <c r="AD58" s="515">
        <v>29</v>
      </c>
      <c r="AE58" s="12"/>
      <c r="AF58" s="519">
        <v>0.74016999999999999</v>
      </c>
      <c r="AG58" s="314">
        <v>4.0000000000000003E-5</v>
      </c>
      <c r="AI58" s="21">
        <v>0.8</v>
      </c>
      <c r="AJ58" s="8">
        <v>69.099999999999994</v>
      </c>
      <c r="AK58" s="9">
        <v>0.51</v>
      </c>
      <c r="AL58" s="8">
        <v>15.1</v>
      </c>
      <c r="AM58" s="9">
        <v>3.38</v>
      </c>
      <c r="AN58" s="87">
        <v>3.6999999999999998E-2</v>
      </c>
      <c r="AO58" s="9">
        <v>1.25</v>
      </c>
      <c r="AP58" s="9">
        <v>2.5</v>
      </c>
      <c r="AQ58" s="9">
        <v>3.8</v>
      </c>
      <c r="AR58" s="9">
        <v>3.68</v>
      </c>
      <c r="AS58" s="9">
        <v>0.17</v>
      </c>
      <c r="AT58" s="8"/>
      <c r="AU58" s="14">
        <v>975</v>
      </c>
      <c r="AV58" s="14">
        <v>18</v>
      </c>
      <c r="AW58" s="14">
        <v>19</v>
      </c>
      <c r="AX58" s="14">
        <v>10</v>
      </c>
      <c r="AY58" s="14">
        <v>29</v>
      </c>
      <c r="AZ58" s="14">
        <v>136</v>
      </c>
      <c r="BA58" s="14">
        <v>382</v>
      </c>
      <c r="BB58" s="14">
        <v>55</v>
      </c>
      <c r="BC58" s="14">
        <v>29</v>
      </c>
      <c r="BD58" s="14">
        <v>86</v>
      </c>
      <c r="BE58" s="14">
        <v>225</v>
      </c>
      <c r="BF58" s="24">
        <f>AD58*100/(100-AI58)</f>
        <v>29.233870967741936</v>
      </c>
      <c r="BG58" s="14"/>
      <c r="BH58" s="111">
        <v>0</v>
      </c>
      <c r="BI58" s="87">
        <v>1.9E-2</v>
      </c>
      <c r="BJ58" s="48">
        <v>-0.05</v>
      </c>
      <c r="BK58" s="48">
        <v>-0.02</v>
      </c>
      <c r="BL58" s="48">
        <v>-0.06</v>
      </c>
      <c r="BM58" s="48">
        <v>-0.14000000000000001</v>
      </c>
      <c r="BN58" s="48">
        <v>0.01</v>
      </c>
      <c r="BO58" s="48">
        <v>-0.03</v>
      </c>
      <c r="BP58" s="48">
        <v>0.01</v>
      </c>
      <c r="BQ58" s="48">
        <v>-0.09</v>
      </c>
      <c r="BR58" s="48">
        <v>-0.05</v>
      </c>
      <c r="BS58" s="48">
        <v>-0.05</v>
      </c>
      <c r="BT58" s="48">
        <v>0.72764444444444454</v>
      </c>
      <c r="BU58" s="291">
        <f t="shared" ref="BU58:BU60" si="13">BF58/BF$76*BE$76/BE58-1</f>
        <v>-2.1888340937977424E-2</v>
      </c>
      <c r="BV58" s="48">
        <v>0.01</v>
      </c>
      <c r="BW58" s="48">
        <v>0.06</v>
      </c>
      <c r="BX58" s="48">
        <v>-0.11532670882264373</v>
      </c>
      <c r="BY58" s="48">
        <v>0.94192592592592606</v>
      </c>
      <c r="BZ58" s="48">
        <v>8.3224400871459769E-2</v>
      </c>
      <c r="CA58" s="48">
        <v>-6.0358422939068124E-2</v>
      </c>
    </row>
    <row r="59" spans="1:79" x14ac:dyDescent="0.2">
      <c r="A59" s="11" t="s">
        <v>1072</v>
      </c>
      <c r="B59" s="83" t="s">
        <v>1073</v>
      </c>
      <c r="C59" s="104" t="s">
        <v>1074</v>
      </c>
      <c r="D59" s="78" t="s">
        <v>79</v>
      </c>
      <c r="E59" s="14">
        <v>835</v>
      </c>
      <c r="F59" s="8">
        <v>68.3</v>
      </c>
      <c r="G59" s="9">
        <v>0.48</v>
      </c>
      <c r="H59" s="8">
        <v>15</v>
      </c>
      <c r="I59" s="9">
        <v>2.98</v>
      </c>
      <c r="J59" s="87">
        <v>2.5000000000000001E-2</v>
      </c>
      <c r="K59" s="9">
        <v>0.98</v>
      </c>
      <c r="L59" s="9">
        <v>2.2599999999999998</v>
      </c>
      <c r="M59" s="9">
        <v>3.56</v>
      </c>
      <c r="N59" s="9">
        <v>4.29</v>
      </c>
      <c r="O59" s="9">
        <v>0.19</v>
      </c>
      <c r="P59" s="8">
        <v>1.6</v>
      </c>
      <c r="Q59" s="9">
        <v>99.65</v>
      </c>
      <c r="R59" s="22"/>
      <c r="S59" s="12">
        <v>1180</v>
      </c>
      <c r="T59" s="12">
        <v>13</v>
      </c>
      <c r="U59" s="12">
        <v>19</v>
      </c>
      <c r="V59" s="12" t="s">
        <v>83</v>
      </c>
      <c r="W59" s="12">
        <v>15</v>
      </c>
      <c r="X59" s="12">
        <v>149</v>
      </c>
      <c r="Y59" s="12">
        <v>388</v>
      </c>
      <c r="Z59" s="12">
        <v>47</v>
      </c>
      <c r="AA59" s="12">
        <v>43</v>
      </c>
      <c r="AB59" s="12">
        <v>56</v>
      </c>
      <c r="AC59" s="12">
        <v>184</v>
      </c>
      <c r="AD59" s="515">
        <v>29</v>
      </c>
      <c r="AE59" s="12"/>
      <c r="AF59" s="519">
        <v>0.74278999999999995</v>
      </c>
      <c r="AG59" s="314">
        <v>2.0000000000000002E-5</v>
      </c>
      <c r="AI59" s="21">
        <v>1.6</v>
      </c>
      <c r="AJ59" s="8">
        <v>69.400000000000006</v>
      </c>
      <c r="AK59" s="9">
        <v>0.49</v>
      </c>
      <c r="AL59" s="8">
        <v>15.2</v>
      </c>
      <c r="AM59" s="9">
        <v>3.03</v>
      </c>
      <c r="AN59" s="87">
        <v>2.5000000000000001E-2</v>
      </c>
      <c r="AO59" s="9">
        <v>1</v>
      </c>
      <c r="AP59" s="9">
        <v>2.2999999999999998</v>
      </c>
      <c r="AQ59" s="9">
        <v>3.62</v>
      </c>
      <c r="AR59" s="9">
        <v>4.3600000000000003</v>
      </c>
      <c r="AS59" s="9">
        <v>0.19</v>
      </c>
      <c r="AT59" s="8"/>
      <c r="AU59" s="14">
        <v>1199</v>
      </c>
      <c r="AV59" s="14">
        <v>13</v>
      </c>
      <c r="AW59" s="14">
        <v>19</v>
      </c>
      <c r="AX59" s="14" t="s">
        <v>83</v>
      </c>
      <c r="AY59" s="14">
        <v>15</v>
      </c>
      <c r="AZ59" s="14">
        <v>151</v>
      </c>
      <c r="BA59" s="14">
        <v>394</v>
      </c>
      <c r="BB59" s="14">
        <v>48</v>
      </c>
      <c r="BC59" s="14">
        <v>44</v>
      </c>
      <c r="BD59" s="14">
        <v>57</v>
      </c>
      <c r="BE59" s="14">
        <v>187</v>
      </c>
      <c r="BF59" s="24">
        <f>AD59*100/(100-AI59)</f>
        <v>29.471544715447152</v>
      </c>
      <c r="BG59" s="14"/>
      <c r="BH59" s="111">
        <v>0</v>
      </c>
      <c r="BI59" s="87">
        <v>0.23200000000000001</v>
      </c>
      <c r="BJ59" s="48">
        <v>0.1</v>
      </c>
      <c r="BK59" s="48">
        <v>0.19</v>
      </c>
      <c r="BL59" s="48">
        <v>0.02</v>
      </c>
      <c r="BM59" s="48">
        <v>-0.3</v>
      </c>
      <c r="BN59" s="48">
        <v>-0.03</v>
      </c>
      <c r="BO59" s="48">
        <v>7.0000000000000007E-2</v>
      </c>
      <c r="BP59" s="48">
        <v>0.16</v>
      </c>
      <c r="BQ59" s="48">
        <v>0.3</v>
      </c>
      <c r="BR59" s="48">
        <v>0.28000000000000003</v>
      </c>
      <c r="BS59" s="48">
        <v>0.18</v>
      </c>
      <c r="BT59" s="48">
        <v>0.37775401069518688</v>
      </c>
      <c r="BU59" s="291">
        <f t="shared" si="13"/>
        <v>0.18644038467155433</v>
      </c>
      <c r="BV59" s="48">
        <v>0.35</v>
      </c>
      <c r="BW59" s="48">
        <v>-0.08</v>
      </c>
      <c r="BX59" s="48">
        <v>0.30899622721717424</v>
      </c>
      <c r="BY59" s="48">
        <v>0.20855614973262027</v>
      </c>
      <c r="BZ59" s="48">
        <v>0.13746461151305445</v>
      </c>
      <c r="CA59" s="48">
        <v>0.71537001897533203</v>
      </c>
    </row>
    <row r="60" spans="1:79" x14ac:dyDescent="0.2">
      <c r="A60" s="11" t="s">
        <v>1075</v>
      </c>
      <c r="B60" s="83" t="s">
        <v>1076</v>
      </c>
      <c r="C60" s="104" t="s">
        <v>1077</v>
      </c>
      <c r="D60" s="78" t="s">
        <v>79</v>
      </c>
      <c r="E60" s="14">
        <v>835</v>
      </c>
      <c r="F60" s="8">
        <v>66.5</v>
      </c>
      <c r="G60" s="9">
        <v>0.63</v>
      </c>
      <c r="H60" s="8">
        <v>16.3</v>
      </c>
      <c r="I60" s="9">
        <v>3.8</v>
      </c>
      <c r="J60" s="87">
        <v>1.2999999999999999E-2</v>
      </c>
      <c r="K60" s="9">
        <v>0.88</v>
      </c>
      <c r="L60" s="9">
        <v>1.4</v>
      </c>
      <c r="M60" s="9">
        <v>2.36</v>
      </c>
      <c r="N60" s="9">
        <v>4.63</v>
      </c>
      <c r="O60" s="9">
        <v>0.27</v>
      </c>
      <c r="P60" s="8">
        <v>2.9</v>
      </c>
      <c r="Q60" s="9">
        <v>99.65</v>
      </c>
      <c r="R60" s="22"/>
      <c r="S60" s="12">
        <v>1371</v>
      </c>
      <c r="T60" s="12">
        <v>14</v>
      </c>
      <c r="U60" s="12">
        <v>20</v>
      </c>
      <c r="V60" s="12">
        <v>13</v>
      </c>
      <c r="W60" s="12">
        <v>18</v>
      </c>
      <c r="X60" s="12">
        <v>157</v>
      </c>
      <c r="Y60" s="12">
        <v>333</v>
      </c>
      <c r="Z60" s="12">
        <v>56</v>
      </c>
      <c r="AA60" s="12">
        <v>20</v>
      </c>
      <c r="AB60" s="12">
        <v>51</v>
      </c>
      <c r="AC60" s="12">
        <v>224</v>
      </c>
      <c r="AD60" s="515">
        <v>36</v>
      </c>
      <c r="AE60" s="12"/>
      <c r="AF60" s="519">
        <v>0.74653000000000003</v>
      </c>
      <c r="AG60" s="314">
        <v>3.0000000000000001E-5</v>
      </c>
      <c r="AI60" s="21">
        <v>2.9</v>
      </c>
      <c r="AJ60" s="8">
        <v>68.5</v>
      </c>
      <c r="AK60" s="9">
        <v>0.65</v>
      </c>
      <c r="AL60" s="8">
        <v>16.8</v>
      </c>
      <c r="AM60" s="9">
        <v>3.91</v>
      </c>
      <c r="AN60" s="87">
        <v>1.2999999999999999E-2</v>
      </c>
      <c r="AO60" s="9">
        <v>0.91</v>
      </c>
      <c r="AP60" s="9">
        <v>1.44</v>
      </c>
      <c r="AQ60" s="9">
        <v>2.4300000000000002</v>
      </c>
      <c r="AR60" s="9">
        <v>4.7699999999999996</v>
      </c>
      <c r="AS60" s="9">
        <v>0.28000000000000003</v>
      </c>
      <c r="AT60" s="8"/>
      <c r="AU60" s="14">
        <v>1412</v>
      </c>
      <c r="AV60" s="14">
        <v>14</v>
      </c>
      <c r="AW60" s="14">
        <v>21</v>
      </c>
      <c r="AX60" s="14">
        <v>13</v>
      </c>
      <c r="AY60" s="14">
        <v>19</v>
      </c>
      <c r="AZ60" s="14">
        <v>162</v>
      </c>
      <c r="BA60" s="14">
        <v>343</v>
      </c>
      <c r="BB60" s="14">
        <v>58</v>
      </c>
      <c r="BC60" s="14">
        <v>21</v>
      </c>
      <c r="BD60" s="14">
        <v>53</v>
      </c>
      <c r="BE60" s="14">
        <v>231</v>
      </c>
      <c r="BF60" s="24">
        <f>AD60*100/(100-AI60)</f>
        <v>37.075180226570545</v>
      </c>
      <c r="BG60" s="14"/>
      <c r="BH60" s="79">
        <v>0.02</v>
      </c>
      <c r="BI60" s="87">
        <v>-1.6E-2</v>
      </c>
      <c r="BJ60" s="48">
        <v>0.18</v>
      </c>
      <c r="BK60" s="48">
        <v>0.06</v>
      </c>
      <c r="BL60" s="48">
        <v>0.06</v>
      </c>
      <c r="BM60" s="48">
        <v>-0.7</v>
      </c>
      <c r="BN60" s="48">
        <v>-0.28000000000000003</v>
      </c>
      <c r="BO60" s="48">
        <v>-0.45</v>
      </c>
      <c r="BP60" s="48">
        <v>-0.37</v>
      </c>
      <c r="BQ60" s="48">
        <v>0.16</v>
      </c>
      <c r="BR60" s="48">
        <v>0.52</v>
      </c>
      <c r="BS60" s="48">
        <v>-0.17</v>
      </c>
      <c r="BT60" s="48">
        <v>3.7056277056277009E-2</v>
      </c>
      <c r="BU60" s="291">
        <f t="shared" si="13"/>
        <v>0.20824753850547251</v>
      </c>
      <c r="BV60" s="48">
        <v>0.17</v>
      </c>
      <c r="BW60" s="48">
        <v>-0.19</v>
      </c>
      <c r="BX60" s="48">
        <v>0.24791077636606085</v>
      </c>
      <c r="BY60" s="48">
        <v>0.23924963924963905</v>
      </c>
      <c r="BZ60" s="48">
        <v>0.11263899499193597</v>
      </c>
      <c r="CA60" s="48">
        <v>-0.33724340175953083</v>
      </c>
    </row>
    <row r="61" spans="1:79" x14ac:dyDescent="0.15">
      <c r="A61" s="112" t="s">
        <v>1078</v>
      </c>
      <c r="B61" s="83"/>
      <c r="C61" s="104"/>
      <c r="D61" s="104"/>
      <c r="E61" s="14"/>
      <c r="F61" s="228">
        <f>AVERAGE(F58:F60)</f>
        <v>67.766666666666666</v>
      </c>
      <c r="G61" s="227">
        <f t="shared" ref="G61:AC61" si="14">AVERAGE(G58:G60)</f>
        <v>0.54</v>
      </c>
      <c r="H61" s="227">
        <f t="shared" si="14"/>
        <v>15.433333333333332</v>
      </c>
      <c r="I61" s="227">
        <f t="shared" si="14"/>
        <v>3.3766666666666665</v>
      </c>
      <c r="J61" s="227">
        <f t="shared" si="14"/>
        <v>2.4999999999999998E-2</v>
      </c>
      <c r="K61" s="227">
        <f t="shared" si="14"/>
        <v>1.0333333333333332</v>
      </c>
      <c r="L61" s="227">
        <f t="shared" si="14"/>
        <v>2.0466666666666669</v>
      </c>
      <c r="M61" s="227">
        <f t="shared" si="14"/>
        <v>3.23</v>
      </c>
      <c r="N61" s="227">
        <f t="shared" si="14"/>
        <v>4.1900000000000004</v>
      </c>
      <c r="O61" s="227">
        <f t="shared" si="14"/>
        <v>0.21</v>
      </c>
      <c r="P61" s="227">
        <f t="shared" si="14"/>
        <v>1.7666666666666668</v>
      </c>
      <c r="Q61" s="227">
        <f t="shared" si="14"/>
        <v>99.623333333333335</v>
      </c>
      <c r="R61" s="228"/>
      <c r="S61" s="226">
        <f t="shared" si="14"/>
        <v>1172.6666666666667</v>
      </c>
      <c r="T61" s="226">
        <f t="shared" si="14"/>
        <v>15</v>
      </c>
      <c r="U61" s="226">
        <f t="shared" si="14"/>
        <v>19.333333333333332</v>
      </c>
      <c r="V61" s="226">
        <f t="shared" si="14"/>
        <v>11.5</v>
      </c>
      <c r="W61" s="226">
        <f t="shared" si="14"/>
        <v>20.666666666666668</v>
      </c>
      <c r="X61" s="226">
        <f t="shared" si="14"/>
        <v>147</v>
      </c>
      <c r="Y61" s="226">
        <f t="shared" si="14"/>
        <v>366.66666666666669</v>
      </c>
      <c r="Z61" s="226">
        <f t="shared" si="14"/>
        <v>52.666666666666664</v>
      </c>
      <c r="AA61" s="226">
        <f t="shared" si="14"/>
        <v>30.666666666666668</v>
      </c>
      <c r="AB61" s="226">
        <f t="shared" si="14"/>
        <v>64</v>
      </c>
      <c r="AC61" s="226">
        <f t="shared" si="14"/>
        <v>210.33333333333334</v>
      </c>
      <c r="AD61" s="516">
        <f>AVERAGE(AD58:AD60)</f>
        <v>31.333333333333332</v>
      </c>
      <c r="AE61" s="12"/>
      <c r="AF61" s="272">
        <f>AVERAGE(AF58:AF60)</f>
        <v>0.74316333333333329</v>
      </c>
      <c r="AG61" s="290"/>
      <c r="AI61" s="227">
        <f t="shared" ref="AI61" si="15">AVERAGE(AI58:AI60)</f>
        <v>1.7666666666666668</v>
      </c>
      <c r="AJ61" s="227">
        <f t="shared" ref="AJ61" si="16">AVERAGE(AJ58:AJ60)</f>
        <v>69</v>
      </c>
      <c r="AK61" s="227">
        <f t="shared" ref="AK61" si="17">AVERAGE(AK58:AK60)</f>
        <v>0.54999999999999993</v>
      </c>
      <c r="AL61" s="227">
        <f t="shared" ref="AL61" si="18">AVERAGE(AL58:AL60)</f>
        <v>15.699999999999998</v>
      </c>
      <c r="AM61" s="227">
        <f t="shared" ref="AM61" si="19">AVERAGE(AM58:AM60)</f>
        <v>3.44</v>
      </c>
      <c r="AN61" s="227">
        <f t="shared" ref="AN61" si="20">AVERAGE(AN58:AN60)</f>
        <v>2.4999999999999998E-2</v>
      </c>
      <c r="AO61" s="227">
        <f t="shared" ref="AO61" si="21">AVERAGE(AO58:AO60)</f>
        <v>1.0533333333333335</v>
      </c>
      <c r="AP61" s="227">
        <f t="shared" ref="AP61" si="22">AVERAGE(AP58:AP60)</f>
        <v>2.08</v>
      </c>
      <c r="AQ61" s="227">
        <f t="shared" ref="AQ61" si="23">AVERAGE(AQ58:AQ60)</f>
        <v>3.2833333333333332</v>
      </c>
      <c r="AR61" s="227">
        <f t="shared" ref="AR61" si="24">AVERAGE(AR58:AR60)</f>
        <v>4.2700000000000005</v>
      </c>
      <c r="AS61" s="227">
        <f t="shared" ref="AS61" si="25">AVERAGE(AS58:AS60)</f>
        <v>0.21333333333333335</v>
      </c>
      <c r="AT61" s="227" t="e">
        <f t="shared" ref="AT61" si="26">AVERAGE(AT58:AT60)</f>
        <v>#DIV/0!</v>
      </c>
      <c r="AU61" s="226">
        <f>AVERAGE(AU58:AU60)</f>
        <v>1195.3333333333333</v>
      </c>
      <c r="AV61" s="228">
        <f t="shared" ref="AV61" si="27">AVERAGE(AV58:AV60)</f>
        <v>15</v>
      </c>
      <c r="AW61" s="228">
        <f t="shared" ref="AW61" si="28">AVERAGE(AW58:AW60)</f>
        <v>19.666666666666668</v>
      </c>
      <c r="AX61" s="228">
        <f t="shared" ref="AX61" si="29">AVERAGE(AX58:AX60)</f>
        <v>11.5</v>
      </c>
      <c r="AY61" s="228">
        <f t="shared" ref="AY61" si="30">AVERAGE(AY58:AY60)</f>
        <v>21</v>
      </c>
      <c r="AZ61" s="226">
        <f t="shared" ref="AZ61" si="31">AVERAGE(AZ58:AZ60)</f>
        <v>149.66666666666666</v>
      </c>
      <c r="BA61" s="226">
        <f t="shared" ref="BA61" si="32">AVERAGE(BA58:BA60)</f>
        <v>373</v>
      </c>
      <c r="BB61" s="228">
        <f t="shared" ref="BB61" si="33">AVERAGE(BB58:BB60)</f>
        <v>53.666666666666664</v>
      </c>
      <c r="BC61" s="228">
        <f t="shared" ref="BC61" si="34">AVERAGE(BC58:BC60)</f>
        <v>31.333333333333332</v>
      </c>
      <c r="BD61" s="228">
        <f t="shared" ref="BD61" si="35">AVERAGE(BD58:BD60)</f>
        <v>65.333333333333329</v>
      </c>
      <c r="BE61" s="226">
        <f t="shared" ref="BE61:BH61" si="36">AVERAGE(BE58:BE60)</f>
        <v>214.33333333333334</v>
      </c>
      <c r="BF61" s="516">
        <f>AVERAGE(BF58:BF60)</f>
        <v>31.926865303253209</v>
      </c>
      <c r="BG61" s="14"/>
      <c r="BH61" s="227">
        <f t="shared" si="36"/>
        <v>6.6666666666666671E-3</v>
      </c>
      <c r="BI61" s="227">
        <f t="shared" ref="BI61" si="37">AVERAGE(BI58:BI60)</f>
        <v>7.8333333333333324E-2</v>
      </c>
      <c r="BJ61" s="227">
        <f t="shared" ref="BJ61" si="38">AVERAGE(BJ58:BJ60)</f>
        <v>7.6666666666666661E-2</v>
      </c>
      <c r="BK61" s="227">
        <f t="shared" ref="BK61" si="39">AVERAGE(BK58:BK60)</f>
        <v>7.6666666666666675E-2</v>
      </c>
      <c r="BL61" s="227">
        <f t="shared" ref="BL61" si="40">AVERAGE(BL58:BL60)</f>
        <v>6.666666666666668E-3</v>
      </c>
      <c r="BM61" s="227">
        <f t="shared" ref="BM61" si="41">AVERAGE(BM58:BM60)</f>
        <v>-0.37999999999999995</v>
      </c>
      <c r="BN61" s="227">
        <f t="shared" ref="BN61" si="42">AVERAGE(BN58:BN60)</f>
        <v>-0.10000000000000002</v>
      </c>
      <c r="BO61" s="227">
        <f t="shared" ref="BO61" si="43">AVERAGE(BO58:BO60)</f>
        <v>-0.13666666666666669</v>
      </c>
      <c r="BP61" s="227">
        <f t="shared" ref="BP61" si="44">AVERAGE(BP58:BP60)</f>
        <v>-6.6666666666666666E-2</v>
      </c>
      <c r="BQ61" s="227">
        <f t="shared" ref="BQ61" si="45">AVERAGE(BQ58:BQ60)</f>
        <v>0.12333333333333334</v>
      </c>
      <c r="BR61" s="227">
        <f t="shared" ref="BR61" si="46">AVERAGE(BR58:BR60)</f>
        <v>0.25</v>
      </c>
      <c r="BS61" s="227">
        <f t="shared" ref="BS61" si="47">AVERAGE(BS58:BS60)</f>
        <v>-1.3333333333333336E-2</v>
      </c>
      <c r="BT61" s="419">
        <f>AVERAGE(BT58:BT60)</f>
        <v>0.38081824406530279</v>
      </c>
      <c r="BU61" s="526">
        <f>AVERAGE(BU58:BU60)</f>
        <v>0.12426652741301647</v>
      </c>
      <c r="BV61" s="227">
        <f t="shared" ref="BV61:BW61" si="48">AVERAGE(BV58:BV60)</f>
        <v>0.17666666666666667</v>
      </c>
      <c r="BW61" s="227">
        <f t="shared" si="48"/>
        <v>-7.0000000000000007E-2</v>
      </c>
      <c r="BX61" s="227">
        <v>0.14719343158686379</v>
      </c>
      <c r="BY61" s="227">
        <v>0.4632439049693951</v>
      </c>
      <c r="BZ61" s="227">
        <v>0.11110933579215006</v>
      </c>
      <c r="CA61" s="227">
        <v>0.10592273142557769</v>
      </c>
    </row>
    <row r="62" spans="1:79" ht="18" x14ac:dyDescent="0.15">
      <c r="A62" s="112" t="s">
        <v>158</v>
      </c>
      <c r="B62" s="83"/>
      <c r="C62" s="104"/>
      <c r="D62" s="104"/>
      <c r="E62" s="14"/>
      <c r="F62" s="223">
        <f>_xlfn.CONFIDENCE.T(0.05,STDEV(F58:F60),COUNT(F58:F60))</f>
        <v>2.7363127393277611</v>
      </c>
      <c r="G62" s="222">
        <f t="shared" ref="G62:AC62" si="49">_xlfn.CONFIDENCE.T(0.05,STDEV(G58:G60),COUNT(G58:G60))</f>
        <v>0.19717231823185161</v>
      </c>
      <c r="H62" s="222">
        <f t="shared" si="49"/>
        <v>1.8644828495581018</v>
      </c>
      <c r="I62" s="222">
        <f t="shared" si="49"/>
        <v>1.0201108816330753</v>
      </c>
      <c r="J62" s="222">
        <f t="shared" si="49"/>
        <v>2.9809652541003977E-2</v>
      </c>
      <c r="K62" s="222">
        <f t="shared" si="49"/>
        <v>0.46163094989735742</v>
      </c>
      <c r="L62" s="222">
        <f t="shared" si="49"/>
        <v>1.4177732229383175</v>
      </c>
      <c r="M62" s="222">
        <f t="shared" si="49"/>
        <v>1.8897415370687827</v>
      </c>
      <c r="N62" s="222">
        <f t="shared" si="49"/>
        <v>1.2360925476374278</v>
      </c>
      <c r="O62" s="222">
        <f t="shared" si="49"/>
        <v>0.13144821215456887</v>
      </c>
      <c r="P62" s="222">
        <f t="shared" si="49"/>
        <v>2.6328734857609075</v>
      </c>
      <c r="Q62" s="222">
        <f t="shared" si="49"/>
        <v>0.1147374061266703</v>
      </c>
      <c r="R62" s="223"/>
      <c r="S62" s="221">
        <f t="shared" si="49"/>
        <v>502.04376036550519</v>
      </c>
      <c r="T62" s="221">
        <f t="shared" si="49"/>
        <v>6.5724106077284308</v>
      </c>
      <c r="U62" s="221">
        <f t="shared" si="49"/>
        <v>1.4342175765831546</v>
      </c>
      <c r="V62" s="221">
        <f t="shared" si="49"/>
        <v>19.059307104262057</v>
      </c>
      <c r="W62" s="221">
        <f t="shared" si="49"/>
        <v>18.310864241967106</v>
      </c>
      <c r="X62" s="221">
        <f t="shared" si="49"/>
        <v>27.66218684769122</v>
      </c>
      <c r="Y62" s="221">
        <f t="shared" si="49"/>
        <v>73.285571081727454</v>
      </c>
      <c r="Z62" s="221">
        <f t="shared" si="49"/>
        <v>12.253960345926709</v>
      </c>
      <c r="AA62" s="221">
        <f t="shared" si="49"/>
        <v>28.791716915859023</v>
      </c>
      <c r="AB62" s="221">
        <f t="shared" si="49"/>
        <v>45.602706472388647</v>
      </c>
      <c r="AC62" s="221">
        <f t="shared" si="49"/>
        <v>56.665208628803882</v>
      </c>
      <c r="AD62" s="516">
        <f>_xlfn.CONFIDENCE.T(0.05,STDEV(AD58:AD60),COUNT(AD47:AD60))</f>
        <v>2.5678160201069056</v>
      </c>
      <c r="AE62" s="12"/>
      <c r="AF62" s="273">
        <f>_xlfn.CONFIDENCE.T(0.05,STDEV(AF58:AF60),COUNT(AF58:AF60))</f>
        <v>7.9402823835481515E-3</v>
      </c>
      <c r="AG62" s="290"/>
      <c r="AI62" s="222">
        <f t="shared" ref="AI62:BE62" si="50">_xlfn.CONFIDENCE.T(0.05,STDEV(AI58:AI60),COUNT(AI58:AI60))</f>
        <v>2.6328734857609075</v>
      </c>
      <c r="AJ62" s="222">
        <f t="shared" si="50"/>
        <v>1.138374910079033</v>
      </c>
      <c r="AK62" s="222">
        <f t="shared" si="50"/>
        <v>0.2165621049471628</v>
      </c>
      <c r="AL62" s="222">
        <f t="shared" si="50"/>
        <v>2.369716344956831</v>
      </c>
      <c r="AM62" s="222">
        <f t="shared" si="50"/>
        <v>1.1006159891422342</v>
      </c>
      <c r="AN62" s="222">
        <f t="shared" si="50"/>
        <v>2.9809652541003977E-2</v>
      </c>
      <c r="AO62" s="222">
        <f t="shared" si="50"/>
        <v>0.43761266355630229</v>
      </c>
      <c r="AP62" s="222">
        <f t="shared" si="50"/>
        <v>1.3990790621770504</v>
      </c>
      <c r="AQ62" s="222">
        <f t="shared" si="50"/>
        <v>1.8493622524375144</v>
      </c>
      <c r="AR62" s="222">
        <f t="shared" si="50"/>
        <v>1.3676300544416131</v>
      </c>
      <c r="AS62" s="222">
        <f t="shared" si="50"/>
        <v>0.14555718665491807</v>
      </c>
      <c r="AT62" s="222" t="e">
        <f t="shared" si="50"/>
        <v>#DIV/0!</v>
      </c>
      <c r="AU62" s="221">
        <f t="shared" si="50"/>
        <v>542.84140595830843</v>
      </c>
      <c r="AV62" s="223">
        <f t="shared" si="50"/>
        <v>6.5724106077284308</v>
      </c>
      <c r="AW62" s="223">
        <f t="shared" si="50"/>
        <v>2.8684351531663088</v>
      </c>
      <c r="AX62" s="223">
        <f t="shared" si="50"/>
        <v>19.059307104262057</v>
      </c>
      <c r="AY62" s="223">
        <f t="shared" si="50"/>
        <v>17.913371790059202</v>
      </c>
      <c r="AZ62" s="223">
        <f t="shared" si="50"/>
        <v>32.420931650969088</v>
      </c>
      <c r="BA62" s="223">
        <f t="shared" si="50"/>
        <v>66.238496824267244</v>
      </c>
      <c r="BB62" s="223">
        <f t="shared" si="50"/>
        <v>12.747604657402288</v>
      </c>
      <c r="BC62" s="223">
        <f t="shared" si="50"/>
        <v>29.005255442847641</v>
      </c>
      <c r="BD62" s="223">
        <f t="shared" si="50"/>
        <v>44.737474173690153</v>
      </c>
      <c r="BE62" s="221">
        <f t="shared" si="50"/>
        <v>59.273281816699992</v>
      </c>
      <c r="BF62" s="516">
        <f>_xlfn.CONFIDENCE.T(0.05,STDEV(BF58:BF60),COUNT(BF47:BF60))</f>
        <v>2.8338472515273172</v>
      </c>
      <c r="BG62" s="14"/>
      <c r="BH62" s="222">
        <f t="shared" ref="BH62:BS62" si="51">_xlfn.CONFIDENCE.T(0.05,STDEV(BH58:BH60),COUNT(BH58:BH60))</f>
        <v>2.8684351531663092E-2</v>
      </c>
      <c r="BI62" s="222">
        <f t="shared" si="51"/>
        <v>0.33343322434891687</v>
      </c>
      <c r="BJ62" s="222">
        <f t="shared" si="51"/>
        <v>0.29005255442847655</v>
      </c>
      <c r="BK62" s="222">
        <f t="shared" si="51"/>
        <v>0.26328734857609076</v>
      </c>
      <c r="BL62" s="222">
        <f t="shared" si="51"/>
        <v>0.15178332134387043</v>
      </c>
      <c r="BM62" s="222">
        <f t="shared" si="51"/>
        <v>0.71653487160236795</v>
      </c>
      <c r="BN62" s="222">
        <f t="shared" si="51"/>
        <v>0.39041288685470188</v>
      </c>
      <c r="BO62" s="222">
        <f t="shared" si="51"/>
        <v>0.68542997090457392</v>
      </c>
      <c r="BP62" s="222">
        <f t="shared" si="51"/>
        <v>0.67864411495115384</v>
      </c>
      <c r="BQ62" s="222">
        <f t="shared" si="51"/>
        <v>0.49078749441317743</v>
      </c>
      <c r="BR62" s="222">
        <f t="shared" si="51"/>
        <v>0.710914903487049</v>
      </c>
      <c r="BS62" s="222">
        <f t="shared" si="51"/>
        <v>0.44182282354741181</v>
      </c>
      <c r="BT62" s="419">
        <f>STDEV(BT58:BT60)/SQRT(COUNT(BT58:BT60))*2</f>
        <v>0.39872303901120271</v>
      </c>
      <c r="BU62" s="526">
        <f>_xlfn.CONFIDENCE.T(0.05,STDEV(BU58:BU60),COUNT(BU47:BU60))</f>
        <v>8.0719016869245264E-2</v>
      </c>
      <c r="BV62" s="222">
        <f t="shared" ref="BV62:BW62" si="52">_xlfn.CONFIDENCE.T(0.05,STDEV(BV58:BV60),COUNT(BV58:BV60))</f>
        <v>0.42254688372518956</v>
      </c>
      <c r="BW62" s="222">
        <f t="shared" si="52"/>
        <v>0.31126156313261788</v>
      </c>
      <c r="BX62" s="419">
        <f t="shared" ref="BX62:CA62" si="53">STDEV(BX58:BX60)/SQRT(COUNT(BX58:BX60))*2</f>
        <v>0.2648785285544844</v>
      </c>
      <c r="BY62" s="419">
        <f t="shared" si="53"/>
        <v>0.47900992399594999</v>
      </c>
      <c r="BZ62" s="419">
        <f t="shared" si="53"/>
        <v>3.1352937248084752E-2</v>
      </c>
      <c r="CA62" s="419">
        <f t="shared" si="53"/>
        <v>0.6300643566074996</v>
      </c>
    </row>
    <row r="63" spans="1:79" x14ac:dyDescent="0.15">
      <c r="A63" s="112" t="s">
        <v>159</v>
      </c>
      <c r="B63" s="83"/>
      <c r="C63" s="104"/>
      <c r="D63" s="104"/>
      <c r="E63" s="14"/>
      <c r="F63" s="223">
        <f>2*STDEV(F58:F60)</f>
        <v>2.2030282189144392</v>
      </c>
      <c r="G63" s="222">
        <f t="shared" ref="G63:AC63" si="54">2*STDEV(G58:G60)</f>
        <v>0.15874507866387438</v>
      </c>
      <c r="H63" s="222">
        <f t="shared" si="54"/>
        <v>1.5011106998930277</v>
      </c>
      <c r="I63" s="222">
        <f t="shared" si="54"/>
        <v>0.82129978286453542</v>
      </c>
      <c r="J63" s="222">
        <f t="shared" si="54"/>
        <v>2.4000000000000004E-2</v>
      </c>
      <c r="K63" s="222">
        <f t="shared" si="54"/>
        <v>0.37166292972710502</v>
      </c>
      <c r="L63" s="222">
        <f t="shared" si="54"/>
        <v>1.1414610520439707</v>
      </c>
      <c r="M63" s="222">
        <f t="shared" si="54"/>
        <v>1.5214466799727178</v>
      </c>
      <c r="N63" s="222">
        <f t="shared" si="54"/>
        <v>0.99518842436997834</v>
      </c>
      <c r="O63" s="222">
        <f t="shared" si="54"/>
        <v>0.10583005244258382</v>
      </c>
      <c r="P63" s="222">
        <f t="shared" si="54"/>
        <v>2.1197484127446193</v>
      </c>
      <c r="Q63" s="222">
        <f t="shared" si="54"/>
        <v>9.237604307035456E-2</v>
      </c>
      <c r="R63" s="223"/>
      <c r="S63" s="221">
        <f t="shared" si="54"/>
        <v>404.19962064966489</v>
      </c>
      <c r="T63" s="221">
        <f t="shared" si="54"/>
        <v>5.2915026221291814</v>
      </c>
      <c r="U63" s="221">
        <f t="shared" si="54"/>
        <v>1.1547005383792517</v>
      </c>
      <c r="V63" s="221">
        <f t="shared" si="54"/>
        <v>4.2426406871192848</v>
      </c>
      <c r="W63" s="221">
        <f t="shared" si="54"/>
        <v>14.742229591663992</v>
      </c>
      <c r="X63" s="221">
        <f t="shared" si="54"/>
        <v>22.271057451320086</v>
      </c>
      <c r="Y63" s="221">
        <f t="shared" si="54"/>
        <v>59.002824791134643</v>
      </c>
      <c r="Z63" s="221">
        <f t="shared" si="54"/>
        <v>9.8657657246324959</v>
      </c>
      <c r="AA63" s="221">
        <f t="shared" si="54"/>
        <v>23.180451534284941</v>
      </c>
      <c r="AB63" s="221">
        <f t="shared" si="54"/>
        <v>36.715119501371639</v>
      </c>
      <c r="AC63" s="221">
        <f t="shared" si="54"/>
        <v>45.621632295801668</v>
      </c>
      <c r="AD63" s="516">
        <f>2*STDEV(AD58:AD60)</f>
        <v>8.0829037686547416</v>
      </c>
      <c r="AE63" s="12"/>
      <c r="AF63" s="273">
        <f>2*STDEV(AF58:AF60)</f>
        <v>6.3927876027077453E-3</v>
      </c>
      <c r="AG63" s="290"/>
      <c r="AI63" s="222">
        <f t="shared" ref="AI63:BE63" si="55">2*STDEV(AI58:AI60)</f>
        <v>2.1197484127446193</v>
      </c>
      <c r="AJ63" s="222">
        <f t="shared" si="55"/>
        <v>0.91651513899117176</v>
      </c>
      <c r="AK63" s="222">
        <f t="shared" si="55"/>
        <v>0.17435595774162815</v>
      </c>
      <c r="AL63" s="222">
        <f t="shared" si="55"/>
        <v>1.9078784028338927</v>
      </c>
      <c r="AM63" s="222">
        <f t="shared" si="55"/>
        <v>0.88611511667502263</v>
      </c>
      <c r="AN63" s="222">
        <f t="shared" si="55"/>
        <v>2.4000000000000004E-2</v>
      </c>
      <c r="AO63" s="222">
        <f t="shared" si="55"/>
        <v>0.35232560697929988</v>
      </c>
      <c r="AP63" s="222">
        <f t="shared" si="55"/>
        <v>1.1264102272262957</v>
      </c>
      <c r="AQ63" s="222">
        <f t="shared" si="55"/>
        <v>1.4889369809811777</v>
      </c>
      <c r="AR63" s="222">
        <f t="shared" si="55"/>
        <v>1.1010903686800655</v>
      </c>
      <c r="AS63" s="222">
        <f t="shared" si="55"/>
        <v>0.11718930554164649</v>
      </c>
      <c r="AT63" s="222" t="e">
        <f t="shared" si="55"/>
        <v>#DIV/0!</v>
      </c>
      <c r="AU63" s="221">
        <f t="shared" si="55"/>
        <v>437.04614554224588</v>
      </c>
      <c r="AV63" s="223">
        <f t="shared" si="55"/>
        <v>5.2915026221291814</v>
      </c>
      <c r="AW63" s="223">
        <f t="shared" si="55"/>
        <v>2.3094010767585029</v>
      </c>
      <c r="AX63" s="223">
        <f t="shared" si="55"/>
        <v>4.2426406871192848</v>
      </c>
      <c r="AY63" s="223">
        <f t="shared" si="55"/>
        <v>14.422205101855956</v>
      </c>
      <c r="AZ63" s="223">
        <f t="shared" si="55"/>
        <v>26.102362600602522</v>
      </c>
      <c r="BA63" s="223">
        <f t="shared" si="55"/>
        <v>53.329166503893532</v>
      </c>
      <c r="BB63" s="223">
        <f t="shared" si="55"/>
        <v>10.263202878893768</v>
      </c>
      <c r="BC63" s="223">
        <f t="shared" si="55"/>
        <v>23.352373184182653</v>
      </c>
      <c r="BD63" s="223">
        <f t="shared" si="55"/>
        <v>36.018513757973579</v>
      </c>
      <c r="BE63" s="221">
        <f t="shared" si="55"/>
        <v>47.72141378179542</v>
      </c>
      <c r="BF63" s="516">
        <f>2*STDEV(BF58:BF60)</f>
        <v>8.9203098858338006</v>
      </c>
      <c r="BG63" s="14"/>
      <c r="BH63" s="222">
        <f t="shared" ref="BH63:BS63" si="56">2*STDEV(BH58:BH60)</f>
        <v>2.3094010767585032E-2</v>
      </c>
      <c r="BI63" s="222">
        <f t="shared" si="56"/>
        <v>0.26844987117399283</v>
      </c>
      <c r="BJ63" s="222">
        <f t="shared" si="56"/>
        <v>0.23352373184182662</v>
      </c>
      <c r="BK63" s="222">
        <f t="shared" si="56"/>
        <v>0.21197484127446192</v>
      </c>
      <c r="BL63" s="222">
        <f t="shared" si="56"/>
        <v>0.12220201853215573</v>
      </c>
      <c r="BM63" s="222">
        <f t="shared" si="56"/>
        <v>0.57688820407423813</v>
      </c>
      <c r="BN63" s="222">
        <f t="shared" si="56"/>
        <v>0.31432467291003424</v>
      </c>
      <c r="BO63" s="222">
        <f t="shared" si="56"/>
        <v>0.55184538897533009</v>
      </c>
      <c r="BP63" s="222">
        <f t="shared" si="56"/>
        <v>0.54638203972434285</v>
      </c>
      <c r="BQ63" s="222">
        <f t="shared" si="56"/>
        <v>0.39513710700633181</v>
      </c>
      <c r="BR63" s="222">
        <f t="shared" si="56"/>
        <v>0.57236352085016751</v>
      </c>
      <c r="BS63" s="222">
        <f t="shared" si="56"/>
        <v>0.35571524191877602</v>
      </c>
      <c r="BT63" s="419">
        <f>STDEV(BT58:BT60)*2</f>
        <v>0.69060856171567053</v>
      </c>
      <c r="BU63" s="526">
        <f>2*STDEV(BU58:BU60)</f>
        <v>0.25408519946353675</v>
      </c>
      <c r="BV63" s="222">
        <f t="shared" ref="BV63:BW63" si="57">2*STDEV(BV58:BV60)</f>
        <v>0.34019602192461523</v>
      </c>
      <c r="BW63" s="222">
        <f t="shared" si="57"/>
        <v>0.25059928172283336</v>
      </c>
      <c r="BX63" s="222">
        <v>0.4587830692904506</v>
      </c>
      <c r="BY63" s="222">
        <v>0.82966952569069163</v>
      </c>
      <c r="BZ63" s="222">
        <v>5.4304880280201522E-2</v>
      </c>
      <c r="CA63" s="222">
        <v>1.0913034776823847</v>
      </c>
    </row>
    <row r="64" spans="1:79" x14ac:dyDescent="0.2">
      <c r="A64" s="11"/>
      <c r="B64" s="83"/>
      <c r="C64" s="83"/>
      <c r="D64" s="83"/>
      <c r="E64" s="14"/>
      <c r="F64" s="8"/>
      <c r="G64" s="9"/>
      <c r="H64" s="8"/>
      <c r="I64" s="9"/>
      <c r="J64" s="87"/>
      <c r="K64" s="9"/>
      <c r="L64" s="9"/>
      <c r="M64" s="9"/>
      <c r="N64" s="9"/>
      <c r="O64" s="9"/>
      <c r="P64" s="8"/>
      <c r="Q64" s="9"/>
      <c r="R64" s="22"/>
      <c r="S64" s="12"/>
      <c r="T64" s="12"/>
      <c r="U64" s="12"/>
      <c r="V64" s="12"/>
      <c r="W64" s="12"/>
      <c r="X64" s="12"/>
      <c r="Y64" s="12"/>
      <c r="Z64" s="12"/>
      <c r="AA64" s="12"/>
      <c r="AB64" s="12"/>
      <c r="AC64" s="12"/>
      <c r="AD64" s="78"/>
      <c r="AE64" s="12"/>
      <c r="AF64" s="83"/>
      <c r="AI64" s="21"/>
      <c r="AJ64" s="8"/>
      <c r="AK64" s="9"/>
      <c r="AL64" s="8"/>
      <c r="AM64" s="9"/>
      <c r="AN64" s="87"/>
      <c r="AO64" s="9"/>
      <c r="AP64" s="9"/>
      <c r="AQ64" s="9"/>
      <c r="AR64" s="9"/>
      <c r="AS64" s="9"/>
      <c r="AT64" s="8"/>
      <c r="AU64" s="14"/>
      <c r="AV64" s="14"/>
      <c r="AW64" s="14"/>
      <c r="AX64" s="14"/>
      <c r="AY64" s="14"/>
      <c r="AZ64" s="14"/>
      <c r="BA64" s="14"/>
      <c r="BB64" s="14"/>
      <c r="BC64" s="14"/>
      <c r="BD64" s="14"/>
      <c r="BE64" s="14"/>
      <c r="BF64" s="24"/>
      <c r="BG64" s="14"/>
      <c r="BH64" s="79"/>
      <c r="BI64" s="87"/>
      <c r="BJ64" s="48"/>
      <c r="BK64" s="48"/>
      <c r="BL64" s="48"/>
      <c r="BM64" s="48"/>
      <c r="BN64" s="48"/>
      <c r="BO64" s="48"/>
      <c r="BP64" s="48"/>
      <c r="BQ64" s="48"/>
      <c r="BR64" s="48"/>
      <c r="BS64" s="48"/>
      <c r="BT64" s="48"/>
      <c r="BU64" s="434"/>
      <c r="BV64" s="48"/>
      <c r="BW64" s="48"/>
      <c r="BX64" s="48"/>
      <c r="BY64" s="48"/>
      <c r="BZ64" s="48"/>
      <c r="CA64" s="48"/>
    </row>
    <row r="65" spans="1:208" x14ac:dyDescent="0.2">
      <c r="A65" s="118" t="s">
        <v>1079</v>
      </c>
      <c r="B65" s="83"/>
      <c r="C65" s="83"/>
      <c r="D65" s="83"/>
      <c r="E65" s="14"/>
      <c r="F65" s="8"/>
      <c r="G65" s="9"/>
      <c r="H65" s="8"/>
      <c r="I65" s="9"/>
      <c r="J65" s="87"/>
      <c r="K65" s="9"/>
      <c r="L65" s="9"/>
      <c r="M65" s="9"/>
      <c r="N65" s="9"/>
      <c r="O65" s="9"/>
      <c r="P65" s="8"/>
      <c r="Q65" s="9"/>
      <c r="R65" s="22"/>
      <c r="S65" s="12"/>
      <c r="T65" s="12"/>
      <c r="U65" s="12"/>
      <c r="V65" s="12"/>
      <c r="W65" s="12"/>
      <c r="X65" s="12"/>
      <c r="Y65" s="12"/>
      <c r="Z65" s="12"/>
      <c r="AA65" s="12"/>
      <c r="AB65" s="12"/>
      <c r="AC65" s="12"/>
      <c r="AD65" s="78"/>
      <c r="AE65" s="12"/>
      <c r="AF65" s="83"/>
      <c r="AI65" s="21"/>
      <c r="AJ65" s="8"/>
      <c r="AK65" s="9"/>
      <c r="AL65" s="8"/>
      <c r="AM65" s="9"/>
      <c r="AN65" s="87"/>
      <c r="AO65" s="9"/>
      <c r="AP65" s="9"/>
      <c r="AQ65" s="9"/>
      <c r="AR65" s="9"/>
      <c r="AS65" s="9"/>
      <c r="AT65" s="8"/>
      <c r="AU65" s="14"/>
      <c r="AV65" s="14"/>
      <c r="AW65" s="14"/>
      <c r="AX65" s="14"/>
      <c r="AY65" s="14"/>
      <c r="AZ65" s="14"/>
      <c r="BA65" s="14"/>
      <c r="BB65" s="14"/>
      <c r="BC65" s="14"/>
      <c r="BD65" s="14"/>
      <c r="BE65" s="14"/>
      <c r="BF65" s="24"/>
      <c r="BG65" s="14"/>
      <c r="BH65" s="79"/>
      <c r="BI65" s="87"/>
      <c r="BJ65" s="48"/>
      <c r="BK65" s="48"/>
      <c r="BL65" s="48"/>
      <c r="BM65" s="48"/>
      <c r="BN65" s="48"/>
      <c r="BO65" s="48"/>
      <c r="BP65" s="48"/>
      <c r="BQ65" s="48"/>
      <c r="BR65" s="48"/>
      <c r="BS65" s="48"/>
      <c r="BT65" s="48"/>
      <c r="BU65" s="434"/>
      <c r="BV65" s="48"/>
      <c r="BW65" s="48"/>
      <c r="BX65" s="48"/>
      <c r="BY65" s="48"/>
      <c r="BZ65" s="48"/>
      <c r="CA65" s="48"/>
    </row>
    <row r="66" spans="1:208" x14ac:dyDescent="0.2">
      <c r="A66" s="11" t="s">
        <v>1080</v>
      </c>
      <c r="B66" s="83" t="s">
        <v>1081</v>
      </c>
      <c r="C66" s="104" t="s">
        <v>1082</v>
      </c>
      <c r="D66" s="78" t="s">
        <v>79</v>
      </c>
      <c r="E66" s="14">
        <v>1090</v>
      </c>
      <c r="F66" s="8">
        <v>66.8</v>
      </c>
      <c r="G66" s="9">
        <v>0.52</v>
      </c>
      <c r="H66" s="8">
        <v>15.7</v>
      </c>
      <c r="I66" s="9">
        <v>3.55</v>
      </c>
      <c r="J66" s="87">
        <v>4.2999999999999997E-2</v>
      </c>
      <c r="K66" s="9">
        <v>1.18</v>
      </c>
      <c r="L66" s="9">
        <v>2.75</v>
      </c>
      <c r="M66" s="9">
        <v>3.91</v>
      </c>
      <c r="N66" s="9">
        <v>3.87</v>
      </c>
      <c r="O66" s="9">
        <v>0.18</v>
      </c>
      <c r="P66" s="8">
        <v>1.1000000000000001</v>
      </c>
      <c r="Q66" s="9">
        <v>99.63</v>
      </c>
      <c r="R66" s="22"/>
      <c r="S66" s="12">
        <v>1072</v>
      </c>
      <c r="T66" s="12">
        <v>14</v>
      </c>
      <c r="U66" s="12">
        <v>18</v>
      </c>
      <c r="V66" s="12">
        <v>12</v>
      </c>
      <c r="W66" s="12">
        <v>11</v>
      </c>
      <c r="X66" s="12">
        <v>126</v>
      </c>
      <c r="Y66" s="12">
        <v>408</v>
      </c>
      <c r="Z66" s="12">
        <v>53</v>
      </c>
      <c r="AA66" s="12">
        <v>30</v>
      </c>
      <c r="AB66" s="12">
        <v>50</v>
      </c>
      <c r="AC66" s="12">
        <v>227</v>
      </c>
      <c r="AD66" s="2"/>
      <c r="AE66" s="11"/>
      <c r="AF66" s="83"/>
      <c r="AI66" s="21">
        <v>1.1000000000000001</v>
      </c>
      <c r="AJ66" s="8">
        <v>67.5</v>
      </c>
      <c r="AK66" s="9">
        <v>0.53</v>
      </c>
      <c r="AL66" s="8">
        <v>15.9</v>
      </c>
      <c r="AM66" s="9">
        <v>3.59</v>
      </c>
      <c r="AN66" s="87">
        <v>4.2999999999999997E-2</v>
      </c>
      <c r="AO66" s="9">
        <v>1.19</v>
      </c>
      <c r="AP66" s="9">
        <v>2.78</v>
      </c>
      <c r="AQ66" s="9">
        <v>3.95</v>
      </c>
      <c r="AR66" s="9">
        <v>3.91</v>
      </c>
      <c r="AS66" s="9">
        <v>0.18</v>
      </c>
      <c r="AT66" s="8"/>
      <c r="AU66" s="14">
        <v>1084</v>
      </c>
      <c r="AV66" s="14">
        <v>14</v>
      </c>
      <c r="AW66" s="14">
        <v>18</v>
      </c>
      <c r="AX66" s="14">
        <v>12</v>
      </c>
      <c r="AY66" s="14">
        <v>11</v>
      </c>
      <c r="AZ66" s="14">
        <v>127</v>
      </c>
      <c r="BA66" s="14">
        <v>413</v>
      </c>
      <c r="BB66" s="14">
        <v>54</v>
      </c>
      <c r="BC66" s="14">
        <v>30</v>
      </c>
      <c r="BD66" s="14">
        <v>51</v>
      </c>
      <c r="BE66" s="14">
        <v>230</v>
      </c>
      <c r="BF66" s="24"/>
      <c r="BG66" s="14"/>
      <c r="BH66" s="79">
        <v>0.02</v>
      </c>
      <c r="BI66" s="87">
        <v>-2.5999999999999999E-2</v>
      </c>
      <c r="BJ66" s="48">
        <v>-0.04</v>
      </c>
      <c r="BK66" s="48">
        <v>0.01</v>
      </c>
      <c r="BL66" s="48">
        <v>-0.02</v>
      </c>
      <c r="BM66" s="48">
        <v>-0.02</v>
      </c>
      <c r="BN66" s="48">
        <v>-0.06</v>
      </c>
      <c r="BO66" s="48">
        <v>0.06</v>
      </c>
      <c r="BP66" s="48">
        <v>0.03</v>
      </c>
      <c r="BQ66" s="48">
        <v>-0.05</v>
      </c>
      <c r="BR66" s="48">
        <v>-0.02</v>
      </c>
      <c r="BS66" s="48">
        <v>0.01</v>
      </c>
      <c r="BT66" s="48">
        <v>2.2608695652173161E-3</v>
      </c>
      <c r="BU66" s="291"/>
      <c r="BV66" s="48">
        <v>-0.08</v>
      </c>
      <c r="BW66" s="48">
        <v>-0.19</v>
      </c>
      <c r="BX66" s="48">
        <v>-3.7806841836534266E-2</v>
      </c>
      <c r="BY66" s="48">
        <v>-0.2794202898550725</v>
      </c>
      <c r="BZ66" s="48">
        <v>4.0409207161125282E-2</v>
      </c>
      <c r="CA66" s="48">
        <v>-4.9088359046283281E-2</v>
      </c>
    </row>
    <row r="67" spans="1:208" x14ac:dyDescent="0.2">
      <c r="A67" s="11" t="s">
        <v>1083</v>
      </c>
      <c r="B67" s="83" t="s">
        <v>1084</v>
      </c>
      <c r="C67" s="104" t="s">
        <v>1085</v>
      </c>
      <c r="D67" s="78" t="s">
        <v>79</v>
      </c>
      <c r="E67" s="14">
        <v>1108</v>
      </c>
      <c r="F67" s="8">
        <v>66.900000000000006</v>
      </c>
      <c r="G67" s="9">
        <v>0.57999999999999996</v>
      </c>
      <c r="H67" s="8">
        <v>15.4</v>
      </c>
      <c r="I67" s="9">
        <v>4.04</v>
      </c>
      <c r="J67" s="87">
        <v>4.9000000000000002E-2</v>
      </c>
      <c r="K67" s="9">
        <v>1.52</v>
      </c>
      <c r="L67" s="9">
        <v>2.86</v>
      </c>
      <c r="M67" s="9">
        <v>4.07</v>
      </c>
      <c r="N67" s="9">
        <v>3.09</v>
      </c>
      <c r="O67" s="9">
        <v>0.21</v>
      </c>
      <c r="P67" s="8">
        <v>0.8</v>
      </c>
      <c r="Q67" s="9">
        <v>99.55</v>
      </c>
      <c r="R67" s="22"/>
      <c r="S67" s="12">
        <v>867</v>
      </c>
      <c r="T67" s="12">
        <v>19</v>
      </c>
      <c r="U67" s="12">
        <v>20</v>
      </c>
      <c r="V67" s="12">
        <v>11</v>
      </c>
      <c r="W67" s="12">
        <v>18</v>
      </c>
      <c r="X67" s="12">
        <v>114</v>
      </c>
      <c r="Y67" s="12">
        <v>385</v>
      </c>
      <c r="Z67" s="12">
        <v>61</v>
      </c>
      <c r="AA67" s="12">
        <v>26</v>
      </c>
      <c r="AB67" s="12">
        <v>57</v>
      </c>
      <c r="AC67" s="12">
        <v>229</v>
      </c>
      <c r="AD67" s="515">
        <v>33</v>
      </c>
      <c r="AE67" s="11"/>
      <c r="AF67" s="519">
        <v>0.73880999999999997</v>
      </c>
      <c r="AG67" s="314">
        <v>2.0000000000000002E-5</v>
      </c>
      <c r="AI67" s="21">
        <v>0.8</v>
      </c>
      <c r="AJ67" s="8">
        <v>67.400000000000006</v>
      </c>
      <c r="AK67" s="9">
        <v>0.57999999999999996</v>
      </c>
      <c r="AL67" s="8">
        <v>15.5</v>
      </c>
      <c r="AM67" s="9">
        <v>4.07</v>
      </c>
      <c r="AN67" s="87">
        <v>4.9000000000000002E-2</v>
      </c>
      <c r="AO67" s="9">
        <v>1.53</v>
      </c>
      <c r="AP67" s="9">
        <v>2.88</v>
      </c>
      <c r="AQ67" s="9">
        <v>4.0999999999999996</v>
      </c>
      <c r="AR67" s="9">
        <v>3.11</v>
      </c>
      <c r="AS67" s="9">
        <v>0.21</v>
      </c>
      <c r="AT67" s="8"/>
      <c r="AU67" s="14">
        <v>874</v>
      </c>
      <c r="AV67" s="14">
        <v>19</v>
      </c>
      <c r="AW67" s="14">
        <v>20</v>
      </c>
      <c r="AX67" s="14">
        <v>11</v>
      </c>
      <c r="AY67" s="14">
        <v>18</v>
      </c>
      <c r="AZ67" s="14">
        <v>115</v>
      </c>
      <c r="BA67" s="14">
        <v>388</v>
      </c>
      <c r="BB67" s="14">
        <v>61</v>
      </c>
      <c r="BC67" s="14">
        <v>26</v>
      </c>
      <c r="BD67" s="14">
        <v>57</v>
      </c>
      <c r="BE67" s="14">
        <v>231</v>
      </c>
      <c r="BF67" s="24">
        <f>AD67*100/(100-AI67)</f>
        <v>33.266129032258064</v>
      </c>
      <c r="BG67" s="14"/>
      <c r="BH67" s="79">
        <v>0.02</v>
      </c>
      <c r="BI67" s="87">
        <v>-3.2000000000000001E-2</v>
      </c>
      <c r="BJ67" s="48">
        <v>0.05</v>
      </c>
      <c r="BK67" s="48">
        <v>-0.02</v>
      </c>
      <c r="BL67" s="48">
        <v>0.11</v>
      </c>
      <c r="BM67" s="48">
        <v>0.11</v>
      </c>
      <c r="BN67" s="48">
        <v>0.21</v>
      </c>
      <c r="BO67" s="48">
        <v>0.09</v>
      </c>
      <c r="BP67" s="48">
        <v>0.06</v>
      </c>
      <c r="BQ67" s="48">
        <v>-0.25</v>
      </c>
      <c r="BR67" s="48">
        <v>0.14000000000000001</v>
      </c>
      <c r="BS67" s="48">
        <v>-0.06</v>
      </c>
      <c r="BT67" s="48">
        <v>0.11532467532467527</v>
      </c>
      <c r="BU67" s="291">
        <f t="shared" ref="BU67:BU71" si="58">BF67/BF$76*BE$76/BE67-1</f>
        <v>8.4113907827364942E-2</v>
      </c>
      <c r="BV67" s="48">
        <v>-0.17</v>
      </c>
      <c r="BW67" s="48">
        <v>0.09</v>
      </c>
      <c r="BX67" s="48">
        <v>-0.22756797553545527</v>
      </c>
      <c r="BY67" s="48">
        <v>0.17402597402597397</v>
      </c>
      <c r="BZ67" s="48">
        <v>0.17018928783634668</v>
      </c>
      <c r="CA67" s="48">
        <v>-0.1794442117022762</v>
      </c>
    </row>
    <row r="68" spans="1:208" x14ac:dyDescent="0.2">
      <c r="A68" s="11" t="s">
        <v>1086</v>
      </c>
      <c r="B68" s="83" t="s">
        <v>1087</v>
      </c>
      <c r="C68" s="104" t="s">
        <v>1088</v>
      </c>
      <c r="D68" s="78" t="s">
        <v>79</v>
      </c>
      <c r="E68" s="14">
        <v>1070</v>
      </c>
      <c r="F68" s="8">
        <v>66.400000000000006</v>
      </c>
      <c r="G68" s="9">
        <v>0.45</v>
      </c>
      <c r="H68" s="8">
        <v>16.399999999999999</v>
      </c>
      <c r="I68" s="9">
        <v>2.78</v>
      </c>
      <c r="J68" s="87">
        <v>0.03</v>
      </c>
      <c r="K68" s="9">
        <v>1.01</v>
      </c>
      <c r="L68" s="9">
        <v>2.15</v>
      </c>
      <c r="M68" s="9">
        <v>3.77</v>
      </c>
      <c r="N68" s="9">
        <v>5.48</v>
      </c>
      <c r="O68" s="9">
        <v>0.14000000000000001</v>
      </c>
      <c r="P68" s="8">
        <v>0.9</v>
      </c>
      <c r="Q68" s="9">
        <v>99.56</v>
      </c>
      <c r="R68" s="22"/>
      <c r="S68" s="12">
        <v>1539</v>
      </c>
      <c r="T68" s="12">
        <v>18</v>
      </c>
      <c r="U68" s="12">
        <v>20</v>
      </c>
      <c r="V68" s="12">
        <v>11</v>
      </c>
      <c r="W68" s="12">
        <v>16</v>
      </c>
      <c r="X68" s="12">
        <v>172</v>
      </c>
      <c r="Y68" s="12">
        <v>440</v>
      </c>
      <c r="Z68" s="12">
        <v>36</v>
      </c>
      <c r="AA68" s="12">
        <v>32</v>
      </c>
      <c r="AB68" s="12">
        <v>47</v>
      </c>
      <c r="AC68" s="12">
        <v>192</v>
      </c>
      <c r="AD68" s="515"/>
      <c r="AE68" s="11"/>
      <c r="AF68" s="314"/>
      <c r="AG68" s="314"/>
      <c r="AI68" s="21">
        <v>0.9</v>
      </c>
      <c r="AJ68" s="8">
        <v>67</v>
      </c>
      <c r="AK68" s="9">
        <v>0.45</v>
      </c>
      <c r="AL68" s="8">
        <v>16.5</v>
      </c>
      <c r="AM68" s="9">
        <v>2.81</v>
      </c>
      <c r="AN68" s="87">
        <v>0.03</v>
      </c>
      <c r="AO68" s="9">
        <v>1.02</v>
      </c>
      <c r="AP68" s="9">
        <v>2.17</v>
      </c>
      <c r="AQ68" s="9">
        <v>3.8</v>
      </c>
      <c r="AR68" s="9">
        <v>5.53</v>
      </c>
      <c r="AS68" s="9">
        <v>0.14000000000000001</v>
      </c>
      <c r="AT68" s="8"/>
      <c r="AU68" s="14">
        <v>1553</v>
      </c>
      <c r="AV68" s="14">
        <v>18</v>
      </c>
      <c r="AW68" s="14">
        <v>20</v>
      </c>
      <c r="AX68" s="14">
        <v>11</v>
      </c>
      <c r="AY68" s="14">
        <v>16</v>
      </c>
      <c r="AZ68" s="14">
        <v>174</v>
      </c>
      <c r="BA68" s="14">
        <v>444</v>
      </c>
      <c r="BB68" s="14">
        <v>36</v>
      </c>
      <c r="BC68" s="14">
        <v>32</v>
      </c>
      <c r="BD68" s="14">
        <v>47</v>
      </c>
      <c r="BE68" s="14">
        <v>194</v>
      </c>
      <c r="BF68" s="24"/>
      <c r="BG68" s="14"/>
      <c r="BH68" s="111">
        <v>0</v>
      </c>
      <c r="BI68" s="87">
        <v>0.14599999999999999</v>
      </c>
      <c r="BJ68" s="48">
        <v>-0.03</v>
      </c>
      <c r="BK68" s="48">
        <v>0.24</v>
      </c>
      <c r="BL68" s="48">
        <v>-0.09</v>
      </c>
      <c r="BM68" s="48">
        <v>-0.19</v>
      </c>
      <c r="BN68" s="48">
        <v>-0.04</v>
      </c>
      <c r="BO68" s="48">
        <v>-0.02</v>
      </c>
      <c r="BP68" s="48">
        <v>0.17</v>
      </c>
      <c r="BQ68" s="48">
        <v>0.59</v>
      </c>
      <c r="BR68" s="48">
        <v>-0.09</v>
      </c>
      <c r="BS68" s="48">
        <v>0.28999999999999998</v>
      </c>
      <c r="BT68" s="48">
        <v>9.5051546391752506E-2</v>
      </c>
      <c r="BU68" s="291"/>
      <c r="BV68" s="48">
        <v>0.5</v>
      </c>
      <c r="BW68" s="48">
        <v>0.23</v>
      </c>
      <c r="BX68" s="48">
        <v>0.63429534638989016</v>
      </c>
      <c r="BY68" s="48">
        <v>0.24261168384879728</v>
      </c>
      <c r="BZ68" s="48">
        <v>-0.17768344451182527</v>
      </c>
      <c r="CA68" s="48">
        <v>0.20252743598270717</v>
      </c>
    </row>
    <row r="69" spans="1:208" x14ac:dyDescent="0.2">
      <c r="A69" s="11" t="s">
        <v>1089</v>
      </c>
      <c r="B69" s="83" t="s">
        <v>1090</v>
      </c>
      <c r="C69" s="104" t="s">
        <v>1091</v>
      </c>
      <c r="D69" s="78" t="s">
        <v>79</v>
      </c>
      <c r="E69" s="14">
        <v>1091</v>
      </c>
      <c r="F69" s="8">
        <v>68</v>
      </c>
      <c r="G69" s="9">
        <v>0.56000000000000005</v>
      </c>
      <c r="H69" s="8">
        <v>15</v>
      </c>
      <c r="I69" s="9">
        <v>3.59</v>
      </c>
      <c r="J69" s="87">
        <v>4.5999999999999999E-2</v>
      </c>
      <c r="K69" s="9">
        <v>1.29</v>
      </c>
      <c r="L69" s="9">
        <v>2.62</v>
      </c>
      <c r="M69" s="9">
        <v>3.74</v>
      </c>
      <c r="N69" s="9">
        <v>3.7</v>
      </c>
      <c r="O69" s="9">
        <v>0.18</v>
      </c>
      <c r="P69" s="8">
        <v>0.9</v>
      </c>
      <c r="Q69" s="9">
        <v>99.63</v>
      </c>
      <c r="R69" s="22"/>
      <c r="S69" s="12">
        <v>982</v>
      </c>
      <c r="T69" s="12">
        <v>15</v>
      </c>
      <c r="U69" s="12">
        <v>18</v>
      </c>
      <c r="V69" s="12">
        <v>12</v>
      </c>
      <c r="W69" s="12">
        <v>17</v>
      </c>
      <c r="X69" s="12">
        <v>134</v>
      </c>
      <c r="Y69" s="12">
        <v>390</v>
      </c>
      <c r="Z69" s="12">
        <v>51</v>
      </c>
      <c r="AA69" s="12">
        <v>29</v>
      </c>
      <c r="AB69" s="12">
        <v>54</v>
      </c>
      <c r="AC69" s="12">
        <v>242</v>
      </c>
      <c r="AD69" s="515">
        <v>28</v>
      </c>
      <c r="AE69" s="11"/>
      <c r="AF69" s="314">
        <v>0.73607</v>
      </c>
      <c r="AG69" s="314">
        <v>1.1E-5</v>
      </c>
      <c r="AI69" s="21">
        <v>0.9</v>
      </c>
      <c r="AJ69" s="8">
        <v>68.599999999999994</v>
      </c>
      <c r="AK69" s="9">
        <v>0.56999999999999995</v>
      </c>
      <c r="AL69" s="8">
        <v>15.1</v>
      </c>
      <c r="AM69" s="9">
        <v>3.62</v>
      </c>
      <c r="AN69" s="87">
        <v>4.5999999999999999E-2</v>
      </c>
      <c r="AO69" s="9">
        <v>1.3</v>
      </c>
      <c r="AP69" s="9">
        <v>2.64</v>
      </c>
      <c r="AQ69" s="9">
        <v>3.77</v>
      </c>
      <c r="AR69" s="9">
        <v>3.73</v>
      </c>
      <c r="AS69" s="9">
        <v>0.18</v>
      </c>
      <c r="AT69" s="8"/>
      <c r="AU69" s="14">
        <v>991</v>
      </c>
      <c r="AV69" s="14">
        <v>15</v>
      </c>
      <c r="AW69" s="14">
        <v>18</v>
      </c>
      <c r="AX69" s="14">
        <v>12</v>
      </c>
      <c r="AY69" s="14">
        <v>17</v>
      </c>
      <c r="AZ69" s="14">
        <v>135</v>
      </c>
      <c r="BA69" s="14">
        <v>394</v>
      </c>
      <c r="BB69" s="14">
        <v>51</v>
      </c>
      <c r="BC69" s="14">
        <v>29</v>
      </c>
      <c r="BD69" s="14">
        <v>54</v>
      </c>
      <c r="BE69" s="14">
        <v>244</v>
      </c>
      <c r="BF69" s="24">
        <f>AD69*100/(100-AI69)</f>
        <v>28.254288597376391</v>
      </c>
      <c r="BG69" s="14"/>
      <c r="BH69" s="79">
        <v>7.0000000000000007E-2</v>
      </c>
      <c r="BI69" s="87">
        <v>-6.7000000000000004E-2</v>
      </c>
      <c r="BJ69" s="48">
        <v>-0.02</v>
      </c>
      <c r="BK69" s="48">
        <v>-0.1</v>
      </c>
      <c r="BL69" s="48">
        <v>-7.0000000000000007E-2</v>
      </c>
      <c r="BM69" s="48">
        <v>-0.01</v>
      </c>
      <c r="BN69" s="48">
        <v>-0.03</v>
      </c>
      <c r="BO69" s="48">
        <v>-0.05</v>
      </c>
      <c r="BP69" s="48">
        <v>-7.0000000000000007E-2</v>
      </c>
      <c r="BQ69" s="48">
        <v>-0.14000000000000001</v>
      </c>
      <c r="BR69" s="48">
        <v>-7.0000000000000007E-2</v>
      </c>
      <c r="BS69" s="48">
        <v>-0.09</v>
      </c>
      <c r="BT69" s="48">
        <v>3.2786885245905673E-4</v>
      </c>
      <c r="BU69" s="291">
        <f t="shared" si="58"/>
        <v>-0.12827564752158671</v>
      </c>
      <c r="BV69" s="48">
        <v>-7.0000000000000007E-2</v>
      </c>
      <c r="BW69" s="48">
        <v>-0.18</v>
      </c>
      <c r="BX69" s="48">
        <v>-0.17082796511025211</v>
      </c>
      <c r="BY69" s="48">
        <v>4.9726775956284053E-2</v>
      </c>
      <c r="BZ69" s="48">
        <v>-7.3770491803278659E-2</v>
      </c>
      <c r="CA69" s="48">
        <v>-0.13352723426758328</v>
      </c>
    </row>
    <row r="70" spans="1:208" x14ac:dyDescent="0.2">
      <c r="A70" s="11" t="s">
        <v>1092</v>
      </c>
      <c r="B70" s="83" t="s">
        <v>1093</v>
      </c>
      <c r="C70" s="104" t="s">
        <v>1094</v>
      </c>
      <c r="D70" s="78" t="s">
        <v>79</v>
      </c>
      <c r="E70" s="14">
        <v>1112</v>
      </c>
      <c r="F70" s="8">
        <v>66.900000000000006</v>
      </c>
      <c r="G70" s="9">
        <v>0.56000000000000005</v>
      </c>
      <c r="H70" s="8">
        <v>15.2</v>
      </c>
      <c r="I70" s="9">
        <v>3.76</v>
      </c>
      <c r="J70" s="87">
        <v>4.3999999999999997E-2</v>
      </c>
      <c r="K70" s="9">
        <v>1.41</v>
      </c>
      <c r="L70" s="9">
        <v>2.78</v>
      </c>
      <c r="M70" s="9">
        <v>3.84</v>
      </c>
      <c r="N70" s="9">
        <v>4.08</v>
      </c>
      <c r="O70" s="9">
        <v>0.19</v>
      </c>
      <c r="P70" s="8">
        <v>0.8</v>
      </c>
      <c r="Q70" s="9">
        <v>99.58</v>
      </c>
      <c r="R70" s="22"/>
      <c r="S70" s="12">
        <v>1099</v>
      </c>
      <c r="T70" s="12">
        <v>18</v>
      </c>
      <c r="U70" s="12">
        <v>20</v>
      </c>
      <c r="V70" s="12">
        <v>12</v>
      </c>
      <c r="W70" s="12">
        <v>17</v>
      </c>
      <c r="X70" s="12">
        <v>141</v>
      </c>
      <c r="Y70" s="12">
        <v>412</v>
      </c>
      <c r="Z70" s="12">
        <v>52</v>
      </c>
      <c r="AA70" s="12">
        <v>34</v>
      </c>
      <c r="AB70" s="12">
        <v>48</v>
      </c>
      <c r="AC70" s="12">
        <v>238</v>
      </c>
      <c r="AD70" s="515"/>
      <c r="AE70" s="11"/>
      <c r="AF70" s="314"/>
      <c r="AG70" s="314"/>
      <c r="AI70" s="21">
        <v>0.8</v>
      </c>
      <c r="AJ70" s="8">
        <v>67.400000000000006</v>
      </c>
      <c r="AK70" s="9">
        <v>0.56000000000000005</v>
      </c>
      <c r="AL70" s="8">
        <v>15.3</v>
      </c>
      <c r="AM70" s="9">
        <v>3.79</v>
      </c>
      <c r="AN70" s="87">
        <v>4.3999999999999997E-2</v>
      </c>
      <c r="AO70" s="9">
        <v>1.42</v>
      </c>
      <c r="AP70" s="9">
        <v>2.8</v>
      </c>
      <c r="AQ70" s="9">
        <v>3.87</v>
      </c>
      <c r="AR70" s="9">
        <v>4.1100000000000003</v>
      </c>
      <c r="AS70" s="9">
        <v>0.19</v>
      </c>
      <c r="AT70" s="8"/>
      <c r="AU70" s="14">
        <v>1108</v>
      </c>
      <c r="AV70" s="14">
        <v>18</v>
      </c>
      <c r="AW70" s="14">
        <v>20</v>
      </c>
      <c r="AX70" s="14">
        <v>12</v>
      </c>
      <c r="AY70" s="14">
        <v>17</v>
      </c>
      <c r="AZ70" s="14">
        <v>142</v>
      </c>
      <c r="BA70" s="14">
        <v>415</v>
      </c>
      <c r="BB70" s="14">
        <v>52</v>
      </c>
      <c r="BC70" s="14">
        <v>34</v>
      </c>
      <c r="BD70" s="14">
        <v>48</v>
      </c>
      <c r="BE70" s="14">
        <v>240</v>
      </c>
      <c r="BF70" s="24"/>
      <c r="BG70" s="14"/>
      <c r="BH70" s="79">
        <v>0.06</v>
      </c>
      <c r="BI70" s="87">
        <v>-6.8000000000000005E-2</v>
      </c>
      <c r="BJ70" s="48">
        <v>-0.02</v>
      </c>
      <c r="BK70" s="48">
        <v>-7.0000000000000007E-2</v>
      </c>
      <c r="BL70" s="48">
        <v>-0.01</v>
      </c>
      <c r="BM70" s="48">
        <v>-0.04</v>
      </c>
      <c r="BN70" s="48">
        <v>0.08</v>
      </c>
      <c r="BO70" s="48">
        <v>0.02</v>
      </c>
      <c r="BP70" s="48">
        <v>-0.03</v>
      </c>
      <c r="BQ70" s="48">
        <v>-0.04</v>
      </c>
      <c r="BR70" s="48">
        <v>-0.01</v>
      </c>
      <c r="BS70" s="48">
        <v>-0.03</v>
      </c>
      <c r="BT70" s="48">
        <v>-9.6000000000000085E-2</v>
      </c>
      <c r="BU70" s="291"/>
      <c r="BV70" s="48">
        <v>-0.01</v>
      </c>
      <c r="BW70" s="48">
        <v>0</v>
      </c>
      <c r="BX70" s="48">
        <v>-5.7482685937970457E-2</v>
      </c>
      <c r="BY70" s="48">
        <v>6.7222222222222072E-2</v>
      </c>
      <c r="BZ70" s="48">
        <v>-3.9869281045751714E-2</v>
      </c>
      <c r="CA70" s="48">
        <v>3.2795698924731109E-2</v>
      </c>
    </row>
    <row r="71" spans="1:208" x14ac:dyDescent="0.2">
      <c r="A71" s="11" t="s">
        <v>1095</v>
      </c>
      <c r="B71" s="83" t="s">
        <v>1096</v>
      </c>
      <c r="C71" s="104" t="s">
        <v>1097</v>
      </c>
      <c r="D71" s="78" t="s">
        <v>79</v>
      </c>
      <c r="E71" s="14">
        <v>1030</v>
      </c>
      <c r="F71" s="8">
        <v>68.099999999999994</v>
      </c>
      <c r="G71" s="9">
        <v>0.52</v>
      </c>
      <c r="H71" s="8">
        <v>15.1</v>
      </c>
      <c r="I71" s="9">
        <v>3.51</v>
      </c>
      <c r="J71" s="87">
        <v>3.5000000000000003E-2</v>
      </c>
      <c r="K71" s="9">
        <v>1.05</v>
      </c>
      <c r="L71" s="9">
        <v>2.21</v>
      </c>
      <c r="M71" s="9">
        <v>3.21</v>
      </c>
      <c r="N71" s="9">
        <v>3.85</v>
      </c>
      <c r="O71" s="9">
        <v>0.17</v>
      </c>
      <c r="P71" s="8">
        <v>1.9</v>
      </c>
      <c r="Q71" s="9">
        <v>99.64</v>
      </c>
      <c r="R71" s="22"/>
      <c r="S71" s="12">
        <v>1134</v>
      </c>
      <c r="T71" s="12">
        <v>13</v>
      </c>
      <c r="U71" s="12">
        <v>19</v>
      </c>
      <c r="V71" s="12">
        <v>11</v>
      </c>
      <c r="W71" s="12">
        <v>13</v>
      </c>
      <c r="X71" s="12">
        <v>133</v>
      </c>
      <c r="Y71" s="12">
        <v>373</v>
      </c>
      <c r="Z71" s="12">
        <v>54</v>
      </c>
      <c r="AA71" s="12">
        <v>27</v>
      </c>
      <c r="AB71" s="12">
        <v>47</v>
      </c>
      <c r="AC71" s="12">
        <v>216</v>
      </c>
      <c r="AD71" s="515">
        <v>28</v>
      </c>
      <c r="AE71" s="11"/>
      <c r="AF71" s="314">
        <v>0.74053199999999997</v>
      </c>
      <c r="AG71" s="314">
        <v>4.0000000000000003E-5</v>
      </c>
      <c r="AI71" s="21">
        <v>1.9</v>
      </c>
      <c r="AJ71" s="8">
        <v>69.400000000000006</v>
      </c>
      <c r="AK71" s="9">
        <v>0.53</v>
      </c>
      <c r="AL71" s="8">
        <v>15.4</v>
      </c>
      <c r="AM71" s="9">
        <v>3.58</v>
      </c>
      <c r="AN71" s="87">
        <v>3.5999999999999997E-2</v>
      </c>
      <c r="AO71" s="9">
        <v>1.07</v>
      </c>
      <c r="AP71" s="9">
        <v>2.25</v>
      </c>
      <c r="AQ71" s="9">
        <v>3.27</v>
      </c>
      <c r="AR71" s="9">
        <v>3.92</v>
      </c>
      <c r="AS71" s="9">
        <v>0.17</v>
      </c>
      <c r="AT71" s="8"/>
      <c r="AU71" s="14">
        <v>1156</v>
      </c>
      <c r="AV71" s="14">
        <v>13</v>
      </c>
      <c r="AW71" s="14">
        <v>19</v>
      </c>
      <c r="AX71" s="14">
        <v>11</v>
      </c>
      <c r="AY71" s="14">
        <v>13</v>
      </c>
      <c r="AZ71" s="14">
        <v>136</v>
      </c>
      <c r="BA71" s="14">
        <v>380</v>
      </c>
      <c r="BB71" s="14">
        <v>55</v>
      </c>
      <c r="BC71" s="14">
        <v>28</v>
      </c>
      <c r="BD71" s="14">
        <v>48</v>
      </c>
      <c r="BE71" s="14">
        <v>220</v>
      </c>
      <c r="BF71" s="24">
        <f>AD71*100/(100-AI71)</f>
        <v>28.542303771661572</v>
      </c>
      <c r="BG71" s="14"/>
      <c r="BH71" s="111">
        <v>0</v>
      </c>
      <c r="BI71" s="87">
        <v>4.7E-2</v>
      </c>
      <c r="BJ71" s="48">
        <v>0.01</v>
      </c>
      <c r="BK71" s="48">
        <v>0.02</v>
      </c>
      <c r="BL71" s="48">
        <v>0.02</v>
      </c>
      <c r="BM71" s="48">
        <v>-0.14000000000000001</v>
      </c>
      <c r="BN71" s="48">
        <v>-0.11</v>
      </c>
      <c r="BO71" s="48">
        <v>-0.11</v>
      </c>
      <c r="BP71" s="48">
        <v>-0.11</v>
      </c>
      <c r="BQ71" s="48">
        <v>0</v>
      </c>
      <c r="BR71" s="48">
        <v>-0.03</v>
      </c>
      <c r="BS71" s="48">
        <v>-0.03</v>
      </c>
      <c r="BT71" s="48">
        <v>-1.3818181818181841E-2</v>
      </c>
      <c r="BU71" s="291">
        <f t="shared" si="58"/>
        <v>-2.33229759675182E-2</v>
      </c>
      <c r="BV71" s="48">
        <v>0.03</v>
      </c>
      <c r="BW71" s="48">
        <v>-0.21</v>
      </c>
      <c r="BX71" s="48">
        <v>7.2743697133941243E-2</v>
      </c>
      <c r="BY71" s="48">
        <v>-0.10969696969696963</v>
      </c>
      <c r="BZ71" s="48">
        <v>0.10784313725490202</v>
      </c>
      <c r="CA71" s="48">
        <v>-7.2140762463343111E-2</v>
      </c>
    </row>
    <row r="72" spans="1:208" x14ac:dyDescent="0.2">
      <c r="A72" s="11" t="s">
        <v>1098</v>
      </c>
      <c r="B72" s="83" t="s">
        <v>1099</v>
      </c>
      <c r="C72" s="104" t="s">
        <v>1100</v>
      </c>
      <c r="D72" s="78" t="s">
        <v>79</v>
      </c>
      <c r="E72" s="14">
        <v>1125</v>
      </c>
      <c r="F72" s="8">
        <v>67.7</v>
      </c>
      <c r="G72" s="9">
        <v>0.55000000000000004</v>
      </c>
      <c r="H72" s="8">
        <v>15.2</v>
      </c>
      <c r="I72" s="9">
        <v>3.57</v>
      </c>
      <c r="J72" s="87">
        <v>4.1000000000000002E-2</v>
      </c>
      <c r="K72" s="9">
        <v>1.35</v>
      </c>
      <c r="L72" s="9">
        <v>2.67</v>
      </c>
      <c r="M72" s="9">
        <v>3.7</v>
      </c>
      <c r="N72" s="9">
        <v>3.76</v>
      </c>
      <c r="O72" s="9">
        <v>0.18</v>
      </c>
      <c r="P72" s="8">
        <v>0.8</v>
      </c>
      <c r="Q72" s="9">
        <v>99.59</v>
      </c>
      <c r="R72" s="22"/>
      <c r="S72" s="12">
        <v>1090</v>
      </c>
      <c r="T72" s="12">
        <v>18</v>
      </c>
      <c r="U72" s="12">
        <v>19</v>
      </c>
      <c r="V72" s="12" t="s">
        <v>83</v>
      </c>
      <c r="W72" s="12">
        <v>18</v>
      </c>
      <c r="X72" s="12">
        <v>129</v>
      </c>
      <c r="Y72" s="12">
        <v>403</v>
      </c>
      <c r="Z72" s="12">
        <v>54</v>
      </c>
      <c r="AA72" s="12">
        <v>29</v>
      </c>
      <c r="AB72" s="12">
        <v>45</v>
      </c>
      <c r="AC72" s="12">
        <v>222</v>
      </c>
      <c r="AD72" s="2"/>
      <c r="AE72" s="11"/>
      <c r="AF72" s="519">
        <v>0.73740000000000006</v>
      </c>
      <c r="AG72" s="314">
        <v>1.4E-5</v>
      </c>
      <c r="AI72" s="21">
        <v>0.8</v>
      </c>
      <c r="AJ72" s="8">
        <v>68.2</v>
      </c>
      <c r="AK72" s="9">
        <v>0.55000000000000004</v>
      </c>
      <c r="AL72" s="8">
        <v>15.3</v>
      </c>
      <c r="AM72" s="9">
        <v>3.6</v>
      </c>
      <c r="AN72" s="87">
        <v>4.1000000000000002E-2</v>
      </c>
      <c r="AO72" s="9">
        <v>1.36</v>
      </c>
      <c r="AP72" s="9">
        <v>2.69</v>
      </c>
      <c r="AQ72" s="9">
        <v>3.73</v>
      </c>
      <c r="AR72" s="9">
        <v>3.79</v>
      </c>
      <c r="AS72" s="9">
        <v>0.18</v>
      </c>
      <c r="AT72" s="8"/>
      <c r="AU72" s="14">
        <v>1099</v>
      </c>
      <c r="AV72" s="14">
        <v>18</v>
      </c>
      <c r="AW72" s="14">
        <v>19</v>
      </c>
      <c r="AX72" s="14" t="s">
        <v>83</v>
      </c>
      <c r="AY72" s="14">
        <v>18</v>
      </c>
      <c r="AZ72" s="14">
        <v>130</v>
      </c>
      <c r="BA72" s="14">
        <v>406</v>
      </c>
      <c r="BB72" s="14">
        <v>54</v>
      </c>
      <c r="BC72" s="14">
        <v>29</v>
      </c>
      <c r="BD72" s="14">
        <v>45</v>
      </c>
      <c r="BE72" s="14">
        <v>224</v>
      </c>
      <c r="BF72" s="516"/>
      <c r="BG72" s="14"/>
      <c r="BH72" s="111">
        <v>0</v>
      </c>
      <c r="BI72" s="87">
        <v>0.01</v>
      </c>
      <c r="BJ72" s="48">
        <v>0.03</v>
      </c>
      <c r="BK72" s="48">
        <v>0</v>
      </c>
      <c r="BL72" s="48">
        <v>0.01</v>
      </c>
      <c r="BM72" s="48">
        <v>-0.04</v>
      </c>
      <c r="BN72" s="48">
        <v>0.11</v>
      </c>
      <c r="BO72" s="48">
        <v>0.05</v>
      </c>
      <c r="BP72" s="48">
        <v>0</v>
      </c>
      <c r="BQ72" s="48">
        <v>-0.05</v>
      </c>
      <c r="BR72" s="48">
        <v>0.01</v>
      </c>
      <c r="BS72" s="48">
        <v>0.02</v>
      </c>
      <c r="BT72" s="48">
        <v>-9.1964285714285721E-2</v>
      </c>
      <c r="BU72" s="291"/>
      <c r="BV72" s="48">
        <v>-0.03</v>
      </c>
      <c r="BW72" s="48">
        <v>7.0000000000000007E-2</v>
      </c>
      <c r="BX72" s="48">
        <v>1.637308039746932E-3</v>
      </c>
      <c r="BY72" s="48">
        <v>0.21071428571428563</v>
      </c>
      <c r="BZ72" s="48">
        <v>6.8277310924369727E-2</v>
      </c>
      <c r="CA72" s="48">
        <v>-5.6163594470046152E-2</v>
      </c>
    </row>
    <row r="73" spans="1:208" x14ac:dyDescent="0.2">
      <c r="A73" s="11" t="s">
        <v>1101</v>
      </c>
      <c r="B73" s="83" t="s">
        <v>1102</v>
      </c>
      <c r="C73" s="104" t="s">
        <v>1103</v>
      </c>
      <c r="D73" s="78" t="s">
        <v>79</v>
      </c>
      <c r="E73" s="14">
        <v>1087</v>
      </c>
      <c r="F73" s="8">
        <v>67</v>
      </c>
      <c r="G73" s="9">
        <v>0.53</v>
      </c>
      <c r="H73" s="8">
        <v>15.4</v>
      </c>
      <c r="I73" s="9">
        <v>3.66</v>
      </c>
      <c r="J73" s="87">
        <v>5.2999999999999999E-2</v>
      </c>
      <c r="K73" s="9">
        <v>1.32</v>
      </c>
      <c r="L73" s="9">
        <v>2.69</v>
      </c>
      <c r="M73" s="9">
        <v>3.71</v>
      </c>
      <c r="N73" s="9">
        <v>3.91</v>
      </c>
      <c r="O73" s="9">
        <v>0.17</v>
      </c>
      <c r="P73" s="8">
        <v>1.2</v>
      </c>
      <c r="Q73" s="9">
        <v>99.64</v>
      </c>
      <c r="R73" s="22"/>
      <c r="S73" s="12">
        <v>1048</v>
      </c>
      <c r="T73" s="12">
        <v>17</v>
      </c>
      <c r="U73" s="12">
        <v>18</v>
      </c>
      <c r="V73" s="12">
        <v>12</v>
      </c>
      <c r="W73" s="12">
        <v>17</v>
      </c>
      <c r="X73" s="12">
        <v>127</v>
      </c>
      <c r="Y73" s="12">
        <v>405</v>
      </c>
      <c r="Z73" s="12">
        <v>56</v>
      </c>
      <c r="AA73" s="12">
        <v>29</v>
      </c>
      <c r="AB73" s="12">
        <v>50</v>
      </c>
      <c r="AC73" s="12">
        <v>214</v>
      </c>
      <c r="AD73" s="2"/>
      <c r="AE73" s="11"/>
      <c r="AI73" s="21">
        <v>1.2</v>
      </c>
      <c r="AJ73" s="8">
        <v>67.8</v>
      </c>
      <c r="AK73" s="9">
        <v>0.54</v>
      </c>
      <c r="AL73" s="8">
        <v>15.6</v>
      </c>
      <c r="AM73" s="9">
        <v>3.7</v>
      </c>
      <c r="AN73" s="87">
        <v>5.3999999999999999E-2</v>
      </c>
      <c r="AO73" s="9">
        <v>1.34</v>
      </c>
      <c r="AP73" s="9">
        <v>2.72</v>
      </c>
      <c r="AQ73" s="9">
        <v>3.76</v>
      </c>
      <c r="AR73" s="9">
        <v>3.96</v>
      </c>
      <c r="AS73" s="9">
        <v>0.17</v>
      </c>
      <c r="AT73" s="8"/>
      <c r="AU73" s="14">
        <v>1061</v>
      </c>
      <c r="AV73" s="14">
        <v>17</v>
      </c>
      <c r="AW73" s="14">
        <v>18</v>
      </c>
      <c r="AX73" s="14">
        <v>12</v>
      </c>
      <c r="AY73" s="14">
        <v>17</v>
      </c>
      <c r="AZ73" s="14">
        <v>129</v>
      </c>
      <c r="BA73" s="14">
        <v>410</v>
      </c>
      <c r="BB73" s="14">
        <v>57</v>
      </c>
      <c r="BC73" s="14">
        <v>29</v>
      </c>
      <c r="BD73" s="14">
        <v>51</v>
      </c>
      <c r="BE73" s="14">
        <v>217</v>
      </c>
      <c r="BF73" s="516"/>
      <c r="BG73" s="14"/>
      <c r="BH73" s="111">
        <v>0</v>
      </c>
      <c r="BI73" s="87">
        <v>3.6999999999999998E-2</v>
      </c>
      <c r="BJ73" s="48">
        <v>0.04</v>
      </c>
      <c r="BK73" s="48">
        <v>0.05</v>
      </c>
      <c r="BL73" s="48">
        <v>7.0000000000000007E-2</v>
      </c>
      <c r="BM73" s="48">
        <v>0.31</v>
      </c>
      <c r="BN73" s="48">
        <v>0.13</v>
      </c>
      <c r="BO73" s="48">
        <v>0.1</v>
      </c>
      <c r="BP73" s="48">
        <v>0.04</v>
      </c>
      <c r="BQ73" s="48">
        <v>0.02</v>
      </c>
      <c r="BR73" s="48">
        <v>-0.02</v>
      </c>
      <c r="BS73" s="48">
        <v>0.06</v>
      </c>
      <c r="BT73" s="48">
        <v>6.2304147465437776E-2</v>
      </c>
      <c r="BU73" s="291"/>
      <c r="BV73" s="48">
        <v>0</v>
      </c>
      <c r="BW73" s="48">
        <v>0.04</v>
      </c>
      <c r="BX73" s="48">
        <v>-1.8025218654645903E-3</v>
      </c>
      <c r="BY73" s="48">
        <v>0.180337941628264</v>
      </c>
      <c r="BZ73" s="48">
        <v>0.16400108430468952</v>
      </c>
      <c r="CA73" s="48">
        <v>-2.5717258807789634E-2</v>
      </c>
    </row>
    <row r="74" spans="1:208" x14ac:dyDescent="0.2">
      <c r="A74" s="11" t="s">
        <v>1104</v>
      </c>
      <c r="B74" s="83" t="s">
        <v>1105</v>
      </c>
      <c r="C74" s="104" t="s">
        <v>1106</v>
      </c>
      <c r="D74" s="78" t="s">
        <v>79</v>
      </c>
      <c r="E74" s="14">
        <v>1050</v>
      </c>
      <c r="F74" s="8">
        <v>68.099999999999994</v>
      </c>
      <c r="G74" s="9">
        <v>0.51</v>
      </c>
      <c r="H74" s="8">
        <v>14.9</v>
      </c>
      <c r="I74" s="9">
        <v>3.18</v>
      </c>
      <c r="J74" s="87">
        <v>4.2999999999999997E-2</v>
      </c>
      <c r="K74" s="9">
        <v>0.95</v>
      </c>
      <c r="L74" s="9">
        <v>2.31</v>
      </c>
      <c r="M74" s="9">
        <v>3.63</v>
      </c>
      <c r="N74" s="9">
        <v>4.21</v>
      </c>
      <c r="O74" s="9">
        <v>0.17</v>
      </c>
      <c r="P74" s="8">
        <v>1.6</v>
      </c>
      <c r="Q74" s="9">
        <v>99.64</v>
      </c>
      <c r="R74" s="22"/>
      <c r="S74" s="12">
        <v>1020</v>
      </c>
      <c r="T74" s="12">
        <v>17</v>
      </c>
      <c r="U74" s="12">
        <v>19</v>
      </c>
      <c r="V74" s="12">
        <v>14</v>
      </c>
      <c r="W74" s="12">
        <v>11</v>
      </c>
      <c r="X74" s="12">
        <v>126</v>
      </c>
      <c r="Y74" s="12">
        <v>361</v>
      </c>
      <c r="Z74" s="12">
        <v>40</v>
      </c>
      <c r="AA74" s="12">
        <v>38</v>
      </c>
      <c r="AB74" s="12">
        <v>51</v>
      </c>
      <c r="AC74" s="12">
        <v>232</v>
      </c>
      <c r="AD74" s="2"/>
      <c r="AE74" s="11"/>
      <c r="AI74" s="21">
        <v>1.6</v>
      </c>
      <c r="AJ74" s="8">
        <v>69.2</v>
      </c>
      <c r="AK74" s="9">
        <v>0.52</v>
      </c>
      <c r="AL74" s="8">
        <v>15.1</v>
      </c>
      <c r="AM74" s="9">
        <v>3.23</v>
      </c>
      <c r="AN74" s="87">
        <v>4.3999999999999997E-2</v>
      </c>
      <c r="AO74" s="9">
        <v>0.97</v>
      </c>
      <c r="AP74" s="9">
        <v>2.35</v>
      </c>
      <c r="AQ74" s="9">
        <v>3.69</v>
      </c>
      <c r="AR74" s="9">
        <v>4.28</v>
      </c>
      <c r="AS74" s="9">
        <v>0.17</v>
      </c>
      <c r="AT74" s="8"/>
      <c r="AU74" s="14">
        <v>1037</v>
      </c>
      <c r="AV74" s="14">
        <v>17</v>
      </c>
      <c r="AW74" s="14">
        <v>19</v>
      </c>
      <c r="AX74" s="14">
        <v>14</v>
      </c>
      <c r="AY74" s="14">
        <v>11</v>
      </c>
      <c r="AZ74" s="14">
        <v>128</v>
      </c>
      <c r="BA74" s="14">
        <v>367</v>
      </c>
      <c r="BB74" s="14">
        <v>41</v>
      </c>
      <c r="BC74" s="14">
        <v>39</v>
      </c>
      <c r="BD74" s="14">
        <v>52</v>
      </c>
      <c r="BE74" s="14">
        <v>236</v>
      </c>
      <c r="BF74" s="516"/>
      <c r="BG74" s="14"/>
      <c r="BH74" s="79">
        <v>0.04</v>
      </c>
      <c r="BI74" s="87">
        <v>-2.7E-2</v>
      </c>
      <c r="BJ74" s="48">
        <v>-0.08</v>
      </c>
      <c r="BK74" s="48">
        <v>-7.0000000000000007E-2</v>
      </c>
      <c r="BL74" s="48">
        <v>-0.14000000000000001</v>
      </c>
      <c r="BM74" s="48">
        <v>-0.02</v>
      </c>
      <c r="BN74" s="48">
        <v>-0.25</v>
      </c>
      <c r="BO74" s="48">
        <v>-0.13</v>
      </c>
      <c r="BP74" s="48">
        <v>-0.06</v>
      </c>
      <c r="BQ74" s="48">
        <v>0.01</v>
      </c>
      <c r="BR74" s="48">
        <v>-0.1</v>
      </c>
      <c r="BS74" s="48">
        <v>-0.13</v>
      </c>
      <c r="BT74" s="48">
        <v>-4.0677966101694274E-3</v>
      </c>
      <c r="BU74" s="291"/>
      <c r="BV74" s="48">
        <v>-0.09</v>
      </c>
      <c r="BW74" s="48">
        <v>-0.04</v>
      </c>
      <c r="BX74" s="48">
        <v>-0.10292744170379564</v>
      </c>
      <c r="BY74" s="48">
        <v>-0.29774011299435033</v>
      </c>
      <c r="BZ74" s="48">
        <v>-0.23014290461947484</v>
      </c>
      <c r="CA74" s="48">
        <v>0.20475669764898852</v>
      </c>
    </row>
    <row r="75" spans="1:208" x14ac:dyDescent="0.2">
      <c r="A75" s="11"/>
      <c r="B75" s="83"/>
      <c r="C75" s="83"/>
      <c r="D75" s="83"/>
      <c r="E75" s="14"/>
      <c r="F75" s="8"/>
      <c r="G75" s="8"/>
      <c r="H75" s="8"/>
      <c r="I75" s="8"/>
      <c r="J75" s="87"/>
      <c r="K75" s="8"/>
      <c r="L75" s="8"/>
      <c r="M75" s="8"/>
      <c r="N75" s="8"/>
      <c r="O75" s="8"/>
      <c r="P75" s="8"/>
      <c r="Q75" s="8"/>
      <c r="R75" s="22"/>
      <c r="S75" s="12"/>
      <c r="T75" s="12"/>
      <c r="U75" s="12"/>
      <c r="V75" s="12"/>
      <c r="W75" s="12"/>
      <c r="X75" s="12"/>
      <c r="Y75" s="12"/>
      <c r="Z75" s="12"/>
      <c r="AA75" s="12"/>
      <c r="AB75" s="12"/>
      <c r="AC75" s="12"/>
      <c r="AD75" s="78"/>
      <c r="AE75" s="12"/>
      <c r="AI75" s="21"/>
      <c r="AJ75" s="8"/>
      <c r="AK75" s="8"/>
      <c r="AL75" s="8"/>
      <c r="AM75" s="8"/>
      <c r="AN75" s="87"/>
      <c r="AO75" s="8"/>
      <c r="AP75" s="8"/>
      <c r="AQ75" s="8"/>
      <c r="AR75" s="8"/>
      <c r="AS75" s="8"/>
      <c r="AT75" s="8"/>
      <c r="AU75" s="14"/>
      <c r="AV75" s="14"/>
      <c r="AW75" s="14"/>
      <c r="AX75" s="14"/>
      <c r="AY75" s="14"/>
      <c r="AZ75" s="14"/>
      <c r="BA75" s="14"/>
      <c r="BB75" s="14"/>
      <c r="BC75" s="14"/>
      <c r="BD75" s="14"/>
      <c r="BE75" s="14"/>
      <c r="BF75" s="24"/>
      <c r="BG75" s="14"/>
      <c r="BH75" s="79"/>
      <c r="BI75" s="48"/>
      <c r="BJ75" s="49"/>
      <c r="BK75" s="49"/>
      <c r="BL75" s="49"/>
      <c r="BM75" s="49"/>
      <c r="BN75" s="49"/>
      <c r="BO75" s="49"/>
      <c r="BP75" s="49"/>
      <c r="BQ75" s="49"/>
      <c r="BR75" s="49"/>
      <c r="BS75" s="48"/>
      <c r="BT75" s="48"/>
      <c r="BU75" s="434"/>
      <c r="BV75" s="48"/>
      <c r="BW75" s="48"/>
      <c r="BX75" s="48"/>
      <c r="BY75" s="48"/>
      <c r="BZ75" s="48"/>
      <c r="CA75" s="48"/>
    </row>
    <row r="76" spans="1:208" s="119" customFormat="1" ht="14" x14ac:dyDescent="0.15">
      <c r="A76" s="112" t="s">
        <v>1107</v>
      </c>
      <c r="B76" s="112"/>
      <c r="C76" s="112"/>
      <c r="D76" s="112"/>
      <c r="E76" s="113"/>
      <c r="F76" s="114">
        <v>67.3</v>
      </c>
      <c r="G76" s="113">
        <v>0.53</v>
      </c>
      <c r="H76" s="114">
        <v>15.4</v>
      </c>
      <c r="I76" s="114">
        <v>3.5</v>
      </c>
      <c r="J76" s="115">
        <v>4.2999999999999997E-2</v>
      </c>
      <c r="K76" s="113">
        <v>1.23</v>
      </c>
      <c r="L76" s="113">
        <v>2.56</v>
      </c>
      <c r="M76" s="113">
        <v>3.73</v>
      </c>
      <c r="N76" s="113">
        <v>3.99</v>
      </c>
      <c r="O76" s="113">
        <v>0.18</v>
      </c>
      <c r="P76" s="114">
        <v>1.1000000000000001</v>
      </c>
      <c r="Q76" s="113">
        <v>99.61</v>
      </c>
      <c r="R76" s="113"/>
      <c r="S76" s="116">
        <v>1095</v>
      </c>
      <c r="T76" s="116">
        <v>17</v>
      </c>
      <c r="U76" s="116">
        <v>19</v>
      </c>
      <c r="V76" s="116">
        <v>12</v>
      </c>
      <c r="W76" s="116">
        <v>15</v>
      </c>
      <c r="X76" s="116">
        <v>134</v>
      </c>
      <c r="Y76" s="116">
        <v>397</v>
      </c>
      <c r="Z76" s="116">
        <v>51</v>
      </c>
      <c r="AA76" s="116">
        <v>30</v>
      </c>
      <c r="AB76" s="116">
        <v>50</v>
      </c>
      <c r="AC76" s="116">
        <v>224</v>
      </c>
      <c r="AD76" s="516">
        <f>AVERAGE(AD66:AD74)</f>
        <v>29.666666666666668</v>
      </c>
      <c r="AE76" s="116"/>
      <c r="AF76" s="272">
        <f>AVERAGE(AF66:AF74)</f>
        <v>0.73820299999999994</v>
      </c>
      <c r="AG76" s="116"/>
      <c r="AH76" s="116"/>
      <c r="AI76" s="114">
        <v>1.1000000000000001</v>
      </c>
      <c r="AJ76" s="114">
        <v>68.099999999999994</v>
      </c>
      <c r="AK76" s="113">
        <v>0.54</v>
      </c>
      <c r="AL76" s="114">
        <v>15.5</v>
      </c>
      <c r="AM76" s="114">
        <v>3.6</v>
      </c>
      <c r="AN76" s="115">
        <v>4.2999999999999997E-2</v>
      </c>
      <c r="AO76" s="113">
        <v>1.24</v>
      </c>
      <c r="AP76" s="113">
        <v>2.59</v>
      </c>
      <c r="AQ76" s="113">
        <v>3.77</v>
      </c>
      <c r="AR76" s="113">
        <v>4.04</v>
      </c>
      <c r="AS76" s="113">
        <v>0.18</v>
      </c>
      <c r="AT76" s="116"/>
      <c r="AU76" s="116">
        <v>1107</v>
      </c>
      <c r="AV76" s="116">
        <v>17</v>
      </c>
      <c r="AW76" s="116">
        <v>19</v>
      </c>
      <c r="AX76" s="116">
        <v>12</v>
      </c>
      <c r="AY76" s="116">
        <v>15</v>
      </c>
      <c r="AZ76" s="116">
        <v>135</v>
      </c>
      <c r="BA76" s="116">
        <v>402</v>
      </c>
      <c r="BB76" s="116">
        <v>51</v>
      </c>
      <c r="BC76" s="116">
        <v>31</v>
      </c>
      <c r="BD76" s="116">
        <v>50</v>
      </c>
      <c r="BE76" s="116">
        <v>226</v>
      </c>
      <c r="BF76" s="516">
        <f>AVERAGE(BF66:BF74)</f>
        <v>30.020907133765338</v>
      </c>
      <c r="BG76" s="116"/>
      <c r="BH76" s="113">
        <v>0.02</v>
      </c>
      <c r="BI76" s="113">
        <v>0</v>
      </c>
      <c r="BJ76" s="113">
        <v>-0.01</v>
      </c>
      <c r="BK76" s="113">
        <v>0.01</v>
      </c>
      <c r="BL76" s="113">
        <v>-0.01</v>
      </c>
      <c r="BM76" s="113">
        <v>0</v>
      </c>
      <c r="BN76" s="113">
        <v>0</v>
      </c>
      <c r="BO76" s="113">
        <v>0</v>
      </c>
      <c r="BP76" s="113">
        <v>0</v>
      </c>
      <c r="BQ76" s="113">
        <v>0.01</v>
      </c>
      <c r="BR76" s="113">
        <v>-0.02</v>
      </c>
      <c r="BS76" s="113">
        <v>0</v>
      </c>
      <c r="BT76" s="419">
        <f>AVERAGE(BT66:BT74)</f>
        <v>7.7132048285449839E-3</v>
      </c>
      <c r="BU76" s="526">
        <f>AVERAGE(BU66:BU74)</f>
        <v>-2.2494905220579991E-2</v>
      </c>
      <c r="BV76" s="113">
        <v>0.01</v>
      </c>
      <c r="BW76" s="113">
        <v>-0.02</v>
      </c>
      <c r="BX76" s="419">
        <f t="shared" ref="BX76:CA76" si="59">AVERAGE(BX66:BX74)</f>
        <v>1.2251213286011777E-2</v>
      </c>
      <c r="BY76" s="419">
        <f t="shared" si="59"/>
        <v>2.6420167872159395E-2</v>
      </c>
      <c r="BZ76" s="419">
        <f t="shared" si="59"/>
        <v>3.2504339445669711E-3</v>
      </c>
      <c r="CA76" s="419">
        <f t="shared" si="59"/>
        <v>-8.444620911210541E-3</v>
      </c>
      <c r="CB76" s="109"/>
      <c r="CC76" s="109"/>
      <c r="CD76" s="109"/>
      <c r="CE76" s="109"/>
      <c r="CF76" s="109"/>
      <c r="CG76" s="109"/>
      <c r="CH76" s="109"/>
      <c r="CI76" s="109"/>
      <c r="CJ76" s="109"/>
      <c r="CK76" s="109"/>
      <c r="CL76" s="109"/>
      <c r="CM76" s="109"/>
      <c r="CN76" s="109"/>
      <c r="CO76" s="109"/>
      <c r="CP76" s="109"/>
      <c r="CQ76" s="109"/>
      <c r="CR76" s="109"/>
      <c r="CS76" s="109"/>
      <c r="CT76" s="109"/>
      <c r="CU76" s="109"/>
      <c r="CV76" s="109"/>
      <c r="CW76" s="109"/>
      <c r="CX76" s="109"/>
      <c r="CY76" s="109"/>
      <c r="CZ76" s="109"/>
      <c r="DA76" s="109"/>
      <c r="DB76" s="109"/>
      <c r="DC76" s="109"/>
      <c r="DD76" s="109"/>
      <c r="DE76" s="109"/>
      <c r="DF76" s="109"/>
      <c r="DG76" s="109"/>
      <c r="DH76" s="109"/>
      <c r="DI76" s="109"/>
      <c r="DJ76" s="109"/>
      <c r="DK76" s="109"/>
      <c r="DL76" s="109"/>
      <c r="DM76" s="109"/>
      <c r="DN76" s="109"/>
      <c r="DO76" s="109"/>
      <c r="DP76" s="109"/>
      <c r="DQ76" s="109"/>
      <c r="DR76" s="109"/>
      <c r="DS76" s="109"/>
      <c r="DT76" s="109"/>
      <c r="DU76" s="109"/>
      <c r="DV76" s="109"/>
      <c r="DW76" s="109"/>
      <c r="DX76" s="109"/>
      <c r="DY76" s="109"/>
      <c r="DZ76" s="109"/>
      <c r="EA76" s="109"/>
      <c r="EB76" s="109"/>
      <c r="EC76" s="109"/>
      <c r="ED76" s="109"/>
      <c r="EE76" s="109"/>
      <c r="EF76" s="109"/>
      <c r="EG76" s="109"/>
      <c r="EH76" s="109"/>
      <c r="EI76" s="109"/>
      <c r="EJ76" s="109"/>
      <c r="EK76" s="109"/>
      <c r="EL76" s="109"/>
      <c r="EM76" s="109"/>
      <c r="EN76" s="109"/>
      <c r="EO76" s="109"/>
      <c r="EP76" s="109"/>
      <c r="EQ76" s="109"/>
      <c r="ER76" s="109"/>
      <c r="ES76" s="109"/>
      <c r="ET76" s="109"/>
      <c r="EU76" s="109"/>
      <c r="EV76" s="109"/>
      <c r="EW76" s="109"/>
      <c r="EX76" s="109"/>
      <c r="EY76" s="109"/>
      <c r="EZ76" s="109"/>
      <c r="FA76" s="109"/>
      <c r="FB76" s="109"/>
      <c r="FC76" s="109"/>
      <c r="FD76" s="109"/>
      <c r="FE76" s="109"/>
      <c r="FF76" s="109"/>
      <c r="FG76" s="109"/>
      <c r="FH76" s="109"/>
      <c r="FI76" s="109"/>
      <c r="FJ76" s="109"/>
      <c r="FK76" s="109"/>
      <c r="FL76" s="109"/>
      <c r="FM76" s="109"/>
      <c r="FN76" s="109"/>
      <c r="FO76" s="109"/>
      <c r="FP76" s="109"/>
      <c r="FQ76" s="109"/>
      <c r="FR76" s="109"/>
      <c r="FS76" s="109"/>
      <c r="FT76" s="109"/>
      <c r="FU76" s="109"/>
      <c r="FV76" s="109"/>
      <c r="FW76" s="109"/>
      <c r="FX76" s="109"/>
      <c r="FY76" s="109"/>
      <c r="FZ76" s="109"/>
      <c r="GA76" s="109"/>
      <c r="GB76" s="109"/>
      <c r="GC76" s="109"/>
      <c r="GD76" s="109"/>
      <c r="GE76" s="109"/>
      <c r="GF76" s="109"/>
      <c r="GG76" s="109"/>
      <c r="GH76" s="109"/>
      <c r="GI76" s="109"/>
      <c r="GJ76" s="109"/>
      <c r="GK76" s="109"/>
      <c r="GL76" s="109"/>
      <c r="GM76" s="109"/>
      <c r="GN76" s="109"/>
      <c r="GO76" s="109"/>
      <c r="GP76" s="109"/>
      <c r="GQ76" s="109"/>
      <c r="GR76" s="109"/>
      <c r="GS76" s="109"/>
      <c r="GT76" s="109"/>
      <c r="GU76" s="109"/>
      <c r="GV76" s="109"/>
      <c r="GW76" s="109"/>
      <c r="GX76" s="109"/>
      <c r="GY76" s="109"/>
      <c r="GZ76" s="109"/>
    </row>
    <row r="77" spans="1:208" s="109" customFormat="1" ht="18" x14ac:dyDescent="0.15">
      <c r="A77" s="112" t="s">
        <v>158</v>
      </c>
      <c r="B77" s="112"/>
      <c r="C77" s="112"/>
      <c r="D77" s="112"/>
      <c r="E77" s="113"/>
      <c r="F77" s="114">
        <v>0.5</v>
      </c>
      <c r="G77" s="113">
        <v>0.03</v>
      </c>
      <c r="H77" s="114">
        <v>0.4</v>
      </c>
      <c r="I77" s="114">
        <v>0.3</v>
      </c>
      <c r="J77" s="115">
        <v>5.0000000000000001E-3</v>
      </c>
      <c r="K77" s="113">
        <v>0.15</v>
      </c>
      <c r="L77" s="113">
        <v>0.2</v>
      </c>
      <c r="M77" s="113">
        <v>0.18</v>
      </c>
      <c r="N77" s="113">
        <v>0.49</v>
      </c>
      <c r="O77" s="113">
        <v>0.01</v>
      </c>
      <c r="P77" s="114">
        <v>0.3</v>
      </c>
      <c r="Q77" s="113">
        <v>0.03</v>
      </c>
      <c r="R77" s="113"/>
      <c r="S77" s="116">
        <v>142</v>
      </c>
      <c r="T77" s="116">
        <v>2</v>
      </c>
      <c r="U77" s="116">
        <v>1</v>
      </c>
      <c r="V77" s="116">
        <v>1</v>
      </c>
      <c r="W77" s="116">
        <v>2</v>
      </c>
      <c r="X77" s="116">
        <v>12</v>
      </c>
      <c r="Y77" s="116">
        <v>18</v>
      </c>
      <c r="Z77" s="116">
        <v>6</v>
      </c>
      <c r="AA77" s="116">
        <v>3</v>
      </c>
      <c r="AB77" s="116">
        <v>3</v>
      </c>
      <c r="AC77" s="116">
        <v>12</v>
      </c>
      <c r="AD77" s="516">
        <f>_xlfn.CONFIDENCE.T(0.05,STDEV((AD66:AD74)),COUNT((AD66:AD74)))</f>
        <v>7.1710878829157743</v>
      </c>
      <c r="AE77" s="116"/>
      <c r="AF77" s="273">
        <f>_xlfn.CONFIDENCE.T(0.05,STDEV(AF66:AF74),COUNT(AF66:AF74))</f>
        <v>3.0451854057560483E-3</v>
      </c>
      <c r="AG77" s="116"/>
      <c r="AH77" s="116"/>
      <c r="AI77" s="114">
        <v>0.3</v>
      </c>
      <c r="AJ77" s="114">
        <v>0.7</v>
      </c>
      <c r="AK77" s="113">
        <v>0.03</v>
      </c>
      <c r="AL77" s="114">
        <v>0.3</v>
      </c>
      <c r="AM77" s="114">
        <v>0.3</v>
      </c>
      <c r="AN77" s="115">
        <v>5.0000000000000001E-3</v>
      </c>
      <c r="AO77" s="113">
        <v>0.15</v>
      </c>
      <c r="AP77" s="113">
        <v>0.2</v>
      </c>
      <c r="AQ77" s="113">
        <v>0.17</v>
      </c>
      <c r="AR77" s="113">
        <v>0.5</v>
      </c>
      <c r="AS77" s="113">
        <v>0.01</v>
      </c>
      <c r="AT77" s="116"/>
      <c r="AU77" s="116">
        <v>143</v>
      </c>
      <c r="AV77" s="116">
        <v>2</v>
      </c>
      <c r="AW77" s="116">
        <v>1</v>
      </c>
      <c r="AX77" s="116">
        <v>1</v>
      </c>
      <c r="AY77" s="116">
        <v>2</v>
      </c>
      <c r="AZ77" s="116">
        <v>13</v>
      </c>
      <c r="BA77" s="116">
        <v>17</v>
      </c>
      <c r="BB77" s="116">
        <v>6</v>
      </c>
      <c r="BC77" s="116">
        <v>3</v>
      </c>
      <c r="BD77" s="116">
        <v>3</v>
      </c>
      <c r="BE77" s="116">
        <v>12</v>
      </c>
      <c r="BF77" s="516">
        <f>_xlfn.CONFIDENCE.T(0.05,STDEV((BF66:BF74)),COUNT((BF66:BF74)))</f>
        <v>6.9906906103234556</v>
      </c>
      <c r="BG77" s="116"/>
      <c r="BH77" s="113">
        <v>0.02</v>
      </c>
      <c r="BI77" s="113">
        <v>0.05</v>
      </c>
      <c r="BJ77" s="113">
        <v>0.03</v>
      </c>
      <c r="BK77" s="113">
        <v>0.08</v>
      </c>
      <c r="BL77" s="113">
        <v>0.06</v>
      </c>
      <c r="BM77" s="113">
        <v>0.11</v>
      </c>
      <c r="BN77" s="113">
        <v>0.11</v>
      </c>
      <c r="BO77" s="113">
        <v>0.06</v>
      </c>
      <c r="BP77" s="113">
        <v>0.06</v>
      </c>
      <c r="BQ77" s="113">
        <v>0.18</v>
      </c>
      <c r="BR77" s="113">
        <v>0.05</v>
      </c>
      <c r="BS77" s="113">
        <v>0.09</v>
      </c>
      <c r="BT77" s="419">
        <f>STDEV(BT66:BT74)/SQRT(COUNT(BT66:BT74))*2</f>
        <v>4.9197493294991172E-2</v>
      </c>
      <c r="BU77" s="526">
        <f>_xlfn.CONFIDENCE.T(0.05,STDEV((BU66:BU74)),COUNT((BU66:BU74)))</f>
        <v>0.26380846698549004</v>
      </c>
      <c r="BV77" s="113">
        <v>0.15</v>
      </c>
      <c r="BW77" s="113">
        <v>0.11</v>
      </c>
      <c r="BX77" s="419">
        <f t="shared" ref="BX77:CA77" si="60">STDEV(BX66:BX74)/SQRT(COUNT(BX66:BX74))*2</f>
        <v>0.16709517973389745</v>
      </c>
      <c r="BY77" s="419">
        <f t="shared" si="60"/>
        <v>0.13855111422898533</v>
      </c>
      <c r="BZ77" s="419">
        <f t="shared" si="60"/>
        <v>9.581791381910465E-2</v>
      </c>
      <c r="CA77" s="419">
        <f t="shared" si="60"/>
        <v>8.9701929737832073E-2</v>
      </c>
    </row>
    <row r="78" spans="1:208" s="109" customFormat="1" ht="14" x14ac:dyDescent="0.15">
      <c r="A78" s="112" t="s">
        <v>159</v>
      </c>
      <c r="B78" s="112"/>
      <c r="C78" s="112"/>
      <c r="D78" s="112"/>
      <c r="E78" s="113"/>
      <c r="F78" s="114">
        <v>1.3</v>
      </c>
      <c r="G78" s="113">
        <v>0.08</v>
      </c>
      <c r="H78" s="114">
        <v>0.9</v>
      </c>
      <c r="I78" s="114">
        <v>0.7</v>
      </c>
      <c r="J78" s="115">
        <v>1.4E-2</v>
      </c>
      <c r="K78" s="113">
        <v>0.39</v>
      </c>
      <c r="L78" s="113">
        <v>0.53</v>
      </c>
      <c r="M78" s="113">
        <v>0.47</v>
      </c>
      <c r="N78" s="113">
        <v>1.28</v>
      </c>
      <c r="O78" s="113">
        <v>0.04</v>
      </c>
      <c r="P78" s="114">
        <v>0.8</v>
      </c>
      <c r="Q78" s="113">
        <v>7.0000000000000007E-2</v>
      </c>
      <c r="R78" s="113"/>
      <c r="S78" s="116">
        <v>369</v>
      </c>
      <c r="T78" s="116">
        <v>4</v>
      </c>
      <c r="U78" s="116">
        <v>2</v>
      </c>
      <c r="V78" s="116">
        <v>2</v>
      </c>
      <c r="W78" s="116">
        <v>6</v>
      </c>
      <c r="X78" s="116">
        <v>32</v>
      </c>
      <c r="Y78" s="116">
        <v>47</v>
      </c>
      <c r="Z78" s="116">
        <v>16</v>
      </c>
      <c r="AA78" s="116">
        <v>7</v>
      </c>
      <c r="AB78" s="116">
        <v>8</v>
      </c>
      <c r="AC78" s="116">
        <v>30</v>
      </c>
      <c r="AD78" s="516">
        <f>2*STDEV(AD66:AD74)</f>
        <v>5.7735026918962582</v>
      </c>
      <c r="AE78" s="116"/>
      <c r="AF78" s="273">
        <f>2*STDEV(AF66:AF74)</f>
        <v>3.8274774983008872E-3</v>
      </c>
      <c r="AG78" s="116"/>
      <c r="AH78" s="116"/>
      <c r="AI78" s="114">
        <v>0.8</v>
      </c>
      <c r="AJ78" s="114">
        <v>1.7</v>
      </c>
      <c r="AK78" s="113">
        <v>0.08</v>
      </c>
      <c r="AL78" s="114">
        <v>0.9</v>
      </c>
      <c r="AM78" s="114">
        <v>0.7</v>
      </c>
      <c r="AN78" s="115">
        <v>1.4E-2</v>
      </c>
      <c r="AO78" s="113">
        <v>0.39</v>
      </c>
      <c r="AP78" s="113">
        <v>0.52</v>
      </c>
      <c r="AQ78" s="113">
        <v>0.45</v>
      </c>
      <c r="AR78" s="113">
        <v>1.29</v>
      </c>
      <c r="AS78" s="113">
        <v>0.04</v>
      </c>
      <c r="AT78" s="116"/>
      <c r="AU78" s="116">
        <v>372</v>
      </c>
      <c r="AV78" s="116">
        <v>4</v>
      </c>
      <c r="AW78" s="116">
        <v>2</v>
      </c>
      <c r="AX78" s="116">
        <v>2</v>
      </c>
      <c r="AY78" s="116">
        <v>6</v>
      </c>
      <c r="AZ78" s="116">
        <v>33</v>
      </c>
      <c r="BA78" s="116">
        <v>45</v>
      </c>
      <c r="BB78" s="116">
        <v>16</v>
      </c>
      <c r="BC78" s="116">
        <v>8</v>
      </c>
      <c r="BD78" s="116">
        <v>7</v>
      </c>
      <c r="BE78" s="116">
        <v>30</v>
      </c>
      <c r="BF78" s="516">
        <f>2*STDEV(BF66:BF74)</f>
        <v>5.6282633424519712</v>
      </c>
      <c r="BG78" s="116"/>
      <c r="BH78" s="113">
        <v>0.05</v>
      </c>
      <c r="BI78" s="113">
        <v>0.14000000000000001</v>
      </c>
      <c r="BJ78" s="113">
        <v>0.08</v>
      </c>
      <c r="BK78" s="113">
        <v>0.2</v>
      </c>
      <c r="BL78" s="113">
        <v>0.16</v>
      </c>
      <c r="BM78" s="113">
        <v>0.28999999999999998</v>
      </c>
      <c r="BN78" s="113">
        <v>0.28000000000000003</v>
      </c>
      <c r="BO78" s="113">
        <v>0.17</v>
      </c>
      <c r="BP78" s="113">
        <v>0.17</v>
      </c>
      <c r="BQ78" s="113">
        <v>0.47</v>
      </c>
      <c r="BR78" s="113">
        <v>0.14000000000000001</v>
      </c>
      <c r="BS78" s="113">
        <v>0.24</v>
      </c>
      <c r="BT78" s="419">
        <f>STDEV(BT66:BT74)*2</f>
        <v>0.14759247988497351</v>
      </c>
      <c r="BU78" s="526">
        <f>2*STDEV(BU66:BU74)</f>
        <v>0.21239439805421237</v>
      </c>
      <c r="BV78" s="113">
        <v>0.39</v>
      </c>
      <c r="BW78" s="113">
        <v>0.3</v>
      </c>
      <c r="BX78" s="419">
        <f t="shared" ref="BX78:CA78" si="61">STDEV(BX66:BX74)*2</f>
        <v>0.50128553920169239</v>
      </c>
      <c r="BY78" s="419">
        <f t="shared" si="61"/>
        <v>0.41565334268695597</v>
      </c>
      <c r="BZ78" s="419">
        <f t="shared" si="61"/>
        <v>0.28745374145731395</v>
      </c>
      <c r="CA78" s="419">
        <f t="shared" si="61"/>
        <v>0.2691057892134962</v>
      </c>
    </row>
    <row r="79" spans="1:208" ht="14" x14ac:dyDescent="0.2">
      <c r="A79" s="17"/>
      <c r="B79" s="17"/>
      <c r="C79" s="17"/>
      <c r="D79" s="17"/>
      <c r="E79" s="16"/>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6"/>
      <c r="AJ79" s="16"/>
      <c r="AK79" s="16"/>
      <c r="AL79" s="16"/>
      <c r="AM79" s="16"/>
      <c r="AN79" s="16"/>
      <c r="AO79" s="16"/>
      <c r="AP79" s="16"/>
      <c r="AQ79" s="16"/>
      <c r="AR79" s="16"/>
      <c r="AS79" s="16"/>
      <c r="AT79" s="17"/>
      <c r="AU79" s="16"/>
      <c r="AV79" s="16"/>
      <c r="AW79" s="16"/>
      <c r="AX79" s="16"/>
      <c r="AY79" s="16"/>
      <c r="AZ79" s="16"/>
      <c r="BA79" s="16"/>
      <c r="BB79" s="16"/>
      <c r="BC79" s="16"/>
      <c r="BD79" s="16"/>
      <c r="BE79" s="16"/>
      <c r="BF79" s="16"/>
      <c r="BG79" s="16"/>
      <c r="BH79" s="17"/>
      <c r="BI79" s="17"/>
      <c r="BJ79" s="17"/>
      <c r="BK79" s="17"/>
      <c r="BL79" s="17"/>
      <c r="BM79" s="17"/>
      <c r="BN79" s="17"/>
      <c r="BO79" s="17"/>
      <c r="BP79" s="17"/>
      <c r="BQ79" s="17"/>
      <c r="BR79" s="17"/>
      <c r="BS79" s="17"/>
      <c r="BT79" s="17"/>
      <c r="BU79" s="17"/>
      <c r="BV79" s="17"/>
      <c r="BW79" s="17"/>
    </row>
    <row r="80" spans="1:208" ht="14" x14ac:dyDescent="0.2">
      <c r="A80" s="3"/>
      <c r="B80" s="3"/>
      <c r="C80" s="3"/>
      <c r="D80" s="3"/>
      <c r="Q80" s="3"/>
      <c r="AF80" s="3"/>
      <c r="AG80" s="3"/>
      <c r="AH80" s="3"/>
    </row>
    <row r="81" spans="1:59" ht="14" x14ac:dyDescent="0.2">
      <c r="A81" s="202" t="s">
        <v>1552</v>
      </c>
      <c r="B81" s="3"/>
      <c r="C81" s="3"/>
      <c r="D81" s="3"/>
      <c r="Q81" s="3"/>
      <c r="AF81" s="3"/>
      <c r="AG81" s="3"/>
      <c r="AH81" s="3"/>
    </row>
    <row r="82" spans="1:59" ht="18" x14ac:dyDescent="0.2">
      <c r="A82" s="202" t="s">
        <v>1554</v>
      </c>
      <c r="B82" s="3"/>
      <c r="C82" s="3"/>
      <c r="D82" s="3"/>
      <c r="Q82" s="3"/>
      <c r="AF82" s="3"/>
      <c r="AG82" s="3"/>
      <c r="AH82" s="3"/>
    </row>
    <row r="83" spans="1:59" ht="16" customHeight="1" x14ac:dyDescent="0.2">
      <c r="A83" s="202" t="s">
        <v>1553</v>
      </c>
      <c r="B83" s="3"/>
      <c r="C83" s="3"/>
      <c r="D83" s="3"/>
      <c r="Q83" s="3"/>
      <c r="AF83" s="83"/>
      <c r="AG83" s="83"/>
      <c r="AH83" s="83"/>
    </row>
    <row r="84" spans="1:59" ht="16" customHeight="1" x14ac:dyDescent="0.2">
      <c r="A84" s="202"/>
      <c r="B84" s="3"/>
      <c r="C84" s="3"/>
      <c r="D84" s="3"/>
      <c r="Q84" s="3"/>
      <c r="AF84" s="83"/>
      <c r="AG84" s="83"/>
      <c r="AH84" s="83"/>
    </row>
    <row r="85" spans="1:59" ht="16" customHeight="1" x14ac:dyDescent="0.2">
      <c r="A85" s="37" t="s">
        <v>1108</v>
      </c>
      <c r="B85" s="3"/>
      <c r="C85" s="3"/>
      <c r="D85" s="3"/>
      <c r="Q85" s="3"/>
      <c r="AF85" s="83"/>
      <c r="AG85" s="83"/>
      <c r="AH85" s="83"/>
    </row>
    <row r="86" spans="1:59" ht="16" customHeight="1" x14ac:dyDescent="0.2">
      <c r="A86" s="37" t="s">
        <v>1555</v>
      </c>
      <c r="B86" s="3"/>
      <c r="C86" s="3"/>
      <c r="D86" s="3"/>
      <c r="Q86" s="3"/>
      <c r="AF86" s="83"/>
      <c r="AG86" s="83"/>
      <c r="AH86" s="83"/>
    </row>
    <row r="87" spans="1:59" ht="16" customHeight="1" x14ac:dyDescent="0.2">
      <c r="A87" s="37" t="s">
        <v>1109</v>
      </c>
      <c r="B87" s="3"/>
      <c r="C87" s="3"/>
      <c r="D87" s="3"/>
      <c r="Q87" s="3"/>
      <c r="AF87" s="83"/>
      <c r="AG87" s="83"/>
      <c r="AH87" s="83"/>
    </row>
    <row r="88" spans="1:59" ht="16" customHeight="1" x14ac:dyDescent="0.2">
      <c r="A88" s="37" t="s">
        <v>1110</v>
      </c>
      <c r="B88" s="121"/>
      <c r="C88" s="121"/>
      <c r="D88" s="121"/>
      <c r="E88" s="122"/>
      <c r="F88" s="123"/>
      <c r="G88" s="124"/>
      <c r="H88" s="21"/>
      <c r="I88" s="21"/>
      <c r="J88" s="21"/>
      <c r="K88" s="21"/>
      <c r="L88" s="21"/>
      <c r="M88" s="21"/>
      <c r="N88" s="21"/>
      <c r="O88" s="21"/>
      <c r="P88" s="21"/>
      <c r="Q88" s="21"/>
      <c r="R88" s="21"/>
      <c r="S88" s="21"/>
      <c r="T88" s="21"/>
      <c r="U88" s="21"/>
      <c r="V88" s="21"/>
      <c r="W88" s="21"/>
      <c r="X88" s="21"/>
      <c r="Y88" s="21"/>
      <c r="Z88" s="21"/>
      <c r="AA88" s="21"/>
      <c r="AB88" s="21"/>
      <c r="AC88" s="21"/>
      <c r="AD88" s="21"/>
      <c r="AE88" s="21"/>
      <c r="AF88" s="3"/>
      <c r="AG88" s="3"/>
      <c r="AH88" s="3"/>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row>
    <row r="89" spans="1:59" ht="16" customHeight="1" x14ac:dyDescent="0.2">
      <c r="A89" s="2" t="s">
        <v>212</v>
      </c>
      <c r="B89" s="120"/>
      <c r="C89" s="120"/>
      <c r="D89" s="120"/>
      <c r="F89" s="120"/>
      <c r="G89" s="120"/>
      <c r="H89" s="120"/>
      <c r="I89" s="120"/>
      <c r="J89" s="120"/>
      <c r="K89" s="120"/>
      <c r="L89" s="120"/>
      <c r="M89" s="120"/>
      <c r="N89" s="120"/>
      <c r="O89" s="120"/>
      <c r="S89" s="120"/>
      <c r="T89" s="120"/>
      <c r="U89" s="120"/>
      <c r="V89" s="120"/>
      <c r="W89" s="120"/>
      <c r="Y89" s="120"/>
      <c r="AA89" s="120"/>
      <c r="AC89" s="120"/>
      <c r="AD89" s="517"/>
      <c r="AE89" s="120"/>
      <c r="AF89" s="510"/>
      <c r="AG89" s="510"/>
      <c r="AH89" s="278"/>
      <c r="AI89" s="278"/>
      <c r="AJ89" s="278"/>
      <c r="AK89" s="21"/>
      <c r="AL89" s="21"/>
      <c r="AM89" s="21"/>
      <c r="AN89" s="21"/>
      <c r="AO89" s="21"/>
      <c r="AP89" s="21"/>
      <c r="AQ89" s="21"/>
      <c r="AR89" s="21"/>
      <c r="AS89" s="21"/>
      <c r="AU89" s="21"/>
      <c r="AV89" s="21"/>
      <c r="AW89" s="21"/>
      <c r="AX89" s="21"/>
      <c r="AY89" s="21"/>
      <c r="AZ89" s="21"/>
      <c r="BA89" s="21"/>
      <c r="BB89" s="21"/>
      <c r="BC89" s="21"/>
      <c r="BD89" s="21"/>
      <c r="BE89" s="21"/>
      <c r="BF89" s="21"/>
      <c r="BG89" s="21"/>
    </row>
    <row r="90" spans="1:59" ht="16" customHeight="1" x14ac:dyDescent="0.2">
      <c r="A90" s="125" t="s">
        <v>1111</v>
      </c>
      <c r="F90" s="21"/>
      <c r="G90" s="79"/>
      <c r="H90" s="21"/>
      <c r="I90" s="79"/>
      <c r="J90" s="79"/>
      <c r="K90" s="79"/>
      <c r="L90" s="79"/>
      <c r="M90" s="79"/>
      <c r="N90" s="79"/>
      <c r="O90" s="79"/>
      <c r="P90" s="21"/>
      <c r="R90" s="22"/>
      <c r="S90" s="24"/>
      <c r="T90" s="24"/>
      <c r="W90" s="24"/>
      <c r="X90" s="24"/>
      <c r="Y90" s="24"/>
      <c r="Z90" s="24"/>
      <c r="AB90" s="24"/>
      <c r="AC90" s="24"/>
      <c r="AD90" s="24"/>
      <c r="AE90" s="24"/>
      <c r="AF90" s="510"/>
      <c r="AG90" s="510"/>
      <c r="AH90" s="278"/>
      <c r="AI90" s="278"/>
      <c r="AJ90" s="278"/>
      <c r="AT90" s="22"/>
      <c r="AU90" s="24"/>
      <c r="AV90" s="24"/>
      <c r="AW90" s="24"/>
      <c r="AX90" s="24"/>
      <c r="AY90" s="24"/>
      <c r="AZ90" s="24"/>
      <c r="BA90" s="24"/>
      <c r="BB90" s="24"/>
      <c r="BC90" s="24"/>
      <c r="BD90" s="24"/>
      <c r="BE90" s="24"/>
      <c r="BF90" s="24"/>
      <c r="BG90" s="24"/>
    </row>
    <row r="91" spans="1:59" ht="16" customHeight="1" x14ac:dyDescent="0.2">
      <c r="A91" s="126" t="s">
        <v>368</v>
      </c>
      <c r="AF91" s="510"/>
      <c r="AG91" s="510"/>
      <c r="AH91" s="278"/>
      <c r="AI91" s="278"/>
      <c r="AJ91" s="278"/>
    </row>
    <row r="92" spans="1:59" ht="17" customHeight="1" x14ac:dyDescent="0.2">
      <c r="A92" s="37" t="s">
        <v>1112</v>
      </c>
      <c r="E92" s="12"/>
      <c r="O92" s="79"/>
      <c r="P92" s="21"/>
      <c r="R92" s="22"/>
      <c r="S92" s="14"/>
      <c r="T92" s="14"/>
      <c r="U92" s="26"/>
      <c r="V92" s="26"/>
      <c r="W92" s="14"/>
      <c r="X92" s="14"/>
      <c r="Y92" s="14"/>
      <c r="Z92" s="14"/>
      <c r="AA92" s="26"/>
      <c r="AB92" s="14"/>
      <c r="AC92" s="14"/>
      <c r="AD92" s="24"/>
      <c r="AE92" s="14"/>
      <c r="AF92" s="510"/>
      <c r="AG92" s="510"/>
      <c r="AH92" s="278"/>
      <c r="AI92" s="278"/>
      <c r="AJ92" s="278"/>
      <c r="AK92" s="21"/>
      <c r="AL92" s="21"/>
      <c r="AM92" s="21"/>
      <c r="AN92" s="21"/>
      <c r="AO92" s="21"/>
      <c r="AP92" s="21"/>
      <c r="AQ92" s="21"/>
      <c r="AR92" s="21"/>
      <c r="AS92" s="21"/>
      <c r="AT92" s="22"/>
      <c r="AU92" s="24"/>
      <c r="AV92" s="24"/>
      <c r="AW92" s="24"/>
      <c r="AX92" s="24"/>
      <c r="AY92" s="24"/>
      <c r="AZ92" s="24"/>
      <c r="BA92" s="24"/>
      <c r="BB92" s="24"/>
      <c r="BC92" s="24"/>
      <c r="BD92" s="24"/>
      <c r="BE92" s="24"/>
      <c r="BF92" s="24"/>
      <c r="BG92" s="24"/>
    </row>
    <row r="93" spans="1:59" ht="17" customHeight="1" x14ac:dyDescent="0.2">
      <c r="A93" s="2" t="s">
        <v>1113</v>
      </c>
      <c r="O93" s="79"/>
      <c r="P93" s="21"/>
      <c r="R93" s="22"/>
      <c r="S93" s="78"/>
      <c r="T93" s="78"/>
      <c r="AF93" s="510"/>
      <c r="AG93" s="510"/>
      <c r="AH93" s="278"/>
      <c r="AI93" s="278"/>
      <c r="AJ93" s="278"/>
      <c r="AT93" s="22"/>
      <c r="AU93" s="24"/>
      <c r="AV93" s="24"/>
      <c r="AW93" s="24"/>
      <c r="AX93" s="24"/>
      <c r="AY93" s="24"/>
      <c r="AZ93" s="24"/>
      <c r="BA93" s="24"/>
      <c r="BB93" s="24"/>
      <c r="BC93" s="24"/>
      <c r="BD93" s="24"/>
      <c r="BE93" s="24"/>
      <c r="BF93" s="24"/>
      <c r="BG93" s="24"/>
    </row>
    <row r="94" spans="1:59" ht="17" customHeight="1" x14ac:dyDescent="0.2">
      <c r="A94" s="37" t="s">
        <v>1114</v>
      </c>
      <c r="O94" s="79"/>
      <c r="P94" s="21"/>
      <c r="R94" s="22"/>
      <c r="S94" s="78"/>
      <c r="T94" s="78"/>
      <c r="AF94" s="510"/>
      <c r="AG94" s="510"/>
      <c r="AH94" s="278"/>
      <c r="AI94" s="278"/>
      <c r="AJ94" s="278"/>
      <c r="AT94" s="22"/>
      <c r="AU94" s="21"/>
      <c r="AV94" s="21"/>
      <c r="AW94" s="21"/>
      <c r="AX94" s="21"/>
      <c r="AY94" s="21"/>
      <c r="AZ94" s="21"/>
      <c r="BA94" s="21"/>
      <c r="BB94" s="21"/>
      <c r="BC94" s="21"/>
      <c r="BD94" s="21"/>
      <c r="BE94" s="21"/>
      <c r="BF94" s="21"/>
      <c r="BG94" s="21"/>
    </row>
    <row r="95" spans="1:59" ht="17" customHeight="1" x14ac:dyDescent="0.2">
      <c r="A95" s="37" t="s">
        <v>1110</v>
      </c>
      <c r="AF95" s="510"/>
      <c r="AG95" s="510"/>
      <c r="AH95" s="278"/>
      <c r="AI95" s="278"/>
      <c r="AJ95" s="278"/>
    </row>
    <row r="96" spans="1:59" ht="17" customHeight="1" x14ac:dyDescent="0.2">
      <c r="A96" s="2" t="s">
        <v>212</v>
      </c>
      <c r="AF96" s="510"/>
      <c r="AG96" s="510"/>
      <c r="AH96" s="278"/>
      <c r="AI96" s="278"/>
      <c r="AJ96" s="278"/>
    </row>
    <row r="97" spans="1:36" ht="17" customHeight="1" x14ac:dyDescent="0.2">
      <c r="A97" s="125" t="s">
        <v>1111</v>
      </c>
      <c r="AF97" s="510"/>
      <c r="AG97" s="510"/>
      <c r="AH97" s="278"/>
      <c r="AI97" s="278"/>
      <c r="AJ97" s="278"/>
    </row>
    <row r="98" spans="1:36" x14ac:dyDescent="0.2">
      <c r="A98" s="37" t="s">
        <v>213</v>
      </c>
      <c r="AF98" s="510"/>
      <c r="AG98" s="510"/>
      <c r="AH98" s="510"/>
      <c r="AI98" s="510"/>
      <c r="AJ98" s="510"/>
    </row>
    <row r="99" spans="1:36" x14ac:dyDescent="0.2">
      <c r="A99" s="2" t="s">
        <v>338</v>
      </c>
      <c r="AF99" s="510"/>
      <c r="AG99" s="510"/>
      <c r="AH99" s="278"/>
      <c r="AI99" s="278"/>
      <c r="AJ99" s="278"/>
    </row>
    <row r="100" spans="1:36" x14ac:dyDescent="0.2">
      <c r="AF100" s="510"/>
      <c r="AG100" s="510"/>
      <c r="AH100" s="278"/>
      <c r="AI100" s="278"/>
      <c r="AJ100" s="278"/>
    </row>
    <row r="187" spans="1:208" s="46" customFormat="1" x14ac:dyDescent="0.2">
      <c r="A187" s="2"/>
      <c r="B187" s="78"/>
      <c r="C187" s="78"/>
      <c r="D187" s="78"/>
      <c r="E187" s="78"/>
      <c r="F187" s="3"/>
      <c r="G187" s="3"/>
      <c r="H187" s="3"/>
      <c r="I187" s="3"/>
      <c r="J187" s="3"/>
      <c r="K187" s="3"/>
      <c r="L187" s="3"/>
      <c r="M187" s="79"/>
      <c r="N187" s="3"/>
      <c r="O187" s="3"/>
      <c r="P187" s="3"/>
      <c r="Q187" s="3"/>
      <c r="R187" s="3"/>
      <c r="S187" s="78"/>
      <c r="T187" s="78"/>
      <c r="U187" s="78"/>
      <c r="V187" s="78"/>
      <c r="W187" s="78"/>
      <c r="X187" s="3"/>
      <c r="Y187" s="78"/>
      <c r="Z187" s="78"/>
      <c r="AA187" s="78"/>
      <c r="AB187" s="78"/>
      <c r="AC187" s="78"/>
      <c r="AD187" s="78"/>
      <c r="AE187" s="78"/>
      <c r="AF187" s="3"/>
      <c r="AG187" s="3"/>
      <c r="AH187" s="3"/>
      <c r="AI187" s="3"/>
      <c r="AJ187" s="78"/>
      <c r="AK187" s="78"/>
      <c r="AL187" s="78"/>
      <c r="AM187" s="78"/>
      <c r="AN187" s="3"/>
      <c r="AO187" s="3"/>
      <c r="AP187" s="3"/>
      <c r="AQ187" s="3"/>
      <c r="AR187" s="3"/>
      <c r="AS187" s="3"/>
      <c r="AT187" s="78"/>
      <c r="AU187" s="3"/>
      <c r="AV187" s="3"/>
      <c r="AW187" s="3"/>
      <c r="AX187" s="3"/>
      <c r="AY187" s="3"/>
      <c r="AZ187" s="3"/>
      <c r="BA187" s="3"/>
      <c r="BB187" s="3"/>
      <c r="BC187" s="3"/>
      <c r="BD187" s="3"/>
      <c r="BE187" s="3"/>
      <c r="BF187" s="3"/>
      <c r="BG187" s="3"/>
      <c r="BH187" s="47"/>
      <c r="BI187" s="47"/>
      <c r="BJ187" s="47"/>
      <c r="BK187" s="47"/>
      <c r="BL187" s="47"/>
      <c r="BM187" s="47"/>
      <c r="BN187" s="47"/>
      <c r="BO187" s="47"/>
      <c r="BP187" s="47"/>
      <c r="BQ187" s="47"/>
      <c r="BR187" s="47"/>
      <c r="BS187" s="47"/>
      <c r="BT187" s="47"/>
      <c r="BU187" s="527"/>
      <c r="BV187" s="47"/>
      <c r="BW187" s="47"/>
      <c r="BX187" s="47"/>
      <c r="BY187" s="47"/>
      <c r="BZ187" s="47"/>
      <c r="CA187" s="47"/>
      <c r="CB187" s="47"/>
      <c r="CC187" s="47"/>
      <c r="CD187" s="47"/>
      <c r="CE187" s="47"/>
      <c r="CF187" s="47"/>
      <c r="CG187" s="47"/>
      <c r="CH187" s="47"/>
      <c r="CI187" s="47"/>
      <c r="CJ187" s="47"/>
      <c r="CK187" s="47"/>
      <c r="CL187" s="47"/>
      <c r="CM187" s="47"/>
      <c r="CN187" s="47"/>
      <c r="CO187" s="47"/>
      <c r="CP187" s="47"/>
      <c r="CQ187" s="47"/>
      <c r="CR187" s="47"/>
      <c r="CS187" s="47"/>
      <c r="CT187" s="47"/>
      <c r="CU187" s="47"/>
      <c r="CV187" s="47"/>
      <c r="CW187" s="47"/>
      <c r="CX187" s="47"/>
      <c r="CY187" s="47"/>
      <c r="CZ187" s="47"/>
      <c r="DA187" s="47"/>
      <c r="DB187" s="47"/>
      <c r="DC187" s="47"/>
      <c r="DD187" s="47"/>
      <c r="DE187" s="47"/>
      <c r="DF187" s="47"/>
      <c r="DG187" s="47"/>
      <c r="DH187" s="47"/>
      <c r="DI187" s="47"/>
      <c r="DJ187" s="47"/>
      <c r="DK187" s="47"/>
      <c r="DL187" s="47"/>
      <c r="DM187" s="47"/>
      <c r="DN187" s="47"/>
      <c r="DO187" s="47"/>
      <c r="DP187" s="47"/>
      <c r="DQ187" s="47"/>
      <c r="DR187" s="47"/>
      <c r="DS187" s="47"/>
      <c r="DT187" s="47"/>
      <c r="DU187" s="47"/>
      <c r="DV187" s="47"/>
      <c r="DW187" s="47"/>
      <c r="DX187" s="47"/>
      <c r="DY187" s="47"/>
      <c r="DZ187" s="47"/>
      <c r="EA187" s="47"/>
      <c r="EB187" s="47"/>
      <c r="EC187" s="47"/>
      <c r="ED187" s="47"/>
      <c r="EE187" s="47"/>
      <c r="EF187" s="47"/>
      <c r="EG187" s="47"/>
      <c r="EH187" s="47"/>
      <c r="EI187" s="47"/>
      <c r="EJ187" s="47"/>
      <c r="EK187" s="47"/>
      <c r="EL187" s="47"/>
      <c r="EM187" s="47"/>
      <c r="EN187" s="47"/>
      <c r="EO187" s="47"/>
      <c r="EP187" s="47"/>
      <c r="EQ187" s="47"/>
      <c r="ER187" s="47"/>
      <c r="ES187" s="47"/>
      <c r="ET187" s="47"/>
      <c r="EU187" s="47"/>
      <c r="EV187" s="47"/>
      <c r="EW187" s="47"/>
      <c r="EX187" s="47"/>
      <c r="EY187" s="47"/>
      <c r="EZ187" s="47"/>
      <c r="FA187" s="47"/>
      <c r="FB187" s="47"/>
      <c r="FC187" s="47"/>
      <c r="FD187" s="47"/>
      <c r="FE187" s="47"/>
      <c r="FF187" s="47"/>
      <c r="FG187" s="47"/>
      <c r="FH187" s="47"/>
      <c r="FI187" s="47"/>
      <c r="FJ187" s="47"/>
      <c r="FK187" s="47"/>
      <c r="FL187" s="47"/>
      <c r="FM187" s="47"/>
      <c r="FN187" s="47"/>
      <c r="FO187" s="47"/>
      <c r="FP187" s="47"/>
      <c r="FQ187" s="47"/>
      <c r="FR187" s="47"/>
      <c r="FS187" s="47"/>
      <c r="FT187" s="47"/>
      <c r="FU187" s="47"/>
      <c r="FV187" s="47"/>
      <c r="FW187" s="47"/>
      <c r="FX187" s="47"/>
      <c r="FY187" s="47"/>
      <c r="FZ187" s="47"/>
      <c r="GA187" s="47"/>
      <c r="GB187" s="47"/>
      <c r="GC187" s="47"/>
      <c r="GD187" s="47"/>
      <c r="GE187" s="47"/>
      <c r="GF187" s="47"/>
      <c r="GG187" s="47"/>
      <c r="GH187" s="47"/>
      <c r="GI187" s="47"/>
      <c r="GJ187" s="47"/>
      <c r="GK187" s="47"/>
      <c r="GL187" s="47"/>
      <c r="GM187" s="47"/>
      <c r="GN187" s="47"/>
      <c r="GO187" s="47"/>
      <c r="GP187" s="47"/>
      <c r="GQ187" s="47"/>
      <c r="GR187" s="47"/>
      <c r="GS187" s="47"/>
      <c r="GT187" s="47"/>
      <c r="GU187" s="47"/>
      <c r="GV187" s="47"/>
      <c r="GW187" s="47"/>
      <c r="GX187" s="47"/>
      <c r="GY187" s="47"/>
      <c r="GZ187" s="47"/>
    </row>
    <row r="188" spans="1:208" s="46" customFormat="1" x14ac:dyDescent="0.2">
      <c r="A188" s="2"/>
      <c r="B188" s="78"/>
      <c r="C188" s="78"/>
      <c r="D188" s="78"/>
      <c r="E188" s="78"/>
      <c r="F188" s="3"/>
      <c r="G188" s="3"/>
      <c r="H188" s="3"/>
      <c r="I188" s="3"/>
      <c r="J188" s="3"/>
      <c r="K188" s="3"/>
      <c r="L188" s="3"/>
      <c r="M188" s="79"/>
      <c r="N188" s="3"/>
      <c r="O188" s="3"/>
      <c r="P188" s="3"/>
      <c r="Q188" s="3"/>
      <c r="R188" s="3"/>
      <c r="S188" s="78"/>
      <c r="T188" s="78"/>
      <c r="U188" s="78"/>
      <c r="V188" s="78"/>
      <c r="W188" s="78"/>
      <c r="X188" s="3"/>
      <c r="Y188" s="78"/>
      <c r="Z188" s="78"/>
      <c r="AA188" s="78"/>
      <c r="AB188" s="78"/>
      <c r="AC188" s="78"/>
      <c r="AD188" s="78"/>
      <c r="AE188" s="78"/>
      <c r="AF188" s="3"/>
      <c r="AG188" s="3"/>
      <c r="AH188" s="3"/>
      <c r="AI188" s="3"/>
      <c r="AJ188" s="78"/>
      <c r="AK188" s="78"/>
      <c r="AL188" s="78"/>
      <c r="AM188" s="78"/>
      <c r="AN188" s="3"/>
      <c r="AO188" s="3"/>
      <c r="AP188" s="3"/>
      <c r="AQ188" s="3"/>
      <c r="AR188" s="3"/>
      <c r="AS188" s="3"/>
      <c r="AT188" s="78"/>
      <c r="AU188" s="3"/>
      <c r="AV188" s="3"/>
      <c r="AW188" s="3"/>
      <c r="AX188" s="3"/>
      <c r="AY188" s="3"/>
      <c r="AZ188" s="3"/>
      <c r="BA188" s="3"/>
      <c r="BB188" s="3"/>
      <c r="BC188" s="3"/>
      <c r="BD188" s="3"/>
      <c r="BE188" s="3"/>
      <c r="BF188" s="3"/>
      <c r="BG188" s="3"/>
      <c r="BH188" s="47"/>
      <c r="BI188" s="47"/>
      <c r="BJ188" s="47"/>
      <c r="BK188" s="47"/>
      <c r="BL188" s="47"/>
      <c r="BM188" s="47"/>
      <c r="BN188" s="47"/>
      <c r="BO188" s="47"/>
      <c r="BP188" s="47"/>
      <c r="BQ188" s="47"/>
      <c r="BR188" s="47"/>
      <c r="BS188" s="47"/>
      <c r="BT188" s="47"/>
      <c r="BU188" s="527"/>
      <c r="BV188" s="47"/>
      <c r="BW188" s="47"/>
      <c r="BX188" s="47"/>
      <c r="BY188" s="47"/>
      <c r="BZ188" s="47"/>
      <c r="CA188" s="47"/>
      <c r="CB188" s="47"/>
      <c r="CC188" s="47"/>
      <c r="CD188" s="47"/>
      <c r="CE188" s="47"/>
      <c r="CF188" s="47"/>
      <c r="CG188" s="47"/>
      <c r="CH188" s="47"/>
      <c r="CI188" s="47"/>
      <c r="CJ188" s="47"/>
      <c r="CK188" s="47"/>
      <c r="CL188" s="47"/>
      <c r="CM188" s="47"/>
      <c r="CN188" s="47"/>
      <c r="CO188" s="47"/>
      <c r="CP188" s="47"/>
      <c r="CQ188" s="47"/>
      <c r="CR188" s="47"/>
      <c r="CS188" s="47"/>
      <c r="CT188" s="47"/>
      <c r="CU188" s="47"/>
      <c r="CV188" s="47"/>
      <c r="CW188" s="47"/>
      <c r="CX188" s="47"/>
      <c r="CY188" s="47"/>
      <c r="CZ188" s="47"/>
      <c r="DA188" s="47"/>
      <c r="DB188" s="47"/>
      <c r="DC188" s="47"/>
      <c r="DD188" s="47"/>
      <c r="DE188" s="47"/>
      <c r="DF188" s="47"/>
      <c r="DG188" s="47"/>
      <c r="DH188" s="47"/>
      <c r="DI188" s="47"/>
      <c r="DJ188" s="47"/>
      <c r="DK188" s="47"/>
      <c r="DL188" s="47"/>
      <c r="DM188" s="47"/>
      <c r="DN188" s="47"/>
      <c r="DO188" s="47"/>
      <c r="DP188" s="47"/>
      <c r="DQ188" s="47"/>
      <c r="DR188" s="47"/>
      <c r="DS188" s="47"/>
      <c r="DT188" s="47"/>
      <c r="DU188" s="47"/>
      <c r="DV188" s="47"/>
      <c r="DW188" s="47"/>
      <c r="DX188" s="47"/>
      <c r="DY188" s="47"/>
      <c r="DZ188" s="47"/>
      <c r="EA188" s="47"/>
      <c r="EB188" s="47"/>
      <c r="EC188" s="47"/>
      <c r="ED188" s="47"/>
      <c r="EE188" s="47"/>
      <c r="EF188" s="47"/>
      <c r="EG188" s="47"/>
      <c r="EH188" s="47"/>
      <c r="EI188" s="47"/>
      <c r="EJ188" s="47"/>
      <c r="EK188" s="47"/>
      <c r="EL188" s="47"/>
      <c r="EM188" s="47"/>
      <c r="EN188" s="47"/>
      <c r="EO188" s="47"/>
      <c r="EP188" s="47"/>
      <c r="EQ188" s="47"/>
      <c r="ER188" s="47"/>
      <c r="ES188" s="47"/>
      <c r="ET188" s="47"/>
      <c r="EU188" s="47"/>
      <c r="EV188" s="47"/>
      <c r="EW188" s="47"/>
      <c r="EX188" s="47"/>
      <c r="EY188" s="47"/>
      <c r="EZ188" s="47"/>
      <c r="FA188" s="47"/>
      <c r="FB188" s="47"/>
      <c r="FC188" s="47"/>
      <c r="FD188" s="47"/>
      <c r="FE188" s="47"/>
      <c r="FF188" s="47"/>
      <c r="FG188" s="47"/>
      <c r="FH188" s="47"/>
      <c r="FI188" s="47"/>
      <c r="FJ188" s="47"/>
      <c r="FK188" s="47"/>
      <c r="FL188" s="47"/>
      <c r="FM188" s="47"/>
      <c r="FN188" s="47"/>
      <c r="FO188" s="47"/>
      <c r="FP188" s="47"/>
      <c r="FQ188" s="47"/>
      <c r="FR188" s="47"/>
      <c r="FS188" s="47"/>
      <c r="FT188" s="47"/>
      <c r="FU188" s="47"/>
      <c r="FV188" s="47"/>
      <c r="FW188" s="47"/>
      <c r="FX188" s="47"/>
      <c r="FY188" s="47"/>
      <c r="FZ188" s="47"/>
      <c r="GA188" s="47"/>
      <c r="GB188" s="47"/>
      <c r="GC188" s="47"/>
      <c r="GD188" s="47"/>
      <c r="GE188" s="47"/>
      <c r="GF188" s="47"/>
      <c r="GG188" s="47"/>
      <c r="GH188" s="47"/>
      <c r="GI188" s="47"/>
      <c r="GJ188" s="47"/>
      <c r="GK188" s="47"/>
      <c r="GL188" s="47"/>
      <c r="GM188" s="47"/>
      <c r="GN188" s="47"/>
      <c r="GO188" s="47"/>
      <c r="GP188" s="47"/>
      <c r="GQ188" s="47"/>
      <c r="GR188" s="47"/>
      <c r="GS188" s="47"/>
      <c r="GT188" s="47"/>
      <c r="GU188" s="47"/>
      <c r="GV188" s="47"/>
      <c r="GW188" s="47"/>
      <c r="GX188" s="47"/>
      <c r="GY188" s="47"/>
      <c r="GZ188" s="47"/>
    </row>
    <row r="189" spans="1:208" s="46" customFormat="1" x14ac:dyDescent="0.2">
      <c r="A189" s="2"/>
      <c r="B189" s="78"/>
      <c r="C189" s="78"/>
      <c r="D189" s="78"/>
      <c r="E189" s="78"/>
      <c r="F189" s="3"/>
      <c r="G189" s="3"/>
      <c r="H189" s="3"/>
      <c r="I189" s="3"/>
      <c r="J189" s="3"/>
      <c r="K189" s="3"/>
      <c r="L189" s="3"/>
      <c r="M189" s="79"/>
      <c r="N189" s="3"/>
      <c r="O189" s="3"/>
      <c r="P189" s="3"/>
      <c r="Q189" s="3"/>
      <c r="R189" s="3"/>
      <c r="S189" s="78"/>
      <c r="T189" s="78"/>
      <c r="U189" s="78"/>
      <c r="V189" s="78"/>
      <c r="W189" s="78"/>
      <c r="X189" s="3"/>
      <c r="Y189" s="78"/>
      <c r="Z189" s="78"/>
      <c r="AA189" s="78"/>
      <c r="AB189" s="78"/>
      <c r="AC189" s="78"/>
      <c r="AD189" s="78"/>
      <c r="AE189" s="78"/>
      <c r="AF189" s="3"/>
      <c r="AG189" s="3"/>
      <c r="AH189" s="3"/>
      <c r="AI189" s="3"/>
      <c r="AJ189" s="78"/>
      <c r="AK189" s="78"/>
      <c r="AL189" s="78"/>
      <c r="AM189" s="78"/>
      <c r="AN189" s="3"/>
      <c r="AO189" s="3"/>
      <c r="AP189" s="3"/>
      <c r="AQ189" s="3"/>
      <c r="AR189" s="3"/>
      <c r="AS189" s="3"/>
      <c r="AT189" s="78"/>
      <c r="AU189" s="3"/>
      <c r="AV189" s="3"/>
      <c r="AW189" s="3"/>
      <c r="AX189" s="3"/>
      <c r="AY189" s="3"/>
      <c r="AZ189" s="3"/>
      <c r="BA189" s="3"/>
      <c r="BB189" s="3"/>
      <c r="BC189" s="3"/>
      <c r="BD189" s="3"/>
      <c r="BE189" s="3"/>
      <c r="BF189" s="3"/>
      <c r="BG189" s="3"/>
      <c r="BH189" s="47"/>
      <c r="BI189" s="47"/>
      <c r="BJ189" s="47"/>
      <c r="BK189" s="47"/>
      <c r="BL189" s="47"/>
      <c r="BM189" s="47"/>
      <c r="BN189" s="47"/>
      <c r="BO189" s="47"/>
      <c r="BP189" s="47"/>
      <c r="BQ189" s="47"/>
      <c r="BR189" s="47"/>
      <c r="BS189" s="47"/>
      <c r="BT189" s="47"/>
      <c r="BU189" s="527"/>
      <c r="BV189" s="47"/>
      <c r="BW189" s="47"/>
      <c r="BX189" s="47"/>
      <c r="BY189" s="47"/>
      <c r="BZ189" s="47"/>
      <c r="CA189" s="47"/>
      <c r="CB189" s="47"/>
      <c r="CC189" s="47"/>
      <c r="CD189" s="47"/>
      <c r="CE189" s="47"/>
      <c r="CF189" s="47"/>
      <c r="CG189" s="47"/>
      <c r="CH189" s="47"/>
      <c r="CI189" s="47"/>
      <c r="CJ189" s="47"/>
      <c r="CK189" s="47"/>
      <c r="CL189" s="47"/>
      <c r="CM189" s="47"/>
      <c r="CN189" s="47"/>
      <c r="CO189" s="47"/>
      <c r="CP189" s="47"/>
      <c r="CQ189" s="47"/>
      <c r="CR189" s="47"/>
      <c r="CS189" s="47"/>
      <c r="CT189" s="47"/>
      <c r="CU189" s="47"/>
      <c r="CV189" s="47"/>
      <c r="CW189" s="47"/>
      <c r="CX189" s="47"/>
      <c r="CY189" s="47"/>
      <c r="CZ189" s="47"/>
      <c r="DA189" s="47"/>
      <c r="DB189" s="47"/>
      <c r="DC189" s="47"/>
      <c r="DD189" s="47"/>
      <c r="DE189" s="47"/>
      <c r="DF189" s="47"/>
      <c r="DG189" s="47"/>
      <c r="DH189" s="47"/>
      <c r="DI189" s="47"/>
      <c r="DJ189" s="47"/>
      <c r="DK189" s="47"/>
      <c r="DL189" s="47"/>
      <c r="DM189" s="47"/>
      <c r="DN189" s="47"/>
      <c r="DO189" s="47"/>
      <c r="DP189" s="47"/>
      <c r="DQ189" s="47"/>
      <c r="DR189" s="47"/>
      <c r="DS189" s="47"/>
      <c r="DT189" s="47"/>
      <c r="DU189" s="47"/>
      <c r="DV189" s="47"/>
      <c r="DW189" s="47"/>
      <c r="DX189" s="47"/>
      <c r="DY189" s="47"/>
      <c r="DZ189" s="47"/>
      <c r="EA189" s="47"/>
      <c r="EB189" s="47"/>
      <c r="EC189" s="47"/>
      <c r="ED189" s="47"/>
      <c r="EE189" s="47"/>
      <c r="EF189" s="47"/>
      <c r="EG189" s="47"/>
      <c r="EH189" s="47"/>
      <c r="EI189" s="47"/>
      <c r="EJ189" s="47"/>
      <c r="EK189" s="47"/>
      <c r="EL189" s="47"/>
      <c r="EM189" s="47"/>
      <c r="EN189" s="47"/>
      <c r="EO189" s="47"/>
      <c r="EP189" s="47"/>
      <c r="EQ189" s="47"/>
      <c r="ER189" s="47"/>
      <c r="ES189" s="47"/>
      <c r="ET189" s="47"/>
      <c r="EU189" s="47"/>
      <c r="EV189" s="47"/>
      <c r="EW189" s="47"/>
      <c r="EX189" s="47"/>
      <c r="EY189" s="47"/>
      <c r="EZ189" s="47"/>
      <c r="FA189" s="47"/>
      <c r="FB189" s="47"/>
      <c r="FC189" s="47"/>
      <c r="FD189" s="47"/>
      <c r="FE189" s="47"/>
      <c r="FF189" s="47"/>
      <c r="FG189" s="47"/>
      <c r="FH189" s="47"/>
      <c r="FI189" s="47"/>
      <c r="FJ189" s="47"/>
      <c r="FK189" s="47"/>
      <c r="FL189" s="47"/>
      <c r="FM189" s="47"/>
      <c r="FN189" s="47"/>
      <c r="FO189" s="47"/>
      <c r="FP189" s="47"/>
      <c r="FQ189" s="47"/>
      <c r="FR189" s="47"/>
      <c r="FS189" s="47"/>
      <c r="FT189" s="47"/>
      <c r="FU189" s="47"/>
      <c r="FV189" s="47"/>
      <c r="FW189" s="47"/>
      <c r="FX189" s="47"/>
      <c r="FY189" s="47"/>
      <c r="FZ189" s="47"/>
      <c r="GA189" s="47"/>
      <c r="GB189" s="47"/>
      <c r="GC189" s="47"/>
      <c r="GD189" s="47"/>
      <c r="GE189" s="47"/>
      <c r="GF189" s="47"/>
      <c r="GG189" s="47"/>
      <c r="GH189" s="47"/>
      <c r="GI189" s="47"/>
      <c r="GJ189" s="47"/>
      <c r="GK189" s="47"/>
      <c r="GL189" s="47"/>
      <c r="GM189" s="47"/>
      <c r="GN189" s="47"/>
      <c r="GO189" s="47"/>
      <c r="GP189" s="47"/>
      <c r="GQ189" s="47"/>
      <c r="GR189" s="47"/>
      <c r="GS189" s="47"/>
      <c r="GT189" s="47"/>
      <c r="GU189" s="47"/>
      <c r="GV189" s="47"/>
      <c r="GW189" s="47"/>
      <c r="GX189" s="47"/>
      <c r="GY189" s="47"/>
      <c r="GZ189" s="47"/>
    </row>
    <row r="190" spans="1:208" s="46" customFormat="1" x14ac:dyDescent="0.2">
      <c r="A190" s="2"/>
      <c r="B190" s="78"/>
      <c r="C190" s="78"/>
      <c r="D190" s="78"/>
      <c r="E190" s="78"/>
      <c r="F190" s="3"/>
      <c r="G190" s="3"/>
      <c r="H190" s="3"/>
      <c r="I190" s="3"/>
      <c r="J190" s="3"/>
      <c r="K190" s="3"/>
      <c r="L190" s="3"/>
      <c r="M190" s="79"/>
      <c r="N190" s="3"/>
      <c r="O190" s="3"/>
      <c r="P190" s="3"/>
      <c r="Q190" s="3"/>
      <c r="R190" s="3"/>
      <c r="S190" s="78"/>
      <c r="T190" s="78"/>
      <c r="U190" s="78"/>
      <c r="V190" s="78"/>
      <c r="W190" s="78"/>
      <c r="X190" s="3"/>
      <c r="Y190" s="78"/>
      <c r="Z190" s="78"/>
      <c r="AA190" s="78"/>
      <c r="AB190" s="78"/>
      <c r="AC190" s="78"/>
      <c r="AD190" s="78"/>
      <c r="AE190" s="78"/>
      <c r="AF190" s="3"/>
      <c r="AG190" s="3"/>
      <c r="AH190" s="3"/>
      <c r="AI190" s="3"/>
      <c r="AJ190" s="78"/>
      <c r="AK190" s="78"/>
      <c r="AL190" s="78"/>
      <c r="AM190" s="78"/>
      <c r="AN190" s="3"/>
      <c r="AO190" s="3"/>
      <c r="AP190" s="3"/>
      <c r="AQ190" s="3"/>
      <c r="AR190" s="3"/>
      <c r="AS190" s="3"/>
      <c r="AT190" s="78"/>
      <c r="AU190" s="3"/>
      <c r="AV190" s="3"/>
      <c r="AW190" s="3"/>
      <c r="AX190" s="3"/>
      <c r="AY190" s="3"/>
      <c r="AZ190" s="3"/>
      <c r="BA190" s="3"/>
      <c r="BB190" s="3"/>
      <c r="BC190" s="3"/>
      <c r="BD190" s="3"/>
      <c r="BE190" s="3"/>
      <c r="BF190" s="3"/>
      <c r="BG190" s="3"/>
      <c r="BH190" s="47"/>
      <c r="BI190" s="47"/>
      <c r="BJ190" s="47"/>
      <c r="BK190" s="47"/>
      <c r="BL190" s="47"/>
      <c r="BM190" s="47"/>
      <c r="BN190" s="47"/>
      <c r="BO190" s="47"/>
      <c r="BP190" s="47"/>
      <c r="BQ190" s="47"/>
      <c r="BR190" s="47"/>
      <c r="BS190" s="47"/>
      <c r="BT190" s="47"/>
      <c r="BU190" s="527"/>
      <c r="BV190" s="47"/>
      <c r="BW190" s="47"/>
      <c r="BX190" s="47"/>
      <c r="BY190" s="47"/>
      <c r="BZ190" s="47"/>
      <c r="CA190" s="47"/>
      <c r="CB190" s="47"/>
      <c r="CC190" s="47"/>
      <c r="CD190" s="47"/>
      <c r="CE190" s="47"/>
      <c r="CF190" s="47"/>
      <c r="CG190" s="47"/>
      <c r="CH190" s="47"/>
      <c r="CI190" s="47"/>
      <c r="CJ190" s="47"/>
      <c r="CK190" s="47"/>
      <c r="CL190" s="47"/>
      <c r="CM190" s="47"/>
      <c r="CN190" s="47"/>
      <c r="CO190" s="47"/>
      <c r="CP190" s="47"/>
      <c r="CQ190" s="47"/>
      <c r="CR190" s="47"/>
      <c r="CS190" s="47"/>
      <c r="CT190" s="47"/>
      <c r="CU190" s="47"/>
      <c r="CV190" s="47"/>
      <c r="CW190" s="47"/>
      <c r="CX190" s="47"/>
      <c r="CY190" s="47"/>
      <c r="CZ190" s="47"/>
      <c r="DA190" s="47"/>
      <c r="DB190" s="47"/>
      <c r="DC190" s="47"/>
      <c r="DD190" s="47"/>
      <c r="DE190" s="47"/>
      <c r="DF190" s="47"/>
      <c r="DG190" s="47"/>
      <c r="DH190" s="47"/>
      <c r="DI190" s="47"/>
      <c r="DJ190" s="47"/>
      <c r="DK190" s="47"/>
      <c r="DL190" s="47"/>
      <c r="DM190" s="47"/>
      <c r="DN190" s="47"/>
      <c r="DO190" s="47"/>
      <c r="DP190" s="47"/>
      <c r="DQ190" s="47"/>
      <c r="DR190" s="47"/>
      <c r="DS190" s="47"/>
      <c r="DT190" s="47"/>
      <c r="DU190" s="47"/>
      <c r="DV190" s="47"/>
      <c r="DW190" s="47"/>
      <c r="DX190" s="47"/>
      <c r="DY190" s="47"/>
      <c r="DZ190" s="47"/>
      <c r="EA190" s="47"/>
      <c r="EB190" s="47"/>
      <c r="EC190" s="47"/>
      <c r="ED190" s="47"/>
      <c r="EE190" s="47"/>
      <c r="EF190" s="47"/>
      <c r="EG190" s="47"/>
      <c r="EH190" s="47"/>
      <c r="EI190" s="47"/>
      <c r="EJ190" s="47"/>
      <c r="EK190" s="47"/>
      <c r="EL190" s="47"/>
      <c r="EM190" s="47"/>
      <c r="EN190" s="47"/>
      <c r="EO190" s="47"/>
      <c r="EP190" s="47"/>
      <c r="EQ190" s="47"/>
      <c r="ER190" s="47"/>
      <c r="ES190" s="47"/>
      <c r="ET190" s="47"/>
      <c r="EU190" s="47"/>
      <c r="EV190" s="47"/>
      <c r="EW190" s="47"/>
      <c r="EX190" s="47"/>
      <c r="EY190" s="47"/>
      <c r="EZ190" s="47"/>
      <c r="FA190" s="47"/>
      <c r="FB190" s="47"/>
      <c r="FC190" s="47"/>
      <c r="FD190" s="47"/>
      <c r="FE190" s="47"/>
      <c r="FF190" s="47"/>
      <c r="FG190" s="47"/>
      <c r="FH190" s="47"/>
      <c r="FI190" s="47"/>
      <c r="FJ190" s="47"/>
      <c r="FK190" s="47"/>
      <c r="FL190" s="47"/>
      <c r="FM190" s="47"/>
      <c r="FN190" s="47"/>
      <c r="FO190" s="47"/>
      <c r="FP190" s="47"/>
      <c r="FQ190" s="47"/>
      <c r="FR190" s="47"/>
      <c r="FS190" s="47"/>
      <c r="FT190" s="47"/>
      <c r="FU190" s="47"/>
      <c r="FV190" s="47"/>
      <c r="FW190" s="47"/>
      <c r="FX190" s="47"/>
      <c r="FY190" s="47"/>
      <c r="FZ190" s="47"/>
      <c r="GA190" s="47"/>
      <c r="GB190" s="47"/>
      <c r="GC190" s="47"/>
      <c r="GD190" s="47"/>
      <c r="GE190" s="47"/>
      <c r="GF190" s="47"/>
      <c r="GG190" s="47"/>
      <c r="GH190" s="47"/>
      <c r="GI190" s="47"/>
      <c r="GJ190" s="47"/>
      <c r="GK190" s="47"/>
      <c r="GL190" s="47"/>
      <c r="GM190" s="47"/>
      <c r="GN190" s="47"/>
      <c r="GO190" s="47"/>
      <c r="GP190" s="47"/>
      <c r="GQ190" s="47"/>
      <c r="GR190" s="47"/>
      <c r="GS190" s="47"/>
      <c r="GT190" s="47"/>
      <c r="GU190" s="47"/>
      <c r="GV190" s="47"/>
      <c r="GW190" s="47"/>
      <c r="GX190" s="47"/>
      <c r="GY190" s="47"/>
      <c r="GZ190" s="47"/>
    </row>
    <row r="191" spans="1:208" s="46" customFormat="1" x14ac:dyDescent="0.2">
      <c r="A191" s="2"/>
      <c r="B191" s="78"/>
      <c r="C191" s="78"/>
      <c r="D191" s="78"/>
      <c r="E191" s="78"/>
      <c r="F191" s="3"/>
      <c r="G191" s="3"/>
      <c r="H191" s="3"/>
      <c r="I191" s="3"/>
      <c r="J191" s="3"/>
      <c r="K191" s="3"/>
      <c r="L191" s="3"/>
      <c r="M191" s="79"/>
      <c r="N191" s="3"/>
      <c r="O191" s="3"/>
      <c r="P191" s="3"/>
      <c r="Q191" s="3"/>
      <c r="R191" s="3"/>
      <c r="S191" s="78"/>
      <c r="T191" s="78"/>
      <c r="U191" s="78"/>
      <c r="V191" s="78"/>
      <c r="W191" s="78"/>
      <c r="X191" s="3"/>
      <c r="Y191" s="78"/>
      <c r="Z191" s="78"/>
      <c r="AA191" s="78"/>
      <c r="AB191" s="78"/>
      <c r="AC191" s="78"/>
      <c r="AD191" s="78"/>
      <c r="AE191" s="78"/>
      <c r="AF191" s="3"/>
      <c r="AG191" s="3"/>
      <c r="AH191" s="3"/>
      <c r="AI191" s="3"/>
      <c r="AJ191" s="78"/>
      <c r="AK191" s="78"/>
      <c r="AL191" s="78"/>
      <c r="AM191" s="78"/>
      <c r="AN191" s="3"/>
      <c r="AO191" s="3"/>
      <c r="AP191" s="3"/>
      <c r="AQ191" s="3"/>
      <c r="AR191" s="3"/>
      <c r="AS191" s="3"/>
      <c r="AT191" s="78"/>
      <c r="AU191" s="3"/>
      <c r="AV191" s="3"/>
      <c r="AW191" s="3"/>
      <c r="AX191" s="3"/>
      <c r="AY191" s="3"/>
      <c r="AZ191" s="3"/>
      <c r="BA191" s="3"/>
      <c r="BB191" s="3"/>
      <c r="BC191" s="3"/>
      <c r="BD191" s="3"/>
      <c r="BE191" s="3"/>
      <c r="BF191" s="3"/>
      <c r="BG191" s="3"/>
      <c r="BH191" s="47"/>
      <c r="BI191" s="47"/>
      <c r="BJ191" s="47"/>
      <c r="BK191" s="47"/>
      <c r="BL191" s="47"/>
      <c r="BM191" s="47"/>
      <c r="BN191" s="47"/>
      <c r="BO191" s="47"/>
      <c r="BP191" s="47"/>
      <c r="BQ191" s="47"/>
      <c r="BR191" s="47"/>
      <c r="BS191" s="47"/>
      <c r="BT191" s="47"/>
      <c r="BU191" s="527"/>
      <c r="BV191" s="47"/>
      <c r="BW191" s="47"/>
      <c r="BX191" s="47"/>
      <c r="BY191" s="47"/>
      <c r="BZ191" s="47"/>
      <c r="CA191" s="47"/>
      <c r="CB191" s="47"/>
      <c r="CC191" s="47"/>
      <c r="CD191" s="47"/>
      <c r="CE191" s="47"/>
      <c r="CF191" s="47"/>
      <c r="CG191" s="47"/>
      <c r="CH191" s="47"/>
      <c r="CI191" s="47"/>
      <c r="CJ191" s="47"/>
      <c r="CK191" s="47"/>
      <c r="CL191" s="47"/>
      <c r="CM191" s="47"/>
      <c r="CN191" s="47"/>
      <c r="CO191" s="47"/>
      <c r="CP191" s="47"/>
      <c r="CQ191" s="47"/>
      <c r="CR191" s="47"/>
      <c r="CS191" s="47"/>
      <c r="CT191" s="47"/>
      <c r="CU191" s="47"/>
      <c r="CV191" s="47"/>
      <c r="CW191" s="47"/>
      <c r="CX191" s="47"/>
      <c r="CY191" s="47"/>
      <c r="CZ191" s="47"/>
      <c r="DA191" s="47"/>
      <c r="DB191" s="47"/>
      <c r="DC191" s="47"/>
      <c r="DD191" s="47"/>
      <c r="DE191" s="47"/>
      <c r="DF191" s="47"/>
      <c r="DG191" s="47"/>
      <c r="DH191" s="47"/>
      <c r="DI191" s="47"/>
      <c r="DJ191" s="47"/>
      <c r="DK191" s="47"/>
      <c r="DL191" s="47"/>
      <c r="DM191" s="47"/>
      <c r="DN191" s="47"/>
      <c r="DO191" s="47"/>
      <c r="DP191" s="47"/>
      <c r="DQ191" s="47"/>
      <c r="DR191" s="47"/>
      <c r="DS191" s="47"/>
      <c r="DT191" s="47"/>
      <c r="DU191" s="47"/>
      <c r="DV191" s="47"/>
      <c r="DW191" s="47"/>
      <c r="DX191" s="47"/>
      <c r="DY191" s="47"/>
      <c r="DZ191" s="47"/>
      <c r="EA191" s="47"/>
      <c r="EB191" s="47"/>
      <c r="EC191" s="47"/>
      <c r="ED191" s="47"/>
      <c r="EE191" s="47"/>
      <c r="EF191" s="47"/>
      <c r="EG191" s="47"/>
      <c r="EH191" s="47"/>
      <c r="EI191" s="47"/>
      <c r="EJ191" s="47"/>
      <c r="EK191" s="47"/>
      <c r="EL191" s="47"/>
      <c r="EM191" s="47"/>
      <c r="EN191" s="47"/>
      <c r="EO191" s="47"/>
      <c r="EP191" s="47"/>
      <c r="EQ191" s="47"/>
      <c r="ER191" s="47"/>
      <c r="ES191" s="47"/>
      <c r="ET191" s="47"/>
      <c r="EU191" s="47"/>
      <c r="EV191" s="47"/>
      <c r="EW191" s="47"/>
      <c r="EX191" s="47"/>
      <c r="EY191" s="47"/>
      <c r="EZ191" s="47"/>
      <c r="FA191" s="47"/>
      <c r="FB191" s="47"/>
      <c r="FC191" s="47"/>
      <c r="FD191" s="47"/>
      <c r="FE191" s="47"/>
      <c r="FF191" s="47"/>
      <c r="FG191" s="47"/>
      <c r="FH191" s="47"/>
      <c r="FI191" s="47"/>
      <c r="FJ191" s="47"/>
      <c r="FK191" s="47"/>
      <c r="FL191" s="47"/>
      <c r="FM191" s="47"/>
      <c r="FN191" s="47"/>
      <c r="FO191" s="47"/>
      <c r="FP191" s="47"/>
      <c r="FQ191" s="47"/>
      <c r="FR191" s="47"/>
      <c r="FS191" s="47"/>
      <c r="FT191" s="47"/>
      <c r="FU191" s="47"/>
      <c r="FV191" s="47"/>
      <c r="FW191" s="47"/>
      <c r="FX191" s="47"/>
      <c r="FY191" s="47"/>
      <c r="FZ191" s="47"/>
      <c r="GA191" s="47"/>
      <c r="GB191" s="47"/>
      <c r="GC191" s="47"/>
      <c r="GD191" s="47"/>
      <c r="GE191" s="47"/>
      <c r="GF191" s="47"/>
      <c r="GG191" s="47"/>
      <c r="GH191" s="47"/>
      <c r="GI191" s="47"/>
      <c r="GJ191" s="47"/>
      <c r="GK191" s="47"/>
      <c r="GL191" s="47"/>
      <c r="GM191" s="47"/>
      <c r="GN191" s="47"/>
      <c r="GO191" s="47"/>
      <c r="GP191" s="47"/>
      <c r="GQ191" s="47"/>
      <c r="GR191" s="47"/>
      <c r="GS191" s="47"/>
      <c r="GT191" s="47"/>
      <c r="GU191" s="47"/>
      <c r="GV191" s="47"/>
      <c r="GW191" s="47"/>
      <c r="GX191" s="47"/>
      <c r="GY191" s="47"/>
      <c r="GZ191" s="47"/>
    </row>
    <row r="192" spans="1:208" s="46" customFormat="1" x14ac:dyDescent="0.2">
      <c r="A192" s="2"/>
      <c r="B192" s="78"/>
      <c r="C192" s="78"/>
      <c r="D192" s="78"/>
      <c r="E192" s="78"/>
      <c r="F192" s="3"/>
      <c r="G192" s="3"/>
      <c r="H192" s="3"/>
      <c r="I192" s="3"/>
      <c r="J192" s="3"/>
      <c r="K192" s="3"/>
      <c r="L192" s="3"/>
      <c r="M192" s="79"/>
      <c r="N192" s="3"/>
      <c r="O192" s="3"/>
      <c r="P192" s="3"/>
      <c r="Q192" s="3"/>
      <c r="R192" s="3"/>
      <c r="S192" s="78"/>
      <c r="T192" s="78"/>
      <c r="U192" s="78"/>
      <c r="V192" s="78"/>
      <c r="W192" s="78"/>
      <c r="X192" s="3"/>
      <c r="Y192" s="78"/>
      <c r="Z192" s="78"/>
      <c r="AA192" s="78"/>
      <c r="AB192" s="78"/>
      <c r="AC192" s="78"/>
      <c r="AD192" s="78"/>
      <c r="AE192" s="78"/>
      <c r="AF192" s="3"/>
      <c r="AG192" s="3"/>
      <c r="AH192" s="3"/>
      <c r="AI192" s="3"/>
      <c r="AJ192" s="78"/>
      <c r="AK192" s="78"/>
      <c r="AL192" s="78"/>
      <c r="AM192" s="78"/>
      <c r="AN192" s="3"/>
      <c r="AO192" s="3"/>
      <c r="AP192" s="3"/>
      <c r="AQ192" s="3"/>
      <c r="AR192" s="3"/>
      <c r="AS192" s="3"/>
      <c r="AT192" s="78"/>
      <c r="AU192" s="3"/>
      <c r="AV192" s="3"/>
      <c r="AW192" s="3"/>
      <c r="AX192" s="3"/>
      <c r="AY192" s="3"/>
      <c r="AZ192" s="3"/>
      <c r="BA192" s="3"/>
      <c r="BB192" s="3"/>
      <c r="BC192" s="3"/>
      <c r="BD192" s="3"/>
      <c r="BE192" s="3"/>
      <c r="BF192" s="3"/>
      <c r="BG192" s="3"/>
      <c r="BH192" s="47"/>
      <c r="BI192" s="47"/>
      <c r="BJ192" s="47"/>
      <c r="BK192" s="47"/>
      <c r="BL192" s="47"/>
      <c r="BM192" s="47"/>
      <c r="BN192" s="47"/>
      <c r="BO192" s="47"/>
      <c r="BP192" s="47"/>
      <c r="BQ192" s="47"/>
      <c r="BR192" s="47"/>
      <c r="BS192" s="47"/>
      <c r="BT192" s="47"/>
      <c r="BU192" s="527"/>
      <c r="BV192" s="47"/>
      <c r="BW192" s="47"/>
      <c r="BX192" s="47"/>
      <c r="BY192" s="47"/>
      <c r="BZ192" s="47"/>
      <c r="CA192" s="47"/>
      <c r="CB192" s="47"/>
      <c r="CC192" s="47"/>
      <c r="CD192" s="47"/>
      <c r="CE192" s="47"/>
      <c r="CF192" s="47"/>
      <c r="CG192" s="47"/>
      <c r="CH192" s="47"/>
      <c r="CI192" s="47"/>
      <c r="CJ192" s="47"/>
      <c r="CK192" s="47"/>
      <c r="CL192" s="47"/>
      <c r="CM192" s="47"/>
      <c r="CN192" s="47"/>
      <c r="CO192" s="47"/>
      <c r="CP192" s="47"/>
      <c r="CQ192" s="47"/>
      <c r="CR192" s="47"/>
      <c r="CS192" s="47"/>
      <c r="CT192" s="47"/>
      <c r="CU192" s="47"/>
      <c r="CV192" s="47"/>
      <c r="CW192" s="47"/>
      <c r="CX192" s="47"/>
      <c r="CY192" s="47"/>
      <c r="CZ192" s="47"/>
      <c r="DA192" s="47"/>
      <c r="DB192" s="47"/>
      <c r="DC192" s="47"/>
      <c r="DD192" s="47"/>
      <c r="DE192" s="47"/>
      <c r="DF192" s="47"/>
      <c r="DG192" s="47"/>
      <c r="DH192" s="47"/>
      <c r="DI192" s="47"/>
      <c r="DJ192" s="47"/>
      <c r="DK192" s="47"/>
      <c r="DL192" s="47"/>
      <c r="DM192" s="47"/>
      <c r="DN192" s="47"/>
      <c r="DO192" s="47"/>
      <c r="DP192" s="47"/>
      <c r="DQ192" s="47"/>
      <c r="DR192" s="47"/>
      <c r="DS192" s="47"/>
      <c r="DT192" s="47"/>
      <c r="DU192" s="47"/>
      <c r="DV192" s="47"/>
      <c r="DW192" s="47"/>
      <c r="DX192" s="47"/>
      <c r="DY192" s="47"/>
      <c r="DZ192" s="47"/>
      <c r="EA192" s="47"/>
      <c r="EB192" s="47"/>
      <c r="EC192" s="47"/>
      <c r="ED192" s="47"/>
      <c r="EE192" s="47"/>
      <c r="EF192" s="47"/>
      <c r="EG192" s="47"/>
      <c r="EH192" s="47"/>
      <c r="EI192" s="47"/>
      <c r="EJ192" s="47"/>
      <c r="EK192" s="47"/>
      <c r="EL192" s="47"/>
      <c r="EM192" s="47"/>
      <c r="EN192" s="47"/>
      <c r="EO192" s="47"/>
      <c r="EP192" s="47"/>
      <c r="EQ192" s="47"/>
      <c r="ER192" s="47"/>
      <c r="ES192" s="47"/>
      <c r="ET192" s="47"/>
      <c r="EU192" s="47"/>
      <c r="EV192" s="47"/>
      <c r="EW192" s="47"/>
      <c r="EX192" s="47"/>
      <c r="EY192" s="47"/>
      <c r="EZ192" s="47"/>
      <c r="FA192" s="47"/>
      <c r="FB192" s="47"/>
      <c r="FC192" s="47"/>
      <c r="FD192" s="47"/>
      <c r="FE192" s="47"/>
      <c r="FF192" s="47"/>
      <c r="FG192" s="47"/>
      <c r="FH192" s="47"/>
      <c r="FI192" s="47"/>
      <c r="FJ192" s="47"/>
      <c r="FK192" s="47"/>
      <c r="FL192" s="47"/>
      <c r="FM192" s="47"/>
      <c r="FN192" s="47"/>
      <c r="FO192" s="47"/>
      <c r="FP192" s="47"/>
      <c r="FQ192" s="47"/>
      <c r="FR192" s="47"/>
      <c r="FS192" s="47"/>
      <c r="FT192" s="47"/>
      <c r="FU192" s="47"/>
      <c r="FV192" s="47"/>
      <c r="FW192" s="47"/>
      <c r="FX192" s="47"/>
      <c r="FY192" s="47"/>
      <c r="FZ192" s="47"/>
      <c r="GA192" s="47"/>
      <c r="GB192" s="47"/>
      <c r="GC192" s="47"/>
      <c r="GD192" s="47"/>
      <c r="GE192" s="47"/>
      <c r="GF192" s="47"/>
      <c r="GG192" s="47"/>
      <c r="GH192" s="47"/>
      <c r="GI192" s="47"/>
      <c r="GJ192" s="47"/>
      <c r="GK192" s="47"/>
      <c r="GL192" s="47"/>
      <c r="GM192" s="47"/>
      <c r="GN192" s="47"/>
      <c r="GO192" s="47"/>
      <c r="GP192" s="47"/>
      <c r="GQ192" s="47"/>
      <c r="GR192" s="47"/>
      <c r="GS192" s="47"/>
      <c r="GT192" s="47"/>
      <c r="GU192" s="47"/>
      <c r="GV192" s="47"/>
      <c r="GW192" s="47"/>
      <c r="GX192" s="47"/>
      <c r="GY192" s="47"/>
      <c r="GZ192" s="47"/>
    </row>
    <row r="193" spans="1:208" s="46" customFormat="1" x14ac:dyDescent="0.2">
      <c r="A193" s="2"/>
      <c r="B193" s="78"/>
      <c r="C193" s="78"/>
      <c r="D193" s="78"/>
      <c r="E193" s="78"/>
      <c r="F193" s="3"/>
      <c r="G193" s="3"/>
      <c r="H193" s="3"/>
      <c r="I193" s="3"/>
      <c r="J193" s="3"/>
      <c r="K193" s="3"/>
      <c r="L193" s="3"/>
      <c r="M193" s="79"/>
      <c r="N193" s="3"/>
      <c r="O193" s="3"/>
      <c r="P193" s="3"/>
      <c r="Q193" s="3"/>
      <c r="R193" s="3"/>
      <c r="S193" s="78"/>
      <c r="T193" s="78"/>
      <c r="U193" s="78"/>
      <c r="V193" s="78"/>
      <c r="W193" s="78"/>
      <c r="X193" s="3"/>
      <c r="Y193" s="78"/>
      <c r="Z193" s="78"/>
      <c r="AA193" s="78"/>
      <c r="AB193" s="78"/>
      <c r="AC193" s="78"/>
      <c r="AD193" s="78"/>
      <c r="AE193" s="78"/>
      <c r="AF193" s="3"/>
      <c r="AG193" s="3"/>
      <c r="AH193" s="3"/>
      <c r="AI193" s="3"/>
      <c r="AJ193" s="78"/>
      <c r="AK193" s="78"/>
      <c r="AL193" s="78"/>
      <c r="AM193" s="78"/>
      <c r="AN193" s="3"/>
      <c r="AO193" s="3"/>
      <c r="AP193" s="3"/>
      <c r="AQ193" s="3"/>
      <c r="AR193" s="3"/>
      <c r="AS193" s="3"/>
      <c r="AT193" s="78"/>
      <c r="AU193" s="3"/>
      <c r="AV193" s="3"/>
      <c r="AW193" s="3"/>
      <c r="AX193" s="3"/>
      <c r="AY193" s="3"/>
      <c r="AZ193" s="3"/>
      <c r="BA193" s="3"/>
      <c r="BB193" s="3"/>
      <c r="BC193" s="3"/>
      <c r="BD193" s="3"/>
      <c r="BE193" s="3"/>
      <c r="BF193" s="3"/>
      <c r="BG193" s="3"/>
      <c r="BH193" s="47"/>
      <c r="BI193" s="47"/>
      <c r="BJ193" s="47"/>
      <c r="BK193" s="47"/>
      <c r="BL193" s="47"/>
      <c r="BM193" s="47"/>
      <c r="BN193" s="47"/>
      <c r="BO193" s="47"/>
      <c r="BP193" s="47"/>
      <c r="BQ193" s="47"/>
      <c r="BR193" s="47"/>
      <c r="BS193" s="47"/>
      <c r="BT193" s="47"/>
      <c r="BU193" s="527"/>
      <c r="BV193" s="47"/>
      <c r="BW193" s="47"/>
      <c r="BX193" s="47"/>
      <c r="BY193" s="47"/>
      <c r="BZ193" s="47"/>
      <c r="CA193" s="47"/>
      <c r="CB193" s="47"/>
      <c r="CC193" s="47"/>
      <c r="CD193" s="47"/>
      <c r="CE193" s="47"/>
      <c r="CF193" s="47"/>
      <c r="CG193" s="47"/>
      <c r="CH193" s="47"/>
      <c r="CI193" s="47"/>
      <c r="CJ193" s="47"/>
      <c r="CK193" s="47"/>
      <c r="CL193" s="47"/>
      <c r="CM193" s="47"/>
      <c r="CN193" s="47"/>
      <c r="CO193" s="47"/>
      <c r="CP193" s="47"/>
      <c r="CQ193" s="47"/>
      <c r="CR193" s="47"/>
      <c r="CS193" s="47"/>
      <c r="CT193" s="47"/>
      <c r="CU193" s="47"/>
      <c r="CV193" s="47"/>
      <c r="CW193" s="47"/>
      <c r="CX193" s="47"/>
      <c r="CY193" s="47"/>
      <c r="CZ193" s="47"/>
      <c r="DA193" s="47"/>
      <c r="DB193" s="47"/>
      <c r="DC193" s="47"/>
      <c r="DD193" s="47"/>
      <c r="DE193" s="47"/>
      <c r="DF193" s="47"/>
      <c r="DG193" s="47"/>
      <c r="DH193" s="47"/>
      <c r="DI193" s="47"/>
      <c r="DJ193" s="47"/>
      <c r="DK193" s="47"/>
      <c r="DL193" s="47"/>
      <c r="DM193" s="47"/>
      <c r="DN193" s="47"/>
      <c r="DO193" s="47"/>
      <c r="DP193" s="47"/>
      <c r="DQ193" s="47"/>
      <c r="DR193" s="47"/>
      <c r="DS193" s="47"/>
      <c r="DT193" s="47"/>
      <c r="DU193" s="47"/>
      <c r="DV193" s="47"/>
      <c r="DW193" s="47"/>
      <c r="DX193" s="47"/>
      <c r="DY193" s="47"/>
      <c r="DZ193" s="47"/>
      <c r="EA193" s="47"/>
      <c r="EB193" s="47"/>
      <c r="EC193" s="47"/>
      <c r="ED193" s="47"/>
      <c r="EE193" s="47"/>
      <c r="EF193" s="47"/>
      <c r="EG193" s="47"/>
      <c r="EH193" s="47"/>
      <c r="EI193" s="47"/>
      <c r="EJ193" s="47"/>
      <c r="EK193" s="47"/>
      <c r="EL193" s="47"/>
      <c r="EM193" s="47"/>
      <c r="EN193" s="47"/>
      <c r="EO193" s="47"/>
      <c r="EP193" s="47"/>
      <c r="EQ193" s="47"/>
      <c r="ER193" s="47"/>
      <c r="ES193" s="47"/>
      <c r="ET193" s="47"/>
      <c r="EU193" s="47"/>
      <c r="EV193" s="47"/>
      <c r="EW193" s="47"/>
      <c r="EX193" s="47"/>
      <c r="EY193" s="47"/>
      <c r="EZ193" s="47"/>
      <c r="FA193" s="47"/>
      <c r="FB193" s="47"/>
      <c r="FC193" s="47"/>
      <c r="FD193" s="47"/>
      <c r="FE193" s="47"/>
      <c r="FF193" s="47"/>
      <c r="FG193" s="47"/>
      <c r="FH193" s="47"/>
      <c r="FI193" s="47"/>
      <c r="FJ193" s="47"/>
      <c r="FK193" s="47"/>
      <c r="FL193" s="47"/>
      <c r="FM193" s="47"/>
      <c r="FN193" s="47"/>
      <c r="FO193" s="47"/>
      <c r="FP193" s="47"/>
      <c r="FQ193" s="47"/>
      <c r="FR193" s="47"/>
      <c r="FS193" s="47"/>
      <c r="FT193" s="47"/>
      <c r="FU193" s="47"/>
      <c r="FV193" s="47"/>
      <c r="FW193" s="47"/>
      <c r="FX193" s="47"/>
      <c r="FY193" s="47"/>
      <c r="FZ193" s="47"/>
      <c r="GA193" s="47"/>
      <c r="GB193" s="47"/>
      <c r="GC193" s="47"/>
      <c r="GD193" s="47"/>
      <c r="GE193" s="47"/>
      <c r="GF193" s="47"/>
      <c r="GG193" s="47"/>
      <c r="GH193" s="47"/>
      <c r="GI193" s="47"/>
      <c r="GJ193" s="47"/>
      <c r="GK193" s="47"/>
      <c r="GL193" s="47"/>
      <c r="GM193" s="47"/>
      <c r="GN193" s="47"/>
      <c r="GO193" s="47"/>
      <c r="GP193" s="47"/>
      <c r="GQ193" s="47"/>
      <c r="GR193" s="47"/>
      <c r="GS193" s="47"/>
      <c r="GT193" s="47"/>
      <c r="GU193" s="47"/>
      <c r="GV193" s="47"/>
      <c r="GW193" s="47"/>
      <c r="GX193" s="47"/>
      <c r="GY193" s="47"/>
      <c r="GZ193" s="47"/>
    </row>
    <row r="194" spans="1:208" s="46" customFormat="1" x14ac:dyDescent="0.2">
      <c r="A194" s="2"/>
      <c r="B194" s="78"/>
      <c r="C194" s="78"/>
      <c r="D194" s="78"/>
      <c r="E194" s="78"/>
      <c r="F194" s="3"/>
      <c r="G194" s="3"/>
      <c r="H194" s="3"/>
      <c r="I194" s="3"/>
      <c r="J194" s="3"/>
      <c r="K194" s="3"/>
      <c r="L194" s="3"/>
      <c r="M194" s="79"/>
      <c r="N194" s="3"/>
      <c r="O194" s="3"/>
      <c r="P194" s="3"/>
      <c r="Q194" s="3"/>
      <c r="R194" s="3"/>
      <c r="S194" s="78"/>
      <c r="T194" s="78"/>
      <c r="U194" s="78"/>
      <c r="V194" s="78"/>
      <c r="W194" s="78"/>
      <c r="X194" s="3"/>
      <c r="Y194" s="78"/>
      <c r="Z194" s="78"/>
      <c r="AA194" s="78"/>
      <c r="AB194" s="78"/>
      <c r="AC194" s="78"/>
      <c r="AD194" s="78"/>
      <c r="AE194" s="78"/>
      <c r="AF194" s="3"/>
      <c r="AG194" s="3"/>
      <c r="AH194" s="3"/>
      <c r="AI194" s="3"/>
      <c r="AJ194" s="78"/>
      <c r="AK194" s="78"/>
      <c r="AL194" s="78"/>
      <c r="AM194" s="78"/>
      <c r="AN194" s="3"/>
      <c r="AO194" s="3"/>
      <c r="AP194" s="3"/>
      <c r="AQ194" s="3"/>
      <c r="AR194" s="3"/>
      <c r="AS194" s="3"/>
      <c r="AT194" s="78"/>
      <c r="AU194" s="3"/>
      <c r="AV194" s="3"/>
      <c r="AW194" s="3"/>
      <c r="AX194" s="3"/>
      <c r="AY194" s="3"/>
      <c r="AZ194" s="3"/>
      <c r="BA194" s="3"/>
      <c r="BB194" s="3"/>
      <c r="BC194" s="3"/>
      <c r="BD194" s="3"/>
      <c r="BE194" s="3"/>
      <c r="BF194" s="3"/>
      <c r="BG194" s="3"/>
      <c r="BH194" s="47"/>
      <c r="BI194" s="47"/>
      <c r="BJ194" s="47"/>
      <c r="BK194" s="47"/>
      <c r="BL194" s="47"/>
      <c r="BM194" s="47"/>
      <c r="BN194" s="47"/>
      <c r="BO194" s="47"/>
      <c r="BP194" s="47"/>
      <c r="BQ194" s="47"/>
      <c r="BR194" s="47"/>
      <c r="BS194" s="47"/>
      <c r="BT194" s="47"/>
      <c r="BU194" s="527"/>
      <c r="BV194" s="47"/>
      <c r="BW194" s="47"/>
      <c r="BX194" s="47"/>
      <c r="BY194" s="47"/>
      <c r="BZ194" s="47"/>
      <c r="CA194" s="47"/>
      <c r="CB194" s="47"/>
      <c r="CC194" s="47"/>
      <c r="CD194" s="47"/>
      <c r="CE194" s="47"/>
      <c r="CF194" s="47"/>
      <c r="CG194" s="47"/>
      <c r="CH194" s="47"/>
      <c r="CI194" s="47"/>
      <c r="CJ194" s="47"/>
      <c r="CK194" s="47"/>
      <c r="CL194" s="47"/>
      <c r="CM194" s="47"/>
      <c r="CN194" s="47"/>
      <c r="CO194" s="47"/>
      <c r="CP194" s="47"/>
      <c r="CQ194" s="47"/>
      <c r="CR194" s="47"/>
      <c r="CS194" s="47"/>
      <c r="CT194" s="47"/>
      <c r="CU194" s="47"/>
      <c r="CV194" s="47"/>
      <c r="CW194" s="47"/>
      <c r="CX194" s="47"/>
      <c r="CY194" s="47"/>
      <c r="CZ194" s="47"/>
      <c r="DA194" s="47"/>
      <c r="DB194" s="47"/>
      <c r="DC194" s="47"/>
      <c r="DD194" s="47"/>
      <c r="DE194" s="47"/>
      <c r="DF194" s="47"/>
      <c r="DG194" s="47"/>
      <c r="DH194" s="47"/>
      <c r="DI194" s="47"/>
      <c r="DJ194" s="47"/>
      <c r="DK194" s="47"/>
      <c r="DL194" s="47"/>
      <c r="DM194" s="47"/>
      <c r="DN194" s="47"/>
      <c r="DO194" s="47"/>
      <c r="DP194" s="47"/>
      <c r="DQ194" s="47"/>
      <c r="DR194" s="47"/>
      <c r="DS194" s="47"/>
      <c r="DT194" s="47"/>
      <c r="DU194" s="47"/>
      <c r="DV194" s="47"/>
      <c r="DW194" s="47"/>
      <c r="DX194" s="47"/>
      <c r="DY194" s="47"/>
      <c r="DZ194" s="47"/>
      <c r="EA194" s="47"/>
      <c r="EB194" s="47"/>
      <c r="EC194" s="47"/>
      <c r="ED194" s="47"/>
      <c r="EE194" s="47"/>
      <c r="EF194" s="47"/>
      <c r="EG194" s="47"/>
      <c r="EH194" s="47"/>
      <c r="EI194" s="47"/>
      <c r="EJ194" s="47"/>
      <c r="EK194" s="47"/>
      <c r="EL194" s="47"/>
      <c r="EM194" s="47"/>
      <c r="EN194" s="47"/>
      <c r="EO194" s="47"/>
      <c r="EP194" s="47"/>
      <c r="EQ194" s="47"/>
      <c r="ER194" s="47"/>
      <c r="ES194" s="47"/>
      <c r="ET194" s="47"/>
      <c r="EU194" s="47"/>
      <c r="EV194" s="47"/>
      <c r="EW194" s="47"/>
      <c r="EX194" s="47"/>
      <c r="EY194" s="47"/>
      <c r="EZ194" s="47"/>
      <c r="FA194" s="47"/>
      <c r="FB194" s="47"/>
      <c r="FC194" s="47"/>
      <c r="FD194" s="47"/>
      <c r="FE194" s="47"/>
      <c r="FF194" s="47"/>
      <c r="FG194" s="47"/>
      <c r="FH194" s="47"/>
      <c r="FI194" s="47"/>
      <c r="FJ194" s="47"/>
      <c r="FK194" s="47"/>
      <c r="FL194" s="47"/>
      <c r="FM194" s="47"/>
      <c r="FN194" s="47"/>
      <c r="FO194" s="47"/>
      <c r="FP194" s="47"/>
      <c r="FQ194" s="47"/>
      <c r="FR194" s="47"/>
      <c r="FS194" s="47"/>
      <c r="FT194" s="47"/>
      <c r="FU194" s="47"/>
      <c r="FV194" s="47"/>
      <c r="FW194" s="47"/>
      <c r="FX194" s="47"/>
      <c r="FY194" s="47"/>
      <c r="FZ194" s="47"/>
      <c r="GA194" s="47"/>
      <c r="GB194" s="47"/>
      <c r="GC194" s="47"/>
      <c r="GD194" s="47"/>
      <c r="GE194" s="47"/>
      <c r="GF194" s="47"/>
      <c r="GG194" s="47"/>
      <c r="GH194" s="47"/>
      <c r="GI194" s="47"/>
      <c r="GJ194" s="47"/>
      <c r="GK194" s="47"/>
      <c r="GL194" s="47"/>
      <c r="GM194" s="47"/>
      <c r="GN194" s="47"/>
      <c r="GO194" s="47"/>
      <c r="GP194" s="47"/>
      <c r="GQ194" s="47"/>
      <c r="GR194" s="47"/>
      <c r="GS194" s="47"/>
      <c r="GT194" s="47"/>
      <c r="GU194" s="47"/>
      <c r="GV194" s="47"/>
      <c r="GW194" s="47"/>
      <c r="GX194" s="47"/>
      <c r="GY194" s="47"/>
      <c r="GZ194" s="47"/>
    </row>
    <row r="195" spans="1:208" s="46" customFormat="1" x14ac:dyDescent="0.2">
      <c r="A195" s="2"/>
      <c r="B195" s="78"/>
      <c r="C195" s="78"/>
      <c r="D195" s="78"/>
      <c r="E195" s="78"/>
      <c r="F195" s="3"/>
      <c r="G195" s="3"/>
      <c r="H195" s="3"/>
      <c r="I195" s="3"/>
      <c r="J195" s="3"/>
      <c r="K195" s="3"/>
      <c r="L195" s="3"/>
      <c r="M195" s="79"/>
      <c r="N195" s="3"/>
      <c r="O195" s="3"/>
      <c r="P195" s="3"/>
      <c r="Q195" s="3"/>
      <c r="R195" s="3"/>
      <c r="S195" s="78"/>
      <c r="T195" s="78"/>
      <c r="U195" s="78"/>
      <c r="V195" s="78"/>
      <c r="W195" s="78"/>
      <c r="X195" s="3"/>
      <c r="Y195" s="78"/>
      <c r="Z195" s="78"/>
      <c r="AA195" s="78"/>
      <c r="AB195" s="78"/>
      <c r="AC195" s="78"/>
      <c r="AD195" s="78"/>
      <c r="AE195" s="78"/>
      <c r="AF195" s="3"/>
      <c r="AG195" s="3"/>
      <c r="AH195" s="3"/>
      <c r="AI195" s="3"/>
      <c r="AJ195" s="78"/>
      <c r="AK195" s="78"/>
      <c r="AL195" s="78"/>
      <c r="AM195" s="78"/>
      <c r="AN195" s="3"/>
      <c r="AO195" s="3"/>
      <c r="AP195" s="3"/>
      <c r="AQ195" s="3"/>
      <c r="AR195" s="3"/>
      <c r="AS195" s="3"/>
      <c r="AT195" s="78"/>
      <c r="AU195" s="3"/>
      <c r="AV195" s="3"/>
      <c r="AW195" s="3"/>
      <c r="AX195" s="3"/>
      <c r="AY195" s="3"/>
      <c r="AZ195" s="3"/>
      <c r="BA195" s="3"/>
      <c r="BB195" s="3"/>
      <c r="BC195" s="3"/>
      <c r="BD195" s="3"/>
      <c r="BE195" s="3"/>
      <c r="BF195" s="3"/>
      <c r="BG195" s="3"/>
      <c r="BH195" s="47"/>
      <c r="BI195" s="47"/>
      <c r="BJ195" s="47"/>
      <c r="BK195" s="47"/>
      <c r="BL195" s="47"/>
      <c r="BM195" s="47"/>
      <c r="BN195" s="47"/>
      <c r="BO195" s="47"/>
      <c r="BP195" s="47"/>
      <c r="BQ195" s="47"/>
      <c r="BR195" s="47"/>
      <c r="BS195" s="47"/>
      <c r="BT195" s="47"/>
      <c r="BU195" s="527"/>
      <c r="BV195" s="47"/>
      <c r="BW195" s="47"/>
      <c r="BX195" s="47"/>
      <c r="BY195" s="47"/>
      <c r="BZ195" s="47"/>
      <c r="CA195" s="47"/>
      <c r="CB195" s="47"/>
      <c r="CC195" s="47"/>
      <c r="CD195" s="47"/>
      <c r="CE195" s="47"/>
      <c r="CF195" s="47"/>
      <c r="CG195" s="47"/>
      <c r="CH195" s="47"/>
      <c r="CI195" s="47"/>
      <c r="CJ195" s="47"/>
      <c r="CK195" s="47"/>
      <c r="CL195" s="47"/>
      <c r="CM195" s="47"/>
      <c r="CN195" s="47"/>
      <c r="CO195" s="47"/>
      <c r="CP195" s="47"/>
      <c r="CQ195" s="47"/>
      <c r="CR195" s="47"/>
      <c r="CS195" s="47"/>
      <c r="CT195" s="47"/>
      <c r="CU195" s="47"/>
      <c r="CV195" s="47"/>
      <c r="CW195" s="47"/>
      <c r="CX195" s="47"/>
      <c r="CY195" s="47"/>
      <c r="CZ195" s="47"/>
      <c r="DA195" s="47"/>
      <c r="DB195" s="47"/>
      <c r="DC195" s="47"/>
      <c r="DD195" s="47"/>
      <c r="DE195" s="47"/>
      <c r="DF195" s="47"/>
      <c r="DG195" s="47"/>
      <c r="DH195" s="47"/>
      <c r="DI195" s="47"/>
      <c r="DJ195" s="47"/>
      <c r="DK195" s="47"/>
      <c r="DL195" s="47"/>
      <c r="DM195" s="47"/>
      <c r="DN195" s="47"/>
      <c r="DO195" s="47"/>
      <c r="DP195" s="47"/>
      <c r="DQ195" s="47"/>
      <c r="DR195" s="47"/>
      <c r="DS195" s="47"/>
      <c r="DT195" s="47"/>
      <c r="DU195" s="47"/>
      <c r="DV195" s="47"/>
      <c r="DW195" s="47"/>
      <c r="DX195" s="47"/>
      <c r="DY195" s="47"/>
      <c r="DZ195" s="47"/>
      <c r="EA195" s="47"/>
      <c r="EB195" s="47"/>
      <c r="EC195" s="47"/>
      <c r="ED195" s="47"/>
      <c r="EE195" s="47"/>
      <c r="EF195" s="47"/>
      <c r="EG195" s="47"/>
      <c r="EH195" s="47"/>
      <c r="EI195" s="47"/>
      <c r="EJ195" s="47"/>
      <c r="EK195" s="47"/>
      <c r="EL195" s="47"/>
      <c r="EM195" s="47"/>
      <c r="EN195" s="47"/>
      <c r="EO195" s="47"/>
      <c r="EP195" s="47"/>
      <c r="EQ195" s="47"/>
      <c r="ER195" s="47"/>
      <c r="ES195" s="47"/>
      <c r="ET195" s="47"/>
      <c r="EU195" s="47"/>
      <c r="EV195" s="47"/>
      <c r="EW195" s="47"/>
      <c r="EX195" s="47"/>
      <c r="EY195" s="47"/>
      <c r="EZ195" s="47"/>
      <c r="FA195" s="47"/>
      <c r="FB195" s="47"/>
      <c r="FC195" s="47"/>
      <c r="FD195" s="47"/>
      <c r="FE195" s="47"/>
      <c r="FF195" s="47"/>
      <c r="FG195" s="47"/>
      <c r="FH195" s="47"/>
      <c r="FI195" s="47"/>
      <c r="FJ195" s="47"/>
      <c r="FK195" s="47"/>
      <c r="FL195" s="47"/>
      <c r="FM195" s="47"/>
      <c r="FN195" s="47"/>
      <c r="FO195" s="47"/>
      <c r="FP195" s="47"/>
      <c r="FQ195" s="47"/>
      <c r="FR195" s="47"/>
      <c r="FS195" s="47"/>
      <c r="FT195" s="47"/>
      <c r="FU195" s="47"/>
      <c r="FV195" s="47"/>
      <c r="FW195" s="47"/>
      <c r="FX195" s="47"/>
      <c r="FY195" s="47"/>
      <c r="FZ195" s="47"/>
      <c r="GA195" s="47"/>
      <c r="GB195" s="47"/>
      <c r="GC195" s="47"/>
      <c r="GD195" s="47"/>
      <c r="GE195" s="47"/>
      <c r="GF195" s="47"/>
      <c r="GG195" s="47"/>
      <c r="GH195" s="47"/>
      <c r="GI195" s="47"/>
      <c r="GJ195" s="47"/>
      <c r="GK195" s="47"/>
      <c r="GL195" s="47"/>
      <c r="GM195" s="47"/>
      <c r="GN195" s="47"/>
      <c r="GO195" s="47"/>
      <c r="GP195" s="47"/>
      <c r="GQ195" s="47"/>
      <c r="GR195" s="47"/>
      <c r="GS195" s="47"/>
      <c r="GT195" s="47"/>
      <c r="GU195" s="47"/>
      <c r="GV195" s="47"/>
      <c r="GW195" s="47"/>
      <c r="GX195" s="47"/>
      <c r="GY195" s="47"/>
      <c r="GZ195" s="47"/>
    </row>
    <row r="196" spans="1:208" s="46" customFormat="1" x14ac:dyDescent="0.2">
      <c r="A196" s="2"/>
      <c r="B196" s="78"/>
      <c r="C196" s="78"/>
      <c r="D196" s="78"/>
      <c r="E196" s="78"/>
      <c r="F196" s="3"/>
      <c r="G196" s="3"/>
      <c r="H196" s="3"/>
      <c r="I196" s="3"/>
      <c r="J196" s="3"/>
      <c r="K196" s="3"/>
      <c r="L196" s="3"/>
      <c r="M196" s="79"/>
      <c r="N196" s="3"/>
      <c r="O196" s="3"/>
      <c r="P196" s="3"/>
      <c r="Q196" s="3"/>
      <c r="R196" s="3"/>
      <c r="S196" s="78"/>
      <c r="T196" s="78"/>
      <c r="U196" s="78"/>
      <c r="V196" s="78"/>
      <c r="W196" s="78"/>
      <c r="X196" s="3"/>
      <c r="Y196" s="78"/>
      <c r="Z196" s="78"/>
      <c r="AA196" s="78"/>
      <c r="AB196" s="78"/>
      <c r="AC196" s="78"/>
      <c r="AD196" s="78"/>
      <c r="AE196" s="78"/>
      <c r="AF196" s="3"/>
      <c r="AG196" s="3"/>
      <c r="AH196" s="3"/>
      <c r="AI196" s="3"/>
      <c r="AJ196" s="78"/>
      <c r="AK196" s="78"/>
      <c r="AL196" s="78"/>
      <c r="AM196" s="78"/>
      <c r="AN196" s="3"/>
      <c r="AO196" s="3"/>
      <c r="AP196" s="3"/>
      <c r="AQ196" s="3"/>
      <c r="AR196" s="3"/>
      <c r="AS196" s="3"/>
      <c r="AT196" s="78"/>
      <c r="AU196" s="3"/>
      <c r="AV196" s="3"/>
      <c r="AW196" s="3"/>
      <c r="AX196" s="3"/>
      <c r="AY196" s="3"/>
      <c r="AZ196" s="3"/>
      <c r="BA196" s="3"/>
      <c r="BB196" s="3"/>
      <c r="BC196" s="3"/>
      <c r="BD196" s="3"/>
      <c r="BE196" s="3"/>
      <c r="BF196" s="3"/>
      <c r="BG196" s="3"/>
      <c r="BH196" s="47"/>
      <c r="BI196" s="47"/>
      <c r="BJ196" s="47"/>
      <c r="BK196" s="47"/>
      <c r="BL196" s="47"/>
      <c r="BM196" s="47"/>
      <c r="BN196" s="47"/>
      <c r="BO196" s="47"/>
      <c r="BP196" s="47"/>
      <c r="BQ196" s="47"/>
      <c r="BR196" s="47"/>
      <c r="BS196" s="47"/>
      <c r="BT196" s="47"/>
      <c r="BU196" s="527"/>
      <c r="BV196" s="47"/>
      <c r="BW196" s="47"/>
      <c r="BX196" s="47"/>
      <c r="BY196" s="47"/>
      <c r="BZ196" s="47"/>
      <c r="CA196" s="47"/>
      <c r="CB196" s="47"/>
      <c r="CC196" s="47"/>
      <c r="CD196" s="47"/>
      <c r="CE196" s="47"/>
      <c r="CF196" s="47"/>
      <c r="CG196" s="47"/>
      <c r="CH196" s="47"/>
      <c r="CI196" s="47"/>
      <c r="CJ196" s="47"/>
      <c r="CK196" s="47"/>
      <c r="CL196" s="47"/>
      <c r="CM196" s="47"/>
      <c r="CN196" s="47"/>
      <c r="CO196" s="47"/>
      <c r="CP196" s="47"/>
      <c r="CQ196" s="47"/>
      <c r="CR196" s="47"/>
      <c r="CS196" s="47"/>
      <c r="CT196" s="47"/>
      <c r="CU196" s="47"/>
      <c r="CV196" s="47"/>
      <c r="CW196" s="47"/>
      <c r="CX196" s="47"/>
      <c r="CY196" s="47"/>
      <c r="CZ196" s="47"/>
      <c r="DA196" s="47"/>
      <c r="DB196" s="47"/>
      <c r="DC196" s="47"/>
      <c r="DD196" s="47"/>
      <c r="DE196" s="47"/>
      <c r="DF196" s="47"/>
      <c r="DG196" s="47"/>
      <c r="DH196" s="47"/>
      <c r="DI196" s="47"/>
      <c r="DJ196" s="47"/>
      <c r="DK196" s="47"/>
      <c r="DL196" s="47"/>
      <c r="DM196" s="47"/>
      <c r="DN196" s="47"/>
      <c r="DO196" s="47"/>
      <c r="DP196" s="47"/>
      <c r="DQ196" s="47"/>
      <c r="DR196" s="47"/>
      <c r="DS196" s="47"/>
      <c r="DT196" s="47"/>
      <c r="DU196" s="47"/>
      <c r="DV196" s="47"/>
      <c r="DW196" s="47"/>
      <c r="DX196" s="47"/>
      <c r="DY196" s="47"/>
      <c r="DZ196" s="47"/>
      <c r="EA196" s="47"/>
      <c r="EB196" s="47"/>
      <c r="EC196" s="47"/>
      <c r="ED196" s="47"/>
      <c r="EE196" s="47"/>
      <c r="EF196" s="47"/>
      <c r="EG196" s="47"/>
      <c r="EH196" s="47"/>
      <c r="EI196" s="47"/>
      <c r="EJ196" s="47"/>
      <c r="EK196" s="47"/>
      <c r="EL196" s="47"/>
      <c r="EM196" s="47"/>
      <c r="EN196" s="47"/>
      <c r="EO196" s="47"/>
      <c r="EP196" s="47"/>
      <c r="EQ196" s="47"/>
      <c r="ER196" s="47"/>
      <c r="ES196" s="47"/>
      <c r="ET196" s="47"/>
      <c r="EU196" s="47"/>
      <c r="EV196" s="47"/>
      <c r="EW196" s="47"/>
      <c r="EX196" s="47"/>
      <c r="EY196" s="47"/>
      <c r="EZ196" s="47"/>
      <c r="FA196" s="47"/>
      <c r="FB196" s="47"/>
      <c r="FC196" s="47"/>
      <c r="FD196" s="47"/>
      <c r="FE196" s="47"/>
      <c r="FF196" s="47"/>
      <c r="FG196" s="47"/>
      <c r="FH196" s="47"/>
      <c r="FI196" s="47"/>
      <c r="FJ196" s="47"/>
      <c r="FK196" s="47"/>
      <c r="FL196" s="47"/>
      <c r="FM196" s="47"/>
      <c r="FN196" s="47"/>
      <c r="FO196" s="47"/>
      <c r="FP196" s="47"/>
      <c r="FQ196" s="47"/>
      <c r="FR196" s="47"/>
      <c r="FS196" s="47"/>
      <c r="FT196" s="47"/>
      <c r="FU196" s="47"/>
      <c r="FV196" s="47"/>
      <c r="FW196" s="47"/>
      <c r="FX196" s="47"/>
      <c r="FY196" s="47"/>
      <c r="FZ196" s="47"/>
      <c r="GA196" s="47"/>
      <c r="GB196" s="47"/>
      <c r="GC196" s="47"/>
      <c r="GD196" s="47"/>
      <c r="GE196" s="47"/>
      <c r="GF196" s="47"/>
      <c r="GG196" s="47"/>
      <c r="GH196" s="47"/>
      <c r="GI196" s="47"/>
      <c r="GJ196" s="47"/>
      <c r="GK196" s="47"/>
      <c r="GL196" s="47"/>
      <c r="GM196" s="47"/>
      <c r="GN196" s="47"/>
      <c r="GO196" s="47"/>
      <c r="GP196" s="47"/>
      <c r="GQ196" s="47"/>
      <c r="GR196" s="47"/>
      <c r="GS196" s="47"/>
      <c r="GT196" s="47"/>
      <c r="GU196" s="47"/>
      <c r="GV196" s="47"/>
      <c r="GW196" s="47"/>
      <c r="GX196" s="47"/>
      <c r="GY196" s="47"/>
      <c r="GZ196" s="47"/>
    </row>
    <row r="197" spans="1:208" s="46" customFormat="1" x14ac:dyDescent="0.2">
      <c r="A197" s="2"/>
      <c r="B197" s="78"/>
      <c r="C197" s="78"/>
      <c r="D197" s="78"/>
      <c r="E197" s="78"/>
      <c r="F197" s="3"/>
      <c r="G197" s="3"/>
      <c r="H197" s="3"/>
      <c r="I197" s="3"/>
      <c r="J197" s="3"/>
      <c r="K197" s="3"/>
      <c r="L197" s="3"/>
      <c r="M197" s="79"/>
      <c r="N197" s="3"/>
      <c r="O197" s="3"/>
      <c r="P197" s="3"/>
      <c r="Q197" s="3"/>
      <c r="R197" s="3"/>
      <c r="S197" s="78"/>
      <c r="T197" s="78"/>
      <c r="U197" s="78"/>
      <c r="V197" s="78"/>
      <c r="W197" s="78"/>
      <c r="X197" s="3"/>
      <c r="Y197" s="78"/>
      <c r="Z197" s="78"/>
      <c r="AA197" s="78"/>
      <c r="AB197" s="78"/>
      <c r="AC197" s="78"/>
      <c r="AD197" s="78"/>
      <c r="AE197" s="78"/>
      <c r="AF197" s="3"/>
      <c r="AG197" s="3"/>
      <c r="AH197" s="3"/>
      <c r="AI197" s="3"/>
      <c r="AJ197" s="78"/>
      <c r="AK197" s="78"/>
      <c r="AL197" s="78"/>
      <c r="AM197" s="78"/>
      <c r="AN197" s="3"/>
      <c r="AO197" s="3"/>
      <c r="AP197" s="3"/>
      <c r="AQ197" s="3"/>
      <c r="AR197" s="3"/>
      <c r="AS197" s="3"/>
      <c r="AT197" s="78"/>
      <c r="AU197" s="3"/>
      <c r="AV197" s="3"/>
      <c r="AW197" s="3"/>
      <c r="AX197" s="3"/>
      <c r="AY197" s="3"/>
      <c r="AZ197" s="3"/>
      <c r="BA197" s="3"/>
      <c r="BB197" s="3"/>
      <c r="BC197" s="3"/>
      <c r="BD197" s="3"/>
      <c r="BE197" s="3"/>
      <c r="BF197" s="3"/>
      <c r="BG197" s="3"/>
      <c r="BH197" s="47"/>
      <c r="BI197" s="47"/>
      <c r="BJ197" s="47"/>
      <c r="BK197" s="47"/>
      <c r="BL197" s="47"/>
      <c r="BM197" s="47"/>
      <c r="BN197" s="47"/>
      <c r="BO197" s="47"/>
      <c r="BP197" s="47"/>
      <c r="BQ197" s="47"/>
      <c r="BR197" s="47"/>
      <c r="BS197" s="47"/>
      <c r="BT197" s="47"/>
      <c r="BU197" s="527"/>
      <c r="BV197" s="47"/>
      <c r="BW197" s="47"/>
      <c r="BX197" s="47"/>
      <c r="BY197" s="47"/>
      <c r="BZ197" s="47"/>
      <c r="CA197" s="47"/>
      <c r="CB197" s="47"/>
      <c r="CC197" s="47"/>
      <c r="CD197" s="47"/>
      <c r="CE197" s="47"/>
      <c r="CF197" s="47"/>
      <c r="CG197" s="47"/>
      <c r="CH197" s="47"/>
      <c r="CI197" s="47"/>
      <c r="CJ197" s="47"/>
      <c r="CK197" s="47"/>
      <c r="CL197" s="47"/>
      <c r="CM197" s="47"/>
      <c r="CN197" s="47"/>
      <c r="CO197" s="47"/>
      <c r="CP197" s="47"/>
      <c r="CQ197" s="47"/>
      <c r="CR197" s="47"/>
      <c r="CS197" s="47"/>
      <c r="CT197" s="47"/>
      <c r="CU197" s="47"/>
      <c r="CV197" s="47"/>
      <c r="CW197" s="47"/>
      <c r="CX197" s="47"/>
      <c r="CY197" s="47"/>
      <c r="CZ197" s="47"/>
      <c r="DA197" s="47"/>
      <c r="DB197" s="47"/>
      <c r="DC197" s="47"/>
      <c r="DD197" s="47"/>
      <c r="DE197" s="47"/>
      <c r="DF197" s="47"/>
      <c r="DG197" s="47"/>
      <c r="DH197" s="47"/>
      <c r="DI197" s="47"/>
      <c r="DJ197" s="47"/>
      <c r="DK197" s="47"/>
      <c r="DL197" s="47"/>
      <c r="DM197" s="47"/>
      <c r="DN197" s="47"/>
      <c r="DO197" s="47"/>
      <c r="DP197" s="47"/>
      <c r="DQ197" s="47"/>
      <c r="DR197" s="47"/>
      <c r="DS197" s="47"/>
      <c r="DT197" s="47"/>
      <c r="DU197" s="47"/>
      <c r="DV197" s="47"/>
      <c r="DW197" s="47"/>
      <c r="DX197" s="47"/>
      <c r="DY197" s="47"/>
      <c r="DZ197" s="47"/>
      <c r="EA197" s="47"/>
      <c r="EB197" s="47"/>
      <c r="EC197" s="47"/>
      <c r="ED197" s="47"/>
      <c r="EE197" s="47"/>
      <c r="EF197" s="47"/>
      <c r="EG197" s="47"/>
      <c r="EH197" s="47"/>
      <c r="EI197" s="47"/>
      <c r="EJ197" s="47"/>
      <c r="EK197" s="47"/>
      <c r="EL197" s="47"/>
      <c r="EM197" s="47"/>
      <c r="EN197" s="47"/>
      <c r="EO197" s="47"/>
      <c r="EP197" s="47"/>
      <c r="EQ197" s="47"/>
      <c r="ER197" s="47"/>
      <c r="ES197" s="47"/>
      <c r="ET197" s="47"/>
      <c r="EU197" s="47"/>
      <c r="EV197" s="47"/>
      <c r="EW197" s="47"/>
      <c r="EX197" s="47"/>
      <c r="EY197" s="47"/>
      <c r="EZ197" s="47"/>
      <c r="FA197" s="47"/>
      <c r="FB197" s="47"/>
      <c r="FC197" s="47"/>
      <c r="FD197" s="47"/>
      <c r="FE197" s="47"/>
      <c r="FF197" s="47"/>
      <c r="FG197" s="47"/>
      <c r="FH197" s="47"/>
      <c r="FI197" s="47"/>
      <c r="FJ197" s="47"/>
      <c r="FK197" s="47"/>
      <c r="FL197" s="47"/>
      <c r="FM197" s="47"/>
      <c r="FN197" s="47"/>
      <c r="FO197" s="47"/>
      <c r="FP197" s="47"/>
      <c r="FQ197" s="47"/>
      <c r="FR197" s="47"/>
      <c r="FS197" s="47"/>
      <c r="FT197" s="47"/>
      <c r="FU197" s="47"/>
      <c r="FV197" s="47"/>
      <c r="FW197" s="47"/>
      <c r="FX197" s="47"/>
      <c r="FY197" s="47"/>
      <c r="FZ197" s="47"/>
      <c r="GA197" s="47"/>
      <c r="GB197" s="47"/>
      <c r="GC197" s="47"/>
      <c r="GD197" s="47"/>
      <c r="GE197" s="47"/>
      <c r="GF197" s="47"/>
      <c r="GG197" s="47"/>
      <c r="GH197" s="47"/>
      <c r="GI197" s="47"/>
      <c r="GJ197" s="47"/>
      <c r="GK197" s="47"/>
      <c r="GL197" s="47"/>
      <c r="GM197" s="47"/>
      <c r="GN197" s="47"/>
      <c r="GO197" s="47"/>
      <c r="GP197" s="47"/>
      <c r="GQ197" s="47"/>
      <c r="GR197" s="47"/>
      <c r="GS197" s="47"/>
      <c r="GT197" s="47"/>
      <c r="GU197" s="47"/>
      <c r="GV197" s="47"/>
      <c r="GW197" s="47"/>
      <c r="GX197" s="47"/>
      <c r="GY197" s="47"/>
      <c r="GZ197" s="47"/>
    </row>
    <row r="198" spans="1:208" s="46" customFormat="1" x14ac:dyDescent="0.2">
      <c r="A198" s="2"/>
      <c r="B198" s="78"/>
      <c r="C198" s="78"/>
      <c r="D198" s="78"/>
      <c r="E198" s="78"/>
      <c r="F198" s="3"/>
      <c r="G198" s="3"/>
      <c r="H198" s="3"/>
      <c r="I198" s="3"/>
      <c r="J198" s="3"/>
      <c r="K198" s="3"/>
      <c r="L198" s="3"/>
      <c r="M198" s="79"/>
      <c r="N198" s="3"/>
      <c r="O198" s="3"/>
      <c r="P198" s="3"/>
      <c r="Q198" s="3"/>
      <c r="R198" s="3"/>
      <c r="S198" s="78"/>
      <c r="T198" s="78"/>
      <c r="U198" s="78"/>
      <c r="V198" s="78"/>
      <c r="W198" s="78"/>
      <c r="X198" s="3"/>
      <c r="Y198" s="78"/>
      <c r="Z198" s="78"/>
      <c r="AA198" s="78"/>
      <c r="AB198" s="78"/>
      <c r="AC198" s="78"/>
      <c r="AD198" s="78"/>
      <c r="AE198" s="78"/>
      <c r="AF198" s="3"/>
      <c r="AG198" s="3"/>
      <c r="AH198" s="3"/>
      <c r="AI198" s="78"/>
      <c r="AJ198" s="78"/>
      <c r="AK198" s="78"/>
      <c r="AL198" s="78"/>
      <c r="AM198" s="78"/>
      <c r="AN198" s="3"/>
      <c r="AO198" s="3"/>
      <c r="AP198" s="3"/>
      <c r="AQ198" s="3"/>
      <c r="AR198" s="3"/>
      <c r="AS198" s="3"/>
      <c r="AT198" s="78"/>
      <c r="AU198" s="3"/>
      <c r="AV198" s="3"/>
      <c r="AW198" s="3"/>
      <c r="AX198" s="3"/>
      <c r="AY198" s="3"/>
      <c r="AZ198" s="3"/>
      <c r="BA198" s="3"/>
      <c r="BB198" s="3"/>
      <c r="BC198" s="3"/>
      <c r="BD198" s="3"/>
      <c r="BE198" s="3"/>
      <c r="BF198" s="3"/>
      <c r="BG198" s="3"/>
      <c r="BH198" s="47"/>
      <c r="BI198" s="47"/>
      <c r="BJ198" s="47"/>
      <c r="BK198" s="47"/>
      <c r="BL198" s="47"/>
      <c r="BM198" s="47"/>
      <c r="BN198" s="47"/>
      <c r="BO198" s="47"/>
      <c r="BP198" s="47"/>
      <c r="BQ198" s="47"/>
      <c r="BR198" s="47"/>
      <c r="BS198" s="47"/>
      <c r="BT198" s="47"/>
      <c r="BU198" s="527"/>
      <c r="BV198" s="47"/>
      <c r="BW198" s="47"/>
      <c r="BX198" s="47"/>
      <c r="BY198" s="47"/>
      <c r="BZ198" s="47"/>
      <c r="CA198" s="47"/>
      <c r="CB198" s="47"/>
      <c r="CC198" s="47"/>
      <c r="CD198" s="47"/>
      <c r="CE198" s="47"/>
      <c r="CF198" s="47"/>
      <c r="CG198" s="47"/>
      <c r="CH198" s="47"/>
      <c r="CI198" s="47"/>
      <c r="CJ198" s="47"/>
      <c r="CK198" s="47"/>
      <c r="CL198" s="47"/>
      <c r="CM198" s="47"/>
      <c r="CN198" s="47"/>
      <c r="CO198" s="47"/>
      <c r="CP198" s="47"/>
      <c r="CQ198" s="47"/>
      <c r="CR198" s="47"/>
      <c r="CS198" s="47"/>
      <c r="CT198" s="47"/>
      <c r="CU198" s="47"/>
      <c r="CV198" s="47"/>
      <c r="CW198" s="47"/>
      <c r="CX198" s="47"/>
      <c r="CY198" s="47"/>
      <c r="CZ198" s="47"/>
      <c r="DA198" s="47"/>
      <c r="DB198" s="47"/>
      <c r="DC198" s="47"/>
      <c r="DD198" s="47"/>
      <c r="DE198" s="47"/>
      <c r="DF198" s="47"/>
      <c r="DG198" s="47"/>
      <c r="DH198" s="47"/>
      <c r="DI198" s="47"/>
      <c r="DJ198" s="47"/>
      <c r="DK198" s="47"/>
      <c r="DL198" s="47"/>
      <c r="DM198" s="47"/>
      <c r="DN198" s="47"/>
      <c r="DO198" s="47"/>
      <c r="DP198" s="47"/>
      <c r="DQ198" s="47"/>
      <c r="DR198" s="47"/>
      <c r="DS198" s="47"/>
      <c r="DT198" s="47"/>
      <c r="DU198" s="47"/>
      <c r="DV198" s="47"/>
      <c r="DW198" s="47"/>
      <c r="DX198" s="47"/>
      <c r="DY198" s="47"/>
      <c r="DZ198" s="47"/>
      <c r="EA198" s="47"/>
      <c r="EB198" s="47"/>
      <c r="EC198" s="47"/>
      <c r="ED198" s="47"/>
      <c r="EE198" s="47"/>
      <c r="EF198" s="47"/>
      <c r="EG198" s="47"/>
      <c r="EH198" s="47"/>
      <c r="EI198" s="47"/>
      <c r="EJ198" s="47"/>
      <c r="EK198" s="47"/>
      <c r="EL198" s="47"/>
      <c r="EM198" s="47"/>
      <c r="EN198" s="47"/>
      <c r="EO198" s="47"/>
      <c r="EP198" s="47"/>
      <c r="EQ198" s="47"/>
      <c r="ER198" s="47"/>
      <c r="ES198" s="47"/>
      <c r="ET198" s="47"/>
      <c r="EU198" s="47"/>
      <c r="EV198" s="47"/>
      <c r="EW198" s="47"/>
      <c r="EX198" s="47"/>
      <c r="EY198" s="47"/>
      <c r="EZ198" s="47"/>
      <c r="FA198" s="47"/>
      <c r="FB198" s="47"/>
      <c r="FC198" s="47"/>
      <c r="FD198" s="47"/>
      <c r="FE198" s="47"/>
      <c r="FF198" s="47"/>
      <c r="FG198" s="47"/>
      <c r="FH198" s="47"/>
      <c r="FI198" s="47"/>
      <c r="FJ198" s="47"/>
      <c r="FK198" s="47"/>
      <c r="FL198" s="47"/>
      <c r="FM198" s="47"/>
      <c r="FN198" s="47"/>
      <c r="FO198" s="47"/>
      <c r="FP198" s="47"/>
      <c r="FQ198" s="47"/>
      <c r="FR198" s="47"/>
      <c r="FS198" s="47"/>
      <c r="FT198" s="47"/>
      <c r="FU198" s="47"/>
      <c r="FV198" s="47"/>
      <c r="FW198" s="47"/>
      <c r="FX198" s="47"/>
      <c r="FY198" s="47"/>
      <c r="FZ198" s="47"/>
      <c r="GA198" s="47"/>
      <c r="GB198" s="47"/>
      <c r="GC198" s="47"/>
      <c r="GD198" s="47"/>
      <c r="GE198" s="47"/>
      <c r="GF198" s="47"/>
      <c r="GG198" s="47"/>
      <c r="GH198" s="47"/>
      <c r="GI198" s="47"/>
      <c r="GJ198" s="47"/>
      <c r="GK198" s="47"/>
      <c r="GL198" s="47"/>
      <c r="GM198" s="47"/>
      <c r="GN198" s="47"/>
      <c r="GO198" s="47"/>
      <c r="GP198" s="47"/>
      <c r="GQ198" s="47"/>
      <c r="GR198" s="47"/>
      <c r="GS198" s="47"/>
      <c r="GT198" s="47"/>
      <c r="GU198" s="47"/>
      <c r="GV198" s="47"/>
      <c r="GW198" s="47"/>
      <c r="GX198" s="47"/>
      <c r="GY198" s="47"/>
      <c r="GZ198" s="47"/>
    </row>
    <row r="199" spans="1:208" s="46" customFormat="1" x14ac:dyDescent="0.2">
      <c r="A199" s="2"/>
      <c r="B199" s="78"/>
      <c r="C199" s="78"/>
      <c r="D199" s="78"/>
      <c r="E199" s="78"/>
      <c r="F199" s="3"/>
      <c r="G199" s="3"/>
      <c r="H199" s="3"/>
      <c r="I199" s="3"/>
      <c r="J199" s="3"/>
      <c r="K199" s="3"/>
      <c r="L199" s="3"/>
      <c r="M199" s="79"/>
      <c r="N199" s="3"/>
      <c r="O199" s="3"/>
      <c r="P199" s="3"/>
      <c r="Q199" s="3"/>
      <c r="R199" s="3"/>
      <c r="S199" s="78"/>
      <c r="T199" s="78"/>
      <c r="U199" s="78"/>
      <c r="V199" s="78"/>
      <c r="W199" s="78"/>
      <c r="X199" s="3"/>
      <c r="Y199" s="78"/>
      <c r="Z199" s="78"/>
      <c r="AA199" s="78"/>
      <c r="AB199" s="78"/>
      <c r="AC199" s="78"/>
      <c r="AD199" s="78"/>
      <c r="AE199" s="78"/>
      <c r="AF199" s="3"/>
      <c r="AG199" s="3"/>
      <c r="AH199" s="3"/>
      <c r="AI199" s="78"/>
      <c r="AJ199" s="78"/>
      <c r="AK199" s="78"/>
      <c r="AL199" s="78"/>
      <c r="AM199" s="78"/>
      <c r="AN199" s="3"/>
      <c r="AO199" s="3"/>
      <c r="AP199" s="3"/>
      <c r="AQ199" s="3"/>
      <c r="AR199" s="3"/>
      <c r="AS199" s="3"/>
      <c r="AT199" s="78"/>
      <c r="AU199" s="3"/>
      <c r="AV199" s="3"/>
      <c r="AW199" s="3"/>
      <c r="AX199" s="3"/>
      <c r="AY199" s="3"/>
      <c r="AZ199" s="3"/>
      <c r="BA199" s="3"/>
      <c r="BB199" s="3"/>
      <c r="BC199" s="3"/>
      <c r="BD199" s="3"/>
      <c r="BE199" s="3"/>
      <c r="BF199" s="3"/>
      <c r="BG199" s="3"/>
      <c r="BH199" s="47"/>
      <c r="BI199" s="47"/>
      <c r="BJ199" s="47"/>
      <c r="BK199" s="47"/>
      <c r="BL199" s="47"/>
      <c r="BM199" s="47"/>
      <c r="BN199" s="47"/>
      <c r="BO199" s="47"/>
      <c r="BP199" s="47"/>
      <c r="BQ199" s="47"/>
      <c r="BR199" s="47"/>
      <c r="BS199" s="47"/>
      <c r="BT199" s="47"/>
      <c r="BU199" s="527"/>
      <c r="BV199" s="47"/>
      <c r="BW199" s="47"/>
      <c r="BX199" s="47"/>
      <c r="BY199" s="47"/>
      <c r="BZ199" s="47"/>
      <c r="CA199" s="47"/>
      <c r="CB199" s="47"/>
      <c r="CC199" s="47"/>
      <c r="CD199" s="47"/>
      <c r="CE199" s="47"/>
      <c r="CF199" s="47"/>
      <c r="CG199" s="47"/>
      <c r="CH199" s="47"/>
      <c r="CI199" s="47"/>
      <c r="CJ199" s="47"/>
      <c r="CK199" s="47"/>
      <c r="CL199" s="47"/>
      <c r="CM199" s="47"/>
      <c r="CN199" s="47"/>
      <c r="CO199" s="47"/>
      <c r="CP199" s="47"/>
      <c r="CQ199" s="47"/>
      <c r="CR199" s="47"/>
      <c r="CS199" s="47"/>
      <c r="CT199" s="47"/>
      <c r="CU199" s="47"/>
      <c r="CV199" s="47"/>
      <c r="CW199" s="47"/>
      <c r="CX199" s="47"/>
      <c r="CY199" s="47"/>
      <c r="CZ199" s="47"/>
      <c r="DA199" s="47"/>
      <c r="DB199" s="47"/>
      <c r="DC199" s="47"/>
      <c r="DD199" s="47"/>
      <c r="DE199" s="47"/>
      <c r="DF199" s="47"/>
      <c r="DG199" s="47"/>
      <c r="DH199" s="47"/>
      <c r="DI199" s="47"/>
      <c r="DJ199" s="47"/>
      <c r="DK199" s="47"/>
      <c r="DL199" s="47"/>
      <c r="DM199" s="47"/>
      <c r="DN199" s="47"/>
      <c r="DO199" s="47"/>
      <c r="DP199" s="47"/>
      <c r="DQ199" s="47"/>
      <c r="DR199" s="47"/>
      <c r="DS199" s="47"/>
      <c r="DT199" s="47"/>
      <c r="DU199" s="47"/>
      <c r="DV199" s="47"/>
      <c r="DW199" s="47"/>
      <c r="DX199" s="47"/>
      <c r="DY199" s="47"/>
      <c r="DZ199" s="47"/>
      <c r="EA199" s="47"/>
      <c r="EB199" s="47"/>
      <c r="EC199" s="47"/>
      <c r="ED199" s="47"/>
      <c r="EE199" s="47"/>
      <c r="EF199" s="47"/>
      <c r="EG199" s="47"/>
      <c r="EH199" s="47"/>
      <c r="EI199" s="47"/>
      <c r="EJ199" s="47"/>
      <c r="EK199" s="47"/>
      <c r="EL199" s="47"/>
      <c r="EM199" s="47"/>
      <c r="EN199" s="47"/>
      <c r="EO199" s="47"/>
      <c r="EP199" s="47"/>
      <c r="EQ199" s="47"/>
      <c r="ER199" s="47"/>
      <c r="ES199" s="47"/>
      <c r="ET199" s="47"/>
      <c r="EU199" s="47"/>
      <c r="EV199" s="47"/>
      <c r="EW199" s="47"/>
      <c r="EX199" s="47"/>
      <c r="EY199" s="47"/>
      <c r="EZ199" s="47"/>
      <c r="FA199" s="47"/>
      <c r="FB199" s="47"/>
      <c r="FC199" s="47"/>
      <c r="FD199" s="47"/>
      <c r="FE199" s="47"/>
      <c r="FF199" s="47"/>
      <c r="FG199" s="47"/>
      <c r="FH199" s="47"/>
      <c r="FI199" s="47"/>
      <c r="FJ199" s="47"/>
      <c r="FK199" s="47"/>
      <c r="FL199" s="47"/>
      <c r="FM199" s="47"/>
      <c r="FN199" s="47"/>
      <c r="FO199" s="47"/>
      <c r="FP199" s="47"/>
      <c r="FQ199" s="47"/>
      <c r="FR199" s="47"/>
      <c r="FS199" s="47"/>
      <c r="FT199" s="47"/>
      <c r="FU199" s="47"/>
      <c r="FV199" s="47"/>
      <c r="FW199" s="47"/>
      <c r="FX199" s="47"/>
      <c r="FY199" s="47"/>
      <c r="FZ199" s="47"/>
      <c r="GA199" s="47"/>
      <c r="GB199" s="47"/>
      <c r="GC199" s="47"/>
      <c r="GD199" s="47"/>
      <c r="GE199" s="47"/>
      <c r="GF199" s="47"/>
      <c r="GG199" s="47"/>
      <c r="GH199" s="47"/>
      <c r="GI199" s="47"/>
      <c r="GJ199" s="47"/>
      <c r="GK199" s="47"/>
      <c r="GL199" s="47"/>
      <c r="GM199" s="47"/>
      <c r="GN199" s="47"/>
      <c r="GO199" s="47"/>
      <c r="GP199" s="47"/>
      <c r="GQ199" s="47"/>
      <c r="GR199" s="47"/>
      <c r="GS199" s="47"/>
      <c r="GT199" s="47"/>
      <c r="GU199" s="47"/>
      <c r="GV199" s="47"/>
      <c r="GW199" s="47"/>
      <c r="GX199" s="47"/>
      <c r="GY199" s="47"/>
      <c r="GZ199" s="47"/>
    </row>
    <row r="200" spans="1:208" s="46" customFormat="1" x14ac:dyDescent="0.2">
      <c r="A200" s="2"/>
      <c r="B200" s="78"/>
      <c r="C200" s="78"/>
      <c r="D200" s="78"/>
      <c r="E200" s="78"/>
      <c r="F200" s="3"/>
      <c r="G200" s="3"/>
      <c r="H200" s="3"/>
      <c r="I200" s="3"/>
      <c r="J200" s="3"/>
      <c r="K200" s="3"/>
      <c r="L200" s="3"/>
      <c r="M200" s="79"/>
      <c r="N200" s="3"/>
      <c r="O200" s="3"/>
      <c r="P200" s="3"/>
      <c r="Q200" s="3"/>
      <c r="R200" s="3"/>
      <c r="S200" s="78"/>
      <c r="T200" s="78"/>
      <c r="U200" s="78"/>
      <c r="V200" s="78"/>
      <c r="W200" s="78"/>
      <c r="X200" s="3"/>
      <c r="Y200" s="78"/>
      <c r="Z200" s="78"/>
      <c r="AA200" s="78"/>
      <c r="AB200" s="78"/>
      <c r="AC200" s="78"/>
      <c r="AD200" s="78"/>
      <c r="AE200" s="78"/>
      <c r="AF200" s="3"/>
      <c r="AG200" s="3"/>
      <c r="AH200" s="3"/>
      <c r="AI200" s="78"/>
      <c r="AJ200" s="78"/>
      <c r="AK200" s="78"/>
      <c r="AL200" s="78"/>
      <c r="AM200" s="78"/>
      <c r="AN200" s="3"/>
      <c r="AO200" s="3"/>
      <c r="AP200" s="3"/>
      <c r="AQ200" s="3"/>
      <c r="AR200" s="3"/>
      <c r="AS200" s="3"/>
      <c r="AT200" s="78"/>
      <c r="AU200" s="3"/>
      <c r="AV200" s="3"/>
      <c r="AW200" s="3"/>
      <c r="AX200" s="3"/>
      <c r="AY200" s="3"/>
      <c r="AZ200" s="3"/>
      <c r="BA200" s="3"/>
      <c r="BB200" s="3"/>
      <c r="BC200" s="3"/>
      <c r="BD200" s="3"/>
      <c r="BE200" s="3"/>
      <c r="BF200" s="3"/>
      <c r="BG200" s="3"/>
      <c r="BH200" s="47"/>
      <c r="BI200" s="47"/>
      <c r="BJ200" s="47"/>
      <c r="BK200" s="47"/>
      <c r="BL200" s="47"/>
      <c r="BM200" s="47"/>
      <c r="BN200" s="47"/>
      <c r="BO200" s="47"/>
      <c r="BP200" s="47"/>
      <c r="BQ200" s="47"/>
      <c r="BR200" s="47"/>
      <c r="BS200" s="47"/>
      <c r="BT200" s="47"/>
      <c r="BU200" s="527"/>
      <c r="BV200" s="47"/>
      <c r="BW200" s="47"/>
      <c r="BX200" s="47"/>
      <c r="BY200" s="47"/>
      <c r="BZ200" s="47"/>
      <c r="CA200" s="47"/>
      <c r="CB200" s="47"/>
      <c r="CC200" s="47"/>
      <c r="CD200" s="47"/>
      <c r="CE200" s="47"/>
      <c r="CF200" s="47"/>
      <c r="CG200" s="47"/>
      <c r="CH200" s="47"/>
      <c r="CI200" s="47"/>
      <c r="CJ200" s="47"/>
      <c r="CK200" s="47"/>
      <c r="CL200" s="47"/>
      <c r="CM200" s="47"/>
      <c r="CN200" s="47"/>
      <c r="CO200" s="47"/>
      <c r="CP200" s="47"/>
      <c r="CQ200" s="47"/>
      <c r="CR200" s="47"/>
      <c r="CS200" s="47"/>
      <c r="CT200" s="47"/>
      <c r="CU200" s="47"/>
      <c r="CV200" s="47"/>
      <c r="CW200" s="47"/>
      <c r="CX200" s="47"/>
      <c r="CY200" s="47"/>
      <c r="CZ200" s="47"/>
      <c r="DA200" s="47"/>
      <c r="DB200" s="47"/>
      <c r="DC200" s="47"/>
      <c r="DD200" s="47"/>
      <c r="DE200" s="47"/>
      <c r="DF200" s="47"/>
      <c r="DG200" s="47"/>
      <c r="DH200" s="47"/>
      <c r="DI200" s="47"/>
      <c r="DJ200" s="47"/>
      <c r="DK200" s="47"/>
      <c r="DL200" s="47"/>
      <c r="DM200" s="47"/>
      <c r="DN200" s="47"/>
      <c r="DO200" s="47"/>
      <c r="DP200" s="47"/>
      <c r="DQ200" s="47"/>
      <c r="DR200" s="47"/>
      <c r="DS200" s="47"/>
      <c r="DT200" s="47"/>
      <c r="DU200" s="47"/>
      <c r="DV200" s="47"/>
      <c r="DW200" s="47"/>
      <c r="DX200" s="47"/>
      <c r="DY200" s="47"/>
      <c r="DZ200" s="47"/>
      <c r="EA200" s="47"/>
      <c r="EB200" s="47"/>
      <c r="EC200" s="47"/>
      <c r="ED200" s="47"/>
      <c r="EE200" s="47"/>
      <c r="EF200" s="47"/>
      <c r="EG200" s="47"/>
      <c r="EH200" s="47"/>
      <c r="EI200" s="47"/>
      <c r="EJ200" s="47"/>
      <c r="EK200" s="47"/>
      <c r="EL200" s="47"/>
      <c r="EM200" s="47"/>
      <c r="EN200" s="47"/>
      <c r="EO200" s="47"/>
      <c r="EP200" s="47"/>
      <c r="EQ200" s="47"/>
      <c r="ER200" s="47"/>
      <c r="ES200" s="47"/>
      <c r="ET200" s="47"/>
      <c r="EU200" s="47"/>
      <c r="EV200" s="47"/>
      <c r="EW200" s="47"/>
      <c r="EX200" s="47"/>
      <c r="EY200" s="47"/>
      <c r="EZ200" s="47"/>
      <c r="FA200" s="47"/>
      <c r="FB200" s="47"/>
      <c r="FC200" s="47"/>
      <c r="FD200" s="47"/>
      <c r="FE200" s="47"/>
      <c r="FF200" s="47"/>
      <c r="FG200" s="47"/>
      <c r="FH200" s="47"/>
      <c r="FI200" s="47"/>
      <c r="FJ200" s="47"/>
      <c r="FK200" s="47"/>
      <c r="FL200" s="47"/>
      <c r="FM200" s="47"/>
      <c r="FN200" s="47"/>
      <c r="FO200" s="47"/>
      <c r="FP200" s="47"/>
      <c r="FQ200" s="47"/>
      <c r="FR200" s="47"/>
      <c r="FS200" s="47"/>
      <c r="FT200" s="47"/>
      <c r="FU200" s="47"/>
      <c r="FV200" s="47"/>
      <c r="FW200" s="47"/>
      <c r="FX200" s="47"/>
      <c r="FY200" s="47"/>
      <c r="FZ200" s="47"/>
      <c r="GA200" s="47"/>
      <c r="GB200" s="47"/>
      <c r="GC200" s="47"/>
      <c r="GD200" s="47"/>
      <c r="GE200" s="47"/>
      <c r="GF200" s="47"/>
      <c r="GG200" s="47"/>
      <c r="GH200" s="47"/>
      <c r="GI200" s="47"/>
      <c r="GJ200" s="47"/>
      <c r="GK200" s="47"/>
      <c r="GL200" s="47"/>
      <c r="GM200" s="47"/>
      <c r="GN200" s="47"/>
      <c r="GO200" s="47"/>
      <c r="GP200" s="47"/>
      <c r="GQ200" s="47"/>
      <c r="GR200" s="47"/>
      <c r="GS200" s="47"/>
      <c r="GT200" s="47"/>
      <c r="GU200" s="47"/>
      <c r="GV200" s="47"/>
      <c r="GW200" s="47"/>
      <c r="GX200" s="47"/>
      <c r="GY200" s="47"/>
      <c r="GZ200" s="47"/>
    </row>
    <row r="201" spans="1:208" s="46" customFormat="1" x14ac:dyDescent="0.2">
      <c r="A201" s="2"/>
      <c r="B201" s="78"/>
      <c r="C201" s="78"/>
      <c r="D201" s="78"/>
      <c r="E201" s="78"/>
      <c r="F201" s="3"/>
      <c r="G201" s="3"/>
      <c r="H201" s="3"/>
      <c r="I201" s="3"/>
      <c r="J201" s="3"/>
      <c r="K201" s="3"/>
      <c r="L201" s="3"/>
      <c r="M201" s="79"/>
      <c r="N201" s="3"/>
      <c r="O201" s="3"/>
      <c r="P201" s="3"/>
      <c r="Q201" s="3"/>
      <c r="R201" s="3"/>
      <c r="S201" s="78"/>
      <c r="T201" s="78"/>
      <c r="U201" s="78"/>
      <c r="V201" s="78"/>
      <c r="W201" s="78"/>
      <c r="X201" s="3"/>
      <c r="Y201" s="78"/>
      <c r="Z201" s="78"/>
      <c r="AA201" s="78"/>
      <c r="AB201" s="78"/>
      <c r="AC201" s="78"/>
      <c r="AD201" s="78"/>
      <c r="AE201" s="78"/>
      <c r="AF201" s="3"/>
      <c r="AG201" s="3"/>
      <c r="AH201" s="3"/>
      <c r="AI201" s="78"/>
      <c r="AJ201" s="78"/>
      <c r="AK201" s="78"/>
      <c r="AL201" s="78"/>
      <c r="AM201" s="78"/>
      <c r="AN201" s="3"/>
      <c r="AO201" s="3"/>
      <c r="AP201" s="3"/>
      <c r="AQ201" s="3"/>
      <c r="AR201" s="3"/>
      <c r="AS201" s="3"/>
      <c r="AT201" s="78"/>
      <c r="AU201" s="3"/>
      <c r="AV201" s="3"/>
      <c r="AW201" s="3"/>
      <c r="AX201" s="3"/>
      <c r="AY201" s="3"/>
      <c r="AZ201" s="3"/>
      <c r="BA201" s="3"/>
      <c r="BB201" s="3"/>
      <c r="BC201" s="3"/>
      <c r="BD201" s="3"/>
      <c r="BE201" s="3"/>
      <c r="BF201" s="3"/>
      <c r="BG201" s="3"/>
      <c r="BH201" s="47"/>
      <c r="BI201" s="47"/>
      <c r="BJ201" s="47"/>
      <c r="BK201" s="47"/>
      <c r="BL201" s="47"/>
      <c r="BM201" s="47"/>
      <c r="BN201" s="47"/>
      <c r="BO201" s="47"/>
      <c r="BP201" s="47"/>
      <c r="BQ201" s="47"/>
      <c r="BR201" s="47"/>
      <c r="BS201" s="47"/>
      <c r="BT201" s="47"/>
      <c r="BU201" s="527"/>
      <c r="BV201" s="47"/>
      <c r="BW201" s="47"/>
      <c r="BX201" s="47"/>
      <c r="BY201" s="47"/>
      <c r="BZ201" s="47"/>
      <c r="CA201" s="47"/>
      <c r="CB201" s="47"/>
      <c r="CC201" s="47"/>
      <c r="CD201" s="47"/>
      <c r="CE201" s="47"/>
      <c r="CF201" s="47"/>
      <c r="CG201" s="47"/>
      <c r="CH201" s="47"/>
      <c r="CI201" s="47"/>
      <c r="CJ201" s="47"/>
      <c r="CK201" s="47"/>
      <c r="CL201" s="47"/>
      <c r="CM201" s="47"/>
      <c r="CN201" s="47"/>
      <c r="CO201" s="47"/>
      <c r="CP201" s="47"/>
      <c r="CQ201" s="47"/>
      <c r="CR201" s="47"/>
      <c r="CS201" s="47"/>
      <c r="CT201" s="47"/>
      <c r="CU201" s="47"/>
      <c r="CV201" s="47"/>
      <c r="CW201" s="47"/>
      <c r="CX201" s="47"/>
      <c r="CY201" s="47"/>
      <c r="CZ201" s="47"/>
      <c r="DA201" s="47"/>
      <c r="DB201" s="47"/>
      <c r="DC201" s="47"/>
      <c r="DD201" s="47"/>
      <c r="DE201" s="47"/>
      <c r="DF201" s="47"/>
      <c r="DG201" s="47"/>
      <c r="DH201" s="47"/>
      <c r="DI201" s="47"/>
      <c r="DJ201" s="47"/>
      <c r="DK201" s="47"/>
      <c r="DL201" s="47"/>
      <c r="DM201" s="47"/>
      <c r="DN201" s="47"/>
      <c r="DO201" s="47"/>
      <c r="DP201" s="47"/>
      <c r="DQ201" s="47"/>
      <c r="DR201" s="47"/>
      <c r="DS201" s="47"/>
      <c r="DT201" s="47"/>
      <c r="DU201" s="47"/>
      <c r="DV201" s="47"/>
      <c r="DW201" s="47"/>
      <c r="DX201" s="47"/>
      <c r="DY201" s="47"/>
      <c r="DZ201" s="47"/>
      <c r="EA201" s="47"/>
      <c r="EB201" s="47"/>
      <c r="EC201" s="47"/>
      <c r="ED201" s="47"/>
      <c r="EE201" s="47"/>
      <c r="EF201" s="47"/>
      <c r="EG201" s="47"/>
      <c r="EH201" s="47"/>
      <c r="EI201" s="47"/>
      <c r="EJ201" s="47"/>
      <c r="EK201" s="47"/>
      <c r="EL201" s="47"/>
      <c r="EM201" s="47"/>
      <c r="EN201" s="47"/>
      <c r="EO201" s="47"/>
      <c r="EP201" s="47"/>
      <c r="EQ201" s="47"/>
      <c r="ER201" s="47"/>
      <c r="ES201" s="47"/>
      <c r="ET201" s="47"/>
      <c r="EU201" s="47"/>
      <c r="EV201" s="47"/>
      <c r="EW201" s="47"/>
      <c r="EX201" s="47"/>
      <c r="EY201" s="47"/>
      <c r="EZ201" s="47"/>
      <c r="FA201" s="47"/>
      <c r="FB201" s="47"/>
      <c r="FC201" s="47"/>
      <c r="FD201" s="47"/>
      <c r="FE201" s="47"/>
      <c r="FF201" s="47"/>
      <c r="FG201" s="47"/>
      <c r="FH201" s="47"/>
      <c r="FI201" s="47"/>
      <c r="FJ201" s="47"/>
      <c r="FK201" s="47"/>
      <c r="FL201" s="47"/>
      <c r="FM201" s="47"/>
      <c r="FN201" s="47"/>
      <c r="FO201" s="47"/>
      <c r="FP201" s="47"/>
      <c r="FQ201" s="47"/>
      <c r="FR201" s="47"/>
      <c r="FS201" s="47"/>
      <c r="FT201" s="47"/>
      <c r="FU201" s="47"/>
      <c r="FV201" s="47"/>
      <c r="FW201" s="47"/>
      <c r="FX201" s="47"/>
      <c r="FY201" s="47"/>
      <c r="FZ201" s="47"/>
      <c r="GA201" s="47"/>
      <c r="GB201" s="47"/>
      <c r="GC201" s="47"/>
      <c r="GD201" s="47"/>
      <c r="GE201" s="47"/>
      <c r="GF201" s="47"/>
      <c r="GG201" s="47"/>
      <c r="GH201" s="47"/>
      <c r="GI201" s="47"/>
      <c r="GJ201" s="47"/>
      <c r="GK201" s="47"/>
      <c r="GL201" s="47"/>
      <c r="GM201" s="47"/>
      <c r="GN201" s="47"/>
      <c r="GO201" s="47"/>
      <c r="GP201" s="47"/>
      <c r="GQ201" s="47"/>
      <c r="GR201" s="47"/>
      <c r="GS201" s="47"/>
      <c r="GT201" s="47"/>
      <c r="GU201" s="47"/>
      <c r="GV201" s="47"/>
      <c r="GW201" s="47"/>
      <c r="GX201" s="47"/>
      <c r="GY201" s="47"/>
      <c r="GZ201" s="47"/>
    </row>
    <row r="202" spans="1:208" s="46" customFormat="1" x14ac:dyDescent="0.2">
      <c r="A202" s="2"/>
      <c r="B202" s="78"/>
      <c r="C202" s="78"/>
      <c r="D202" s="78"/>
      <c r="E202" s="78"/>
      <c r="F202" s="3"/>
      <c r="G202" s="3"/>
      <c r="H202" s="3"/>
      <c r="I202" s="3"/>
      <c r="J202" s="3"/>
      <c r="K202" s="3"/>
      <c r="L202" s="3"/>
      <c r="M202" s="79"/>
      <c r="N202" s="3"/>
      <c r="O202" s="3"/>
      <c r="P202" s="3"/>
      <c r="Q202" s="3"/>
      <c r="R202" s="3"/>
      <c r="S202" s="78"/>
      <c r="T202" s="78"/>
      <c r="U202" s="78"/>
      <c r="V202" s="78"/>
      <c r="W202" s="78"/>
      <c r="X202" s="3"/>
      <c r="Y202" s="78"/>
      <c r="Z202" s="78"/>
      <c r="AA202" s="78"/>
      <c r="AB202" s="78"/>
      <c r="AC202" s="78"/>
      <c r="AD202" s="78"/>
      <c r="AE202" s="78"/>
      <c r="AF202" s="3"/>
      <c r="AG202" s="3"/>
      <c r="AH202" s="3"/>
      <c r="AI202" s="78"/>
      <c r="AJ202" s="78"/>
      <c r="AK202" s="78"/>
      <c r="AL202" s="78"/>
      <c r="AM202" s="78"/>
      <c r="AN202" s="3"/>
      <c r="AO202" s="3"/>
      <c r="AP202" s="3"/>
      <c r="AQ202" s="3"/>
      <c r="AR202" s="3"/>
      <c r="AS202" s="3"/>
      <c r="AT202" s="78"/>
      <c r="AU202" s="3"/>
      <c r="AV202" s="3"/>
      <c r="AW202" s="3"/>
      <c r="AX202" s="3"/>
      <c r="AY202" s="3"/>
      <c r="AZ202" s="3"/>
      <c r="BA202" s="3"/>
      <c r="BB202" s="3"/>
      <c r="BC202" s="3"/>
      <c r="BD202" s="3"/>
      <c r="BE202" s="3"/>
      <c r="BF202" s="3"/>
      <c r="BG202" s="3"/>
      <c r="BH202" s="47"/>
      <c r="BI202" s="47"/>
      <c r="BJ202" s="47"/>
      <c r="BK202" s="47"/>
      <c r="BL202" s="47"/>
      <c r="BM202" s="47"/>
      <c r="BN202" s="47"/>
      <c r="BO202" s="47"/>
      <c r="BP202" s="47"/>
      <c r="BQ202" s="47"/>
      <c r="BR202" s="47"/>
      <c r="BS202" s="47"/>
      <c r="BT202" s="47"/>
      <c r="BU202" s="527"/>
      <c r="BV202" s="47"/>
      <c r="BW202" s="47"/>
      <c r="BX202" s="47"/>
      <c r="BY202" s="47"/>
      <c r="BZ202" s="47"/>
      <c r="CA202" s="47"/>
      <c r="CB202" s="47"/>
      <c r="CC202" s="47"/>
      <c r="CD202" s="47"/>
      <c r="CE202" s="47"/>
      <c r="CF202" s="47"/>
      <c r="CG202" s="47"/>
      <c r="CH202" s="47"/>
      <c r="CI202" s="47"/>
      <c r="CJ202" s="47"/>
      <c r="CK202" s="47"/>
      <c r="CL202" s="47"/>
      <c r="CM202" s="47"/>
      <c r="CN202" s="47"/>
      <c r="CO202" s="47"/>
      <c r="CP202" s="47"/>
      <c r="CQ202" s="47"/>
      <c r="CR202" s="47"/>
      <c r="CS202" s="47"/>
      <c r="CT202" s="47"/>
      <c r="CU202" s="47"/>
      <c r="CV202" s="47"/>
      <c r="CW202" s="47"/>
      <c r="CX202" s="47"/>
      <c r="CY202" s="47"/>
      <c r="CZ202" s="47"/>
      <c r="DA202" s="47"/>
      <c r="DB202" s="47"/>
      <c r="DC202" s="47"/>
      <c r="DD202" s="47"/>
      <c r="DE202" s="47"/>
      <c r="DF202" s="47"/>
      <c r="DG202" s="47"/>
      <c r="DH202" s="47"/>
      <c r="DI202" s="47"/>
      <c r="DJ202" s="47"/>
      <c r="DK202" s="47"/>
      <c r="DL202" s="47"/>
      <c r="DM202" s="47"/>
      <c r="DN202" s="47"/>
      <c r="DO202" s="47"/>
      <c r="DP202" s="47"/>
      <c r="DQ202" s="47"/>
      <c r="DR202" s="47"/>
      <c r="DS202" s="47"/>
      <c r="DT202" s="47"/>
      <c r="DU202" s="47"/>
      <c r="DV202" s="47"/>
      <c r="DW202" s="47"/>
      <c r="DX202" s="47"/>
      <c r="DY202" s="47"/>
      <c r="DZ202" s="47"/>
      <c r="EA202" s="47"/>
      <c r="EB202" s="47"/>
      <c r="EC202" s="47"/>
      <c r="ED202" s="47"/>
      <c r="EE202" s="47"/>
      <c r="EF202" s="47"/>
      <c r="EG202" s="47"/>
      <c r="EH202" s="47"/>
      <c r="EI202" s="47"/>
      <c r="EJ202" s="47"/>
      <c r="EK202" s="47"/>
      <c r="EL202" s="47"/>
      <c r="EM202" s="47"/>
      <c r="EN202" s="47"/>
      <c r="EO202" s="47"/>
      <c r="EP202" s="47"/>
      <c r="EQ202" s="47"/>
      <c r="ER202" s="47"/>
      <c r="ES202" s="47"/>
      <c r="ET202" s="47"/>
      <c r="EU202" s="47"/>
      <c r="EV202" s="47"/>
      <c r="EW202" s="47"/>
      <c r="EX202" s="47"/>
      <c r="EY202" s="47"/>
      <c r="EZ202" s="47"/>
      <c r="FA202" s="47"/>
      <c r="FB202" s="47"/>
      <c r="FC202" s="47"/>
      <c r="FD202" s="47"/>
      <c r="FE202" s="47"/>
      <c r="FF202" s="47"/>
      <c r="FG202" s="47"/>
      <c r="FH202" s="47"/>
      <c r="FI202" s="47"/>
      <c r="FJ202" s="47"/>
      <c r="FK202" s="47"/>
      <c r="FL202" s="47"/>
      <c r="FM202" s="47"/>
      <c r="FN202" s="47"/>
      <c r="FO202" s="47"/>
      <c r="FP202" s="47"/>
      <c r="FQ202" s="47"/>
      <c r="FR202" s="47"/>
      <c r="FS202" s="47"/>
      <c r="FT202" s="47"/>
      <c r="FU202" s="47"/>
      <c r="FV202" s="47"/>
      <c r="FW202" s="47"/>
      <c r="FX202" s="47"/>
      <c r="FY202" s="47"/>
      <c r="FZ202" s="47"/>
      <c r="GA202" s="47"/>
      <c r="GB202" s="47"/>
      <c r="GC202" s="47"/>
      <c r="GD202" s="47"/>
      <c r="GE202" s="47"/>
      <c r="GF202" s="47"/>
      <c r="GG202" s="47"/>
      <c r="GH202" s="47"/>
      <c r="GI202" s="47"/>
      <c r="GJ202" s="47"/>
      <c r="GK202" s="47"/>
      <c r="GL202" s="47"/>
      <c r="GM202" s="47"/>
      <c r="GN202" s="47"/>
      <c r="GO202" s="47"/>
      <c r="GP202" s="47"/>
      <c r="GQ202" s="47"/>
      <c r="GR202" s="47"/>
      <c r="GS202" s="47"/>
      <c r="GT202" s="47"/>
      <c r="GU202" s="47"/>
      <c r="GV202" s="47"/>
      <c r="GW202" s="47"/>
      <c r="GX202" s="47"/>
      <c r="GY202" s="47"/>
      <c r="GZ202" s="47"/>
    </row>
    <row r="203" spans="1:208" s="46" customFormat="1" x14ac:dyDescent="0.2">
      <c r="A203" s="2"/>
      <c r="B203" s="78"/>
      <c r="C203" s="78"/>
      <c r="D203" s="78"/>
      <c r="E203" s="78"/>
      <c r="F203" s="3"/>
      <c r="G203" s="3"/>
      <c r="H203" s="3"/>
      <c r="I203" s="3"/>
      <c r="J203" s="3"/>
      <c r="K203" s="3"/>
      <c r="L203" s="3"/>
      <c r="M203" s="79"/>
      <c r="N203" s="3"/>
      <c r="O203" s="3"/>
      <c r="P203" s="3"/>
      <c r="Q203" s="3"/>
      <c r="R203" s="3"/>
      <c r="S203" s="78"/>
      <c r="T203" s="78"/>
      <c r="U203" s="78"/>
      <c r="V203" s="78"/>
      <c r="W203" s="78"/>
      <c r="X203" s="3"/>
      <c r="Y203" s="78"/>
      <c r="Z203" s="78"/>
      <c r="AA203" s="78"/>
      <c r="AB203" s="78"/>
      <c r="AC203" s="78"/>
      <c r="AD203" s="78"/>
      <c r="AE203" s="78"/>
      <c r="AF203" s="3"/>
      <c r="AG203" s="3"/>
      <c r="AH203" s="3"/>
      <c r="AI203" s="78"/>
      <c r="AJ203" s="78"/>
      <c r="AK203" s="78"/>
      <c r="AL203" s="78"/>
      <c r="AM203" s="78"/>
      <c r="AN203" s="3"/>
      <c r="AO203" s="3"/>
      <c r="AP203" s="3"/>
      <c r="AQ203" s="3"/>
      <c r="AR203" s="3"/>
      <c r="AS203" s="3"/>
      <c r="AT203" s="78"/>
      <c r="AU203" s="3"/>
      <c r="AV203" s="3"/>
      <c r="AW203" s="3"/>
      <c r="AX203" s="3"/>
      <c r="AY203" s="3"/>
      <c r="AZ203" s="3"/>
      <c r="BA203" s="3"/>
      <c r="BB203" s="3"/>
      <c r="BC203" s="3"/>
      <c r="BD203" s="3"/>
      <c r="BE203" s="3"/>
      <c r="BF203" s="3"/>
      <c r="BG203" s="3"/>
      <c r="BH203" s="47"/>
      <c r="BI203" s="47"/>
      <c r="BJ203" s="47"/>
      <c r="BK203" s="47"/>
      <c r="BL203" s="47"/>
      <c r="BM203" s="47"/>
      <c r="BN203" s="47"/>
      <c r="BO203" s="47"/>
      <c r="BP203" s="47"/>
      <c r="BQ203" s="47"/>
      <c r="BR203" s="47"/>
      <c r="BS203" s="47"/>
      <c r="BT203" s="47"/>
      <c r="BU203" s="527"/>
      <c r="BV203" s="47"/>
      <c r="BW203" s="47"/>
      <c r="BX203" s="47"/>
      <c r="BY203" s="47"/>
      <c r="BZ203" s="47"/>
      <c r="CA203" s="47"/>
      <c r="CB203" s="47"/>
      <c r="CC203" s="47"/>
      <c r="CD203" s="47"/>
      <c r="CE203" s="47"/>
      <c r="CF203" s="47"/>
      <c r="CG203" s="47"/>
      <c r="CH203" s="47"/>
      <c r="CI203" s="47"/>
      <c r="CJ203" s="47"/>
      <c r="CK203" s="47"/>
      <c r="CL203" s="47"/>
      <c r="CM203" s="47"/>
      <c r="CN203" s="47"/>
      <c r="CO203" s="47"/>
      <c r="CP203" s="47"/>
      <c r="CQ203" s="47"/>
      <c r="CR203" s="47"/>
      <c r="CS203" s="47"/>
      <c r="CT203" s="47"/>
      <c r="CU203" s="47"/>
      <c r="CV203" s="47"/>
      <c r="CW203" s="47"/>
      <c r="CX203" s="47"/>
      <c r="CY203" s="47"/>
      <c r="CZ203" s="47"/>
      <c r="DA203" s="47"/>
      <c r="DB203" s="47"/>
      <c r="DC203" s="47"/>
      <c r="DD203" s="47"/>
      <c r="DE203" s="47"/>
      <c r="DF203" s="47"/>
      <c r="DG203" s="47"/>
      <c r="DH203" s="47"/>
      <c r="DI203" s="47"/>
      <c r="DJ203" s="47"/>
      <c r="DK203" s="47"/>
      <c r="DL203" s="47"/>
      <c r="DM203" s="47"/>
      <c r="DN203" s="47"/>
      <c r="DO203" s="47"/>
      <c r="DP203" s="47"/>
      <c r="DQ203" s="47"/>
      <c r="DR203" s="47"/>
      <c r="DS203" s="47"/>
      <c r="DT203" s="47"/>
      <c r="DU203" s="47"/>
      <c r="DV203" s="47"/>
      <c r="DW203" s="47"/>
      <c r="DX203" s="47"/>
      <c r="DY203" s="47"/>
      <c r="DZ203" s="47"/>
      <c r="EA203" s="47"/>
      <c r="EB203" s="47"/>
      <c r="EC203" s="47"/>
      <c r="ED203" s="47"/>
      <c r="EE203" s="47"/>
      <c r="EF203" s="47"/>
      <c r="EG203" s="47"/>
      <c r="EH203" s="47"/>
      <c r="EI203" s="47"/>
      <c r="EJ203" s="47"/>
      <c r="EK203" s="47"/>
      <c r="EL203" s="47"/>
      <c r="EM203" s="47"/>
      <c r="EN203" s="47"/>
      <c r="EO203" s="47"/>
      <c r="EP203" s="47"/>
      <c r="EQ203" s="47"/>
      <c r="ER203" s="47"/>
      <c r="ES203" s="47"/>
      <c r="ET203" s="47"/>
      <c r="EU203" s="47"/>
      <c r="EV203" s="47"/>
      <c r="EW203" s="47"/>
      <c r="EX203" s="47"/>
      <c r="EY203" s="47"/>
      <c r="EZ203" s="47"/>
      <c r="FA203" s="47"/>
      <c r="FB203" s="47"/>
      <c r="FC203" s="47"/>
      <c r="FD203" s="47"/>
      <c r="FE203" s="47"/>
      <c r="FF203" s="47"/>
      <c r="FG203" s="47"/>
      <c r="FH203" s="47"/>
      <c r="FI203" s="47"/>
      <c r="FJ203" s="47"/>
      <c r="FK203" s="47"/>
      <c r="FL203" s="47"/>
      <c r="FM203" s="47"/>
      <c r="FN203" s="47"/>
      <c r="FO203" s="47"/>
      <c r="FP203" s="47"/>
      <c r="FQ203" s="47"/>
      <c r="FR203" s="47"/>
      <c r="FS203" s="47"/>
      <c r="FT203" s="47"/>
      <c r="FU203" s="47"/>
      <c r="FV203" s="47"/>
      <c r="FW203" s="47"/>
      <c r="FX203" s="47"/>
      <c r="FY203" s="47"/>
      <c r="FZ203" s="47"/>
      <c r="GA203" s="47"/>
      <c r="GB203" s="47"/>
      <c r="GC203" s="47"/>
      <c r="GD203" s="47"/>
      <c r="GE203" s="47"/>
      <c r="GF203" s="47"/>
      <c r="GG203" s="47"/>
      <c r="GH203" s="47"/>
      <c r="GI203" s="47"/>
      <c r="GJ203" s="47"/>
      <c r="GK203" s="47"/>
      <c r="GL203" s="47"/>
      <c r="GM203" s="47"/>
      <c r="GN203" s="47"/>
      <c r="GO203" s="47"/>
      <c r="GP203" s="47"/>
      <c r="GQ203" s="47"/>
      <c r="GR203" s="47"/>
      <c r="GS203" s="47"/>
      <c r="GT203" s="47"/>
      <c r="GU203" s="47"/>
      <c r="GV203" s="47"/>
      <c r="GW203" s="47"/>
      <c r="GX203" s="47"/>
      <c r="GY203" s="47"/>
      <c r="GZ203" s="47"/>
    </row>
    <row r="204" spans="1:208" s="46" customFormat="1" x14ac:dyDescent="0.2">
      <c r="A204" s="2"/>
      <c r="B204" s="78"/>
      <c r="C204" s="78"/>
      <c r="D204" s="78"/>
      <c r="E204" s="78"/>
      <c r="F204" s="3"/>
      <c r="G204" s="3"/>
      <c r="H204" s="3"/>
      <c r="I204" s="3"/>
      <c r="J204" s="3"/>
      <c r="K204" s="3"/>
      <c r="L204" s="3"/>
      <c r="M204" s="79"/>
      <c r="N204" s="3"/>
      <c r="O204" s="3"/>
      <c r="P204" s="3"/>
      <c r="Q204" s="3"/>
      <c r="R204" s="3"/>
      <c r="S204" s="78"/>
      <c r="T204" s="78"/>
      <c r="U204" s="78"/>
      <c r="V204" s="78"/>
      <c r="W204" s="78"/>
      <c r="X204" s="3"/>
      <c r="Y204" s="78"/>
      <c r="Z204" s="78"/>
      <c r="AA204" s="78"/>
      <c r="AB204" s="78"/>
      <c r="AC204" s="78"/>
      <c r="AD204" s="78"/>
      <c r="AE204" s="78"/>
      <c r="AF204" s="3"/>
      <c r="AG204" s="3"/>
      <c r="AH204" s="3"/>
      <c r="AI204" s="78"/>
      <c r="AJ204" s="78"/>
      <c r="AK204" s="78"/>
      <c r="AL204" s="78"/>
      <c r="AM204" s="78"/>
      <c r="AN204" s="3"/>
      <c r="AO204" s="3"/>
      <c r="AP204" s="3"/>
      <c r="AQ204" s="3"/>
      <c r="AR204" s="3"/>
      <c r="AS204" s="3"/>
      <c r="AT204" s="78"/>
      <c r="AU204" s="3"/>
      <c r="AV204" s="3"/>
      <c r="AW204" s="3"/>
      <c r="AX204" s="3"/>
      <c r="AY204" s="3"/>
      <c r="AZ204" s="3"/>
      <c r="BA204" s="3"/>
      <c r="BB204" s="3"/>
      <c r="BC204" s="3"/>
      <c r="BD204" s="3"/>
      <c r="BE204" s="3"/>
      <c r="BF204" s="3"/>
      <c r="BG204" s="3"/>
      <c r="BH204" s="47"/>
      <c r="BI204" s="47"/>
      <c r="BJ204" s="47"/>
      <c r="BK204" s="47"/>
      <c r="BL204" s="47"/>
      <c r="BM204" s="47"/>
      <c r="BN204" s="47"/>
      <c r="BO204" s="47"/>
      <c r="BP204" s="47"/>
      <c r="BQ204" s="47"/>
      <c r="BR204" s="47"/>
      <c r="BS204" s="47"/>
      <c r="BT204" s="47"/>
      <c r="BU204" s="527"/>
      <c r="BV204" s="47"/>
      <c r="BW204" s="47"/>
      <c r="BX204" s="47"/>
      <c r="BY204" s="47"/>
      <c r="BZ204" s="47"/>
      <c r="CA204" s="47"/>
      <c r="CB204" s="47"/>
      <c r="CC204" s="47"/>
      <c r="CD204" s="47"/>
      <c r="CE204" s="47"/>
      <c r="CF204" s="47"/>
      <c r="CG204" s="47"/>
      <c r="CH204" s="47"/>
      <c r="CI204" s="47"/>
      <c r="CJ204" s="47"/>
      <c r="CK204" s="47"/>
      <c r="CL204" s="47"/>
      <c r="CM204" s="47"/>
      <c r="CN204" s="47"/>
      <c r="CO204" s="47"/>
      <c r="CP204" s="47"/>
      <c r="CQ204" s="47"/>
      <c r="CR204" s="47"/>
      <c r="CS204" s="47"/>
      <c r="CT204" s="47"/>
      <c r="CU204" s="47"/>
      <c r="CV204" s="47"/>
      <c r="CW204" s="47"/>
      <c r="CX204" s="47"/>
      <c r="CY204" s="47"/>
      <c r="CZ204" s="47"/>
      <c r="DA204" s="47"/>
      <c r="DB204" s="47"/>
      <c r="DC204" s="47"/>
      <c r="DD204" s="47"/>
      <c r="DE204" s="47"/>
      <c r="DF204" s="47"/>
      <c r="DG204" s="47"/>
      <c r="DH204" s="47"/>
      <c r="DI204" s="47"/>
      <c r="DJ204" s="47"/>
      <c r="DK204" s="47"/>
      <c r="DL204" s="47"/>
      <c r="DM204" s="47"/>
      <c r="DN204" s="47"/>
      <c r="DO204" s="47"/>
      <c r="DP204" s="47"/>
      <c r="DQ204" s="47"/>
      <c r="DR204" s="47"/>
      <c r="DS204" s="47"/>
      <c r="DT204" s="47"/>
      <c r="DU204" s="47"/>
      <c r="DV204" s="47"/>
      <c r="DW204" s="47"/>
      <c r="DX204" s="47"/>
      <c r="DY204" s="47"/>
      <c r="DZ204" s="47"/>
      <c r="EA204" s="47"/>
      <c r="EB204" s="47"/>
      <c r="EC204" s="47"/>
      <c r="ED204" s="47"/>
      <c r="EE204" s="47"/>
      <c r="EF204" s="47"/>
      <c r="EG204" s="47"/>
      <c r="EH204" s="47"/>
      <c r="EI204" s="47"/>
      <c r="EJ204" s="47"/>
      <c r="EK204" s="47"/>
      <c r="EL204" s="47"/>
      <c r="EM204" s="47"/>
      <c r="EN204" s="47"/>
      <c r="EO204" s="47"/>
      <c r="EP204" s="47"/>
      <c r="EQ204" s="47"/>
      <c r="ER204" s="47"/>
      <c r="ES204" s="47"/>
      <c r="ET204" s="47"/>
      <c r="EU204" s="47"/>
      <c r="EV204" s="47"/>
      <c r="EW204" s="47"/>
      <c r="EX204" s="47"/>
      <c r="EY204" s="47"/>
      <c r="EZ204" s="47"/>
      <c r="FA204" s="47"/>
      <c r="FB204" s="47"/>
      <c r="FC204" s="47"/>
      <c r="FD204" s="47"/>
      <c r="FE204" s="47"/>
      <c r="FF204" s="47"/>
      <c r="FG204" s="47"/>
      <c r="FH204" s="47"/>
      <c r="FI204" s="47"/>
      <c r="FJ204" s="47"/>
      <c r="FK204" s="47"/>
      <c r="FL204" s="47"/>
      <c r="FM204" s="47"/>
      <c r="FN204" s="47"/>
      <c r="FO204" s="47"/>
      <c r="FP204" s="47"/>
      <c r="FQ204" s="47"/>
      <c r="FR204" s="47"/>
      <c r="FS204" s="47"/>
      <c r="FT204" s="47"/>
      <c r="FU204" s="47"/>
      <c r="FV204" s="47"/>
      <c r="FW204" s="47"/>
      <c r="FX204" s="47"/>
      <c r="FY204" s="47"/>
      <c r="FZ204" s="47"/>
      <c r="GA204" s="47"/>
      <c r="GB204" s="47"/>
      <c r="GC204" s="47"/>
      <c r="GD204" s="47"/>
      <c r="GE204" s="47"/>
      <c r="GF204" s="47"/>
      <c r="GG204" s="47"/>
      <c r="GH204" s="47"/>
      <c r="GI204" s="47"/>
      <c r="GJ204" s="47"/>
      <c r="GK204" s="47"/>
      <c r="GL204" s="47"/>
      <c r="GM204" s="47"/>
      <c r="GN204" s="47"/>
      <c r="GO204" s="47"/>
      <c r="GP204" s="47"/>
      <c r="GQ204" s="47"/>
      <c r="GR204" s="47"/>
      <c r="GS204" s="47"/>
      <c r="GT204" s="47"/>
      <c r="GU204" s="47"/>
      <c r="GV204" s="47"/>
      <c r="GW204" s="47"/>
      <c r="GX204" s="47"/>
      <c r="GY204" s="47"/>
      <c r="GZ204" s="47"/>
    </row>
    <row r="205" spans="1:208" s="46" customFormat="1" x14ac:dyDescent="0.2">
      <c r="A205" s="2"/>
      <c r="B205" s="78"/>
      <c r="C205" s="78"/>
      <c r="D205" s="78"/>
      <c r="E205" s="78"/>
      <c r="F205" s="3"/>
      <c r="G205" s="3"/>
      <c r="H205" s="3"/>
      <c r="I205" s="3"/>
      <c r="J205" s="3"/>
      <c r="K205" s="3"/>
      <c r="L205" s="3"/>
      <c r="M205" s="79"/>
      <c r="N205" s="3"/>
      <c r="O205" s="3"/>
      <c r="P205" s="3"/>
      <c r="Q205" s="3"/>
      <c r="R205" s="3"/>
      <c r="S205" s="78"/>
      <c r="T205" s="78"/>
      <c r="U205" s="78"/>
      <c r="V205" s="78"/>
      <c r="W205" s="78"/>
      <c r="X205" s="3"/>
      <c r="Y205" s="78"/>
      <c r="Z205" s="78"/>
      <c r="AA205" s="78"/>
      <c r="AB205" s="78"/>
      <c r="AC205" s="78"/>
      <c r="AD205" s="78"/>
      <c r="AE205" s="78"/>
      <c r="AF205" s="3"/>
      <c r="AG205" s="3"/>
      <c r="AH205" s="3"/>
      <c r="AI205" s="78"/>
      <c r="AJ205" s="78"/>
      <c r="AK205" s="78"/>
      <c r="AL205" s="78"/>
      <c r="AM205" s="78"/>
      <c r="AN205" s="3"/>
      <c r="AO205" s="3"/>
      <c r="AP205" s="3"/>
      <c r="AQ205" s="3"/>
      <c r="AR205" s="3"/>
      <c r="AS205" s="3"/>
      <c r="AT205" s="78"/>
      <c r="AU205" s="3"/>
      <c r="AV205" s="3"/>
      <c r="AW205" s="3"/>
      <c r="AX205" s="3"/>
      <c r="AY205" s="3"/>
      <c r="AZ205" s="3"/>
      <c r="BA205" s="3"/>
      <c r="BB205" s="3"/>
      <c r="BC205" s="3"/>
      <c r="BD205" s="3"/>
      <c r="BE205" s="3"/>
      <c r="BF205" s="3"/>
      <c r="BG205" s="3"/>
      <c r="BH205" s="47"/>
      <c r="BI205" s="47"/>
      <c r="BJ205" s="47"/>
      <c r="BK205" s="47"/>
      <c r="BL205" s="47"/>
      <c r="BM205" s="47"/>
      <c r="BN205" s="47"/>
      <c r="BO205" s="47"/>
      <c r="BP205" s="47"/>
      <c r="BQ205" s="47"/>
      <c r="BR205" s="47"/>
      <c r="BS205" s="47"/>
      <c r="BT205" s="47"/>
      <c r="BU205" s="527"/>
      <c r="BV205" s="47"/>
      <c r="BW205" s="47"/>
      <c r="BX205" s="47"/>
      <c r="BY205" s="47"/>
      <c r="BZ205" s="47"/>
      <c r="CA205" s="47"/>
      <c r="CB205" s="47"/>
      <c r="CC205" s="47"/>
      <c r="CD205" s="47"/>
      <c r="CE205" s="47"/>
      <c r="CF205" s="47"/>
      <c r="CG205" s="47"/>
      <c r="CH205" s="47"/>
      <c r="CI205" s="47"/>
      <c r="CJ205" s="47"/>
      <c r="CK205" s="47"/>
      <c r="CL205" s="47"/>
      <c r="CM205" s="47"/>
      <c r="CN205" s="47"/>
      <c r="CO205" s="47"/>
      <c r="CP205" s="47"/>
      <c r="CQ205" s="47"/>
      <c r="CR205" s="47"/>
      <c r="CS205" s="47"/>
      <c r="CT205" s="47"/>
      <c r="CU205" s="47"/>
      <c r="CV205" s="47"/>
      <c r="CW205" s="47"/>
      <c r="CX205" s="47"/>
      <c r="CY205" s="47"/>
      <c r="CZ205" s="47"/>
      <c r="DA205" s="47"/>
      <c r="DB205" s="47"/>
      <c r="DC205" s="47"/>
      <c r="DD205" s="47"/>
      <c r="DE205" s="47"/>
      <c r="DF205" s="47"/>
      <c r="DG205" s="47"/>
      <c r="DH205" s="47"/>
      <c r="DI205" s="47"/>
      <c r="DJ205" s="47"/>
      <c r="DK205" s="47"/>
      <c r="DL205" s="47"/>
      <c r="DM205" s="47"/>
      <c r="DN205" s="47"/>
      <c r="DO205" s="47"/>
      <c r="DP205" s="47"/>
      <c r="DQ205" s="47"/>
      <c r="DR205" s="47"/>
      <c r="DS205" s="47"/>
      <c r="DT205" s="47"/>
      <c r="DU205" s="47"/>
      <c r="DV205" s="47"/>
      <c r="DW205" s="47"/>
      <c r="DX205" s="47"/>
      <c r="DY205" s="47"/>
      <c r="DZ205" s="47"/>
      <c r="EA205" s="47"/>
      <c r="EB205" s="47"/>
      <c r="EC205" s="47"/>
      <c r="ED205" s="47"/>
      <c r="EE205" s="47"/>
      <c r="EF205" s="47"/>
      <c r="EG205" s="47"/>
      <c r="EH205" s="47"/>
      <c r="EI205" s="47"/>
      <c r="EJ205" s="47"/>
      <c r="EK205" s="47"/>
      <c r="EL205" s="47"/>
      <c r="EM205" s="47"/>
      <c r="EN205" s="47"/>
      <c r="EO205" s="47"/>
      <c r="EP205" s="47"/>
      <c r="EQ205" s="47"/>
      <c r="ER205" s="47"/>
      <c r="ES205" s="47"/>
      <c r="ET205" s="47"/>
      <c r="EU205" s="47"/>
      <c r="EV205" s="47"/>
      <c r="EW205" s="47"/>
      <c r="EX205" s="47"/>
      <c r="EY205" s="47"/>
      <c r="EZ205" s="47"/>
      <c r="FA205" s="47"/>
      <c r="FB205" s="47"/>
      <c r="FC205" s="47"/>
      <c r="FD205" s="47"/>
      <c r="FE205" s="47"/>
      <c r="FF205" s="47"/>
      <c r="FG205" s="47"/>
      <c r="FH205" s="47"/>
      <c r="FI205" s="47"/>
      <c r="FJ205" s="47"/>
      <c r="FK205" s="47"/>
      <c r="FL205" s="47"/>
      <c r="FM205" s="47"/>
      <c r="FN205" s="47"/>
      <c r="FO205" s="47"/>
      <c r="FP205" s="47"/>
      <c r="FQ205" s="47"/>
      <c r="FR205" s="47"/>
      <c r="FS205" s="47"/>
      <c r="FT205" s="47"/>
      <c r="FU205" s="47"/>
      <c r="FV205" s="47"/>
      <c r="FW205" s="47"/>
      <c r="FX205" s="47"/>
      <c r="FY205" s="47"/>
      <c r="FZ205" s="47"/>
      <c r="GA205" s="47"/>
      <c r="GB205" s="47"/>
      <c r="GC205" s="47"/>
      <c r="GD205" s="47"/>
      <c r="GE205" s="47"/>
      <c r="GF205" s="47"/>
      <c r="GG205" s="47"/>
      <c r="GH205" s="47"/>
      <c r="GI205" s="47"/>
      <c r="GJ205" s="47"/>
      <c r="GK205" s="47"/>
      <c r="GL205" s="47"/>
      <c r="GM205" s="47"/>
      <c r="GN205" s="47"/>
      <c r="GO205" s="47"/>
      <c r="GP205" s="47"/>
      <c r="GQ205" s="47"/>
      <c r="GR205" s="47"/>
      <c r="GS205" s="47"/>
      <c r="GT205" s="47"/>
      <c r="GU205" s="47"/>
      <c r="GV205" s="47"/>
      <c r="GW205" s="47"/>
      <c r="GX205" s="47"/>
      <c r="GY205" s="47"/>
      <c r="GZ205" s="47"/>
    </row>
    <row r="206" spans="1:208" s="46" customFormat="1" x14ac:dyDescent="0.2">
      <c r="A206" s="2"/>
      <c r="B206" s="78"/>
      <c r="C206" s="78"/>
      <c r="D206" s="78"/>
      <c r="E206" s="78"/>
      <c r="F206" s="3"/>
      <c r="G206" s="3"/>
      <c r="H206" s="3"/>
      <c r="I206" s="3"/>
      <c r="J206" s="3"/>
      <c r="K206" s="3"/>
      <c r="L206" s="3"/>
      <c r="M206" s="79"/>
      <c r="N206" s="3"/>
      <c r="O206" s="3"/>
      <c r="P206" s="3"/>
      <c r="Q206" s="3"/>
      <c r="R206" s="3"/>
      <c r="S206" s="78"/>
      <c r="T206" s="78"/>
      <c r="U206" s="78"/>
      <c r="V206" s="78"/>
      <c r="W206" s="78"/>
      <c r="X206" s="3"/>
      <c r="Y206" s="78"/>
      <c r="Z206" s="78"/>
      <c r="AA206" s="78"/>
      <c r="AB206" s="78"/>
      <c r="AC206" s="78"/>
      <c r="AD206" s="78"/>
      <c r="AE206" s="78"/>
      <c r="AF206" s="3"/>
      <c r="AG206" s="3"/>
      <c r="AH206" s="3"/>
      <c r="AI206" s="78"/>
      <c r="AJ206" s="78"/>
      <c r="AK206" s="78"/>
      <c r="AL206" s="78"/>
      <c r="AM206" s="78"/>
      <c r="AN206" s="3"/>
      <c r="AO206" s="3"/>
      <c r="AP206" s="3"/>
      <c r="AQ206" s="3"/>
      <c r="AR206" s="3"/>
      <c r="AS206" s="3"/>
      <c r="AT206" s="78"/>
      <c r="AU206" s="3"/>
      <c r="AV206" s="3"/>
      <c r="AW206" s="3"/>
      <c r="AX206" s="3"/>
      <c r="AY206" s="3"/>
      <c r="AZ206" s="3"/>
      <c r="BA206" s="3"/>
      <c r="BB206" s="3"/>
      <c r="BC206" s="3"/>
      <c r="BD206" s="3"/>
      <c r="BE206" s="3"/>
      <c r="BF206" s="3"/>
      <c r="BG206" s="3"/>
      <c r="BH206" s="47"/>
      <c r="BI206" s="47"/>
      <c r="BJ206" s="47"/>
      <c r="BK206" s="47"/>
      <c r="BL206" s="47"/>
      <c r="BM206" s="47"/>
      <c r="BN206" s="47"/>
      <c r="BO206" s="47"/>
      <c r="BP206" s="47"/>
      <c r="BQ206" s="47"/>
      <c r="BR206" s="47"/>
      <c r="BS206" s="47"/>
      <c r="BT206" s="47"/>
      <c r="BU206" s="527"/>
      <c r="BV206" s="47"/>
      <c r="BW206" s="47"/>
      <c r="BX206" s="47"/>
      <c r="BY206" s="47"/>
      <c r="BZ206" s="47"/>
      <c r="CA206" s="47"/>
      <c r="CB206" s="47"/>
      <c r="CC206" s="47"/>
      <c r="CD206" s="47"/>
      <c r="CE206" s="47"/>
      <c r="CF206" s="47"/>
      <c r="CG206" s="47"/>
      <c r="CH206" s="47"/>
      <c r="CI206" s="47"/>
      <c r="CJ206" s="47"/>
      <c r="CK206" s="47"/>
      <c r="CL206" s="47"/>
      <c r="CM206" s="47"/>
      <c r="CN206" s="47"/>
      <c r="CO206" s="47"/>
      <c r="CP206" s="47"/>
      <c r="CQ206" s="47"/>
      <c r="CR206" s="47"/>
      <c r="CS206" s="47"/>
      <c r="CT206" s="47"/>
      <c r="CU206" s="47"/>
      <c r="CV206" s="47"/>
      <c r="CW206" s="47"/>
      <c r="CX206" s="47"/>
      <c r="CY206" s="47"/>
      <c r="CZ206" s="47"/>
      <c r="DA206" s="47"/>
      <c r="DB206" s="47"/>
      <c r="DC206" s="47"/>
      <c r="DD206" s="47"/>
      <c r="DE206" s="47"/>
      <c r="DF206" s="47"/>
      <c r="DG206" s="47"/>
      <c r="DH206" s="47"/>
      <c r="DI206" s="47"/>
      <c r="DJ206" s="47"/>
      <c r="DK206" s="47"/>
      <c r="DL206" s="47"/>
      <c r="DM206" s="47"/>
      <c r="DN206" s="47"/>
      <c r="DO206" s="47"/>
      <c r="DP206" s="47"/>
      <c r="DQ206" s="47"/>
      <c r="DR206" s="47"/>
      <c r="DS206" s="47"/>
      <c r="DT206" s="47"/>
      <c r="DU206" s="47"/>
      <c r="DV206" s="47"/>
      <c r="DW206" s="47"/>
      <c r="DX206" s="47"/>
      <c r="DY206" s="47"/>
      <c r="DZ206" s="47"/>
      <c r="EA206" s="47"/>
      <c r="EB206" s="47"/>
      <c r="EC206" s="47"/>
      <c r="ED206" s="47"/>
      <c r="EE206" s="47"/>
      <c r="EF206" s="47"/>
      <c r="EG206" s="47"/>
      <c r="EH206" s="47"/>
      <c r="EI206" s="47"/>
      <c r="EJ206" s="47"/>
      <c r="EK206" s="47"/>
      <c r="EL206" s="47"/>
      <c r="EM206" s="47"/>
      <c r="EN206" s="47"/>
      <c r="EO206" s="47"/>
      <c r="EP206" s="47"/>
      <c r="EQ206" s="47"/>
      <c r="ER206" s="47"/>
      <c r="ES206" s="47"/>
      <c r="ET206" s="47"/>
      <c r="EU206" s="47"/>
      <c r="EV206" s="47"/>
      <c r="EW206" s="47"/>
      <c r="EX206" s="47"/>
      <c r="EY206" s="47"/>
      <c r="EZ206" s="47"/>
      <c r="FA206" s="47"/>
      <c r="FB206" s="47"/>
      <c r="FC206" s="47"/>
      <c r="FD206" s="47"/>
      <c r="FE206" s="47"/>
      <c r="FF206" s="47"/>
      <c r="FG206" s="47"/>
      <c r="FH206" s="47"/>
      <c r="FI206" s="47"/>
      <c r="FJ206" s="47"/>
      <c r="FK206" s="47"/>
      <c r="FL206" s="47"/>
      <c r="FM206" s="47"/>
      <c r="FN206" s="47"/>
      <c r="FO206" s="47"/>
      <c r="FP206" s="47"/>
      <c r="FQ206" s="47"/>
      <c r="FR206" s="47"/>
      <c r="FS206" s="47"/>
      <c r="FT206" s="47"/>
      <c r="FU206" s="47"/>
      <c r="FV206" s="47"/>
      <c r="FW206" s="47"/>
      <c r="FX206" s="47"/>
      <c r="FY206" s="47"/>
      <c r="FZ206" s="47"/>
      <c r="GA206" s="47"/>
      <c r="GB206" s="47"/>
      <c r="GC206" s="47"/>
      <c r="GD206" s="47"/>
      <c r="GE206" s="47"/>
      <c r="GF206" s="47"/>
      <c r="GG206" s="47"/>
      <c r="GH206" s="47"/>
      <c r="GI206" s="47"/>
      <c r="GJ206" s="47"/>
      <c r="GK206" s="47"/>
      <c r="GL206" s="47"/>
      <c r="GM206" s="47"/>
      <c r="GN206" s="47"/>
      <c r="GO206" s="47"/>
      <c r="GP206" s="47"/>
      <c r="GQ206" s="47"/>
      <c r="GR206" s="47"/>
      <c r="GS206" s="47"/>
      <c r="GT206" s="47"/>
      <c r="GU206" s="47"/>
      <c r="GV206" s="47"/>
      <c r="GW206" s="47"/>
      <c r="GX206" s="47"/>
      <c r="GY206" s="47"/>
      <c r="GZ206" s="47"/>
    </row>
    <row r="207" spans="1:208" s="46" customFormat="1" x14ac:dyDescent="0.2">
      <c r="A207" s="2"/>
      <c r="B207" s="78"/>
      <c r="C207" s="78"/>
      <c r="D207" s="78"/>
      <c r="E207" s="78"/>
      <c r="F207" s="3"/>
      <c r="G207" s="3"/>
      <c r="H207" s="3"/>
      <c r="I207" s="3"/>
      <c r="J207" s="3"/>
      <c r="K207" s="3"/>
      <c r="L207" s="3"/>
      <c r="M207" s="79"/>
      <c r="N207" s="3"/>
      <c r="O207" s="3"/>
      <c r="P207" s="3"/>
      <c r="Q207" s="3"/>
      <c r="R207" s="3"/>
      <c r="S207" s="78"/>
      <c r="T207" s="78"/>
      <c r="U207" s="78"/>
      <c r="V207" s="78"/>
      <c r="W207" s="78"/>
      <c r="X207" s="3"/>
      <c r="Y207" s="78"/>
      <c r="Z207" s="78"/>
      <c r="AA207" s="78"/>
      <c r="AB207" s="78"/>
      <c r="AC207" s="78"/>
      <c r="AD207" s="78"/>
      <c r="AE207" s="78"/>
      <c r="AF207" s="3"/>
      <c r="AG207" s="3"/>
      <c r="AH207" s="3"/>
      <c r="AI207" s="78"/>
      <c r="AJ207" s="78"/>
      <c r="AK207" s="78"/>
      <c r="AL207" s="78"/>
      <c r="AM207" s="78"/>
      <c r="AN207" s="3"/>
      <c r="AO207" s="3"/>
      <c r="AP207" s="3"/>
      <c r="AQ207" s="3"/>
      <c r="AR207" s="3"/>
      <c r="AS207" s="3"/>
      <c r="AT207" s="78"/>
      <c r="AU207" s="3"/>
      <c r="AV207" s="3"/>
      <c r="AW207" s="3"/>
      <c r="AX207" s="3"/>
      <c r="AY207" s="3"/>
      <c r="AZ207" s="3"/>
      <c r="BA207" s="3"/>
      <c r="BB207" s="3"/>
      <c r="BC207" s="3"/>
      <c r="BD207" s="3"/>
      <c r="BE207" s="3"/>
      <c r="BF207" s="3"/>
      <c r="BG207" s="3"/>
      <c r="BH207" s="47"/>
      <c r="BI207" s="47"/>
      <c r="BJ207" s="47"/>
      <c r="BK207" s="47"/>
      <c r="BL207" s="47"/>
      <c r="BM207" s="47"/>
      <c r="BN207" s="47"/>
      <c r="BO207" s="47"/>
      <c r="BP207" s="47"/>
      <c r="BQ207" s="47"/>
      <c r="BR207" s="47"/>
      <c r="BS207" s="47"/>
      <c r="BT207" s="47"/>
      <c r="BU207" s="52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c r="CR207" s="47"/>
      <c r="CS207" s="47"/>
      <c r="CT207" s="47"/>
      <c r="CU207" s="47"/>
      <c r="CV207" s="47"/>
      <c r="CW207" s="47"/>
      <c r="CX207" s="47"/>
      <c r="CY207" s="47"/>
      <c r="CZ207" s="47"/>
      <c r="DA207" s="47"/>
      <c r="DB207" s="47"/>
      <c r="DC207" s="47"/>
      <c r="DD207" s="47"/>
      <c r="DE207" s="47"/>
      <c r="DF207" s="47"/>
      <c r="DG207" s="47"/>
      <c r="DH207" s="47"/>
      <c r="DI207" s="47"/>
      <c r="DJ207" s="47"/>
      <c r="DK207" s="47"/>
      <c r="DL207" s="47"/>
      <c r="DM207" s="47"/>
      <c r="DN207" s="47"/>
      <c r="DO207" s="47"/>
      <c r="DP207" s="47"/>
      <c r="DQ207" s="47"/>
      <c r="DR207" s="47"/>
      <c r="DS207" s="47"/>
      <c r="DT207" s="47"/>
      <c r="DU207" s="47"/>
      <c r="DV207" s="47"/>
      <c r="DW207" s="47"/>
      <c r="DX207" s="47"/>
      <c r="DY207" s="47"/>
      <c r="DZ207" s="47"/>
      <c r="EA207" s="47"/>
      <c r="EB207" s="47"/>
      <c r="EC207" s="47"/>
      <c r="ED207" s="47"/>
      <c r="EE207" s="47"/>
      <c r="EF207" s="47"/>
      <c r="EG207" s="47"/>
      <c r="EH207" s="47"/>
      <c r="EI207" s="47"/>
      <c r="EJ207" s="47"/>
      <c r="EK207" s="47"/>
      <c r="EL207" s="47"/>
      <c r="EM207" s="47"/>
      <c r="EN207" s="47"/>
      <c r="EO207" s="47"/>
      <c r="EP207" s="47"/>
      <c r="EQ207" s="47"/>
      <c r="ER207" s="47"/>
      <c r="ES207" s="47"/>
      <c r="ET207" s="47"/>
      <c r="EU207" s="47"/>
      <c r="EV207" s="47"/>
      <c r="EW207" s="47"/>
      <c r="EX207" s="47"/>
      <c r="EY207" s="47"/>
      <c r="EZ207" s="47"/>
      <c r="FA207" s="47"/>
      <c r="FB207" s="47"/>
      <c r="FC207" s="47"/>
      <c r="FD207" s="47"/>
      <c r="FE207" s="47"/>
      <c r="FF207" s="47"/>
      <c r="FG207" s="47"/>
      <c r="FH207" s="47"/>
      <c r="FI207" s="47"/>
      <c r="FJ207" s="47"/>
      <c r="FK207" s="47"/>
      <c r="FL207" s="47"/>
      <c r="FM207" s="47"/>
      <c r="FN207" s="47"/>
      <c r="FO207" s="47"/>
      <c r="FP207" s="47"/>
      <c r="FQ207" s="47"/>
      <c r="FR207" s="47"/>
      <c r="FS207" s="47"/>
      <c r="FT207" s="47"/>
      <c r="FU207" s="47"/>
      <c r="FV207" s="47"/>
      <c r="FW207" s="47"/>
      <c r="FX207" s="47"/>
      <c r="FY207" s="47"/>
      <c r="FZ207" s="47"/>
      <c r="GA207" s="47"/>
      <c r="GB207" s="47"/>
      <c r="GC207" s="47"/>
      <c r="GD207" s="47"/>
      <c r="GE207" s="47"/>
      <c r="GF207" s="47"/>
      <c r="GG207" s="47"/>
      <c r="GH207" s="47"/>
      <c r="GI207" s="47"/>
      <c r="GJ207" s="47"/>
      <c r="GK207" s="47"/>
      <c r="GL207" s="47"/>
      <c r="GM207" s="47"/>
      <c r="GN207" s="47"/>
      <c r="GO207" s="47"/>
      <c r="GP207" s="47"/>
      <c r="GQ207" s="47"/>
      <c r="GR207" s="47"/>
      <c r="GS207" s="47"/>
      <c r="GT207" s="47"/>
      <c r="GU207" s="47"/>
      <c r="GV207" s="47"/>
      <c r="GW207" s="47"/>
      <c r="GX207" s="47"/>
      <c r="GY207" s="47"/>
      <c r="GZ207" s="47"/>
    </row>
    <row r="208" spans="1:208" s="46" customFormat="1" x14ac:dyDescent="0.2">
      <c r="A208" s="2"/>
      <c r="B208" s="78"/>
      <c r="C208" s="78"/>
      <c r="D208" s="78"/>
      <c r="E208" s="78"/>
      <c r="F208" s="3"/>
      <c r="G208" s="3"/>
      <c r="H208" s="3"/>
      <c r="I208" s="3"/>
      <c r="J208" s="3"/>
      <c r="K208" s="3"/>
      <c r="L208" s="3"/>
      <c r="M208" s="79"/>
      <c r="N208" s="3"/>
      <c r="O208" s="3"/>
      <c r="P208" s="3"/>
      <c r="Q208" s="3"/>
      <c r="R208" s="3"/>
      <c r="S208" s="78"/>
      <c r="T208" s="78"/>
      <c r="U208" s="78"/>
      <c r="V208" s="78"/>
      <c r="W208" s="78"/>
      <c r="X208" s="3"/>
      <c r="Y208" s="78"/>
      <c r="Z208" s="78"/>
      <c r="AA208" s="78"/>
      <c r="AB208" s="78"/>
      <c r="AC208" s="78"/>
      <c r="AD208" s="78"/>
      <c r="AE208" s="78"/>
      <c r="AF208" s="3"/>
      <c r="AG208" s="3"/>
      <c r="AH208" s="3"/>
      <c r="AI208" s="78"/>
      <c r="AJ208" s="78"/>
      <c r="AK208" s="78"/>
      <c r="AL208" s="78"/>
      <c r="AM208" s="78"/>
      <c r="AN208" s="3"/>
      <c r="AO208" s="3"/>
      <c r="AP208" s="3"/>
      <c r="AQ208" s="3"/>
      <c r="AR208" s="3"/>
      <c r="AS208" s="3"/>
      <c r="AT208" s="78"/>
      <c r="AU208" s="3"/>
      <c r="AV208" s="3"/>
      <c r="AW208" s="3"/>
      <c r="AX208" s="3"/>
      <c r="AY208" s="3"/>
      <c r="AZ208" s="3"/>
      <c r="BA208" s="3"/>
      <c r="BB208" s="3"/>
      <c r="BC208" s="3"/>
      <c r="BD208" s="3"/>
      <c r="BE208" s="3"/>
      <c r="BF208" s="3"/>
      <c r="BG208" s="3"/>
      <c r="BH208" s="47"/>
      <c r="BI208" s="47"/>
      <c r="BJ208" s="47"/>
      <c r="BK208" s="47"/>
      <c r="BL208" s="47"/>
      <c r="BM208" s="47"/>
      <c r="BN208" s="47"/>
      <c r="BO208" s="47"/>
      <c r="BP208" s="47"/>
      <c r="BQ208" s="47"/>
      <c r="BR208" s="47"/>
      <c r="BS208" s="47"/>
      <c r="BT208" s="47"/>
      <c r="BU208" s="527"/>
      <c r="BV208" s="47"/>
      <c r="BW208" s="47"/>
      <c r="BX208" s="47"/>
      <c r="BY208" s="47"/>
      <c r="BZ208" s="47"/>
      <c r="CA208" s="47"/>
      <c r="CB208" s="47"/>
      <c r="CC208" s="47"/>
      <c r="CD208" s="47"/>
      <c r="CE208" s="47"/>
      <c r="CF208" s="47"/>
      <c r="CG208" s="47"/>
      <c r="CH208" s="47"/>
      <c r="CI208" s="47"/>
      <c r="CJ208" s="47"/>
      <c r="CK208" s="47"/>
      <c r="CL208" s="47"/>
      <c r="CM208" s="47"/>
      <c r="CN208" s="47"/>
      <c r="CO208" s="47"/>
      <c r="CP208" s="47"/>
      <c r="CQ208" s="47"/>
      <c r="CR208" s="47"/>
      <c r="CS208" s="47"/>
      <c r="CT208" s="47"/>
      <c r="CU208" s="47"/>
      <c r="CV208" s="47"/>
      <c r="CW208" s="47"/>
      <c r="CX208" s="47"/>
      <c r="CY208" s="47"/>
      <c r="CZ208" s="47"/>
      <c r="DA208" s="47"/>
      <c r="DB208" s="47"/>
      <c r="DC208" s="47"/>
      <c r="DD208" s="47"/>
      <c r="DE208" s="47"/>
      <c r="DF208" s="47"/>
      <c r="DG208" s="47"/>
      <c r="DH208" s="47"/>
      <c r="DI208" s="47"/>
      <c r="DJ208" s="47"/>
      <c r="DK208" s="47"/>
      <c r="DL208" s="47"/>
      <c r="DM208" s="47"/>
      <c r="DN208" s="47"/>
      <c r="DO208" s="47"/>
      <c r="DP208" s="47"/>
      <c r="DQ208" s="47"/>
      <c r="DR208" s="47"/>
      <c r="DS208" s="47"/>
      <c r="DT208" s="47"/>
      <c r="DU208" s="47"/>
      <c r="DV208" s="47"/>
      <c r="DW208" s="47"/>
      <c r="DX208" s="47"/>
      <c r="DY208" s="47"/>
      <c r="DZ208" s="47"/>
      <c r="EA208" s="47"/>
      <c r="EB208" s="47"/>
      <c r="EC208" s="47"/>
      <c r="ED208" s="47"/>
      <c r="EE208" s="47"/>
      <c r="EF208" s="47"/>
      <c r="EG208" s="47"/>
      <c r="EH208" s="47"/>
      <c r="EI208" s="47"/>
      <c r="EJ208" s="47"/>
      <c r="EK208" s="47"/>
      <c r="EL208" s="47"/>
      <c r="EM208" s="47"/>
      <c r="EN208" s="47"/>
      <c r="EO208" s="47"/>
      <c r="EP208" s="47"/>
      <c r="EQ208" s="47"/>
      <c r="ER208" s="47"/>
      <c r="ES208" s="47"/>
      <c r="ET208" s="47"/>
      <c r="EU208" s="47"/>
      <c r="EV208" s="47"/>
      <c r="EW208" s="47"/>
      <c r="EX208" s="47"/>
      <c r="EY208" s="47"/>
      <c r="EZ208" s="47"/>
      <c r="FA208" s="47"/>
      <c r="FB208" s="47"/>
      <c r="FC208" s="47"/>
      <c r="FD208" s="47"/>
      <c r="FE208" s="47"/>
      <c r="FF208" s="47"/>
      <c r="FG208" s="47"/>
      <c r="FH208" s="47"/>
      <c r="FI208" s="47"/>
      <c r="FJ208" s="47"/>
      <c r="FK208" s="47"/>
      <c r="FL208" s="47"/>
      <c r="FM208" s="47"/>
      <c r="FN208" s="47"/>
      <c r="FO208" s="47"/>
      <c r="FP208" s="47"/>
      <c r="FQ208" s="47"/>
      <c r="FR208" s="47"/>
      <c r="FS208" s="47"/>
      <c r="FT208" s="47"/>
      <c r="FU208" s="47"/>
      <c r="FV208" s="47"/>
      <c r="FW208" s="47"/>
      <c r="FX208" s="47"/>
      <c r="FY208" s="47"/>
      <c r="FZ208" s="47"/>
      <c r="GA208" s="47"/>
      <c r="GB208" s="47"/>
      <c r="GC208" s="47"/>
      <c r="GD208" s="47"/>
      <c r="GE208" s="47"/>
      <c r="GF208" s="47"/>
      <c r="GG208" s="47"/>
      <c r="GH208" s="47"/>
      <c r="GI208" s="47"/>
      <c r="GJ208" s="47"/>
      <c r="GK208" s="47"/>
      <c r="GL208" s="47"/>
      <c r="GM208" s="47"/>
      <c r="GN208" s="47"/>
      <c r="GO208" s="47"/>
      <c r="GP208" s="47"/>
      <c r="GQ208" s="47"/>
      <c r="GR208" s="47"/>
      <c r="GS208" s="47"/>
      <c r="GT208" s="47"/>
      <c r="GU208" s="47"/>
      <c r="GV208" s="47"/>
      <c r="GW208" s="47"/>
      <c r="GX208" s="47"/>
      <c r="GY208" s="47"/>
      <c r="GZ208" s="47"/>
    </row>
    <row r="209" spans="1:208" s="46" customFormat="1" x14ac:dyDescent="0.2">
      <c r="A209" s="2"/>
      <c r="B209" s="78"/>
      <c r="C209" s="78"/>
      <c r="D209" s="78"/>
      <c r="E209" s="78"/>
      <c r="F209" s="3"/>
      <c r="G209" s="3"/>
      <c r="H209" s="3"/>
      <c r="I209" s="3"/>
      <c r="J209" s="3"/>
      <c r="K209" s="3"/>
      <c r="L209" s="3"/>
      <c r="M209" s="79"/>
      <c r="N209" s="3"/>
      <c r="O209" s="3"/>
      <c r="P209" s="3"/>
      <c r="Q209" s="3"/>
      <c r="R209" s="3"/>
      <c r="S209" s="78"/>
      <c r="T209" s="78"/>
      <c r="U209" s="78"/>
      <c r="V209" s="78"/>
      <c r="W209" s="78"/>
      <c r="X209" s="3"/>
      <c r="Y209" s="78"/>
      <c r="Z209" s="78"/>
      <c r="AA209" s="78"/>
      <c r="AB209" s="78"/>
      <c r="AC209" s="78"/>
      <c r="AD209" s="78"/>
      <c r="AE209" s="78"/>
      <c r="AF209" s="3"/>
      <c r="AG209" s="3"/>
      <c r="AH209" s="3"/>
      <c r="AI209" s="78"/>
      <c r="AJ209" s="78"/>
      <c r="AK209" s="78"/>
      <c r="AL209" s="78"/>
      <c r="AM209" s="78"/>
      <c r="AN209" s="3"/>
      <c r="AO209" s="3"/>
      <c r="AP209" s="3"/>
      <c r="AQ209" s="3"/>
      <c r="AR209" s="3"/>
      <c r="AS209" s="3"/>
      <c r="AT209" s="78"/>
      <c r="AU209" s="3"/>
      <c r="AV209" s="3"/>
      <c r="AW209" s="3"/>
      <c r="AX209" s="3"/>
      <c r="AY209" s="3"/>
      <c r="AZ209" s="3"/>
      <c r="BA209" s="3"/>
      <c r="BB209" s="3"/>
      <c r="BC209" s="3"/>
      <c r="BD209" s="3"/>
      <c r="BE209" s="3"/>
      <c r="BF209" s="3"/>
      <c r="BG209" s="3"/>
      <c r="BH209" s="47"/>
      <c r="BI209" s="47"/>
      <c r="BJ209" s="47"/>
      <c r="BK209" s="47"/>
      <c r="BL209" s="47"/>
      <c r="BM209" s="47"/>
      <c r="BN209" s="47"/>
      <c r="BO209" s="47"/>
      <c r="BP209" s="47"/>
      <c r="BQ209" s="47"/>
      <c r="BR209" s="47"/>
      <c r="BS209" s="47"/>
      <c r="BT209" s="47"/>
      <c r="BU209" s="527"/>
      <c r="BV209" s="47"/>
      <c r="BW209" s="47"/>
      <c r="BX209" s="47"/>
      <c r="BY209" s="47"/>
      <c r="BZ209" s="47"/>
      <c r="CA209" s="47"/>
      <c r="CB209" s="47"/>
      <c r="CC209" s="47"/>
      <c r="CD209" s="47"/>
      <c r="CE209" s="47"/>
      <c r="CF209" s="47"/>
      <c r="CG209" s="47"/>
      <c r="CH209" s="47"/>
      <c r="CI209" s="47"/>
      <c r="CJ209" s="47"/>
      <c r="CK209" s="47"/>
      <c r="CL209" s="47"/>
      <c r="CM209" s="47"/>
      <c r="CN209" s="47"/>
      <c r="CO209" s="47"/>
      <c r="CP209" s="47"/>
      <c r="CQ209" s="47"/>
      <c r="CR209" s="47"/>
      <c r="CS209" s="47"/>
      <c r="CT209" s="47"/>
      <c r="CU209" s="47"/>
      <c r="CV209" s="47"/>
      <c r="CW209" s="47"/>
      <c r="CX209" s="47"/>
      <c r="CY209" s="47"/>
      <c r="CZ209" s="47"/>
      <c r="DA209" s="47"/>
      <c r="DB209" s="47"/>
      <c r="DC209" s="47"/>
      <c r="DD209" s="47"/>
      <c r="DE209" s="47"/>
      <c r="DF209" s="47"/>
      <c r="DG209" s="47"/>
      <c r="DH209" s="47"/>
      <c r="DI209" s="47"/>
      <c r="DJ209" s="47"/>
      <c r="DK209" s="47"/>
      <c r="DL209" s="47"/>
      <c r="DM209" s="47"/>
      <c r="DN209" s="47"/>
      <c r="DO209" s="47"/>
      <c r="DP209" s="47"/>
      <c r="DQ209" s="47"/>
      <c r="DR209" s="47"/>
      <c r="DS209" s="47"/>
      <c r="DT209" s="47"/>
      <c r="DU209" s="47"/>
      <c r="DV209" s="47"/>
      <c r="DW209" s="47"/>
      <c r="DX209" s="47"/>
      <c r="DY209" s="47"/>
      <c r="DZ209" s="47"/>
      <c r="EA209" s="47"/>
      <c r="EB209" s="47"/>
      <c r="EC209" s="47"/>
      <c r="ED209" s="47"/>
      <c r="EE209" s="47"/>
      <c r="EF209" s="47"/>
      <c r="EG209" s="47"/>
      <c r="EH209" s="47"/>
      <c r="EI209" s="47"/>
      <c r="EJ209" s="47"/>
      <c r="EK209" s="47"/>
      <c r="EL209" s="47"/>
      <c r="EM209" s="47"/>
      <c r="EN209" s="47"/>
      <c r="EO209" s="47"/>
      <c r="EP209" s="47"/>
      <c r="EQ209" s="47"/>
      <c r="ER209" s="47"/>
      <c r="ES209" s="47"/>
      <c r="ET209" s="47"/>
      <c r="EU209" s="47"/>
      <c r="EV209" s="47"/>
      <c r="EW209" s="47"/>
      <c r="EX209" s="47"/>
      <c r="EY209" s="47"/>
      <c r="EZ209" s="47"/>
      <c r="FA209" s="47"/>
      <c r="FB209" s="47"/>
      <c r="FC209" s="47"/>
      <c r="FD209" s="47"/>
      <c r="FE209" s="47"/>
      <c r="FF209" s="47"/>
      <c r="FG209" s="47"/>
      <c r="FH209" s="47"/>
      <c r="FI209" s="47"/>
      <c r="FJ209" s="47"/>
      <c r="FK209" s="47"/>
      <c r="FL209" s="47"/>
      <c r="FM209" s="47"/>
      <c r="FN209" s="47"/>
      <c r="FO209" s="47"/>
      <c r="FP209" s="47"/>
      <c r="FQ209" s="47"/>
      <c r="FR209" s="47"/>
      <c r="FS209" s="47"/>
      <c r="FT209" s="47"/>
      <c r="FU209" s="47"/>
      <c r="FV209" s="47"/>
      <c r="FW209" s="47"/>
      <c r="FX209" s="47"/>
      <c r="FY209" s="47"/>
      <c r="FZ209" s="47"/>
      <c r="GA209" s="47"/>
      <c r="GB209" s="47"/>
      <c r="GC209" s="47"/>
      <c r="GD209" s="47"/>
      <c r="GE209" s="47"/>
      <c r="GF209" s="47"/>
      <c r="GG209" s="47"/>
      <c r="GH209" s="47"/>
      <c r="GI209" s="47"/>
      <c r="GJ209" s="47"/>
      <c r="GK209" s="47"/>
      <c r="GL209" s="47"/>
      <c r="GM209" s="47"/>
      <c r="GN209" s="47"/>
      <c r="GO209" s="47"/>
      <c r="GP209" s="47"/>
      <c r="GQ209" s="47"/>
      <c r="GR209" s="47"/>
      <c r="GS209" s="47"/>
      <c r="GT209" s="47"/>
      <c r="GU209" s="47"/>
      <c r="GV209" s="47"/>
      <c r="GW209" s="47"/>
      <c r="GX209" s="47"/>
      <c r="GY209" s="47"/>
      <c r="GZ209" s="47"/>
    </row>
    <row r="210" spans="1:208" s="46" customFormat="1" x14ac:dyDescent="0.2">
      <c r="A210" s="2"/>
      <c r="B210" s="78"/>
      <c r="C210" s="78"/>
      <c r="D210" s="78"/>
      <c r="E210" s="78"/>
      <c r="F210" s="3"/>
      <c r="G210" s="3"/>
      <c r="H210" s="3"/>
      <c r="I210" s="3"/>
      <c r="J210" s="3"/>
      <c r="K210" s="3"/>
      <c r="L210" s="3"/>
      <c r="M210" s="79"/>
      <c r="N210" s="3"/>
      <c r="O210" s="3"/>
      <c r="P210" s="3"/>
      <c r="Q210" s="3"/>
      <c r="R210" s="3"/>
      <c r="S210" s="78"/>
      <c r="T210" s="78"/>
      <c r="U210" s="78"/>
      <c r="V210" s="78"/>
      <c r="W210" s="78"/>
      <c r="X210" s="3"/>
      <c r="Y210" s="78"/>
      <c r="Z210" s="78"/>
      <c r="AA210" s="78"/>
      <c r="AB210" s="78"/>
      <c r="AC210" s="78"/>
      <c r="AD210" s="78"/>
      <c r="AE210" s="78"/>
      <c r="AF210" s="3"/>
      <c r="AG210" s="3"/>
      <c r="AH210" s="3"/>
      <c r="AI210" s="78"/>
      <c r="AJ210" s="78"/>
      <c r="AK210" s="78"/>
      <c r="AL210" s="78"/>
      <c r="AM210" s="78"/>
      <c r="AN210" s="3"/>
      <c r="AO210" s="3"/>
      <c r="AP210" s="3"/>
      <c r="AQ210" s="3"/>
      <c r="AR210" s="3"/>
      <c r="AS210" s="3"/>
      <c r="AT210" s="78"/>
      <c r="AU210" s="3"/>
      <c r="AV210" s="3"/>
      <c r="AW210" s="3"/>
      <c r="AX210" s="3"/>
      <c r="AY210" s="3"/>
      <c r="AZ210" s="3"/>
      <c r="BA210" s="3"/>
      <c r="BB210" s="3"/>
      <c r="BC210" s="3"/>
      <c r="BD210" s="3"/>
      <c r="BE210" s="3"/>
      <c r="BF210" s="3"/>
      <c r="BG210" s="3"/>
      <c r="BH210" s="47"/>
      <c r="BI210" s="47"/>
      <c r="BJ210" s="47"/>
      <c r="BK210" s="47"/>
      <c r="BL210" s="47"/>
      <c r="BM210" s="47"/>
      <c r="BN210" s="47"/>
      <c r="BO210" s="47"/>
      <c r="BP210" s="47"/>
      <c r="BQ210" s="47"/>
      <c r="BR210" s="47"/>
      <c r="BS210" s="47"/>
      <c r="BT210" s="47"/>
      <c r="BU210" s="527"/>
      <c r="BV210" s="47"/>
      <c r="BW210" s="47"/>
      <c r="BX210" s="47"/>
      <c r="BY210" s="47"/>
      <c r="BZ210" s="47"/>
      <c r="CA210" s="47"/>
      <c r="CB210" s="47"/>
      <c r="CC210" s="47"/>
      <c r="CD210" s="47"/>
      <c r="CE210" s="47"/>
      <c r="CF210" s="47"/>
      <c r="CG210" s="47"/>
      <c r="CH210" s="47"/>
      <c r="CI210" s="47"/>
      <c r="CJ210" s="47"/>
      <c r="CK210" s="47"/>
      <c r="CL210" s="47"/>
      <c r="CM210" s="47"/>
      <c r="CN210" s="47"/>
      <c r="CO210" s="47"/>
      <c r="CP210" s="47"/>
      <c r="CQ210" s="47"/>
      <c r="CR210" s="47"/>
      <c r="CS210" s="47"/>
      <c r="CT210" s="47"/>
      <c r="CU210" s="47"/>
      <c r="CV210" s="47"/>
      <c r="CW210" s="47"/>
      <c r="CX210" s="47"/>
      <c r="CY210" s="47"/>
      <c r="CZ210" s="47"/>
      <c r="DA210" s="47"/>
      <c r="DB210" s="47"/>
      <c r="DC210" s="47"/>
      <c r="DD210" s="47"/>
      <c r="DE210" s="47"/>
      <c r="DF210" s="47"/>
      <c r="DG210" s="47"/>
      <c r="DH210" s="47"/>
      <c r="DI210" s="47"/>
      <c r="DJ210" s="47"/>
      <c r="DK210" s="47"/>
      <c r="DL210" s="47"/>
      <c r="DM210" s="47"/>
      <c r="DN210" s="47"/>
      <c r="DO210" s="47"/>
      <c r="DP210" s="47"/>
      <c r="DQ210" s="47"/>
      <c r="DR210" s="47"/>
      <c r="DS210" s="47"/>
      <c r="DT210" s="47"/>
      <c r="DU210" s="47"/>
      <c r="DV210" s="47"/>
      <c r="DW210" s="47"/>
      <c r="DX210" s="47"/>
      <c r="DY210" s="47"/>
      <c r="DZ210" s="47"/>
      <c r="EA210" s="47"/>
      <c r="EB210" s="47"/>
      <c r="EC210" s="47"/>
      <c r="ED210" s="47"/>
      <c r="EE210" s="47"/>
      <c r="EF210" s="47"/>
      <c r="EG210" s="47"/>
      <c r="EH210" s="47"/>
      <c r="EI210" s="47"/>
      <c r="EJ210" s="47"/>
      <c r="EK210" s="47"/>
      <c r="EL210" s="47"/>
      <c r="EM210" s="47"/>
      <c r="EN210" s="47"/>
      <c r="EO210" s="47"/>
      <c r="EP210" s="47"/>
      <c r="EQ210" s="47"/>
      <c r="ER210" s="47"/>
      <c r="ES210" s="47"/>
      <c r="ET210" s="47"/>
      <c r="EU210" s="47"/>
      <c r="EV210" s="47"/>
      <c r="EW210" s="47"/>
      <c r="EX210" s="47"/>
      <c r="EY210" s="47"/>
      <c r="EZ210" s="47"/>
      <c r="FA210" s="47"/>
      <c r="FB210" s="47"/>
      <c r="FC210" s="47"/>
      <c r="FD210" s="47"/>
      <c r="FE210" s="47"/>
      <c r="FF210" s="47"/>
      <c r="FG210" s="47"/>
      <c r="FH210" s="47"/>
      <c r="FI210" s="47"/>
      <c r="FJ210" s="47"/>
      <c r="FK210" s="47"/>
      <c r="FL210" s="47"/>
      <c r="FM210" s="47"/>
      <c r="FN210" s="47"/>
      <c r="FO210" s="47"/>
      <c r="FP210" s="47"/>
      <c r="FQ210" s="47"/>
      <c r="FR210" s="47"/>
      <c r="FS210" s="47"/>
      <c r="FT210" s="47"/>
      <c r="FU210" s="47"/>
      <c r="FV210" s="47"/>
      <c r="FW210" s="47"/>
      <c r="FX210" s="47"/>
      <c r="FY210" s="47"/>
      <c r="FZ210" s="47"/>
      <c r="GA210" s="47"/>
      <c r="GB210" s="47"/>
      <c r="GC210" s="47"/>
      <c r="GD210" s="47"/>
      <c r="GE210" s="47"/>
      <c r="GF210" s="47"/>
      <c r="GG210" s="47"/>
      <c r="GH210" s="47"/>
      <c r="GI210" s="47"/>
      <c r="GJ210" s="47"/>
      <c r="GK210" s="47"/>
      <c r="GL210" s="47"/>
      <c r="GM210" s="47"/>
      <c r="GN210" s="47"/>
      <c r="GO210" s="47"/>
      <c r="GP210" s="47"/>
      <c r="GQ210" s="47"/>
      <c r="GR210" s="47"/>
      <c r="GS210" s="47"/>
      <c r="GT210" s="47"/>
      <c r="GU210" s="47"/>
      <c r="GV210" s="47"/>
      <c r="GW210" s="47"/>
      <c r="GX210" s="47"/>
      <c r="GY210" s="47"/>
      <c r="GZ210" s="47"/>
    </row>
    <row r="211" spans="1:208" s="46" customFormat="1" x14ac:dyDescent="0.2">
      <c r="A211" s="2"/>
      <c r="B211" s="78"/>
      <c r="C211" s="78"/>
      <c r="D211" s="78"/>
      <c r="E211" s="78"/>
      <c r="F211" s="3"/>
      <c r="G211" s="3"/>
      <c r="H211" s="3"/>
      <c r="I211" s="3"/>
      <c r="J211" s="3"/>
      <c r="K211" s="3"/>
      <c r="L211" s="3"/>
      <c r="M211" s="79"/>
      <c r="N211" s="3"/>
      <c r="O211" s="3"/>
      <c r="P211" s="3"/>
      <c r="Q211" s="3"/>
      <c r="R211" s="3"/>
      <c r="S211" s="78"/>
      <c r="T211" s="78"/>
      <c r="U211" s="78"/>
      <c r="V211" s="78"/>
      <c r="W211" s="78"/>
      <c r="X211" s="3"/>
      <c r="Y211" s="78"/>
      <c r="Z211" s="78"/>
      <c r="AA211" s="78"/>
      <c r="AB211" s="78"/>
      <c r="AC211" s="78"/>
      <c r="AD211" s="78"/>
      <c r="AE211" s="78"/>
      <c r="AF211" s="3"/>
      <c r="AG211" s="3"/>
      <c r="AH211" s="3"/>
      <c r="AI211" s="78"/>
      <c r="AJ211" s="78"/>
      <c r="AK211" s="78"/>
      <c r="AL211" s="78"/>
      <c r="AM211" s="78"/>
      <c r="AN211" s="3"/>
      <c r="AO211" s="3"/>
      <c r="AP211" s="3"/>
      <c r="AQ211" s="3"/>
      <c r="AR211" s="3"/>
      <c r="AS211" s="3"/>
      <c r="AT211" s="78"/>
      <c r="AU211" s="3"/>
      <c r="AV211" s="3"/>
      <c r="AW211" s="3"/>
      <c r="AX211" s="3"/>
      <c r="AY211" s="3"/>
      <c r="AZ211" s="3"/>
      <c r="BA211" s="3"/>
      <c r="BB211" s="3"/>
      <c r="BC211" s="3"/>
      <c r="BD211" s="3"/>
      <c r="BE211" s="3"/>
      <c r="BF211" s="3"/>
      <c r="BG211" s="3"/>
      <c r="BH211" s="47"/>
      <c r="BI211" s="47"/>
      <c r="BJ211" s="47"/>
      <c r="BK211" s="47"/>
      <c r="BL211" s="47"/>
      <c r="BM211" s="47"/>
      <c r="BN211" s="47"/>
      <c r="BO211" s="47"/>
      <c r="BP211" s="47"/>
      <c r="BQ211" s="47"/>
      <c r="BR211" s="47"/>
      <c r="BS211" s="47"/>
      <c r="BT211" s="47"/>
      <c r="BU211" s="527"/>
      <c r="BV211" s="47"/>
      <c r="BW211" s="47"/>
      <c r="BX211" s="47"/>
      <c r="BY211" s="47"/>
      <c r="BZ211" s="47"/>
      <c r="CA211" s="47"/>
      <c r="CB211" s="47"/>
      <c r="CC211" s="47"/>
      <c r="CD211" s="47"/>
      <c r="CE211" s="47"/>
      <c r="CF211" s="47"/>
      <c r="CG211" s="47"/>
      <c r="CH211" s="47"/>
      <c r="CI211" s="47"/>
      <c r="CJ211" s="47"/>
      <c r="CK211" s="47"/>
      <c r="CL211" s="47"/>
      <c r="CM211" s="47"/>
      <c r="CN211" s="47"/>
      <c r="CO211" s="47"/>
      <c r="CP211" s="47"/>
      <c r="CQ211" s="47"/>
      <c r="CR211" s="47"/>
      <c r="CS211" s="47"/>
      <c r="CT211" s="47"/>
      <c r="CU211" s="47"/>
      <c r="CV211" s="47"/>
      <c r="CW211" s="47"/>
      <c r="CX211" s="47"/>
      <c r="CY211" s="47"/>
      <c r="CZ211" s="47"/>
      <c r="DA211" s="47"/>
      <c r="DB211" s="47"/>
      <c r="DC211" s="47"/>
      <c r="DD211" s="47"/>
      <c r="DE211" s="47"/>
      <c r="DF211" s="47"/>
      <c r="DG211" s="47"/>
      <c r="DH211" s="47"/>
      <c r="DI211" s="47"/>
      <c r="DJ211" s="47"/>
      <c r="DK211" s="47"/>
      <c r="DL211" s="47"/>
      <c r="DM211" s="47"/>
      <c r="DN211" s="47"/>
      <c r="DO211" s="47"/>
      <c r="DP211" s="47"/>
      <c r="DQ211" s="47"/>
      <c r="DR211" s="47"/>
      <c r="DS211" s="47"/>
      <c r="DT211" s="47"/>
      <c r="DU211" s="47"/>
      <c r="DV211" s="47"/>
      <c r="DW211" s="47"/>
      <c r="DX211" s="47"/>
      <c r="DY211" s="47"/>
      <c r="DZ211" s="47"/>
      <c r="EA211" s="47"/>
      <c r="EB211" s="47"/>
      <c r="EC211" s="47"/>
      <c r="ED211" s="47"/>
      <c r="EE211" s="47"/>
      <c r="EF211" s="47"/>
      <c r="EG211" s="47"/>
      <c r="EH211" s="47"/>
      <c r="EI211" s="47"/>
      <c r="EJ211" s="47"/>
      <c r="EK211" s="47"/>
      <c r="EL211" s="47"/>
      <c r="EM211" s="47"/>
      <c r="EN211" s="47"/>
      <c r="EO211" s="47"/>
      <c r="EP211" s="47"/>
      <c r="EQ211" s="47"/>
      <c r="ER211" s="47"/>
      <c r="ES211" s="47"/>
      <c r="ET211" s="47"/>
      <c r="EU211" s="47"/>
      <c r="EV211" s="47"/>
      <c r="EW211" s="47"/>
      <c r="EX211" s="47"/>
      <c r="EY211" s="47"/>
      <c r="EZ211" s="47"/>
      <c r="FA211" s="47"/>
      <c r="FB211" s="47"/>
      <c r="FC211" s="47"/>
      <c r="FD211" s="47"/>
      <c r="FE211" s="47"/>
      <c r="FF211" s="47"/>
      <c r="FG211" s="47"/>
      <c r="FH211" s="47"/>
      <c r="FI211" s="47"/>
      <c r="FJ211" s="47"/>
      <c r="FK211" s="47"/>
      <c r="FL211" s="47"/>
      <c r="FM211" s="47"/>
      <c r="FN211" s="47"/>
      <c r="FO211" s="47"/>
      <c r="FP211" s="47"/>
      <c r="FQ211" s="47"/>
      <c r="FR211" s="47"/>
      <c r="FS211" s="47"/>
      <c r="FT211" s="47"/>
      <c r="FU211" s="47"/>
      <c r="FV211" s="47"/>
      <c r="FW211" s="47"/>
      <c r="FX211" s="47"/>
      <c r="FY211" s="47"/>
      <c r="FZ211" s="47"/>
      <c r="GA211" s="47"/>
      <c r="GB211" s="47"/>
      <c r="GC211" s="47"/>
      <c r="GD211" s="47"/>
      <c r="GE211" s="47"/>
      <c r="GF211" s="47"/>
      <c r="GG211" s="47"/>
      <c r="GH211" s="47"/>
      <c r="GI211" s="47"/>
      <c r="GJ211" s="47"/>
      <c r="GK211" s="47"/>
      <c r="GL211" s="47"/>
      <c r="GM211" s="47"/>
      <c r="GN211" s="47"/>
      <c r="GO211" s="47"/>
      <c r="GP211" s="47"/>
      <c r="GQ211" s="47"/>
      <c r="GR211" s="47"/>
      <c r="GS211" s="47"/>
      <c r="GT211" s="47"/>
      <c r="GU211" s="47"/>
      <c r="GV211" s="47"/>
      <c r="GW211" s="47"/>
      <c r="GX211" s="47"/>
      <c r="GY211" s="47"/>
      <c r="GZ211" s="47"/>
    </row>
    <row r="212" spans="1:208" s="46" customFormat="1" x14ac:dyDescent="0.2">
      <c r="A212" s="2"/>
      <c r="B212" s="78"/>
      <c r="C212" s="78"/>
      <c r="D212" s="78"/>
      <c r="E212" s="78"/>
      <c r="F212" s="3"/>
      <c r="G212" s="3"/>
      <c r="H212" s="3"/>
      <c r="I212" s="3"/>
      <c r="J212" s="3"/>
      <c r="K212" s="3"/>
      <c r="L212" s="3"/>
      <c r="M212" s="79"/>
      <c r="N212" s="3"/>
      <c r="O212" s="3"/>
      <c r="P212" s="3"/>
      <c r="Q212" s="3"/>
      <c r="R212" s="3"/>
      <c r="S212" s="78"/>
      <c r="T212" s="78"/>
      <c r="U212" s="78"/>
      <c r="V212" s="78"/>
      <c r="W212" s="78"/>
      <c r="X212" s="3"/>
      <c r="Y212" s="78"/>
      <c r="Z212" s="78"/>
      <c r="AA212" s="78"/>
      <c r="AB212" s="78"/>
      <c r="AC212" s="78"/>
      <c r="AD212" s="78"/>
      <c r="AE212" s="78"/>
      <c r="AF212" s="3"/>
      <c r="AG212" s="3"/>
      <c r="AH212" s="3"/>
      <c r="AI212" s="78"/>
      <c r="AJ212" s="78"/>
      <c r="AK212" s="78"/>
      <c r="AL212" s="78"/>
      <c r="AM212" s="78"/>
      <c r="AN212" s="3"/>
      <c r="AO212" s="3"/>
      <c r="AP212" s="3"/>
      <c r="AQ212" s="3"/>
      <c r="AR212" s="3"/>
      <c r="AS212" s="3"/>
      <c r="AT212" s="78"/>
      <c r="AU212" s="3"/>
      <c r="AV212" s="3"/>
      <c r="AW212" s="3"/>
      <c r="AX212" s="3"/>
      <c r="AY212" s="3"/>
      <c r="AZ212" s="3"/>
      <c r="BA212" s="3"/>
      <c r="BB212" s="3"/>
      <c r="BC212" s="3"/>
      <c r="BD212" s="3"/>
      <c r="BE212" s="3"/>
      <c r="BF212" s="3"/>
      <c r="BG212" s="3"/>
      <c r="BH212" s="47"/>
      <c r="BI212" s="47"/>
      <c r="BJ212" s="47"/>
      <c r="BK212" s="47"/>
      <c r="BL212" s="47"/>
      <c r="BM212" s="47"/>
      <c r="BN212" s="47"/>
      <c r="BO212" s="47"/>
      <c r="BP212" s="47"/>
      <c r="BQ212" s="47"/>
      <c r="BR212" s="47"/>
      <c r="BS212" s="47"/>
      <c r="BT212" s="47"/>
      <c r="BU212" s="527"/>
      <c r="BV212" s="47"/>
      <c r="BW212" s="47"/>
      <c r="BX212" s="47"/>
      <c r="BY212" s="47"/>
      <c r="BZ212" s="47"/>
      <c r="CA212" s="47"/>
      <c r="CB212" s="47"/>
      <c r="CC212" s="47"/>
      <c r="CD212" s="47"/>
      <c r="CE212" s="47"/>
      <c r="CF212" s="47"/>
      <c r="CG212" s="47"/>
      <c r="CH212" s="47"/>
      <c r="CI212" s="47"/>
      <c r="CJ212" s="47"/>
      <c r="CK212" s="47"/>
      <c r="CL212" s="47"/>
      <c r="CM212" s="47"/>
      <c r="CN212" s="47"/>
      <c r="CO212" s="47"/>
      <c r="CP212" s="47"/>
      <c r="CQ212" s="47"/>
      <c r="CR212" s="47"/>
      <c r="CS212" s="47"/>
      <c r="CT212" s="47"/>
      <c r="CU212" s="47"/>
      <c r="CV212" s="47"/>
      <c r="CW212" s="47"/>
      <c r="CX212" s="47"/>
      <c r="CY212" s="47"/>
      <c r="CZ212" s="47"/>
      <c r="DA212" s="47"/>
      <c r="DB212" s="47"/>
      <c r="DC212" s="47"/>
      <c r="DD212" s="47"/>
      <c r="DE212" s="47"/>
      <c r="DF212" s="47"/>
      <c r="DG212" s="47"/>
      <c r="DH212" s="47"/>
      <c r="DI212" s="47"/>
      <c r="DJ212" s="47"/>
      <c r="DK212" s="47"/>
      <c r="DL212" s="47"/>
      <c r="DM212" s="47"/>
      <c r="DN212" s="47"/>
      <c r="DO212" s="47"/>
      <c r="DP212" s="47"/>
      <c r="DQ212" s="47"/>
      <c r="DR212" s="47"/>
      <c r="DS212" s="47"/>
      <c r="DT212" s="47"/>
      <c r="DU212" s="47"/>
      <c r="DV212" s="47"/>
      <c r="DW212" s="47"/>
      <c r="DX212" s="47"/>
      <c r="DY212" s="47"/>
      <c r="DZ212" s="47"/>
      <c r="EA212" s="47"/>
      <c r="EB212" s="47"/>
      <c r="EC212" s="47"/>
      <c r="ED212" s="47"/>
      <c r="EE212" s="47"/>
      <c r="EF212" s="47"/>
      <c r="EG212" s="47"/>
      <c r="EH212" s="47"/>
      <c r="EI212" s="47"/>
      <c r="EJ212" s="47"/>
      <c r="EK212" s="47"/>
      <c r="EL212" s="47"/>
      <c r="EM212" s="47"/>
      <c r="EN212" s="47"/>
      <c r="EO212" s="47"/>
      <c r="EP212" s="47"/>
      <c r="EQ212" s="47"/>
      <c r="ER212" s="47"/>
      <c r="ES212" s="47"/>
      <c r="ET212" s="47"/>
      <c r="EU212" s="47"/>
      <c r="EV212" s="47"/>
      <c r="EW212" s="47"/>
      <c r="EX212" s="47"/>
      <c r="EY212" s="47"/>
      <c r="EZ212" s="47"/>
      <c r="FA212" s="47"/>
      <c r="FB212" s="47"/>
      <c r="FC212" s="47"/>
      <c r="FD212" s="47"/>
      <c r="FE212" s="47"/>
      <c r="FF212" s="47"/>
      <c r="FG212" s="47"/>
      <c r="FH212" s="47"/>
      <c r="FI212" s="47"/>
      <c r="FJ212" s="47"/>
      <c r="FK212" s="47"/>
      <c r="FL212" s="47"/>
      <c r="FM212" s="47"/>
      <c r="FN212" s="47"/>
      <c r="FO212" s="47"/>
      <c r="FP212" s="47"/>
      <c r="FQ212" s="47"/>
      <c r="FR212" s="47"/>
      <c r="FS212" s="47"/>
      <c r="FT212" s="47"/>
      <c r="FU212" s="47"/>
      <c r="FV212" s="47"/>
      <c r="FW212" s="47"/>
      <c r="FX212" s="47"/>
      <c r="FY212" s="47"/>
      <c r="FZ212" s="47"/>
      <c r="GA212" s="47"/>
      <c r="GB212" s="47"/>
      <c r="GC212" s="47"/>
      <c r="GD212" s="47"/>
      <c r="GE212" s="47"/>
      <c r="GF212" s="47"/>
      <c r="GG212" s="47"/>
      <c r="GH212" s="47"/>
      <c r="GI212" s="47"/>
      <c r="GJ212" s="47"/>
      <c r="GK212" s="47"/>
      <c r="GL212" s="47"/>
      <c r="GM212" s="47"/>
      <c r="GN212" s="47"/>
      <c r="GO212" s="47"/>
      <c r="GP212" s="47"/>
      <c r="GQ212" s="47"/>
      <c r="GR212" s="47"/>
      <c r="GS212" s="47"/>
      <c r="GT212" s="47"/>
      <c r="GU212" s="47"/>
      <c r="GV212" s="47"/>
      <c r="GW212" s="47"/>
      <c r="GX212" s="47"/>
      <c r="GY212" s="47"/>
      <c r="GZ212" s="47"/>
    </row>
    <row r="213" spans="1:208" s="46" customFormat="1" x14ac:dyDescent="0.2">
      <c r="A213" s="2"/>
      <c r="B213" s="78"/>
      <c r="C213" s="78"/>
      <c r="D213" s="78"/>
      <c r="E213" s="78"/>
      <c r="F213" s="3"/>
      <c r="G213" s="3"/>
      <c r="H213" s="3"/>
      <c r="I213" s="3"/>
      <c r="J213" s="3"/>
      <c r="K213" s="3"/>
      <c r="L213" s="3"/>
      <c r="M213" s="79"/>
      <c r="N213" s="3"/>
      <c r="O213" s="3"/>
      <c r="P213" s="3"/>
      <c r="Q213" s="3"/>
      <c r="R213" s="3"/>
      <c r="S213" s="78"/>
      <c r="T213" s="78"/>
      <c r="U213" s="78"/>
      <c r="V213" s="78"/>
      <c r="W213" s="78"/>
      <c r="X213" s="3"/>
      <c r="Y213" s="78"/>
      <c r="Z213" s="78"/>
      <c r="AA213" s="78"/>
      <c r="AB213" s="78"/>
      <c r="AC213" s="78"/>
      <c r="AD213" s="78"/>
      <c r="AE213" s="78"/>
      <c r="AF213" s="3"/>
      <c r="AG213" s="3"/>
      <c r="AH213" s="3"/>
      <c r="AI213" s="78"/>
      <c r="AJ213" s="78"/>
      <c r="AK213" s="78"/>
      <c r="AL213" s="78"/>
      <c r="AM213" s="78"/>
      <c r="AN213" s="3"/>
      <c r="AO213" s="3"/>
      <c r="AP213" s="3"/>
      <c r="AQ213" s="3"/>
      <c r="AR213" s="3"/>
      <c r="AS213" s="3"/>
      <c r="AT213" s="78"/>
      <c r="AU213" s="3"/>
      <c r="AV213" s="3"/>
      <c r="AW213" s="3"/>
      <c r="AX213" s="3"/>
      <c r="AY213" s="3"/>
      <c r="AZ213" s="3"/>
      <c r="BA213" s="3"/>
      <c r="BB213" s="3"/>
      <c r="BC213" s="3"/>
      <c r="BD213" s="3"/>
      <c r="BE213" s="3"/>
      <c r="BF213" s="3"/>
      <c r="BG213" s="3"/>
      <c r="BH213" s="47"/>
      <c r="BI213" s="47"/>
      <c r="BJ213" s="47"/>
      <c r="BK213" s="47"/>
      <c r="BL213" s="47"/>
      <c r="BM213" s="47"/>
      <c r="BN213" s="47"/>
      <c r="BO213" s="47"/>
      <c r="BP213" s="47"/>
      <c r="BQ213" s="47"/>
      <c r="BR213" s="47"/>
      <c r="BS213" s="47"/>
      <c r="BT213" s="47"/>
      <c r="BU213" s="527"/>
      <c r="BV213" s="47"/>
      <c r="BW213" s="47"/>
      <c r="BX213" s="47"/>
      <c r="BY213" s="47"/>
      <c r="BZ213" s="47"/>
      <c r="CA213" s="47"/>
      <c r="CB213" s="47"/>
      <c r="CC213" s="47"/>
      <c r="CD213" s="47"/>
      <c r="CE213" s="47"/>
      <c r="CF213" s="47"/>
      <c r="CG213" s="47"/>
      <c r="CH213" s="47"/>
      <c r="CI213" s="47"/>
      <c r="CJ213" s="47"/>
      <c r="CK213" s="47"/>
      <c r="CL213" s="47"/>
      <c r="CM213" s="47"/>
      <c r="CN213" s="47"/>
      <c r="CO213" s="47"/>
      <c r="CP213" s="47"/>
      <c r="CQ213" s="47"/>
      <c r="CR213" s="47"/>
      <c r="CS213" s="47"/>
      <c r="CT213" s="47"/>
      <c r="CU213" s="47"/>
      <c r="CV213" s="47"/>
      <c r="CW213" s="47"/>
      <c r="CX213" s="47"/>
      <c r="CY213" s="47"/>
      <c r="CZ213" s="47"/>
      <c r="DA213" s="47"/>
      <c r="DB213" s="47"/>
      <c r="DC213" s="47"/>
      <c r="DD213" s="47"/>
      <c r="DE213" s="47"/>
      <c r="DF213" s="47"/>
      <c r="DG213" s="47"/>
      <c r="DH213" s="47"/>
      <c r="DI213" s="47"/>
      <c r="DJ213" s="47"/>
      <c r="DK213" s="47"/>
      <c r="DL213" s="47"/>
      <c r="DM213" s="47"/>
      <c r="DN213" s="47"/>
      <c r="DO213" s="47"/>
      <c r="DP213" s="47"/>
      <c r="DQ213" s="47"/>
      <c r="DR213" s="47"/>
      <c r="DS213" s="47"/>
      <c r="DT213" s="47"/>
      <c r="DU213" s="47"/>
      <c r="DV213" s="47"/>
      <c r="DW213" s="47"/>
      <c r="DX213" s="47"/>
      <c r="DY213" s="47"/>
      <c r="DZ213" s="47"/>
      <c r="EA213" s="47"/>
      <c r="EB213" s="47"/>
      <c r="EC213" s="47"/>
      <c r="ED213" s="47"/>
      <c r="EE213" s="47"/>
      <c r="EF213" s="47"/>
      <c r="EG213" s="47"/>
      <c r="EH213" s="47"/>
      <c r="EI213" s="47"/>
      <c r="EJ213" s="47"/>
      <c r="EK213" s="47"/>
      <c r="EL213" s="47"/>
      <c r="EM213" s="47"/>
      <c r="EN213" s="47"/>
      <c r="EO213" s="47"/>
      <c r="EP213" s="47"/>
      <c r="EQ213" s="47"/>
      <c r="ER213" s="47"/>
      <c r="ES213" s="47"/>
      <c r="ET213" s="47"/>
      <c r="EU213" s="47"/>
      <c r="EV213" s="47"/>
      <c r="EW213" s="47"/>
      <c r="EX213" s="47"/>
      <c r="EY213" s="47"/>
      <c r="EZ213" s="47"/>
      <c r="FA213" s="47"/>
      <c r="FB213" s="47"/>
      <c r="FC213" s="47"/>
      <c r="FD213" s="47"/>
      <c r="FE213" s="47"/>
      <c r="FF213" s="47"/>
      <c r="FG213" s="47"/>
      <c r="FH213" s="47"/>
      <c r="FI213" s="47"/>
      <c r="FJ213" s="47"/>
      <c r="FK213" s="47"/>
      <c r="FL213" s="47"/>
      <c r="FM213" s="47"/>
      <c r="FN213" s="47"/>
      <c r="FO213" s="47"/>
      <c r="FP213" s="47"/>
      <c r="FQ213" s="47"/>
      <c r="FR213" s="47"/>
      <c r="FS213" s="47"/>
      <c r="FT213" s="47"/>
      <c r="FU213" s="47"/>
      <c r="FV213" s="47"/>
      <c r="FW213" s="47"/>
      <c r="FX213" s="47"/>
      <c r="FY213" s="47"/>
      <c r="FZ213" s="47"/>
      <c r="GA213" s="47"/>
      <c r="GB213" s="47"/>
      <c r="GC213" s="47"/>
      <c r="GD213" s="47"/>
      <c r="GE213" s="47"/>
      <c r="GF213" s="47"/>
      <c r="GG213" s="47"/>
      <c r="GH213" s="47"/>
      <c r="GI213" s="47"/>
      <c r="GJ213" s="47"/>
      <c r="GK213" s="47"/>
      <c r="GL213" s="47"/>
      <c r="GM213" s="47"/>
      <c r="GN213" s="47"/>
      <c r="GO213" s="47"/>
      <c r="GP213" s="47"/>
      <c r="GQ213" s="47"/>
      <c r="GR213" s="47"/>
      <c r="GS213" s="47"/>
      <c r="GT213" s="47"/>
      <c r="GU213" s="47"/>
      <c r="GV213" s="47"/>
      <c r="GW213" s="47"/>
      <c r="GX213" s="47"/>
      <c r="GY213" s="47"/>
      <c r="GZ213" s="47"/>
    </row>
    <row r="214" spans="1:208" s="46" customFormat="1" x14ac:dyDescent="0.2">
      <c r="A214" s="2"/>
      <c r="B214" s="78"/>
      <c r="C214" s="78"/>
      <c r="D214" s="78"/>
      <c r="E214" s="78"/>
      <c r="F214" s="3"/>
      <c r="G214" s="3"/>
      <c r="H214" s="3"/>
      <c r="I214" s="3"/>
      <c r="J214" s="3"/>
      <c r="K214" s="3"/>
      <c r="L214" s="3"/>
      <c r="M214" s="79"/>
      <c r="N214" s="3"/>
      <c r="O214" s="3"/>
      <c r="P214" s="3"/>
      <c r="Q214" s="3"/>
      <c r="R214" s="3"/>
      <c r="S214" s="78"/>
      <c r="T214" s="78"/>
      <c r="U214" s="78"/>
      <c r="V214" s="78"/>
      <c r="W214" s="78"/>
      <c r="X214" s="3"/>
      <c r="Y214" s="78"/>
      <c r="Z214" s="78"/>
      <c r="AA214" s="78"/>
      <c r="AB214" s="78"/>
      <c r="AC214" s="78"/>
      <c r="AD214" s="78"/>
      <c r="AE214" s="78"/>
      <c r="AF214" s="3"/>
      <c r="AG214" s="3"/>
      <c r="AH214" s="3"/>
      <c r="AI214" s="78"/>
      <c r="AJ214" s="78"/>
      <c r="AK214" s="78"/>
      <c r="AL214" s="78"/>
      <c r="AM214" s="78"/>
      <c r="AN214" s="3"/>
      <c r="AO214" s="3"/>
      <c r="AP214" s="3"/>
      <c r="AQ214" s="3"/>
      <c r="AR214" s="3"/>
      <c r="AS214" s="3"/>
      <c r="AT214" s="78"/>
      <c r="AU214" s="3"/>
      <c r="AV214" s="3"/>
      <c r="AW214" s="3"/>
      <c r="AX214" s="3"/>
      <c r="AY214" s="3"/>
      <c r="AZ214" s="3"/>
      <c r="BA214" s="3"/>
      <c r="BB214" s="3"/>
      <c r="BC214" s="3"/>
      <c r="BD214" s="3"/>
      <c r="BE214" s="3"/>
      <c r="BF214" s="3"/>
      <c r="BG214" s="3"/>
      <c r="BH214" s="47"/>
      <c r="BI214" s="47"/>
      <c r="BJ214" s="47"/>
      <c r="BK214" s="47"/>
      <c r="BL214" s="47"/>
      <c r="BM214" s="47"/>
      <c r="BN214" s="47"/>
      <c r="BO214" s="47"/>
      <c r="BP214" s="47"/>
      <c r="BQ214" s="47"/>
      <c r="BR214" s="47"/>
      <c r="BS214" s="47"/>
      <c r="BT214" s="47"/>
      <c r="BU214" s="527"/>
      <c r="BV214" s="47"/>
      <c r="BW214" s="47"/>
      <c r="BX214" s="47"/>
      <c r="BY214" s="47"/>
      <c r="BZ214" s="47"/>
      <c r="CA214" s="47"/>
      <c r="CB214" s="47"/>
      <c r="CC214" s="47"/>
      <c r="CD214" s="47"/>
      <c r="CE214" s="47"/>
      <c r="CF214" s="47"/>
      <c r="CG214" s="47"/>
      <c r="CH214" s="47"/>
      <c r="CI214" s="47"/>
      <c r="CJ214" s="47"/>
      <c r="CK214" s="47"/>
      <c r="CL214" s="47"/>
      <c r="CM214" s="47"/>
      <c r="CN214" s="47"/>
      <c r="CO214" s="47"/>
      <c r="CP214" s="47"/>
      <c r="CQ214" s="47"/>
      <c r="CR214" s="47"/>
      <c r="CS214" s="47"/>
      <c r="CT214" s="47"/>
      <c r="CU214" s="47"/>
      <c r="CV214" s="47"/>
      <c r="CW214" s="47"/>
      <c r="CX214" s="47"/>
      <c r="CY214" s="47"/>
      <c r="CZ214" s="47"/>
      <c r="DA214" s="47"/>
      <c r="DB214" s="47"/>
      <c r="DC214" s="47"/>
      <c r="DD214" s="47"/>
      <c r="DE214" s="47"/>
      <c r="DF214" s="47"/>
      <c r="DG214" s="47"/>
      <c r="DH214" s="47"/>
      <c r="DI214" s="47"/>
      <c r="DJ214" s="47"/>
      <c r="DK214" s="47"/>
      <c r="DL214" s="47"/>
      <c r="DM214" s="47"/>
      <c r="DN214" s="47"/>
      <c r="DO214" s="47"/>
      <c r="DP214" s="47"/>
      <c r="DQ214" s="47"/>
      <c r="DR214" s="47"/>
      <c r="DS214" s="47"/>
      <c r="DT214" s="47"/>
      <c r="DU214" s="47"/>
      <c r="DV214" s="47"/>
      <c r="DW214" s="47"/>
      <c r="DX214" s="47"/>
      <c r="DY214" s="47"/>
      <c r="DZ214" s="47"/>
      <c r="EA214" s="47"/>
      <c r="EB214" s="47"/>
      <c r="EC214" s="47"/>
      <c r="ED214" s="47"/>
      <c r="EE214" s="47"/>
      <c r="EF214" s="47"/>
      <c r="EG214" s="47"/>
      <c r="EH214" s="47"/>
      <c r="EI214" s="47"/>
      <c r="EJ214" s="47"/>
      <c r="EK214" s="47"/>
      <c r="EL214" s="47"/>
      <c r="EM214" s="47"/>
      <c r="EN214" s="47"/>
      <c r="EO214" s="47"/>
      <c r="EP214" s="47"/>
      <c r="EQ214" s="47"/>
      <c r="ER214" s="47"/>
      <c r="ES214" s="47"/>
      <c r="ET214" s="47"/>
      <c r="EU214" s="47"/>
      <c r="EV214" s="47"/>
      <c r="EW214" s="47"/>
      <c r="EX214" s="47"/>
      <c r="EY214" s="47"/>
      <c r="EZ214" s="47"/>
      <c r="FA214" s="47"/>
      <c r="FB214" s="47"/>
      <c r="FC214" s="47"/>
      <c r="FD214" s="47"/>
      <c r="FE214" s="47"/>
      <c r="FF214" s="47"/>
      <c r="FG214" s="47"/>
      <c r="FH214" s="47"/>
      <c r="FI214" s="47"/>
      <c r="FJ214" s="47"/>
      <c r="FK214" s="47"/>
      <c r="FL214" s="47"/>
      <c r="FM214" s="47"/>
      <c r="FN214" s="47"/>
      <c r="FO214" s="47"/>
      <c r="FP214" s="47"/>
      <c r="FQ214" s="47"/>
      <c r="FR214" s="47"/>
      <c r="FS214" s="47"/>
      <c r="FT214" s="47"/>
      <c r="FU214" s="47"/>
      <c r="FV214" s="47"/>
      <c r="FW214" s="47"/>
      <c r="FX214" s="47"/>
      <c r="FY214" s="47"/>
      <c r="FZ214" s="47"/>
      <c r="GA214" s="47"/>
      <c r="GB214" s="47"/>
      <c r="GC214" s="47"/>
      <c r="GD214" s="47"/>
      <c r="GE214" s="47"/>
      <c r="GF214" s="47"/>
      <c r="GG214" s="47"/>
      <c r="GH214" s="47"/>
      <c r="GI214" s="47"/>
      <c r="GJ214" s="47"/>
      <c r="GK214" s="47"/>
      <c r="GL214" s="47"/>
      <c r="GM214" s="47"/>
      <c r="GN214" s="47"/>
      <c r="GO214" s="47"/>
      <c r="GP214" s="47"/>
      <c r="GQ214" s="47"/>
      <c r="GR214" s="47"/>
      <c r="GS214" s="47"/>
      <c r="GT214" s="47"/>
      <c r="GU214" s="47"/>
      <c r="GV214" s="47"/>
      <c r="GW214" s="47"/>
      <c r="GX214" s="47"/>
      <c r="GY214" s="47"/>
      <c r="GZ214" s="47"/>
    </row>
    <row r="215" spans="1:208" s="46" customFormat="1" x14ac:dyDescent="0.2">
      <c r="A215" s="2"/>
      <c r="B215" s="78"/>
      <c r="C215" s="78"/>
      <c r="D215" s="78"/>
      <c r="E215" s="78"/>
      <c r="F215" s="3"/>
      <c r="G215" s="3"/>
      <c r="H215" s="3"/>
      <c r="I215" s="3"/>
      <c r="J215" s="3"/>
      <c r="K215" s="3"/>
      <c r="L215" s="3"/>
      <c r="M215" s="79"/>
      <c r="N215" s="3"/>
      <c r="O215" s="3"/>
      <c r="P215" s="3"/>
      <c r="Q215" s="3"/>
      <c r="R215" s="3"/>
      <c r="S215" s="78"/>
      <c r="T215" s="78"/>
      <c r="U215" s="78"/>
      <c r="V215" s="78"/>
      <c r="W215" s="78"/>
      <c r="X215" s="3"/>
      <c r="Y215" s="78"/>
      <c r="Z215" s="78"/>
      <c r="AA215" s="78"/>
      <c r="AB215" s="78"/>
      <c r="AC215" s="78"/>
      <c r="AD215" s="78"/>
      <c r="AE215" s="78"/>
      <c r="AF215" s="3"/>
      <c r="AG215" s="3"/>
      <c r="AH215" s="3"/>
      <c r="AI215" s="78"/>
      <c r="AJ215" s="78"/>
      <c r="AK215" s="78"/>
      <c r="AL215" s="78"/>
      <c r="AM215" s="78"/>
      <c r="AN215" s="3"/>
      <c r="AO215" s="3"/>
      <c r="AP215" s="3"/>
      <c r="AQ215" s="3"/>
      <c r="AR215" s="3"/>
      <c r="AS215" s="3"/>
      <c r="AT215" s="78"/>
      <c r="AU215" s="3"/>
      <c r="AV215" s="3"/>
      <c r="AW215" s="3"/>
      <c r="AX215" s="3"/>
      <c r="AY215" s="3"/>
      <c r="AZ215" s="3"/>
      <c r="BA215" s="3"/>
      <c r="BB215" s="3"/>
      <c r="BC215" s="3"/>
      <c r="BD215" s="3"/>
      <c r="BE215" s="3"/>
      <c r="BF215" s="3"/>
      <c r="BG215" s="3"/>
      <c r="BH215" s="47"/>
      <c r="BI215" s="47"/>
      <c r="BJ215" s="47"/>
      <c r="BK215" s="47"/>
      <c r="BL215" s="47"/>
      <c r="BM215" s="47"/>
      <c r="BN215" s="47"/>
      <c r="BO215" s="47"/>
      <c r="BP215" s="47"/>
      <c r="BQ215" s="47"/>
      <c r="BR215" s="47"/>
      <c r="BS215" s="47"/>
      <c r="BT215" s="47"/>
      <c r="BU215" s="527"/>
      <c r="BV215" s="47"/>
      <c r="BW215" s="47"/>
      <c r="BX215" s="47"/>
      <c r="BY215" s="47"/>
      <c r="BZ215" s="47"/>
      <c r="CA215" s="47"/>
      <c r="CB215" s="47"/>
      <c r="CC215" s="47"/>
      <c r="CD215" s="47"/>
      <c r="CE215" s="47"/>
      <c r="CF215" s="47"/>
      <c r="CG215" s="47"/>
      <c r="CH215" s="47"/>
      <c r="CI215" s="47"/>
      <c r="CJ215" s="47"/>
      <c r="CK215" s="47"/>
      <c r="CL215" s="47"/>
      <c r="CM215" s="47"/>
      <c r="CN215" s="47"/>
      <c r="CO215" s="47"/>
      <c r="CP215" s="47"/>
      <c r="CQ215" s="47"/>
      <c r="CR215" s="47"/>
      <c r="CS215" s="47"/>
      <c r="CT215" s="47"/>
      <c r="CU215" s="47"/>
      <c r="CV215" s="47"/>
      <c r="CW215" s="47"/>
      <c r="CX215" s="47"/>
      <c r="CY215" s="47"/>
      <c r="CZ215" s="47"/>
      <c r="DA215" s="47"/>
      <c r="DB215" s="47"/>
      <c r="DC215" s="47"/>
      <c r="DD215" s="47"/>
      <c r="DE215" s="47"/>
      <c r="DF215" s="47"/>
      <c r="DG215" s="47"/>
      <c r="DH215" s="47"/>
      <c r="DI215" s="47"/>
      <c r="DJ215" s="47"/>
      <c r="DK215" s="47"/>
      <c r="DL215" s="47"/>
      <c r="DM215" s="47"/>
      <c r="DN215" s="47"/>
      <c r="DO215" s="47"/>
      <c r="DP215" s="47"/>
      <c r="DQ215" s="47"/>
      <c r="DR215" s="47"/>
      <c r="DS215" s="47"/>
      <c r="DT215" s="47"/>
      <c r="DU215" s="47"/>
      <c r="DV215" s="47"/>
      <c r="DW215" s="47"/>
      <c r="DX215" s="47"/>
      <c r="DY215" s="47"/>
      <c r="DZ215" s="47"/>
      <c r="EA215" s="47"/>
      <c r="EB215" s="47"/>
      <c r="EC215" s="47"/>
      <c r="ED215" s="47"/>
      <c r="EE215" s="47"/>
      <c r="EF215" s="47"/>
      <c r="EG215" s="47"/>
      <c r="EH215" s="47"/>
      <c r="EI215" s="47"/>
      <c r="EJ215" s="47"/>
      <c r="EK215" s="47"/>
      <c r="EL215" s="47"/>
      <c r="EM215" s="47"/>
      <c r="EN215" s="47"/>
      <c r="EO215" s="47"/>
      <c r="EP215" s="47"/>
      <c r="EQ215" s="47"/>
      <c r="ER215" s="47"/>
      <c r="ES215" s="47"/>
      <c r="ET215" s="47"/>
      <c r="EU215" s="47"/>
      <c r="EV215" s="47"/>
      <c r="EW215" s="47"/>
      <c r="EX215" s="47"/>
      <c r="EY215" s="47"/>
      <c r="EZ215" s="47"/>
      <c r="FA215" s="47"/>
      <c r="FB215" s="47"/>
      <c r="FC215" s="47"/>
      <c r="FD215" s="47"/>
      <c r="FE215" s="47"/>
      <c r="FF215" s="47"/>
      <c r="FG215" s="47"/>
      <c r="FH215" s="47"/>
      <c r="FI215" s="47"/>
      <c r="FJ215" s="47"/>
      <c r="FK215" s="47"/>
      <c r="FL215" s="47"/>
      <c r="FM215" s="47"/>
      <c r="FN215" s="47"/>
      <c r="FO215" s="47"/>
      <c r="FP215" s="47"/>
      <c r="FQ215" s="47"/>
      <c r="FR215" s="47"/>
      <c r="FS215" s="47"/>
      <c r="FT215" s="47"/>
      <c r="FU215" s="47"/>
      <c r="FV215" s="47"/>
      <c r="FW215" s="47"/>
      <c r="FX215" s="47"/>
      <c r="FY215" s="47"/>
      <c r="FZ215" s="47"/>
      <c r="GA215" s="47"/>
      <c r="GB215" s="47"/>
      <c r="GC215" s="47"/>
      <c r="GD215" s="47"/>
      <c r="GE215" s="47"/>
      <c r="GF215" s="47"/>
      <c r="GG215" s="47"/>
      <c r="GH215" s="47"/>
      <c r="GI215" s="47"/>
      <c r="GJ215" s="47"/>
      <c r="GK215" s="47"/>
      <c r="GL215" s="47"/>
      <c r="GM215" s="47"/>
      <c r="GN215" s="47"/>
      <c r="GO215" s="47"/>
      <c r="GP215" s="47"/>
      <c r="GQ215" s="47"/>
      <c r="GR215" s="47"/>
      <c r="GS215" s="47"/>
      <c r="GT215" s="47"/>
      <c r="GU215" s="47"/>
      <c r="GV215" s="47"/>
      <c r="GW215" s="47"/>
      <c r="GX215" s="47"/>
      <c r="GY215" s="47"/>
      <c r="GZ215" s="47"/>
    </row>
    <row r="216" spans="1:208" s="46" customFormat="1" x14ac:dyDescent="0.2">
      <c r="A216" s="2"/>
      <c r="B216" s="78"/>
      <c r="C216" s="78"/>
      <c r="D216" s="78"/>
      <c r="E216" s="78"/>
      <c r="F216" s="3"/>
      <c r="G216" s="3"/>
      <c r="H216" s="3"/>
      <c r="I216" s="3"/>
      <c r="J216" s="3"/>
      <c r="K216" s="3"/>
      <c r="L216" s="3"/>
      <c r="M216" s="79"/>
      <c r="N216" s="3"/>
      <c r="O216" s="3"/>
      <c r="P216" s="3"/>
      <c r="Q216" s="3"/>
      <c r="R216" s="3"/>
      <c r="S216" s="78"/>
      <c r="T216" s="78"/>
      <c r="U216" s="78"/>
      <c r="V216" s="78"/>
      <c r="W216" s="78"/>
      <c r="X216" s="3"/>
      <c r="Y216" s="78"/>
      <c r="Z216" s="78"/>
      <c r="AA216" s="78"/>
      <c r="AB216" s="78"/>
      <c r="AC216" s="78"/>
      <c r="AD216" s="78"/>
      <c r="AE216" s="78"/>
      <c r="AF216" s="3"/>
      <c r="AG216" s="3"/>
      <c r="AH216" s="3"/>
      <c r="AI216" s="78"/>
      <c r="AJ216" s="78"/>
      <c r="AK216" s="78"/>
      <c r="AL216" s="78"/>
      <c r="AM216" s="78"/>
      <c r="AN216" s="3"/>
      <c r="AO216" s="3"/>
      <c r="AP216" s="3"/>
      <c r="AQ216" s="3"/>
      <c r="AR216" s="3"/>
      <c r="AS216" s="3"/>
      <c r="AT216" s="78"/>
      <c r="AU216" s="3"/>
      <c r="AV216" s="3"/>
      <c r="AW216" s="3"/>
      <c r="AX216" s="3"/>
      <c r="AY216" s="3"/>
      <c r="AZ216" s="3"/>
      <c r="BA216" s="3"/>
      <c r="BB216" s="3"/>
      <c r="BC216" s="3"/>
      <c r="BD216" s="3"/>
      <c r="BE216" s="3"/>
      <c r="BF216" s="3"/>
      <c r="BG216" s="3"/>
      <c r="BH216" s="47"/>
      <c r="BI216" s="47"/>
      <c r="BJ216" s="47"/>
      <c r="BK216" s="47"/>
      <c r="BL216" s="47"/>
      <c r="BM216" s="47"/>
      <c r="BN216" s="47"/>
      <c r="BO216" s="47"/>
      <c r="BP216" s="47"/>
      <c r="BQ216" s="47"/>
      <c r="BR216" s="47"/>
      <c r="BS216" s="47"/>
      <c r="BT216" s="47"/>
      <c r="BU216" s="527"/>
      <c r="BV216" s="47"/>
      <c r="BW216" s="47"/>
      <c r="BX216" s="47"/>
      <c r="BY216" s="47"/>
      <c r="BZ216" s="47"/>
      <c r="CA216" s="47"/>
      <c r="CB216" s="47"/>
      <c r="CC216" s="47"/>
      <c r="CD216" s="47"/>
      <c r="CE216" s="47"/>
      <c r="CF216" s="47"/>
      <c r="CG216" s="47"/>
      <c r="CH216" s="47"/>
      <c r="CI216" s="47"/>
      <c r="CJ216" s="47"/>
      <c r="CK216" s="47"/>
      <c r="CL216" s="47"/>
      <c r="CM216" s="47"/>
      <c r="CN216" s="47"/>
      <c r="CO216" s="47"/>
      <c r="CP216" s="47"/>
      <c r="CQ216" s="47"/>
      <c r="CR216" s="47"/>
      <c r="CS216" s="47"/>
      <c r="CT216" s="47"/>
      <c r="CU216" s="47"/>
      <c r="CV216" s="47"/>
      <c r="CW216" s="47"/>
      <c r="CX216" s="47"/>
      <c r="CY216" s="47"/>
      <c r="CZ216" s="47"/>
      <c r="DA216" s="47"/>
      <c r="DB216" s="47"/>
      <c r="DC216" s="47"/>
      <c r="DD216" s="47"/>
      <c r="DE216" s="47"/>
      <c r="DF216" s="47"/>
      <c r="DG216" s="47"/>
      <c r="DH216" s="47"/>
      <c r="DI216" s="47"/>
      <c r="DJ216" s="47"/>
      <c r="DK216" s="47"/>
      <c r="DL216" s="47"/>
      <c r="DM216" s="47"/>
      <c r="DN216" s="47"/>
      <c r="DO216" s="47"/>
      <c r="DP216" s="47"/>
      <c r="DQ216" s="47"/>
      <c r="DR216" s="47"/>
      <c r="DS216" s="47"/>
      <c r="DT216" s="47"/>
      <c r="DU216" s="47"/>
      <c r="DV216" s="47"/>
      <c r="DW216" s="47"/>
      <c r="DX216" s="47"/>
      <c r="DY216" s="47"/>
      <c r="DZ216" s="47"/>
      <c r="EA216" s="47"/>
      <c r="EB216" s="47"/>
      <c r="EC216" s="47"/>
      <c r="ED216" s="47"/>
      <c r="EE216" s="47"/>
      <c r="EF216" s="47"/>
      <c r="EG216" s="47"/>
      <c r="EH216" s="47"/>
      <c r="EI216" s="47"/>
      <c r="EJ216" s="47"/>
      <c r="EK216" s="47"/>
      <c r="EL216" s="47"/>
      <c r="EM216" s="47"/>
      <c r="EN216" s="47"/>
      <c r="EO216" s="47"/>
      <c r="EP216" s="47"/>
      <c r="EQ216" s="47"/>
      <c r="ER216" s="47"/>
      <c r="ES216" s="47"/>
      <c r="ET216" s="47"/>
      <c r="EU216" s="47"/>
      <c r="EV216" s="47"/>
      <c r="EW216" s="47"/>
      <c r="EX216" s="47"/>
      <c r="EY216" s="47"/>
      <c r="EZ216" s="47"/>
      <c r="FA216" s="47"/>
      <c r="FB216" s="47"/>
      <c r="FC216" s="47"/>
      <c r="FD216" s="47"/>
      <c r="FE216" s="47"/>
      <c r="FF216" s="47"/>
      <c r="FG216" s="47"/>
      <c r="FH216" s="47"/>
      <c r="FI216" s="47"/>
      <c r="FJ216" s="47"/>
      <c r="FK216" s="47"/>
      <c r="FL216" s="47"/>
      <c r="FM216" s="47"/>
      <c r="FN216" s="47"/>
      <c r="FO216" s="47"/>
      <c r="FP216" s="47"/>
      <c r="FQ216" s="47"/>
      <c r="FR216" s="47"/>
      <c r="FS216" s="47"/>
      <c r="FT216" s="47"/>
      <c r="FU216" s="47"/>
      <c r="FV216" s="47"/>
      <c r="FW216" s="47"/>
      <c r="FX216" s="47"/>
      <c r="FY216" s="47"/>
      <c r="FZ216" s="47"/>
      <c r="GA216" s="47"/>
      <c r="GB216" s="47"/>
      <c r="GC216" s="47"/>
      <c r="GD216" s="47"/>
      <c r="GE216" s="47"/>
      <c r="GF216" s="47"/>
      <c r="GG216" s="47"/>
      <c r="GH216" s="47"/>
      <c r="GI216" s="47"/>
      <c r="GJ216" s="47"/>
      <c r="GK216" s="47"/>
      <c r="GL216" s="47"/>
      <c r="GM216" s="47"/>
      <c r="GN216" s="47"/>
      <c r="GO216" s="47"/>
      <c r="GP216" s="47"/>
      <c r="GQ216" s="47"/>
      <c r="GR216" s="47"/>
      <c r="GS216" s="47"/>
      <c r="GT216" s="47"/>
      <c r="GU216" s="47"/>
      <c r="GV216" s="47"/>
      <c r="GW216" s="47"/>
      <c r="GX216" s="47"/>
      <c r="GY216" s="47"/>
      <c r="GZ216" s="47"/>
    </row>
    <row r="217" spans="1:208" s="46" customFormat="1" x14ac:dyDescent="0.2">
      <c r="A217" s="2"/>
      <c r="B217" s="78"/>
      <c r="C217" s="78"/>
      <c r="D217" s="78"/>
      <c r="E217" s="78"/>
      <c r="F217" s="3"/>
      <c r="G217" s="3"/>
      <c r="H217" s="3"/>
      <c r="I217" s="3"/>
      <c r="J217" s="3"/>
      <c r="K217" s="3"/>
      <c r="L217" s="3"/>
      <c r="M217" s="79"/>
      <c r="N217" s="3"/>
      <c r="O217" s="3"/>
      <c r="P217" s="3"/>
      <c r="Q217" s="3"/>
      <c r="R217" s="3"/>
      <c r="S217" s="78"/>
      <c r="T217" s="78"/>
      <c r="U217" s="78"/>
      <c r="V217" s="78"/>
      <c r="W217" s="78"/>
      <c r="X217" s="3"/>
      <c r="Y217" s="78"/>
      <c r="Z217" s="78"/>
      <c r="AA217" s="78"/>
      <c r="AB217" s="78"/>
      <c r="AC217" s="78"/>
      <c r="AD217" s="78"/>
      <c r="AE217" s="78"/>
      <c r="AF217" s="3"/>
      <c r="AG217" s="3"/>
      <c r="AH217" s="3"/>
      <c r="AI217" s="78"/>
      <c r="AJ217" s="78"/>
      <c r="AK217" s="78"/>
      <c r="AL217" s="78"/>
      <c r="AM217" s="78"/>
      <c r="AN217" s="3"/>
      <c r="AO217" s="3"/>
      <c r="AP217" s="3"/>
      <c r="AQ217" s="3"/>
      <c r="AR217" s="3"/>
      <c r="AS217" s="3"/>
      <c r="AT217" s="78"/>
      <c r="AU217" s="3"/>
      <c r="AV217" s="3"/>
      <c r="AW217" s="3"/>
      <c r="AX217" s="3"/>
      <c r="AY217" s="3"/>
      <c r="AZ217" s="3"/>
      <c r="BA217" s="3"/>
      <c r="BB217" s="3"/>
      <c r="BC217" s="3"/>
      <c r="BD217" s="3"/>
      <c r="BE217" s="3"/>
      <c r="BF217" s="3"/>
      <c r="BG217" s="3"/>
      <c r="BH217" s="47"/>
      <c r="BI217" s="47"/>
      <c r="BJ217" s="47"/>
      <c r="BK217" s="47"/>
      <c r="BL217" s="47"/>
      <c r="BM217" s="47"/>
      <c r="BN217" s="47"/>
      <c r="BO217" s="47"/>
      <c r="BP217" s="47"/>
      <c r="BQ217" s="47"/>
      <c r="BR217" s="47"/>
      <c r="BS217" s="47"/>
      <c r="BT217" s="47"/>
      <c r="BU217" s="527"/>
      <c r="BV217" s="47"/>
      <c r="BW217" s="47"/>
      <c r="BX217" s="47"/>
      <c r="BY217" s="47"/>
      <c r="BZ217" s="47"/>
      <c r="CA217" s="47"/>
      <c r="CB217" s="47"/>
      <c r="CC217" s="47"/>
      <c r="CD217" s="47"/>
      <c r="CE217" s="47"/>
      <c r="CF217" s="47"/>
      <c r="CG217" s="47"/>
      <c r="CH217" s="47"/>
      <c r="CI217" s="47"/>
      <c r="CJ217" s="47"/>
      <c r="CK217" s="47"/>
      <c r="CL217" s="47"/>
      <c r="CM217" s="47"/>
      <c r="CN217" s="47"/>
      <c r="CO217" s="47"/>
      <c r="CP217" s="47"/>
      <c r="CQ217" s="47"/>
      <c r="CR217" s="47"/>
      <c r="CS217" s="47"/>
      <c r="CT217" s="47"/>
      <c r="CU217" s="47"/>
      <c r="CV217" s="47"/>
      <c r="CW217" s="47"/>
      <c r="CX217" s="47"/>
      <c r="CY217" s="47"/>
      <c r="CZ217" s="47"/>
      <c r="DA217" s="47"/>
      <c r="DB217" s="47"/>
      <c r="DC217" s="47"/>
      <c r="DD217" s="47"/>
      <c r="DE217" s="47"/>
      <c r="DF217" s="47"/>
      <c r="DG217" s="47"/>
      <c r="DH217" s="47"/>
      <c r="DI217" s="47"/>
      <c r="DJ217" s="47"/>
      <c r="DK217" s="47"/>
      <c r="DL217" s="47"/>
      <c r="DM217" s="47"/>
      <c r="DN217" s="47"/>
      <c r="DO217" s="47"/>
      <c r="DP217" s="47"/>
      <c r="DQ217" s="47"/>
      <c r="DR217" s="47"/>
      <c r="DS217" s="47"/>
      <c r="DT217" s="47"/>
      <c r="DU217" s="47"/>
      <c r="DV217" s="47"/>
      <c r="DW217" s="47"/>
      <c r="DX217" s="47"/>
      <c r="DY217" s="47"/>
      <c r="DZ217" s="47"/>
      <c r="EA217" s="47"/>
      <c r="EB217" s="47"/>
      <c r="EC217" s="47"/>
      <c r="ED217" s="47"/>
      <c r="EE217" s="47"/>
      <c r="EF217" s="47"/>
      <c r="EG217" s="47"/>
      <c r="EH217" s="47"/>
      <c r="EI217" s="47"/>
      <c r="EJ217" s="47"/>
      <c r="EK217" s="47"/>
      <c r="EL217" s="47"/>
      <c r="EM217" s="47"/>
      <c r="EN217" s="47"/>
      <c r="EO217" s="47"/>
      <c r="EP217" s="47"/>
      <c r="EQ217" s="47"/>
      <c r="ER217" s="47"/>
      <c r="ES217" s="47"/>
      <c r="ET217" s="47"/>
      <c r="EU217" s="47"/>
      <c r="EV217" s="47"/>
      <c r="EW217" s="47"/>
      <c r="EX217" s="47"/>
      <c r="EY217" s="47"/>
      <c r="EZ217" s="47"/>
      <c r="FA217" s="47"/>
      <c r="FB217" s="47"/>
      <c r="FC217" s="47"/>
      <c r="FD217" s="47"/>
      <c r="FE217" s="47"/>
      <c r="FF217" s="47"/>
      <c r="FG217" s="47"/>
      <c r="FH217" s="47"/>
      <c r="FI217" s="47"/>
      <c r="FJ217" s="47"/>
      <c r="FK217" s="47"/>
      <c r="FL217" s="47"/>
      <c r="FM217" s="47"/>
      <c r="FN217" s="47"/>
      <c r="FO217" s="47"/>
      <c r="FP217" s="47"/>
      <c r="FQ217" s="47"/>
      <c r="FR217" s="47"/>
      <c r="FS217" s="47"/>
      <c r="FT217" s="47"/>
      <c r="FU217" s="47"/>
      <c r="FV217" s="47"/>
      <c r="FW217" s="47"/>
      <c r="FX217" s="47"/>
      <c r="FY217" s="47"/>
      <c r="FZ217" s="47"/>
      <c r="GA217" s="47"/>
      <c r="GB217" s="47"/>
      <c r="GC217" s="47"/>
      <c r="GD217" s="47"/>
      <c r="GE217" s="47"/>
      <c r="GF217" s="47"/>
      <c r="GG217" s="47"/>
      <c r="GH217" s="47"/>
      <c r="GI217" s="47"/>
      <c r="GJ217" s="47"/>
      <c r="GK217" s="47"/>
      <c r="GL217" s="47"/>
      <c r="GM217" s="47"/>
      <c r="GN217" s="47"/>
      <c r="GO217" s="47"/>
      <c r="GP217" s="47"/>
      <c r="GQ217" s="47"/>
      <c r="GR217" s="47"/>
      <c r="GS217" s="47"/>
      <c r="GT217" s="47"/>
      <c r="GU217" s="47"/>
      <c r="GV217" s="47"/>
      <c r="GW217" s="47"/>
      <c r="GX217" s="47"/>
      <c r="GY217" s="47"/>
      <c r="GZ217" s="47"/>
    </row>
    <row r="218" spans="1:208" s="46" customFormat="1" x14ac:dyDescent="0.2">
      <c r="A218" s="2"/>
      <c r="B218" s="78"/>
      <c r="C218" s="78"/>
      <c r="D218" s="78"/>
      <c r="E218" s="78"/>
      <c r="F218" s="3"/>
      <c r="G218" s="3"/>
      <c r="H218" s="3"/>
      <c r="I218" s="3"/>
      <c r="J218" s="3"/>
      <c r="K218" s="3"/>
      <c r="L218" s="3"/>
      <c r="M218" s="79"/>
      <c r="N218" s="3"/>
      <c r="O218" s="3"/>
      <c r="P218" s="3"/>
      <c r="Q218" s="3"/>
      <c r="R218" s="3"/>
      <c r="S218" s="78"/>
      <c r="T218" s="78"/>
      <c r="U218" s="78"/>
      <c r="V218" s="78"/>
      <c r="W218" s="78"/>
      <c r="X218" s="3"/>
      <c r="Y218" s="78"/>
      <c r="Z218" s="78"/>
      <c r="AA218" s="78"/>
      <c r="AB218" s="78"/>
      <c r="AC218" s="78"/>
      <c r="AD218" s="78"/>
      <c r="AE218" s="78"/>
      <c r="AF218" s="3"/>
      <c r="AG218" s="3"/>
      <c r="AH218" s="3"/>
      <c r="AI218" s="78"/>
      <c r="AJ218" s="78"/>
      <c r="AK218" s="78"/>
      <c r="AL218" s="78"/>
      <c r="AM218" s="78"/>
      <c r="AN218" s="3"/>
      <c r="AO218" s="3"/>
      <c r="AP218" s="3"/>
      <c r="AQ218" s="3"/>
      <c r="AR218" s="3"/>
      <c r="AS218" s="3"/>
      <c r="AT218" s="78"/>
      <c r="AU218" s="3"/>
      <c r="AV218" s="3"/>
      <c r="AW218" s="3"/>
      <c r="AX218" s="3"/>
      <c r="AY218" s="3"/>
      <c r="AZ218" s="3"/>
      <c r="BA218" s="3"/>
      <c r="BB218" s="3"/>
      <c r="BC218" s="3"/>
      <c r="BD218" s="3"/>
      <c r="BE218" s="3"/>
      <c r="BF218" s="3"/>
      <c r="BG218" s="3"/>
      <c r="BH218" s="47"/>
      <c r="BI218" s="47"/>
      <c r="BJ218" s="47"/>
      <c r="BK218" s="47"/>
      <c r="BL218" s="47"/>
      <c r="BM218" s="47"/>
      <c r="BN218" s="47"/>
      <c r="BO218" s="47"/>
      <c r="BP218" s="47"/>
      <c r="BQ218" s="47"/>
      <c r="BR218" s="47"/>
      <c r="BS218" s="47"/>
      <c r="BT218" s="47"/>
      <c r="BU218" s="527"/>
      <c r="BV218" s="47"/>
      <c r="BW218" s="47"/>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c r="CW218" s="47"/>
      <c r="CX218" s="47"/>
      <c r="CY218" s="47"/>
      <c r="CZ218" s="47"/>
      <c r="DA218" s="47"/>
      <c r="DB218" s="47"/>
      <c r="DC218" s="47"/>
      <c r="DD218" s="47"/>
      <c r="DE218" s="47"/>
      <c r="DF218" s="47"/>
      <c r="DG218" s="47"/>
      <c r="DH218" s="47"/>
      <c r="DI218" s="47"/>
      <c r="DJ218" s="47"/>
      <c r="DK218" s="47"/>
      <c r="DL218" s="47"/>
      <c r="DM218" s="47"/>
      <c r="DN218" s="47"/>
      <c r="DO218" s="47"/>
      <c r="DP218" s="47"/>
      <c r="DQ218" s="47"/>
      <c r="DR218" s="47"/>
      <c r="DS218" s="47"/>
      <c r="DT218" s="47"/>
      <c r="DU218" s="47"/>
      <c r="DV218" s="47"/>
      <c r="DW218" s="47"/>
      <c r="DX218" s="47"/>
      <c r="DY218" s="47"/>
      <c r="DZ218" s="47"/>
      <c r="EA218" s="47"/>
      <c r="EB218" s="47"/>
      <c r="EC218" s="47"/>
      <c r="ED218" s="47"/>
      <c r="EE218" s="47"/>
      <c r="EF218" s="47"/>
      <c r="EG218" s="47"/>
      <c r="EH218" s="47"/>
      <c r="EI218" s="47"/>
      <c r="EJ218" s="47"/>
      <c r="EK218" s="47"/>
      <c r="EL218" s="47"/>
      <c r="EM218" s="47"/>
      <c r="EN218" s="47"/>
      <c r="EO218" s="47"/>
      <c r="EP218" s="47"/>
      <c r="EQ218" s="47"/>
      <c r="ER218" s="47"/>
      <c r="ES218" s="47"/>
      <c r="ET218" s="47"/>
      <c r="EU218" s="47"/>
      <c r="EV218" s="47"/>
      <c r="EW218" s="47"/>
      <c r="EX218" s="47"/>
      <c r="EY218" s="47"/>
      <c r="EZ218" s="47"/>
      <c r="FA218" s="47"/>
      <c r="FB218" s="47"/>
      <c r="FC218" s="47"/>
      <c r="FD218" s="47"/>
      <c r="FE218" s="47"/>
      <c r="FF218" s="47"/>
      <c r="FG218" s="47"/>
      <c r="FH218" s="47"/>
      <c r="FI218" s="47"/>
      <c r="FJ218" s="47"/>
      <c r="FK218" s="47"/>
      <c r="FL218" s="47"/>
      <c r="FM218" s="47"/>
      <c r="FN218" s="47"/>
      <c r="FO218" s="47"/>
      <c r="FP218" s="47"/>
      <c r="FQ218" s="47"/>
      <c r="FR218" s="47"/>
      <c r="FS218" s="47"/>
      <c r="FT218" s="47"/>
      <c r="FU218" s="47"/>
      <c r="FV218" s="47"/>
      <c r="FW218" s="47"/>
      <c r="FX218" s="47"/>
      <c r="FY218" s="47"/>
      <c r="FZ218" s="47"/>
      <c r="GA218" s="47"/>
      <c r="GB218" s="47"/>
      <c r="GC218" s="47"/>
      <c r="GD218" s="47"/>
      <c r="GE218" s="47"/>
      <c r="GF218" s="47"/>
      <c r="GG218" s="47"/>
      <c r="GH218" s="47"/>
      <c r="GI218" s="47"/>
      <c r="GJ218" s="47"/>
      <c r="GK218" s="47"/>
      <c r="GL218" s="47"/>
      <c r="GM218" s="47"/>
      <c r="GN218" s="47"/>
      <c r="GO218" s="47"/>
      <c r="GP218" s="47"/>
      <c r="GQ218" s="47"/>
      <c r="GR218" s="47"/>
      <c r="GS218" s="47"/>
      <c r="GT218" s="47"/>
      <c r="GU218" s="47"/>
      <c r="GV218" s="47"/>
      <c r="GW218" s="47"/>
      <c r="GX218" s="47"/>
      <c r="GY218" s="47"/>
      <c r="GZ218" s="47"/>
    </row>
    <row r="219" spans="1:208" s="46" customFormat="1" x14ac:dyDescent="0.2">
      <c r="A219" s="2"/>
      <c r="B219" s="78"/>
      <c r="C219" s="78"/>
      <c r="D219" s="78"/>
      <c r="E219" s="78"/>
      <c r="F219" s="3"/>
      <c r="G219" s="3"/>
      <c r="H219" s="3"/>
      <c r="I219" s="3"/>
      <c r="J219" s="3"/>
      <c r="K219" s="3"/>
      <c r="L219" s="3"/>
      <c r="M219" s="79"/>
      <c r="N219" s="3"/>
      <c r="O219" s="3"/>
      <c r="P219" s="3"/>
      <c r="Q219" s="3"/>
      <c r="R219" s="3"/>
      <c r="S219" s="78"/>
      <c r="T219" s="78"/>
      <c r="U219" s="78"/>
      <c r="V219" s="78"/>
      <c r="W219" s="78"/>
      <c r="X219" s="3"/>
      <c r="Y219" s="78"/>
      <c r="Z219" s="78"/>
      <c r="AA219" s="78"/>
      <c r="AB219" s="78"/>
      <c r="AC219" s="78"/>
      <c r="AD219" s="78"/>
      <c r="AE219" s="78"/>
      <c r="AF219" s="3"/>
      <c r="AG219" s="3"/>
      <c r="AH219" s="3"/>
      <c r="AI219" s="78"/>
      <c r="AJ219" s="78"/>
      <c r="AK219" s="78"/>
      <c r="AL219" s="78"/>
      <c r="AM219" s="78"/>
      <c r="AN219" s="3"/>
      <c r="AO219" s="3"/>
      <c r="AP219" s="3"/>
      <c r="AQ219" s="3"/>
      <c r="AR219" s="3"/>
      <c r="AS219" s="3"/>
      <c r="AT219" s="78"/>
      <c r="AU219" s="3"/>
      <c r="AV219" s="3"/>
      <c r="AW219" s="3"/>
      <c r="AX219" s="3"/>
      <c r="AY219" s="3"/>
      <c r="AZ219" s="3"/>
      <c r="BA219" s="3"/>
      <c r="BB219" s="3"/>
      <c r="BC219" s="3"/>
      <c r="BD219" s="3"/>
      <c r="BE219" s="3"/>
      <c r="BF219" s="3"/>
      <c r="BG219" s="3"/>
      <c r="BH219" s="47"/>
      <c r="BI219" s="47"/>
      <c r="BJ219" s="47"/>
      <c r="BK219" s="47"/>
      <c r="BL219" s="47"/>
      <c r="BM219" s="47"/>
      <c r="BN219" s="47"/>
      <c r="BO219" s="47"/>
      <c r="BP219" s="47"/>
      <c r="BQ219" s="47"/>
      <c r="BR219" s="47"/>
      <c r="BS219" s="47"/>
      <c r="BT219" s="47"/>
      <c r="BU219" s="527"/>
      <c r="BV219" s="47"/>
      <c r="BW219" s="47"/>
      <c r="BX219" s="47"/>
      <c r="BY219" s="47"/>
      <c r="BZ219" s="47"/>
      <c r="CA219" s="47"/>
      <c r="CB219" s="47"/>
      <c r="CC219" s="47"/>
      <c r="CD219" s="47"/>
      <c r="CE219" s="47"/>
      <c r="CF219" s="47"/>
      <c r="CG219" s="47"/>
      <c r="CH219" s="47"/>
      <c r="CI219" s="47"/>
      <c r="CJ219" s="47"/>
      <c r="CK219" s="47"/>
      <c r="CL219" s="47"/>
      <c r="CM219" s="47"/>
      <c r="CN219" s="47"/>
      <c r="CO219" s="47"/>
      <c r="CP219" s="47"/>
      <c r="CQ219" s="47"/>
      <c r="CR219" s="47"/>
      <c r="CS219" s="47"/>
      <c r="CT219" s="47"/>
      <c r="CU219" s="47"/>
      <c r="CV219" s="47"/>
      <c r="CW219" s="47"/>
      <c r="CX219" s="47"/>
      <c r="CY219" s="47"/>
      <c r="CZ219" s="47"/>
      <c r="DA219" s="47"/>
      <c r="DB219" s="47"/>
      <c r="DC219" s="47"/>
      <c r="DD219" s="47"/>
      <c r="DE219" s="47"/>
      <c r="DF219" s="47"/>
      <c r="DG219" s="47"/>
      <c r="DH219" s="47"/>
      <c r="DI219" s="47"/>
      <c r="DJ219" s="47"/>
      <c r="DK219" s="47"/>
      <c r="DL219" s="47"/>
      <c r="DM219" s="47"/>
      <c r="DN219" s="47"/>
      <c r="DO219" s="47"/>
      <c r="DP219" s="47"/>
      <c r="DQ219" s="47"/>
      <c r="DR219" s="47"/>
      <c r="DS219" s="47"/>
      <c r="DT219" s="47"/>
      <c r="DU219" s="47"/>
      <c r="DV219" s="47"/>
      <c r="DW219" s="47"/>
      <c r="DX219" s="47"/>
      <c r="DY219" s="47"/>
      <c r="DZ219" s="47"/>
      <c r="EA219" s="47"/>
      <c r="EB219" s="47"/>
      <c r="EC219" s="47"/>
      <c r="ED219" s="47"/>
      <c r="EE219" s="47"/>
      <c r="EF219" s="47"/>
      <c r="EG219" s="47"/>
      <c r="EH219" s="47"/>
      <c r="EI219" s="47"/>
      <c r="EJ219" s="47"/>
      <c r="EK219" s="47"/>
      <c r="EL219" s="47"/>
      <c r="EM219" s="47"/>
      <c r="EN219" s="47"/>
      <c r="EO219" s="47"/>
      <c r="EP219" s="47"/>
      <c r="EQ219" s="47"/>
      <c r="ER219" s="47"/>
      <c r="ES219" s="47"/>
      <c r="ET219" s="47"/>
      <c r="EU219" s="47"/>
      <c r="EV219" s="47"/>
      <c r="EW219" s="47"/>
      <c r="EX219" s="47"/>
      <c r="EY219" s="47"/>
      <c r="EZ219" s="47"/>
      <c r="FA219" s="47"/>
      <c r="FB219" s="47"/>
      <c r="FC219" s="47"/>
      <c r="FD219" s="47"/>
      <c r="FE219" s="47"/>
      <c r="FF219" s="47"/>
      <c r="FG219" s="47"/>
      <c r="FH219" s="47"/>
      <c r="FI219" s="47"/>
      <c r="FJ219" s="47"/>
      <c r="FK219" s="47"/>
      <c r="FL219" s="47"/>
      <c r="FM219" s="47"/>
      <c r="FN219" s="47"/>
      <c r="FO219" s="47"/>
      <c r="FP219" s="47"/>
      <c r="FQ219" s="47"/>
      <c r="FR219" s="47"/>
      <c r="FS219" s="47"/>
      <c r="FT219" s="47"/>
      <c r="FU219" s="47"/>
      <c r="FV219" s="47"/>
      <c r="FW219" s="47"/>
      <c r="FX219" s="47"/>
      <c r="FY219" s="47"/>
      <c r="FZ219" s="47"/>
      <c r="GA219" s="47"/>
      <c r="GB219" s="47"/>
      <c r="GC219" s="47"/>
      <c r="GD219" s="47"/>
      <c r="GE219" s="47"/>
      <c r="GF219" s="47"/>
      <c r="GG219" s="47"/>
      <c r="GH219" s="47"/>
      <c r="GI219" s="47"/>
      <c r="GJ219" s="47"/>
      <c r="GK219" s="47"/>
      <c r="GL219" s="47"/>
      <c r="GM219" s="47"/>
      <c r="GN219" s="47"/>
      <c r="GO219" s="47"/>
      <c r="GP219" s="47"/>
      <c r="GQ219" s="47"/>
      <c r="GR219" s="47"/>
      <c r="GS219" s="47"/>
      <c r="GT219" s="47"/>
      <c r="GU219" s="47"/>
      <c r="GV219" s="47"/>
      <c r="GW219" s="47"/>
      <c r="GX219" s="47"/>
      <c r="GY219" s="47"/>
      <c r="GZ219" s="47"/>
    </row>
    <row r="220" spans="1:208" s="46" customFormat="1" x14ac:dyDescent="0.2">
      <c r="A220" s="2"/>
      <c r="B220" s="78"/>
      <c r="C220" s="78"/>
      <c r="D220" s="78"/>
      <c r="E220" s="78"/>
      <c r="F220" s="3"/>
      <c r="G220" s="3"/>
      <c r="H220" s="3"/>
      <c r="I220" s="3"/>
      <c r="J220" s="3"/>
      <c r="K220" s="3"/>
      <c r="L220" s="3"/>
      <c r="M220" s="79"/>
      <c r="N220" s="3"/>
      <c r="O220" s="3"/>
      <c r="P220" s="3"/>
      <c r="Q220" s="3"/>
      <c r="R220" s="3"/>
      <c r="S220" s="78"/>
      <c r="T220" s="78"/>
      <c r="U220" s="78"/>
      <c r="V220" s="78"/>
      <c r="W220" s="78"/>
      <c r="X220" s="3"/>
      <c r="Y220" s="78"/>
      <c r="Z220" s="78"/>
      <c r="AA220" s="78"/>
      <c r="AB220" s="78"/>
      <c r="AC220" s="78"/>
      <c r="AD220" s="78"/>
      <c r="AE220" s="78"/>
      <c r="AF220" s="3"/>
      <c r="AG220" s="3"/>
      <c r="AH220" s="3"/>
      <c r="AI220" s="78"/>
      <c r="AJ220" s="78"/>
      <c r="AK220" s="78"/>
      <c r="AL220" s="78"/>
      <c r="AM220" s="78"/>
      <c r="AN220" s="3"/>
      <c r="AO220" s="3"/>
      <c r="AP220" s="3"/>
      <c r="AQ220" s="3"/>
      <c r="AR220" s="3"/>
      <c r="AS220" s="3"/>
      <c r="AT220" s="78"/>
      <c r="AU220" s="3"/>
      <c r="AV220" s="3"/>
      <c r="AW220" s="3"/>
      <c r="AX220" s="3"/>
      <c r="AY220" s="3"/>
      <c r="AZ220" s="3"/>
      <c r="BA220" s="3"/>
      <c r="BB220" s="3"/>
      <c r="BC220" s="3"/>
      <c r="BD220" s="3"/>
      <c r="BE220" s="3"/>
      <c r="BF220" s="3"/>
      <c r="BG220" s="3"/>
      <c r="BH220" s="47"/>
      <c r="BI220" s="47"/>
      <c r="BJ220" s="47"/>
      <c r="BK220" s="47"/>
      <c r="BL220" s="47"/>
      <c r="BM220" s="47"/>
      <c r="BN220" s="47"/>
      <c r="BO220" s="47"/>
      <c r="BP220" s="47"/>
      <c r="BQ220" s="47"/>
      <c r="BR220" s="47"/>
      <c r="BS220" s="47"/>
      <c r="BT220" s="47"/>
      <c r="BU220" s="527"/>
      <c r="BV220" s="47"/>
      <c r="BW220" s="47"/>
      <c r="BX220" s="47"/>
      <c r="BY220" s="47"/>
      <c r="BZ220" s="47"/>
      <c r="CA220" s="47"/>
      <c r="CB220" s="47"/>
      <c r="CC220" s="47"/>
      <c r="CD220" s="47"/>
      <c r="CE220" s="47"/>
      <c r="CF220" s="47"/>
      <c r="CG220" s="47"/>
      <c r="CH220" s="47"/>
      <c r="CI220" s="47"/>
      <c r="CJ220" s="47"/>
      <c r="CK220" s="47"/>
      <c r="CL220" s="47"/>
      <c r="CM220" s="47"/>
      <c r="CN220" s="47"/>
      <c r="CO220" s="47"/>
      <c r="CP220" s="47"/>
      <c r="CQ220" s="47"/>
      <c r="CR220" s="47"/>
      <c r="CS220" s="47"/>
      <c r="CT220" s="47"/>
      <c r="CU220" s="47"/>
      <c r="CV220" s="47"/>
      <c r="CW220" s="47"/>
      <c r="CX220" s="47"/>
      <c r="CY220" s="47"/>
      <c r="CZ220" s="47"/>
      <c r="DA220" s="47"/>
      <c r="DB220" s="47"/>
      <c r="DC220" s="47"/>
      <c r="DD220" s="47"/>
      <c r="DE220" s="47"/>
      <c r="DF220" s="47"/>
      <c r="DG220" s="47"/>
      <c r="DH220" s="47"/>
      <c r="DI220" s="47"/>
      <c r="DJ220" s="47"/>
      <c r="DK220" s="47"/>
      <c r="DL220" s="47"/>
      <c r="DM220" s="47"/>
      <c r="DN220" s="47"/>
      <c r="DO220" s="47"/>
      <c r="DP220" s="47"/>
      <c r="DQ220" s="47"/>
      <c r="DR220" s="47"/>
      <c r="DS220" s="47"/>
      <c r="DT220" s="47"/>
      <c r="DU220" s="47"/>
      <c r="DV220" s="47"/>
      <c r="DW220" s="47"/>
      <c r="DX220" s="47"/>
      <c r="DY220" s="47"/>
      <c r="DZ220" s="47"/>
      <c r="EA220" s="47"/>
      <c r="EB220" s="47"/>
      <c r="EC220" s="47"/>
      <c r="ED220" s="47"/>
      <c r="EE220" s="47"/>
      <c r="EF220" s="47"/>
      <c r="EG220" s="47"/>
      <c r="EH220" s="47"/>
      <c r="EI220" s="47"/>
      <c r="EJ220" s="47"/>
      <c r="EK220" s="47"/>
      <c r="EL220" s="47"/>
      <c r="EM220" s="47"/>
      <c r="EN220" s="47"/>
      <c r="EO220" s="47"/>
      <c r="EP220" s="47"/>
      <c r="EQ220" s="47"/>
      <c r="ER220" s="47"/>
      <c r="ES220" s="47"/>
      <c r="ET220" s="47"/>
      <c r="EU220" s="47"/>
      <c r="EV220" s="47"/>
      <c r="EW220" s="47"/>
      <c r="EX220" s="47"/>
      <c r="EY220" s="47"/>
      <c r="EZ220" s="47"/>
      <c r="FA220" s="47"/>
      <c r="FB220" s="47"/>
      <c r="FC220" s="47"/>
      <c r="FD220" s="47"/>
      <c r="FE220" s="47"/>
      <c r="FF220" s="47"/>
      <c r="FG220" s="47"/>
      <c r="FH220" s="47"/>
      <c r="FI220" s="47"/>
      <c r="FJ220" s="47"/>
      <c r="FK220" s="47"/>
      <c r="FL220" s="47"/>
      <c r="FM220" s="47"/>
      <c r="FN220" s="47"/>
      <c r="FO220" s="47"/>
      <c r="FP220" s="47"/>
      <c r="FQ220" s="47"/>
      <c r="FR220" s="47"/>
      <c r="FS220" s="47"/>
      <c r="FT220" s="47"/>
      <c r="FU220" s="47"/>
      <c r="FV220" s="47"/>
      <c r="FW220" s="47"/>
      <c r="FX220" s="47"/>
      <c r="FY220" s="47"/>
      <c r="FZ220" s="47"/>
      <c r="GA220" s="47"/>
      <c r="GB220" s="47"/>
      <c r="GC220" s="47"/>
      <c r="GD220" s="47"/>
      <c r="GE220" s="47"/>
      <c r="GF220" s="47"/>
      <c r="GG220" s="47"/>
      <c r="GH220" s="47"/>
      <c r="GI220" s="47"/>
      <c r="GJ220" s="47"/>
      <c r="GK220" s="47"/>
      <c r="GL220" s="47"/>
      <c r="GM220" s="47"/>
      <c r="GN220" s="47"/>
      <c r="GO220" s="47"/>
      <c r="GP220" s="47"/>
      <c r="GQ220" s="47"/>
      <c r="GR220" s="47"/>
      <c r="GS220" s="47"/>
      <c r="GT220" s="47"/>
      <c r="GU220" s="47"/>
      <c r="GV220" s="47"/>
      <c r="GW220" s="47"/>
      <c r="GX220" s="47"/>
      <c r="GY220" s="47"/>
      <c r="GZ220" s="47"/>
    </row>
    <row r="221" spans="1:208" s="46" customFormat="1" x14ac:dyDescent="0.2">
      <c r="A221" s="2"/>
      <c r="B221" s="78"/>
      <c r="C221" s="78"/>
      <c r="D221" s="78"/>
      <c r="E221" s="78"/>
      <c r="F221" s="3"/>
      <c r="G221" s="3"/>
      <c r="H221" s="3"/>
      <c r="I221" s="3"/>
      <c r="J221" s="3"/>
      <c r="K221" s="3"/>
      <c r="L221" s="3"/>
      <c r="M221" s="79"/>
      <c r="N221" s="3"/>
      <c r="O221" s="3"/>
      <c r="P221" s="3"/>
      <c r="Q221" s="3"/>
      <c r="R221" s="3"/>
      <c r="S221" s="78"/>
      <c r="T221" s="78"/>
      <c r="U221" s="78"/>
      <c r="V221" s="78"/>
      <c r="W221" s="78"/>
      <c r="X221" s="3"/>
      <c r="Y221" s="78"/>
      <c r="Z221" s="78"/>
      <c r="AA221" s="78"/>
      <c r="AB221" s="78"/>
      <c r="AC221" s="78"/>
      <c r="AD221" s="78"/>
      <c r="AE221" s="78"/>
      <c r="AF221" s="3"/>
      <c r="AG221" s="3"/>
      <c r="AH221" s="3"/>
      <c r="AI221" s="78"/>
      <c r="AJ221" s="78"/>
      <c r="AK221" s="78"/>
      <c r="AL221" s="78"/>
      <c r="AM221" s="78"/>
      <c r="AN221" s="3"/>
      <c r="AO221" s="3"/>
      <c r="AP221" s="3"/>
      <c r="AQ221" s="3"/>
      <c r="AR221" s="3"/>
      <c r="AS221" s="3"/>
      <c r="AT221" s="78"/>
      <c r="AU221" s="3"/>
      <c r="AV221" s="3"/>
      <c r="AW221" s="3"/>
      <c r="AX221" s="3"/>
      <c r="AY221" s="3"/>
      <c r="AZ221" s="3"/>
      <c r="BA221" s="3"/>
      <c r="BB221" s="3"/>
      <c r="BC221" s="3"/>
      <c r="BD221" s="3"/>
      <c r="BE221" s="3"/>
      <c r="BF221" s="3"/>
      <c r="BG221" s="3"/>
      <c r="BH221" s="47"/>
      <c r="BI221" s="47"/>
      <c r="BJ221" s="47"/>
      <c r="BK221" s="47"/>
      <c r="BL221" s="47"/>
      <c r="BM221" s="47"/>
      <c r="BN221" s="47"/>
      <c r="BO221" s="47"/>
      <c r="BP221" s="47"/>
      <c r="BQ221" s="47"/>
      <c r="BR221" s="47"/>
      <c r="BS221" s="47"/>
      <c r="BT221" s="47"/>
      <c r="BU221" s="527"/>
      <c r="BV221" s="47"/>
      <c r="BW221" s="47"/>
      <c r="BX221" s="47"/>
      <c r="BY221" s="47"/>
      <c r="BZ221" s="47"/>
      <c r="CA221" s="47"/>
      <c r="CB221" s="47"/>
      <c r="CC221" s="47"/>
      <c r="CD221" s="47"/>
      <c r="CE221" s="47"/>
      <c r="CF221" s="47"/>
      <c r="CG221" s="47"/>
      <c r="CH221" s="47"/>
      <c r="CI221" s="47"/>
      <c r="CJ221" s="47"/>
      <c r="CK221" s="47"/>
      <c r="CL221" s="47"/>
      <c r="CM221" s="47"/>
      <c r="CN221" s="47"/>
      <c r="CO221" s="47"/>
      <c r="CP221" s="47"/>
      <c r="CQ221" s="47"/>
      <c r="CR221" s="47"/>
      <c r="CS221" s="47"/>
      <c r="CT221" s="47"/>
      <c r="CU221" s="47"/>
      <c r="CV221" s="47"/>
      <c r="CW221" s="47"/>
      <c r="CX221" s="47"/>
      <c r="CY221" s="47"/>
      <c r="CZ221" s="47"/>
      <c r="DA221" s="47"/>
      <c r="DB221" s="47"/>
      <c r="DC221" s="47"/>
      <c r="DD221" s="47"/>
      <c r="DE221" s="47"/>
      <c r="DF221" s="47"/>
      <c r="DG221" s="47"/>
      <c r="DH221" s="47"/>
      <c r="DI221" s="47"/>
      <c r="DJ221" s="47"/>
      <c r="DK221" s="47"/>
      <c r="DL221" s="47"/>
      <c r="DM221" s="47"/>
      <c r="DN221" s="47"/>
      <c r="DO221" s="47"/>
      <c r="DP221" s="47"/>
      <c r="DQ221" s="47"/>
      <c r="DR221" s="47"/>
      <c r="DS221" s="47"/>
      <c r="DT221" s="47"/>
      <c r="DU221" s="47"/>
      <c r="DV221" s="47"/>
      <c r="DW221" s="47"/>
      <c r="DX221" s="47"/>
      <c r="DY221" s="47"/>
      <c r="DZ221" s="47"/>
      <c r="EA221" s="47"/>
      <c r="EB221" s="47"/>
      <c r="EC221" s="47"/>
      <c r="ED221" s="47"/>
      <c r="EE221" s="47"/>
      <c r="EF221" s="47"/>
      <c r="EG221" s="47"/>
      <c r="EH221" s="47"/>
      <c r="EI221" s="47"/>
      <c r="EJ221" s="47"/>
      <c r="EK221" s="47"/>
      <c r="EL221" s="47"/>
      <c r="EM221" s="47"/>
      <c r="EN221" s="47"/>
      <c r="EO221" s="47"/>
      <c r="EP221" s="47"/>
      <c r="EQ221" s="47"/>
      <c r="ER221" s="47"/>
      <c r="ES221" s="47"/>
      <c r="ET221" s="47"/>
      <c r="EU221" s="47"/>
      <c r="EV221" s="47"/>
      <c r="EW221" s="47"/>
      <c r="EX221" s="47"/>
      <c r="EY221" s="47"/>
      <c r="EZ221" s="47"/>
      <c r="FA221" s="47"/>
      <c r="FB221" s="47"/>
      <c r="FC221" s="47"/>
      <c r="FD221" s="47"/>
      <c r="FE221" s="47"/>
      <c r="FF221" s="47"/>
      <c r="FG221" s="47"/>
      <c r="FH221" s="47"/>
      <c r="FI221" s="47"/>
      <c r="FJ221" s="47"/>
      <c r="FK221" s="47"/>
      <c r="FL221" s="47"/>
      <c r="FM221" s="47"/>
      <c r="FN221" s="47"/>
      <c r="FO221" s="47"/>
      <c r="FP221" s="47"/>
      <c r="FQ221" s="47"/>
      <c r="FR221" s="47"/>
      <c r="FS221" s="47"/>
      <c r="FT221" s="47"/>
      <c r="FU221" s="47"/>
      <c r="FV221" s="47"/>
      <c r="FW221" s="47"/>
      <c r="FX221" s="47"/>
      <c r="FY221" s="47"/>
      <c r="FZ221" s="47"/>
      <c r="GA221" s="47"/>
      <c r="GB221" s="47"/>
      <c r="GC221" s="47"/>
      <c r="GD221" s="47"/>
      <c r="GE221" s="47"/>
      <c r="GF221" s="47"/>
      <c r="GG221" s="47"/>
      <c r="GH221" s="47"/>
      <c r="GI221" s="47"/>
      <c r="GJ221" s="47"/>
      <c r="GK221" s="47"/>
      <c r="GL221" s="47"/>
      <c r="GM221" s="47"/>
      <c r="GN221" s="47"/>
      <c r="GO221" s="47"/>
      <c r="GP221" s="47"/>
      <c r="GQ221" s="47"/>
      <c r="GR221" s="47"/>
      <c r="GS221" s="47"/>
      <c r="GT221" s="47"/>
      <c r="GU221" s="47"/>
      <c r="GV221" s="47"/>
      <c r="GW221" s="47"/>
      <c r="GX221" s="47"/>
      <c r="GY221" s="47"/>
      <c r="GZ221" s="47"/>
    </row>
    <row r="222" spans="1:208" s="46" customFormat="1" x14ac:dyDescent="0.2">
      <c r="A222" s="2"/>
      <c r="B222" s="78"/>
      <c r="C222" s="78"/>
      <c r="D222" s="78"/>
      <c r="E222" s="78"/>
      <c r="F222" s="3"/>
      <c r="G222" s="3"/>
      <c r="H222" s="3"/>
      <c r="I222" s="3"/>
      <c r="J222" s="3"/>
      <c r="K222" s="3"/>
      <c r="L222" s="3"/>
      <c r="M222" s="79"/>
      <c r="N222" s="3"/>
      <c r="O222" s="3"/>
      <c r="P222" s="3"/>
      <c r="Q222" s="3"/>
      <c r="R222" s="3"/>
      <c r="S222" s="78"/>
      <c r="T222" s="78"/>
      <c r="U222" s="78"/>
      <c r="V222" s="78"/>
      <c r="W222" s="78"/>
      <c r="X222" s="3"/>
      <c r="Y222" s="78"/>
      <c r="Z222" s="78"/>
      <c r="AA222" s="78"/>
      <c r="AB222" s="78"/>
      <c r="AC222" s="78"/>
      <c r="AD222" s="78"/>
      <c r="AE222" s="78"/>
      <c r="AF222" s="3"/>
      <c r="AG222" s="3"/>
      <c r="AH222" s="3"/>
      <c r="AI222" s="78"/>
      <c r="AJ222" s="78"/>
      <c r="AK222" s="78"/>
      <c r="AL222" s="78"/>
      <c r="AM222" s="78"/>
      <c r="AN222" s="3"/>
      <c r="AO222" s="3"/>
      <c r="AP222" s="3"/>
      <c r="AQ222" s="3"/>
      <c r="AR222" s="3"/>
      <c r="AS222" s="3"/>
      <c r="AT222" s="78"/>
      <c r="AU222" s="3"/>
      <c r="AV222" s="3"/>
      <c r="AW222" s="3"/>
      <c r="AX222" s="3"/>
      <c r="AY222" s="3"/>
      <c r="AZ222" s="3"/>
      <c r="BA222" s="3"/>
      <c r="BB222" s="3"/>
      <c r="BC222" s="3"/>
      <c r="BD222" s="3"/>
      <c r="BE222" s="3"/>
      <c r="BF222" s="3"/>
      <c r="BG222" s="3"/>
      <c r="BH222" s="47"/>
      <c r="BI222" s="47"/>
      <c r="BJ222" s="47"/>
      <c r="BK222" s="47"/>
      <c r="BL222" s="47"/>
      <c r="BM222" s="47"/>
      <c r="BN222" s="47"/>
      <c r="BO222" s="47"/>
      <c r="BP222" s="47"/>
      <c r="BQ222" s="47"/>
      <c r="BR222" s="47"/>
      <c r="BS222" s="47"/>
      <c r="BT222" s="47"/>
      <c r="BU222" s="527"/>
      <c r="BV222" s="47"/>
      <c r="BW222" s="47"/>
      <c r="BX222" s="47"/>
      <c r="BY222" s="47"/>
      <c r="BZ222" s="47"/>
      <c r="CA222" s="47"/>
      <c r="CB222" s="47"/>
      <c r="CC222" s="47"/>
      <c r="CD222" s="47"/>
      <c r="CE222" s="47"/>
      <c r="CF222" s="47"/>
      <c r="CG222" s="47"/>
      <c r="CH222" s="47"/>
      <c r="CI222" s="47"/>
      <c r="CJ222" s="47"/>
      <c r="CK222" s="47"/>
      <c r="CL222" s="47"/>
      <c r="CM222" s="47"/>
      <c r="CN222" s="47"/>
      <c r="CO222" s="47"/>
      <c r="CP222" s="47"/>
      <c r="CQ222" s="47"/>
      <c r="CR222" s="47"/>
      <c r="CS222" s="47"/>
      <c r="CT222" s="47"/>
      <c r="CU222" s="47"/>
      <c r="CV222" s="47"/>
      <c r="CW222" s="47"/>
      <c r="CX222" s="47"/>
      <c r="CY222" s="47"/>
      <c r="CZ222" s="47"/>
      <c r="DA222" s="47"/>
      <c r="DB222" s="47"/>
      <c r="DC222" s="47"/>
      <c r="DD222" s="47"/>
      <c r="DE222" s="47"/>
      <c r="DF222" s="47"/>
      <c r="DG222" s="47"/>
      <c r="DH222" s="47"/>
      <c r="DI222" s="47"/>
      <c r="DJ222" s="47"/>
      <c r="DK222" s="47"/>
      <c r="DL222" s="47"/>
      <c r="DM222" s="47"/>
      <c r="DN222" s="47"/>
      <c r="DO222" s="47"/>
      <c r="DP222" s="47"/>
      <c r="DQ222" s="47"/>
      <c r="DR222" s="47"/>
      <c r="DS222" s="47"/>
      <c r="DT222" s="47"/>
      <c r="DU222" s="47"/>
      <c r="DV222" s="47"/>
      <c r="DW222" s="47"/>
      <c r="DX222" s="47"/>
      <c r="DY222" s="47"/>
      <c r="DZ222" s="47"/>
      <c r="EA222" s="47"/>
      <c r="EB222" s="47"/>
      <c r="EC222" s="47"/>
      <c r="ED222" s="47"/>
      <c r="EE222" s="47"/>
      <c r="EF222" s="47"/>
      <c r="EG222" s="47"/>
      <c r="EH222" s="47"/>
      <c r="EI222" s="47"/>
      <c r="EJ222" s="47"/>
      <c r="EK222" s="47"/>
      <c r="EL222" s="47"/>
      <c r="EM222" s="47"/>
      <c r="EN222" s="47"/>
      <c r="EO222" s="47"/>
      <c r="EP222" s="47"/>
      <c r="EQ222" s="47"/>
      <c r="ER222" s="47"/>
      <c r="ES222" s="47"/>
      <c r="ET222" s="47"/>
      <c r="EU222" s="47"/>
      <c r="EV222" s="47"/>
      <c r="EW222" s="47"/>
      <c r="EX222" s="47"/>
      <c r="EY222" s="47"/>
      <c r="EZ222" s="47"/>
      <c r="FA222" s="47"/>
      <c r="FB222" s="47"/>
      <c r="FC222" s="47"/>
      <c r="FD222" s="47"/>
      <c r="FE222" s="47"/>
      <c r="FF222" s="47"/>
      <c r="FG222" s="47"/>
      <c r="FH222" s="47"/>
      <c r="FI222" s="47"/>
      <c r="FJ222" s="47"/>
      <c r="FK222" s="47"/>
      <c r="FL222" s="47"/>
      <c r="FM222" s="47"/>
      <c r="FN222" s="47"/>
      <c r="FO222" s="47"/>
      <c r="FP222" s="47"/>
      <c r="FQ222" s="47"/>
      <c r="FR222" s="47"/>
      <c r="FS222" s="47"/>
      <c r="FT222" s="47"/>
      <c r="FU222" s="47"/>
      <c r="FV222" s="47"/>
      <c r="FW222" s="47"/>
      <c r="FX222" s="47"/>
      <c r="FY222" s="47"/>
      <c r="FZ222" s="47"/>
      <c r="GA222" s="47"/>
      <c r="GB222" s="47"/>
      <c r="GC222" s="47"/>
      <c r="GD222" s="47"/>
      <c r="GE222" s="47"/>
      <c r="GF222" s="47"/>
      <c r="GG222" s="47"/>
      <c r="GH222" s="47"/>
      <c r="GI222" s="47"/>
      <c r="GJ222" s="47"/>
      <c r="GK222" s="47"/>
      <c r="GL222" s="47"/>
      <c r="GM222" s="47"/>
      <c r="GN222" s="47"/>
      <c r="GO222" s="47"/>
      <c r="GP222" s="47"/>
      <c r="GQ222" s="47"/>
      <c r="GR222" s="47"/>
      <c r="GS222" s="47"/>
      <c r="GT222" s="47"/>
      <c r="GU222" s="47"/>
      <c r="GV222" s="47"/>
      <c r="GW222" s="47"/>
      <c r="GX222" s="47"/>
      <c r="GY222" s="47"/>
      <c r="GZ222" s="47"/>
    </row>
    <row r="223" spans="1:208" s="46" customFormat="1" x14ac:dyDescent="0.2">
      <c r="A223" s="2"/>
      <c r="B223" s="78"/>
      <c r="C223" s="78"/>
      <c r="D223" s="78"/>
      <c r="E223" s="78"/>
      <c r="F223" s="3"/>
      <c r="G223" s="3"/>
      <c r="H223" s="3"/>
      <c r="I223" s="3"/>
      <c r="J223" s="3"/>
      <c r="K223" s="3"/>
      <c r="L223" s="3"/>
      <c r="M223" s="79"/>
      <c r="N223" s="3"/>
      <c r="O223" s="3"/>
      <c r="P223" s="3"/>
      <c r="Q223" s="3"/>
      <c r="R223" s="3"/>
      <c r="S223" s="78"/>
      <c r="T223" s="78"/>
      <c r="U223" s="78"/>
      <c r="V223" s="78"/>
      <c r="W223" s="78"/>
      <c r="X223" s="3"/>
      <c r="Y223" s="78"/>
      <c r="Z223" s="78"/>
      <c r="AA223" s="78"/>
      <c r="AB223" s="78"/>
      <c r="AD223" s="518"/>
      <c r="AF223" s="3"/>
      <c r="AG223" s="3"/>
      <c r="AH223" s="3"/>
      <c r="AI223" s="78"/>
      <c r="AJ223" s="78"/>
      <c r="AK223" s="78"/>
      <c r="AL223" s="78"/>
      <c r="AM223" s="78"/>
      <c r="AN223" s="3"/>
      <c r="AO223" s="3"/>
      <c r="AP223" s="3"/>
      <c r="AQ223" s="78"/>
      <c r="AR223" s="3"/>
      <c r="AS223" s="3"/>
      <c r="AT223" s="78"/>
      <c r="AU223" s="3"/>
      <c r="AV223" s="3"/>
      <c r="AW223" s="3"/>
      <c r="AX223" s="3"/>
      <c r="AY223" s="3"/>
      <c r="AZ223" s="3"/>
      <c r="BA223" s="3"/>
      <c r="BB223" s="3"/>
      <c r="BC223" s="3"/>
      <c r="BD223" s="3"/>
      <c r="BE223" s="3"/>
      <c r="BF223" s="3"/>
      <c r="BG223" s="3"/>
      <c r="BH223" s="47"/>
      <c r="BI223" s="47"/>
      <c r="BJ223" s="47"/>
      <c r="BK223" s="47"/>
      <c r="BL223" s="47"/>
      <c r="BM223" s="47"/>
      <c r="BN223" s="47"/>
      <c r="BO223" s="47"/>
      <c r="BP223" s="47"/>
      <c r="BQ223" s="47"/>
      <c r="BR223" s="47"/>
      <c r="BS223" s="47"/>
      <c r="BT223" s="47"/>
      <c r="BU223" s="52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c r="CW223" s="47"/>
      <c r="CX223" s="47"/>
      <c r="CY223" s="47"/>
      <c r="CZ223" s="47"/>
      <c r="DA223" s="47"/>
      <c r="DB223" s="47"/>
      <c r="DC223" s="47"/>
      <c r="DD223" s="47"/>
      <c r="DE223" s="47"/>
      <c r="DF223" s="47"/>
      <c r="DG223" s="47"/>
      <c r="DH223" s="47"/>
      <c r="DI223" s="47"/>
      <c r="DJ223" s="47"/>
      <c r="DK223" s="47"/>
      <c r="DL223" s="47"/>
      <c r="DM223" s="47"/>
      <c r="DN223" s="47"/>
      <c r="DO223" s="47"/>
      <c r="DP223" s="47"/>
      <c r="DQ223" s="47"/>
      <c r="DR223" s="47"/>
      <c r="DS223" s="47"/>
      <c r="DT223" s="47"/>
      <c r="DU223" s="47"/>
      <c r="DV223" s="47"/>
      <c r="DW223" s="47"/>
      <c r="DX223" s="47"/>
      <c r="DY223" s="47"/>
      <c r="DZ223" s="47"/>
      <c r="EA223" s="47"/>
      <c r="EB223" s="47"/>
      <c r="EC223" s="47"/>
      <c r="ED223" s="47"/>
      <c r="EE223" s="47"/>
      <c r="EF223" s="47"/>
      <c r="EG223" s="47"/>
      <c r="EH223" s="47"/>
      <c r="EI223" s="47"/>
      <c r="EJ223" s="47"/>
      <c r="EK223" s="47"/>
      <c r="EL223" s="47"/>
      <c r="EM223" s="47"/>
      <c r="EN223" s="47"/>
      <c r="EO223" s="47"/>
      <c r="EP223" s="47"/>
      <c r="EQ223" s="47"/>
      <c r="ER223" s="47"/>
      <c r="ES223" s="47"/>
      <c r="ET223" s="47"/>
      <c r="EU223" s="47"/>
      <c r="EV223" s="47"/>
      <c r="EW223" s="47"/>
      <c r="EX223" s="47"/>
      <c r="EY223" s="47"/>
      <c r="EZ223" s="47"/>
      <c r="FA223" s="47"/>
      <c r="FB223" s="47"/>
      <c r="FC223" s="47"/>
      <c r="FD223" s="47"/>
      <c r="FE223" s="47"/>
      <c r="FF223" s="47"/>
      <c r="FG223" s="47"/>
      <c r="FH223" s="47"/>
      <c r="FI223" s="47"/>
      <c r="FJ223" s="47"/>
      <c r="FK223" s="47"/>
      <c r="FL223" s="47"/>
      <c r="FM223" s="47"/>
      <c r="FN223" s="47"/>
      <c r="FO223" s="47"/>
      <c r="FP223" s="47"/>
      <c r="FQ223" s="47"/>
      <c r="FR223" s="47"/>
      <c r="FS223" s="47"/>
      <c r="FT223" s="47"/>
      <c r="FU223" s="47"/>
      <c r="FV223" s="47"/>
      <c r="FW223" s="47"/>
      <c r="FX223" s="47"/>
      <c r="FY223" s="47"/>
      <c r="FZ223" s="47"/>
      <c r="GA223" s="47"/>
      <c r="GB223" s="47"/>
      <c r="GC223" s="47"/>
      <c r="GD223" s="47"/>
      <c r="GE223" s="47"/>
      <c r="GF223" s="47"/>
      <c r="GG223" s="47"/>
      <c r="GH223" s="47"/>
      <c r="GI223" s="47"/>
      <c r="GJ223" s="47"/>
      <c r="GK223" s="47"/>
      <c r="GL223" s="47"/>
      <c r="GM223" s="47"/>
      <c r="GN223" s="47"/>
      <c r="GO223" s="47"/>
      <c r="GP223" s="47"/>
      <c r="GQ223" s="47"/>
      <c r="GR223" s="47"/>
      <c r="GS223" s="47"/>
      <c r="GT223" s="47"/>
      <c r="GU223" s="47"/>
      <c r="GV223" s="47"/>
      <c r="GW223" s="47"/>
      <c r="GX223" s="47"/>
      <c r="GY223" s="47"/>
      <c r="GZ223" s="47"/>
    </row>
    <row r="224" spans="1:208" s="46" customFormat="1" x14ac:dyDescent="0.2">
      <c r="A224" s="2"/>
      <c r="B224" s="78"/>
      <c r="C224" s="78"/>
      <c r="D224" s="78"/>
      <c r="E224" s="78"/>
      <c r="F224" s="3"/>
      <c r="G224" s="3"/>
      <c r="H224" s="3"/>
      <c r="I224" s="3"/>
      <c r="J224" s="3"/>
      <c r="K224" s="3"/>
      <c r="L224" s="3"/>
      <c r="M224" s="79"/>
      <c r="N224" s="3"/>
      <c r="O224" s="3"/>
      <c r="P224" s="3"/>
      <c r="Q224" s="3"/>
      <c r="R224" s="3"/>
      <c r="S224" s="78"/>
      <c r="T224" s="78"/>
      <c r="U224" s="78"/>
      <c r="V224" s="78"/>
      <c r="W224" s="78"/>
      <c r="X224" s="3"/>
      <c r="Y224" s="78"/>
      <c r="Z224" s="78"/>
      <c r="AA224" s="78"/>
      <c r="AB224" s="78"/>
      <c r="AD224" s="518"/>
      <c r="AF224" s="3"/>
      <c r="AG224" s="3"/>
      <c r="AH224" s="3"/>
      <c r="AI224" s="78"/>
      <c r="AJ224" s="78"/>
      <c r="AK224" s="78"/>
      <c r="AL224" s="78"/>
      <c r="AM224" s="78"/>
      <c r="AN224" s="3"/>
      <c r="AO224" s="3"/>
      <c r="AP224" s="3"/>
      <c r="AQ224" s="78"/>
      <c r="AR224" s="3"/>
      <c r="AS224" s="3"/>
      <c r="AT224" s="78"/>
      <c r="AU224" s="3"/>
      <c r="AV224" s="3"/>
      <c r="AW224" s="3"/>
      <c r="AX224" s="3"/>
      <c r="AY224" s="3"/>
      <c r="AZ224" s="3"/>
      <c r="BA224" s="3"/>
      <c r="BB224" s="3"/>
      <c r="BC224" s="3"/>
      <c r="BD224" s="3"/>
      <c r="BE224" s="3"/>
      <c r="BF224" s="3"/>
      <c r="BG224" s="3"/>
      <c r="BH224" s="47"/>
      <c r="BI224" s="47"/>
      <c r="BJ224" s="47"/>
      <c r="BK224" s="47"/>
      <c r="BL224" s="47"/>
      <c r="BM224" s="47"/>
      <c r="BN224" s="47"/>
      <c r="BO224" s="47"/>
      <c r="BP224" s="47"/>
      <c r="BQ224" s="47"/>
      <c r="BR224" s="47"/>
      <c r="BS224" s="47"/>
      <c r="BT224" s="47"/>
      <c r="BU224" s="527"/>
      <c r="BV224" s="47"/>
      <c r="BW224" s="47"/>
      <c r="BX224" s="47"/>
      <c r="BY224" s="47"/>
      <c r="BZ224" s="47"/>
      <c r="CA224" s="47"/>
      <c r="CB224" s="47"/>
      <c r="CC224" s="47"/>
      <c r="CD224" s="47"/>
      <c r="CE224" s="47"/>
      <c r="CF224" s="47"/>
      <c r="CG224" s="47"/>
      <c r="CH224" s="47"/>
      <c r="CI224" s="47"/>
      <c r="CJ224" s="47"/>
      <c r="CK224" s="47"/>
      <c r="CL224" s="47"/>
      <c r="CM224" s="47"/>
      <c r="CN224" s="47"/>
      <c r="CO224" s="47"/>
      <c r="CP224" s="47"/>
      <c r="CQ224" s="47"/>
      <c r="CR224" s="47"/>
      <c r="CS224" s="47"/>
      <c r="CT224" s="47"/>
      <c r="CU224" s="47"/>
      <c r="CV224" s="47"/>
      <c r="CW224" s="47"/>
      <c r="CX224" s="47"/>
      <c r="CY224" s="47"/>
      <c r="CZ224" s="47"/>
      <c r="DA224" s="47"/>
      <c r="DB224" s="47"/>
      <c r="DC224" s="47"/>
      <c r="DD224" s="47"/>
      <c r="DE224" s="47"/>
      <c r="DF224" s="47"/>
      <c r="DG224" s="47"/>
      <c r="DH224" s="47"/>
      <c r="DI224" s="47"/>
      <c r="DJ224" s="47"/>
      <c r="DK224" s="47"/>
      <c r="DL224" s="47"/>
      <c r="DM224" s="47"/>
      <c r="DN224" s="47"/>
      <c r="DO224" s="47"/>
      <c r="DP224" s="47"/>
      <c r="DQ224" s="47"/>
      <c r="DR224" s="47"/>
      <c r="DS224" s="47"/>
      <c r="DT224" s="47"/>
      <c r="DU224" s="47"/>
      <c r="DV224" s="47"/>
      <c r="DW224" s="47"/>
      <c r="DX224" s="47"/>
      <c r="DY224" s="47"/>
      <c r="DZ224" s="47"/>
      <c r="EA224" s="47"/>
      <c r="EB224" s="47"/>
      <c r="EC224" s="47"/>
      <c r="ED224" s="47"/>
      <c r="EE224" s="47"/>
      <c r="EF224" s="47"/>
      <c r="EG224" s="47"/>
      <c r="EH224" s="47"/>
      <c r="EI224" s="47"/>
      <c r="EJ224" s="47"/>
      <c r="EK224" s="47"/>
      <c r="EL224" s="47"/>
      <c r="EM224" s="47"/>
      <c r="EN224" s="47"/>
      <c r="EO224" s="47"/>
      <c r="EP224" s="47"/>
      <c r="EQ224" s="47"/>
      <c r="ER224" s="47"/>
      <c r="ES224" s="47"/>
      <c r="ET224" s="47"/>
      <c r="EU224" s="47"/>
      <c r="EV224" s="47"/>
      <c r="EW224" s="47"/>
      <c r="EX224" s="47"/>
      <c r="EY224" s="47"/>
      <c r="EZ224" s="47"/>
      <c r="FA224" s="47"/>
      <c r="FB224" s="47"/>
      <c r="FC224" s="47"/>
      <c r="FD224" s="47"/>
      <c r="FE224" s="47"/>
      <c r="FF224" s="47"/>
      <c r="FG224" s="47"/>
      <c r="FH224" s="47"/>
      <c r="FI224" s="47"/>
      <c r="FJ224" s="47"/>
      <c r="FK224" s="47"/>
      <c r="FL224" s="47"/>
      <c r="FM224" s="47"/>
      <c r="FN224" s="47"/>
      <c r="FO224" s="47"/>
      <c r="FP224" s="47"/>
      <c r="FQ224" s="47"/>
      <c r="FR224" s="47"/>
      <c r="FS224" s="47"/>
      <c r="FT224" s="47"/>
      <c r="FU224" s="47"/>
      <c r="FV224" s="47"/>
      <c r="FW224" s="47"/>
      <c r="FX224" s="47"/>
      <c r="FY224" s="47"/>
      <c r="FZ224" s="47"/>
      <c r="GA224" s="47"/>
      <c r="GB224" s="47"/>
      <c r="GC224" s="47"/>
      <c r="GD224" s="47"/>
      <c r="GE224" s="47"/>
      <c r="GF224" s="47"/>
      <c r="GG224" s="47"/>
      <c r="GH224" s="47"/>
      <c r="GI224" s="47"/>
      <c r="GJ224" s="47"/>
      <c r="GK224" s="47"/>
      <c r="GL224" s="47"/>
      <c r="GM224" s="47"/>
      <c r="GN224" s="47"/>
      <c r="GO224" s="47"/>
      <c r="GP224" s="47"/>
      <c r="GQ224" s="47"/>
      <c r="GR224" s="47"/>
      <c r="GS224" s="47"/>
      <c r="GT224" s="47"/>
      <c r="GU224" s="47"/>
      <c r="GV224" s="47"/>
      <c r="GW224" s="47"/>
      <c r="GX224" s="47"/>
      <c r="GY224" s="47"/>
      <c r="GZ224" s="47"/>
    </row>
    <row r="225" spans="1:208" s="46" customFormat="1" x14ac:dyDescent="0.2">
      <c r="A225" s="2"/>
      <c r="B225" s="78"/>
      <c r="C225" s="78"/>
      <c r="D225" s="78"/>
      <c r="E225" s="78"/>
      <c r="F225" s="3"/>
      <c r="G225" s="3"/>
      <c r="H225" s="3"/>
      <c r="I225" s="3"/>
      <c r="J225" s="3"/>
      <c r="K225" s="3"/>
      <c r="L225" s="3"/>
      <c r="M225" s="79"/>
      <c r="N225" s="3"/>
      <c r="O225" s="3"/>
      <c r="P225" s="3"/>
      <c r="Q225" s="3"/>
      <c r="R225" s="3"/>
      <c r="S225" s="78"/>
      <c r="T225" s="78"/>
      <c r="U225" s="78"/>
      <c r="V225" s="78"/>
      <c r="W225" s="78"/>
      <c r="X225" s="3"/>
      <c r="Y225" s="78"/>
      <c r="Z225" s="78"/>
      <c r="AA225" s="78"/>
      <c r="AB225" s="78"/>
      <c r="AD225" s="518"/>
      <c r="AF225" s="3"/>
      <c r="AG225" s="3"/>
      <c r="AH225" s="3"/>
      <c r="AI225" s="78"/>
      <c r="AJ225" s="78"/>
      <c r="AK225" s="78"/>
      <c r="AL225" s="78"/>
      <c r="AM225" s="78"/>
      <c r="AN225" s="3"/>
      <c r="AO225" s="3"/>
      <c r="AP225" s="3"/>
      <c r="AQ225" s="78"/>
      <c r="AR225" s="3"/>
      <c r="AS225" s="3"/>
      <c r="AT225" s="78"/>
      <c r="AU225" s="3"/>
      <c r="AV225" s="3"/>
      <c r="AW225" s="3"/>
      <c r="AX225" s="3"/>
      <c r="AY225" s="3"/>
      <c r="AZ225" s="3"/>
      <c r="BA225" s="3"/>
      <c r="BB225" s="3"/>
      <c r="BC225" s="3"/>
      <c r="BD225" s="3"/>
      <c r="BE225" s="3"/>
      <c r="BF225" s="3"/>
      <c r="BG225" s="3"/>
      <c r="BH225" s="47"/>
      <c r="BI225" s="47"/>
      <c r="BJ225" s="47"/>
      <c r="BK225" s="47"/>
      <c r="BL225" s="47"/>
      <c r="BM225" s="47"/>
      <c r="BN225" s="47"/>
      <c r="BO225" s="47"/>
      <c r="BP225" s="47"/>
      <c r="BQ225" s="47"/>
      <c r="BR225" s="47"/>
      <c r="BS225" s="47"/>
      <c r="BT225" s="47"/>
      <c r="BU225" s="527"/>
      <c r="BV225" s="47"/>
      <c r="BW225" s="47"/>
      <c r="BX225" s="47"/>
      <c r="BY225" s="47"/>
      <c r="BZ225" s="47"/>
      <c r="CA225" s="47"/>
      <c r="CB225" s="47"/>
      <c r="CC225" s="47"/>
      <c r="CD225" s="47"/>
      <c r="CE225" s="47"/>
      <c r="CF225" s="47"/>
      <c r="CG225" s="47"/>
      <c r="CH225" s="47"/>
      <c r="CI225" s="47"/>
      <c r="CJ225" s="47"/>
      <c r="CK225" s="47"/>
      <c r="CL225" s="47"/>
      <c r="CM225" s="47"/>
      <c r="CN225" s="47"/>
      <c r="CO225" s="47"/>
      <c r="CP225" s="47"/>
      <c r="CQ225" s="47"/>
      <c r="CR225" s="47"/>
      <c r="CS225" s="47"/>
      <c r="CT225" s="47"/>
      <c r="CU225" s="47"/>
      <c r="CV225" s="47"/>
      <c r="CW225" s="47"/>
      <c r="CX225" s="47"/>
      <c r="CY225" s="47"/>
      <c r="CZ225" s="47"/>
      <c r="DA225" s="47"/>
      <c r="DB225" s="47"/>
      <c r="DC225" s="47"/>
      <c r="DD225" s="47"/>
      <c r="DE225" s="47"/>
      <c r="DF225" s="47"/>
      <c r="DG225" s="47"/>
      <c r="DH225" s="47"/>
      <c r="DI225" s="47"/>
      <c r="DJ225" s="47"/>
      <c r="DK225" s="47"/>
      <c r="DL225" s="47"/>
      <c r="DM225" s="47"/>
      <c r="DN225" s="47"/>
      <c r="DO225" s="47"/>
      <c r="DP225" s="47"/>
      <c r="DQ225" s="47"/>
      <c r="DR225" s="47"/>
      <c r="DS225" s="47"/>
      <c r="DT225" s="47"/>
      <c r="DU225" s="47"/>
      <c r="DV225" s="47"/>
      <c r="DW225" s="47"/>
      <c r="DX225" s="47"/>
      <c r="DY225" s="47"/>
      <c r="DZ225" s="47"/>
      <c r="EA225" s="47"/>
      <c r="EB225" s="47"/>
      <c r="EC225" s="47"/>
      <c r="ED225" s="47"/>
      <c r="EE225" s="47"/>
      <c r="EF225" s="47"/>
      <c r="EG225" s="47"/>
      <c r="EH225" s="47"/>
      <c r="EI225" s="47"/>
      <c r="EJ225" s="47"/>
      <c r="EK225" s="47"/>
      <c r="EL225" s="47"/>
      <c r="EM225" s="47"/>
      <c r="EN225" s="47"/>
      <c r="EO225" s="47"/>
      <c r="EP225" s="47"/>
      <c r="EQ225" s="47"/>
      <c r="ER225" s="47"/>
      <c r="ES225" s="47"/>
      <c r="ET225" s="47"/>
      <c r="EU225" s="47"/>
      <c r="EV225" s="47"/>
      <c r="EW225" s="47"/>
      <c r="EX225" s="47"/>
      <c r="EY225" s="47"/>
      <c r="EZ225" s="47"/>
      <c r="FA225" s="47"/>
      <c r="FB225" s="47"/>
      <c r="FC225" s="47"/>
      <c r="FD225" s="47"/>
      <c r="FE225" s="47"/>
      <c r="FF225" s="47"/>
      <c r="FG225" s="47"/>
      <c r="FH225" s="47"/>
      <c r="FI225" s="47"/>
      <c r="FJ225" s="47"/>
      <c r="FK225" s="47"/>
      <c r="FL225" s="47"/>
      <c r="FM225" s="47"/>
      <c r="FN225" s="47"/>
      <c r="FO225" s="47"/>
      <c r="FP225" s="47"/>
      <c r="FQ225" s="47"/>
      <c r="FR225" s="47"/>
      <c r="FS225" s="47"/>
      <c r="FT225" s="47"/>
      <c r="FU225" s="47"/>
      <c r="FV225" s="47"/>
      <c r="FW225" s="47"/>
      <c r="FX225" s="47"/>
      <c r="FY225" s="47"/>
      <c r="FZ225" s="47"/>
      <c r="GA225" s="47"/>
      <c r="GB225" s="47"/>
      <c r="GC225" s="47"/>
      <c r="GD225" s="47"/>
      <c r="GE225" s="47"/>
      <c r="GF225" s="47"/>
      <c r="GG225" s="47"/>
      <c r="GH225" s="47"/>
      <c r="GI225" s="47"/>
      <c r="GJ225" s="47"/>
      <c r="GK225" s="47"/>
      <c r="GL225" s="47"/>
      <c r="GM225" s="47"/>
      <c r="GN225" s="47"/>
      <c r="GO225" s="47"/>
      <c r="GP225" s="47"/>
      <c r="GQ225" s="47"/>
      <c r="GR225" s="47"/>
      <c r="GS225" s="47"/>
      <c r="GT225" s="47"/>
      <c r="GU225" s="47"/>
      <c r="GV225" s="47"/>
      <c r="GW225" s="47"/>
      <c r="GX225" s="47"/>
      <c r="GY225" s="47"/>
      <c r="GZ225" s="47"/>
    </row>
    <row r="226" spans="1:208" s="46" customFormat="1" x14ac:dyDescent="0.2">
      <c r="A226" s="2"/>
      <c r="B226" s="78"/>
      <c r="C226" s="78"/>
      <c r="D226" s="78"/>
      <c r="E226" s="78"/>
      <c r="F226" s="3"/>
      <c r="G226" s="3"/>
      <c r="H226" s="3"/>
      <c r="I226" s="3"/>
      <c r="J226" s="3"/>
      <c r="K226" s="3"/>
      <c r="L226" s="3"/>
      <c r="M226" s="79"/>
      <c r="N226" s="3"/>
      <c r="O226" s="3"/>
      <c r="P226" s="3"/>
      <c r="Q226" s="3"/>
      <c r="R226" s="3"/>
      <c r="S226" s="3"/>
      <c r="T226" s="3"/>
      <c r="U226" s="3"/>
      <c r="V226" s="3"/>
      <c r="W226" s="3"/>
      <c r="Y226" s="3"/>
      <c r="Z226" s="78"/>
      <c r="AA226" s="78"/>
      <c r="AB226" s="3"/>
      <c r="AC226" s="78"/>
      <c r="AD226" s="78"/>
      <c r="AE226" s="78"/>
      <c r="AF226" s="3"/>
      <c r="AG226" s="3"/>
      <c r="AH226" s="3"/>
      <c r="AI226" s="78"/>
      <c r="AJ226" s="78"/>
      <c r="AK226" s="78"/>
      <c r="AL226" s="78"/>
      <c r="AM226" s="78"/>
      <c r="AN226" s="3"/>
      <c r="AO226" s="3"/>
      <c r="AP226" s="3"/>
      <c r="AQ226" s="78"/>
      <c r="AR226" s="3"/>
      <c r="AS226" s="3"/>
      <c r="AT226" s="78"/>
      <c r="AU226" s="78"/>
      <c r="AV226" s="78"/>
      <c r="AW226" s="78"/>
      <c r="AX226" s="78"/>
      <c r="AY226" s="78"/>
      <c r="AZ226" s="3"/>
      <c r="BA226" s="78"/>
      <c r="BB226" s="78"/>
      <c r="BC226" s="78"/>
      <c r="BD226" s="78"/>
      <c r="BF226" s="518"/>
      <c r="BH226" s="47"/>
      <c r="BI226" s="47"/>
      <c r="BJ226" s="47"/>
      <c r="BK226" s="47"/>
      <c r="BL226" s="47"/>
      <c r="BM226" s="47"/>
      <c r="BN226" s="47"/>
      <c r="BO226" s="47"/>
      <c r="BP226" s="47"/>
      <c r="BQ226" s="47"/>
      <c r="BR226" s="47"/>
      <c r="BS226" s="47"/>
      <c r="BT226" s="47"/>
      <c r="BU226" s="527"/>
      <c r="BV226" s="47"/>
      <c r="BW226" s="47"/>
      <c r="BX226" s="47"/>
      <c r="BY226" s="47"/>
      <c r="BZ226" s="47"/>
      <c r="CA226" s="47"/>
      <c r="CB226" s="47"/>
      <c r="CC226" s="47"/>
      <c r="CD226" s="47"/>
      <c r="CE226" s="47"/>
      <c r="CF226" s="47"/>
      <c r="CG226" s="47"/>
      <c r="CH226" s="47"/>
      <c r="CI226" s="47"/>
      <c r="CJ226" s="47"/>
      <c r="CK226" s="47"/>
      <c r="CL226" s="47"/>
      <c r="CM226" s="47"/>
      <c r="CN226" s="47"/>
      <c r="CO226" s="47"/>
      <c r="CP226" s="47"/>
      <c r="CQ226" s="47"/>
      <c r="CR226" s="47"/>
      <c r="CS226" s="47"/>
      <c r="CT226" s="47"/>
      <c r="CU226" s="47"/>
      <c r="CV226" s="47"/>
      <c r="CW226" s="47"/>
      <c r="CX226" s="47"/>
      <c r="CY226" s="47"/>
      <c r="CZ226" s="47"/>
      <c r="DA226" s="47"/>
      <c r="DB226" s="47"/>
      <c r="DC226" s="47"/>
      <c r="DD226" s="47"/>
      <c r="DE226" s="47"/>
      <c r="DF226" s="47"/>
      <c r="DG226" s="47"/>
      <c r="DH226" s="47"/>
      <c r="DI226" s="47"/>
      <c r="DJ226" s="47"/>
      <c r="DK226" s="47"/>
      <c r="DL226" s="47"/>
      <c r="DM226" s="47"/>
      <c r="DN226" s="47"/>
      <c r="DO226" s="47"/>
      <c r="DP226" s="47"/>
      <c r="DQ226" s="47"/>
      <c r="DR226" s="47"/>
      <c r="DS226" s="47"/>
      <c r="DT226" s="47"/>
      <c r="DU226" s="47"/>
      <c r="DV226" s="47"/>
      <c r="DW226" s="47"/>
      <c r="DX226" s="47"/>
      <c r="DY226" s="47"/>
      <c r="DZ226" s="47"/>
      <c r="EA226" s="47"/>
      <c r="EB226" s="47"/>
      <c r="EC226" s="47"/>
      <c r="ED226" s="47"/>
      <c r="EE226" s="47"/>
      <c r="EF226" s="47"/>
      <c r="EG226" s="47"/>
      <c r="EH226" s="47"/>
      <c r="EI226" s="47"/>
      <c r="EJ226" s="47"/>
      <c r="EK226" s="47"/>
      <c r="EL226" s="47"/>
      <c r="EM226" s="47"/>
      <c r="EN226" s="47"/>
      <c r="EO226" s="47"/>
      <c r="EP226" s="47"/>
      <c r="EQ226" s="47"/>
      <c r="ER226" s="47"/>
      <c r="ES226" s="47"/>
      <c r="ET226" s="47"/>
      <c r="EU226" s="47"/>
      <c r="EV226" s="47"/>
      <c r="EW226" s="47"/>
      <c r="EX226" s="47"/>
      <c r="EY226" s="47"/>
      <c r="EZ226" s="47"/>
      <c r="FA226" s="47"/>
      <c r="FB226" s="47"/>
      <c r="FC226" s="47"/>
      <c r="FD226" s="47"/>
      <c r="FE226" s="47"/>
      <c r="FF226" s="47"/>
      <c r="FG226" s="47"/>
      <c r="FH226" s="47"/>
      <c r="FI226" s="47"/>
      <c r="FJ226" s="47"/>
      <c r="FK226" s="47"/>
      <c r="FL226" s="47"/>
      <c r="FM226" s="47"/>
      <c r="FN226" s="47"/>
      <c r="FO226" s="47"/>
      <c r="FP226" s="47"/>
      <c r="FQ226" s="47"/>
      <c r="FR226" s="47"/>
      <c r="FS226" s="47"/>
      <c r="FT226" s="47"/>
      <c r="FU226" s="47"/>
      <c r="FV226" s="47"/>
      <c r="FW226" s="47"/>
      <c r="FX226" s="47"/>
      <c r="FY226" s="47"/>
      <c r="FZ226" s="47"/>
      <c r="GA226" s="47"/>
      <c r="GB226" s="47"/>
      <c r="GC226" s="47"/>
      <c r="GD226" s="47"/>
      <c r="GE226" s="47"/>
      <c r="GF226" s="47"/>
      <c r="GG226" s="47"/>
      <c r="GH226" s="47"/>
      <c r="GI226" s="47"/>
      <c r="GJ226" s="47"/>
      <c r="GK226" s="47"/>
      <c r="GL226" s="47"/>
      <c r="GM226" s="47"/>
      <c r="GN226" s="47"/>
      <c r="GO226" s="47"/>
      <c r="GP226" s="47"/>
      <c r="GQ226" s="47"/>
      <c r="GR226" s="47"/>
      <c r="GS226" s="47"/>
      <c r="GT226" s="47"/>
      <c r="GU226" s="47"/>
      <c r="GV226" s="47"/>
      <c r="GW226" s="47"/>
      <c r="GX226" s="47"/>
      <c r="GY226" s="47"/>
      <c r="GZ226" s="47"/>
    </row>
    <row r="227" spans="1:208" s="46" customFormat="1" x14ac:dyDescent="0.2">
      <c r="A227" s="2"/>
      <c r="B227" s="78"/>
      <c r="C227" s="78"/>
      <c r="D227" s="78"/>
      <c r="E227" s="78"/>
      <c r="F227" s="3"/>
      <c r="G227" s="3"/>
      <c r="H227" s="3"/>
      <c r="I227" s="3"/>
      <c r="J227" s="3"/>
      <c r="K227" s="3"/>
      <c r="L227" s="3"/>
      <c r="M227" s="79"/>
      <c r="N227" s="3"/>
      <c r="O227" s="3"/>
      <c r="P227" s="3"/>
      <c r="Q227" s="3"/>
      <c r="R227" s="3"/>
      <c r="S227" s="3"/>
      <c r="T227" s="3"/>
      <c r="U227" s="3"/>
      <c r="V227" s="3"/>
      <c r="W227" s="3"/>
      <c r="Y227" s="3"/>
      <c r="Z227" s="78"/>
      <c r="AA227" s="78"/>
      <c r="AB227" s="3"/>
      <c r="AC227" s="78"/>
      <c r="AD227" s="78"/>
      <c r="AE227" s="78"/>
      <c r="AF227" s="3"/>
      <c r="AG227" s="3"/>
      <c r="AH227" s="3"/>
      <c r="AI227" s="78"/>
      <c r="AJ227" s="78"/>
      <c r="AK227" s="78"/>
      <c r="AL227" s="78"/>
      <c r="AM227" s="78"/>
      <c r="AN227" s="3"/>
      <c r="AO227" s="3"/>
      <c r="AP227" s="3"/>
      <c r="AQ227" s="78"/>
      <c r="AR227" s="3"/>
      <c r="AS227" s="3"/>
      <c r="AT227" s="78"/>
      <c r="AU227" s="78"/>
      <c r="AV227" s="78"/>
      <c r="AW227" s="78"/>
      <c r="AX227" s="78"/>
      <c r="AY227" s="78"/>
      <c r="AZ227" s="3"/>
      <c r="BA227" s="78"/>
      <c r="BB227" s="78"/>
      <c r="BC227" s="78"/>
      <c r="BD227" s="78"/>
      <c r="BF227" s="518"/>
      <c r="BH227" s="47"/>
      <c r="BI227" s="47"/>
      <c r="BJ227" s="47"/>
      <c r="BK227" s="47"/>
      <c r="BL227" s="47"/>
      <c r="BM227" s="47"/>
      <c r="BN227" s="47"/>
      <c r="BO227" s="47"/>
      <c r="BP227" s="47"/>
      <c r="BQ227" s="47"/>
      <c r="BR227" s="47"/>
      <c r="BS227" s="47"/>
      <c r="BT227" s="47"/>
      <c r="BU227" s="527"/>
      <c r="BV227" s="47"/>
      <c r="BW227" s="47"/>
      <c r="BX227" s="47"/>
      <c r="BY227" s="47"/>
      <c r="BZ227" s="47"/>
      <c r="CA227" s="47"/>
      <c r="CB227" s="47"/>
      <c r="CC227" s="47"/>
      <c r="CD227" s="47"/>
      <c r="CE227" s="47"/>
      <c r="CF227" s="47"/>
      <c r="CG227" s="47"/>
      <c r="CH227" s="47"/>
      <c r="CI227" s="47"/>
      <c r="CJ227" s="47"/>
      <c r="CK227" s="47"/>
      <c r="CL227" s="47"/>
      <c r="CM227" s="47"/>
      <c r="CN227" s="47"/>
      <c r="CO227" s="47"/>
      <c r="CP227" s="47"/>
      <c r="CQ227" s="47"/>
      <c r="CR227" s="47"/>
      <c r="CS227" s="47"/>
      <c r="CT227" s="47"/>
      <c r="CU227" s="47"/>
      <c r="CV227" s="47"/>
      <c r="CW227" s="47"/>
      <c r="CX227" s="47"/>
      <c r="CY227" s="47"/>
      <c r="CZ227" s="47"/>
      <c r="DA227" s="47"/>
      <c r="DB227" s="47"/>
      <c r="DC227" s="47"/>
      <c r="DD227" s="47"/>
      <c r="DE227" s="47"/>
      <c r="DF227" s="47"/>
      <c r="DG227" s="47"/>
      <c r="DH227" s="47"/>
      <c r="DI227" s="47"/>
      <c r="DJ227" s="47"/>
      <c r="DK227" s="47"/>
      <c r="DL227" s="47"/>
      <c r="DM227" s="47"/>
      <c r="DN227" s="47"/>
      <c r="DO227" s="47"/>
      <c r="DP227" s="47"/>
      <c r="DQ227" s="47"/>
      <c r="DR227" s="47"/>
      <c r="DS227" s="47"/>
      <c r="DT227" s="47"/>
      <c r="DU227" s="47"/>
      <c r="DV227" s="47"/>
      <c r="DW227" s="47"/>
      <c r="DX227" s="47"/>
      <c r="DY227" s="47"/>
      <c r="DZ227" s="47"/>
      <c r="EA227" s="47"/>
      <c r="EB227" s="47"/>
      <c r="EC227" s="47"/>
      <c r="ED227" s="47"/>
      <c r="EE227" s="47"/>
      <c r="EF227" s="47"/>
      <c r="EG227" s="47"/>
      <c r="EH227" s="47"/>
      <c r="EI227" s="47"/>
      <c r="EJ227" s="47"/>
      <c r="EK227" s="47"/>
      <c r="EL227" s="47"/>
      <c r="EM227" s="47"/>
      <c r="EN227" s="47"/>
      <c r="EO227" s="47"/>
      <c r="EP227" s="47"/>
      <c r="EQ227" s="47"/>
      <c r="ER227" s="47"/>
      <c r="ES227" s="47"/>
      <c r="ET227" s="47"/>
      <c r="EU227" s="47"/>
      <c r="EV227" s="47"/>
      <c r="EW227" s="47"/>
      <c r="EX227" s="47"/>
      <c r="EY227" s="47"/>
      <c r="EZ227" s="47"/>
      <c r="FA227" s="47"/>
      <c r="FB227" s="47"/>
      <c r="FC227" s="47"/>
      <c r="FD227" s="47"/>
      <c r="FE227" s="47"/>
      <c r="FF227" s="47"/>
      <c r="FG227" s="47"/>
      <c r="FH227" s="47"/>
      <c r="FI227" s="47"/>
      <c r="FJ227" s="47"/>
      <c r="FK227" s="47"/>
      <c r="FL227" s="47"/>
      <c r="FM227" s="47"/>
      <c r="FN227" s="47"/>
      <c r="FO227" s="47"/>
      <c r="FP227" s="47"/>
      <c r="FQ227" s="47"/>
      <c r="FR227" s="47"/>
      <c r="FS227" s="47"/>
      <c r="FT227" s="47"/>
      <c r="FU227" s="47"/>
      <c r="FV227" s="47"/>
      <c r="FW227" s="47"/>
      <c r="FX227" s="47"/>
      <c r="FY227" s="47"/>
      <c r="FZ227" s="47"/>
      <c r="GA227" s="47"/>
      <c r="GB227" s="47"/>
      <c r="GC227" s="47"/>
      <c r="GD227" s="47"/>
      <c r="GE227" s="47"/>
      <c r="GF227" s="47"/>
      <c r="GG227" s="47"/>
      <c r="GH227" s="47"/>
      <c r="GI227" s="47"/>
      <c r="GJ227" s="47"/>
      <c r="GK227" s="47"/>
      <c r="GL227" s="47"/>
      <c r="GM227" s="47"/>
      <c r="GN227" s="47"/>
      <c r="GO227" s="47"/>
      <c r="GP227" s="47"/>
      <c r="GQ227" s="47"/>
      <c r="GR227" s="47"/>
      <c r="GS227" s="47"/>
      <c r="GT227" s="47"/>
      <c r="GU227" s="47"/>
      <c r="GV227" s="47"/>
      <c r="GW227" s="47"/>
      <c r="GX227" s="47"/>
      <c r="GY227" s="47"/>
      <c r="GZ227" s="47"/>
    </row>
    <row r="228" spans="1:208" s="46" customFormat="1" x14ac:dyDescent="0.2">
      <c r="A228" s="2"/>
      <c r="B228" s="78"/>
      <c r="C228" s="78"/>
      <c r="D228" s="78"/>
      <c r="E228" s="78"/>
      <c r="F228" s="3"/>
      <c r="G228" s="3"/>
      <c r="H228" s="3"/>
      <c r="I228" s="3"/>
      <c r="J228" s="3"/>
      <c r="K228" s="3"/>
      <c r="L228" s="3"/>
      <c r="M228" s="79"/>
      <c r="N228" s="3"/>
      <c r="O228" s="3"/>
      <c r="P228" s="3"/>
      <c r="Q228" s="3"/>
      <c r="R228" s="3"/>
      <c r="S228" s="3"/>
      <c r="T228" s="3"/>
      <c r="U228" s="3"/>
      <c r="V228" s="3"/>
      <c r="W228" s="3"/>
      <c r="Y228" s="3"/>
      <c r="Z228" s="78"/>
      <c r="AA228" s="78"/>
      <c r="AB228" s="3"/>
      <c r="AC228" s="78"/>
      <c r="AD228" s="78"/>
      <c r="AE228" s="78"/>
      <c r="AF228" s="3"/>
      <c r="AG228" s="3"/>
      <c r="AH228" s="3"/>
      <c r="AI228" s="78"/>
      <c r="AJ228" s="78"/>
      <c r="AK228" s="78"/>
      <c r="AL228" s="78"/>
      <c r="AM228" s="78"/>
      <c r="AN228" s="3"/>
      <c r="AO228" s="3"/>
      <c r="AP228" s="3"/>
      <c r="AQ228" s="78"/>
      <c r="AR228" s="3"/>
      <c r="AS228" s="3"/>
      <c r="AT228" s="78"/>
      <c r="AU228" s="78"/>
      <c r="AV228" s="78"/>
      <c r="AW228" s="78"/>
      <c r="AX228" s="78"/>
      <c r="AY228" s="78"/>
      <c r="AZ228" s="3"/>
      <c r="BA228" s="78"/>
      <c r="BB228" s="78"/>
      <c r="BC228" s="78"/>
      <c r="BD228" s="78"/>
      <c r="BF228" s="518"/>
      <c r="BH228" s="47"/>
      <c r="BI228" s="47"/>
      <c r="BJ228" s="47"/>
      <c r="BK228" s="47"/>
      <c r="BL228" s="47"/>
      <c r="BM228" s="47"/>
      <c r="BN228" s="47"/>
      <c r="BO228" s="47"/>
      <c r="BP228" s="47"/>
      <c r="BQ228" s="47"/>
      <c r="BR228" s="47"/>
      <c r="BS228" s="47"/>
      <c r="BT228" s="47"/>
      <c r="BU228" s="52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c r="CR228" s="47"/>
      <c r="CS228" s="47"/>
      <c r="CT228" s="47"/>
      <c r="CU228" s="47"/>
      <c r="CV228" s="47"/>
      <c r="CW228" s="47"/>
      <c r="CX228" s="47"/>
      <c r="CY228" s="47"/>
      <c r="CZ228" s="47"/>
      <c r="DA228" s="47"/>
      <c r="DB228" s="47"/>
      <c r="DC228" s="47"/>
      <c r="DD228" s="47"/>
      <c r="DE228" s="47"/>
      <c r="DF228" s="47"/>
      <c r="DG228" s="47"/>
      <c r="DH228" s="47"/>
      <c r="DI228" s="47"/>
      <c r="DJ228" s="47"/>
      <c r="DK228" s="47"/>
      <c r="DL228" s="47"/>
      <c r="DM228" s="47"/>
      <c r="DN228" s="47"/>
      <c r="DO228" s="47"/>
      <c r="DP228" s="47"/>
      <c r="DQ228" s="47"/>
      <c r="DR228" s="47"/>
      <c r="DS228" s="47"/>
      <c r="DT228" s="47"/>
      <c r="DU228" s="47"/>
      <c r="DV228" s="47"/>
      <c r="DW228" s="47"/>
      <c r="DX228" s="47"/>
      <c r="DY228" s="47"/>
      <c r="DZ228" s="47"/>
      <c r="EA228" s="47"/>
      <c r="EB228" s="47"/>
      <c r="EC228" s="47"/>
      <c r="ED228" s="47"/>
      <c r="EE228" s="47"/>
      <c r="EF228" s="47"/>
      <c r="EG228" s="47"/>
      <c r="EH228" s="47"/>
      <c r="EI228" s="47"/>
      <c r="EJ228" s="47"/>
      <c r="EK228" s="47"/>
      <c r="EL228" s="47"/>
      <c r="EM228" s="47"/>
      <c r="EN228" s="47"/>
      <c r="EO228" s="47"/>
      <c r="EP228" s="47"/>
      <c r="EQ228" s="47"/>
      <c r="ER228" s="47"/>
      <c r="ES228" s="47"/>
      <c r="ET228" s="47"/>
      <c r="EU228" s="47"/>
      <c r="EV228" s="47"/>
      <c r="EW228" s="47"/>
      <c r="EX228" s="47"/>
      <c r="EY228" s="47"/>
      <c r="EZ228" s="47"/>
      <c r="FA228" s="47"/>
      <c r="FB228" s="47"/>
      <c r="FC228" s="47"/>
      <c r="FD228" s="47"/>
      <c r="FE228" s="47"/>
      <c r="FF228" s="47"/>
      <c r="FG228" s="47"/>
      <c r="FH228" s="47"/>
      <c r="FI228" s="47"/>
      <c r="FJ228" s="47"/>
      <c r="FK228" s="47"/>
      <c r="FL228" s="47"/>
      <c r="FM228" s="47"/>
      <c r="FN228" s="47"/>
      <c r="FO228" s="47"/>
      <c r="FP228" s="47"/>
      <c r="FQ228" s="47"/>
      <c r="FR228" s="47"/>
      <c r="FS228" s="47"/>
      <c r="FT228" s="47"/>
      <c r="FU228" s="47"/>
      <c r="FV228" s="47"/>
      <c r="FW228" s="47"/>
      <c r="FX228" s="47"/>
      <c r="FY228" s="47"/>
      <c r="FZ228" s="47"/>
      <c r="GA228" s="47"/>
      <c r="GB228" s="47"/>
      <c r="GC228" s="47"/>
      <c r="GD228" s="47"/>
      <c r="GE228" s="47"/>
      <c r="GF228" s="47"/>
      <c r="GG228" s="47"/>
      <c r="GH228" s="47"/>
      <c r="GI228" s="47"/>
      <c r="GJ228" s="47"/>
      <c r="GK228" s="47"/>
      <c r="GL228" s="47"/>
      <c r="GM228" s="47"/>
      <c r="GN228" s="47"/>
      <c r="GO228" s="47"/>
      <c r="GP228" s="47"/>
      <c r="GQ228" s="47"/>
      <c r="GR228" s="47"/>
      <c r="GS228" s="47"/>
      <c r="GT228" s="47"/>
      <c r="GU228" s="47"/>
      <c r="GV228" s="47"/>
      <c r="GW228" s="47"/>
      <c r="GX228" s="47"/>
      <c r="GY228" s="47"/>
      <c r="GZ228" s="47"/>
    </row>
    <row r="229" spans="1:208" s="46" customFormat="1" x14ac:dyDescent="0.2">
      <c r="A229" s="2"/>
      <c r="B229" s="78"/>
      <c r="C229" s="78"/>
      <c r="D229" s="78"/>
      <c r="E229" s="78"/>
      <c r="F229" s="3"/>
      <c r="G229" s="3"/>
      <c r="H229" s="3"/>
      <c r="I229" s="3"/>
      <c r="J229" s="3"/>
      <c r="K229" s="3"/>
      <c r="L229" s="3"/>
      <c r="M229" s="79"/>
      <c r="N229" s="3"/>
      <c r="O229" s="3"/>
      <c r="P229" s="3"/>
      <c r="Q229" s="3"/>
      <c r="R229" s="3"/>
      <c r="S229" s="3"/>
      <c r="T229" s="3"/>
      <c r="U229" s="3"/>
      <c r="V229" s="3"/>
      <c r="W229" s="3"/>
      <c r="Y229" s="3"/>
      <c r="Z229" s="78"/>
      <c r="AA229" s="78"/>
      <c r="AB229" s="3"/>
      <c r="AC229" s="78"/>
      <c r="AD229" s="78"/>
      <c r="AE229" s="78"/>
      <c r="AF229" s="3"/>
      <c r="AG229" s="3"/>
      <c r="AH229" s="3"/>
      <c r="AI229" s="78"/>
      <c r="AJ229" s="78"/>
      <c r="AK229" s="78"/>
      <c r="AL229" s="78"/>
      <c r="AM229" s="78"/>
      <c r="AN229" s="3"/>
      <c r="AO229" s="3"/>
      <c r="AP229" s="3"/>
      <c r="AQ229" s="78"/>
      <c r="AR229" s="3"/>
      <c r="AS229" s="3"/>
      <c r="AT229" s="78"/>
      <c r="AU229" s="78"/>
      <c r="AV229" s="78"/>
      <c r="AW229" s="78"/>
      <c r="AX229" s="78"/>
      <c r="AY229" s="78"/>
      <c r="AZ229" s="3"/>
      <c r="BA229" s="78"/>
      <c r="BB229" s="78"/>
      <c r="BC229" s="78"/>
      <c r="BD229" s="78"/>
      <c r="BF229" s="518"/>
      <c r="BH229" s="47"/>
      <c r="BI229" s="47"/>
      <c r="BJ229" s="47"/>
      <c r="BK229" s="47"/>
      <c r="BL229" s="47"/>
      <c r="BM229" s="47"/>
      <c r="BN229" s="47"/>
      <c r="BO229" s="47"/>
      <c r="BP229" s="47"/>
      <c r="BQ229" s="47"/>
      <c r="BR229" s="47"/>
      <c r="BS229" s="47"/>
      <c r="BT229" s="47"/>
      <c r="BU229" s="527"/>
      <c r="BV229" s="47"/>
      <c r="BW229" s="47"/>
      <c r="BX229" s="47"/>
      <c r="BY229" s="47"/>
      <c r="BZ229" s="47"/>
      <c r="CA229" s="47"/>
      <c r="CB229" s="47"/>
      <c r="CC229" s="47"/>
      <c r="CD229" s="47"/>
      <c r="CE229" s="47"/>
      <c r="CF229" s="47"/>
      <c r="CG229" s="47"/>
      <c r="CH229" s="47"/>
      <c r="CI229" s="47"/>
      <c r="CJ229" s="47"/>
      <c r="CK229" s="47"/>
      <c r="CL229" s="47"/>
      <c r="CM229" s="47"/>
      <c r="CN229" s="47"/>
      <c r="CO229" s="47"/>
      <c r="CP229" s="47"/>
      <c r="CQ229" s="47"/>
      <c r="CR229" s="47"/>
      <c r="CS229" s="47"/>
      <c r="CT229" s="47"/>
      <c r="CU229" s="47"/>
      <c r="CV229" s="47"/>
      <c r="CW229" s="47"/>
      <c r="CX229" s="47"/>
      <c r="CY229" s="47"/>
      <c r="CZ229" s="47"/>
      <c r="DA229" s="47"/>
      <c r="DB229" s="47"/>
      <c r="DC229" s="47"/>
      <c r="DD229" s="47"/>
      <c r="DE229" s="47"/>
      <c r="DF229" s="47"/>
      <c r="DG229" s="47"/>
      <c r="DH229" s="47"/>
      <c r="DI229" s="47"/>
      <c r="DJ229" s="47"/>
      <c r="DK229" s="47"/>
      <c r="DL229" s="47"/>
      <c r="DM229" s="47"/>
      <c r="DN229" s="47"/>
      <c r="DO229" s="47"/>
      <c r="DP229" s="47"/>
      <c r="DQ229" s="47"/>
      <c r="DR229" s="47"/>
      <c r="DS229" s="47"/>
      <c r="DT229" s="47"/>
      <c r="DU229" s="47"/>
      <c r="DV229" s="47"/>
      <c r="DW229" s="47"/>
      <c r="DX229" s="47"/>
      <c r="DY229" s="47"/>
      <c r="DZ229" s="47"/>
      <c r="EA229" s="47"/>
      <c r="EB229" s="47"/>
      <c r="EC229" s="47"/>
      <c r="ED229" s="47"/>
      <c r="EE229" s="47"/>
      <c r="EF229" s="47"/>
      <c r="EG229" s="47"/>
      <c r="EH229" s="47"/>
      <c r="EI229" s="47"/>
      <c r="EJ229" s="47"/>
      <c r="EK229" s="47"/>
      <c r="EL229" s="47"/>
      <c r="EM229" s="47"/>
      <c r="EN229" s="47"/>
      <c r="EO229" s="47"/>
      <c r="EP229" s="47"/>
      <c r="EQ229" s="47"/>
      <c r="ER229" s="47"/>
      <c r="ES229" s="47"/>
      <c r="ET229" s="47"/>
      <c r="EU229" s="47"/>
      <c r="EV229" s="47"/>
      <c r="EW229" s="47"/>
      <c r="EX229" s="47"/>
      <c r="EY229" s="47"/>
      <c r="EZ229" s="47"/>
      <c r="FA229" s="47"/>
      <c r="FB229" s="47"/>
      <c r="FC229" s="47"/>
      <c r="FD229" s="47"/>
      <c r="FE229" s="47"/>
      <c r="FF229" s="47"/>
      <c r="FG229" s="47"/>
      <c r="FH229" s="47"/>
      <c r="FI229" s="47"/>
      <c r="FJ229" s="47"/>
      <c r="FK229" s="47"/>
      <c r="FL229" s="47"/>
      <c r="FM229" s="47"/>
      <c r="FN229" s="47"/>
      <c r="FO229" s="47"/>
      <c r="FP229" s="47"/>
      <c r="FQ229" s="47"/>
      <c r="FR229" s="47"/>
      <c r="FS229" s="47"/>
      <c r="FT229" s="47"/>
      <c r="FU229" s="47"/>
      <c r="FV229" s="47"/>
      <c r="FW229" s="47"/>
      <c r="FX229" s="47"/>
      <c r="FY229" s="47"/>
      <c r="FZ229" s="47"/>
      <c r="GA229" s="47"/>
      <c r="GB229" s="47"/>
      <c r="GC229" s="47"/>
      <c r="GD229" s="47"/>
      <c r="GE229" s="47"/>
      <c r="GF229" s="47"/>
      <c r="GG229" s="47"/>
      <c r="GH229" s="47"/>
      <c r="GI229" s="47"/>
      <c r="GJ229" s="47"/>
      <c r="GK229" s="47"/>
      <c r="GL229" s="47"/>
      <c r="GM229" s="47"/>
      <c r="GN229" s="47"/>
      <c r="GO229" s="47"/>
      <c r="GP229" s="47"/>
      <c r="GQ229" s="47"/>
      <c r="GR229" s="47"/>
      <c r="GS229" s="47"/>
      <c r="GT229" s="47"/>
      <c r="GU229" s="47"/>
      <c r="GV229" s="47"/>
      <c r="GW229" s="47"/>
      <c r="GX229" s="47"/>
      <c r="GY229" s="47"/>
      <c r="GZ229" s="47"/>
    </row>
    <row r="230" spans="1:208" s="46" customFormat="1" x14ac:dyDescent="0.2">
      <c r="A230" s="2"/>
      <c r="B230" s="78"/>
      <c r="C230" s="78"/>
      <c r="D230" s="78"/>
      <c r="E230" s="78"/>
      <c r="F230" s="3"/>
      <c r="G230" s="3"/>
      <c r="H230" s="3"/>
      <c r="I230" s="3"/>
      <c r="J230" s="3"/>
      <c r="K230" s="3"/>
      <c r="L230" s="3"/>
      <c r="M230" s="79"/>
      <c r="N230" s="3"/>
      <c r="O230" s="3"/>
      <c r="P230" s="3"/>
      <c r="Q230" s="3"/>
      <c r="R230" s="3"/>
      <c r="S230" s="3"/>
      <c r="T230" s="3"/>
      <c r="U230" s="3"/>
      <c r="V230" s="3"/>
      <c r="W230" s="3"/>
      <c r="Y230" s="3"/>
      <c r="Z230" s="78"/>
      <c r="AA230" s="78"/>
      <c r="AB230" s="3"/>
      <c r="AC230" s="78"/>
      <c r="AD230" s="78"/>
      <c r="AE230" s="78"/>
      <c r="AF230" s="3"/>
      <c r="AG230" s="3"/>
      <c r="AH230" s="3"/>
      <c r="AI230" s="78"/>
      <c r="AJ230" s="78"/>
      <c r="AK230" s="78"/>
      <c r="AL230" s="78"/>
      <c r="AM230" s="78"/>
      <c r="AN230" s="3"/>
      <c r="AO230" s="3"/>
      <c r="AP230" s="3"/>
      <c r="AQ230" s="78"/>
      <c r="AR230" s="3"/>
      <c r="AS230" s="3"/>
      <c r="AT230" s="78"/>
      <c r="AU230" s="78"/>
      <c r="AV230" s="78"/>
      <c r="AW230" s="78"/>
      <c r="AX230" s="78"/>
      <c r="AY230" s="78"/>
      <c r="AZ230" s="3"/>
      <c r="BA230" s="78"/>
      <c r="BB230" s="78"/>
      <c r="BC230" s="78"/>
      <c r="BD230" s="78"/>
      <c r="BF230" s="518"/>
      <c r="BH230" s="47"/>
      <c r="BI230" s="47"/>
      <c r="BJ230" s="47"/>
      <c r="BK230" s="47"/>
      <c r="BL230" s="47"/>
      <c r="BM230" s="47"/>
      <c r="BN230" s="47"/>
      <c r="BO230" s="47"/>
      <c r="BP230" s="47"/>
      <c r="BQ230" s="47"/>
      <c r="BR230" s="47"/>
      <c r="BS230" s="47"/>
      <c r="BT230" s="47"/>
      <c r="BU230" s="527"/>
      <c r="BV230" s="47"/>
      <c r="BW230" s="47"/>
      <c r="BX230" s="47"/>
      <c r="BY230" s="47"/>
      <c r="BZ230" s="47"/>
      <c r="CA230" s="47"/>
      <c r="CB230" s="47"/>
      <c r="CC230" s="47"/>
      <c r="CD230" s="47"/>
      <c r="CE230" s="47"/>
      <c r="CF230" s="47"/>
      <c r="CG230" s="47"/>
      <c r="CH230" s="47"/>
      <c r="CI230" s="47"/>
      <c r="CJ230" s="47"/>
      <c r="CK230" s="47"/>
      <c r="CL230" s="47"/>
      <c r="CM230" s="47"/>
      <c r="CN230" s="47"/>
      <c r="CO230" s="47"/>
      <c r="CP230" s="47"/>
      <c r="CQ230" s="47"/>
      <c r="CR230" s="47"/>
      <c r="CS230" s="47"/>
      <c r="CT230" s="47"/>
      <c r="CU230" s="47"/>
      <c r="CV230" s="47"/>
      <c r="CW230" s="47"/>
      <c r="CX230" s="47"/>
      <c r="CY230" s="47"/>
      <c r="CZ230" s="47"/>
      <c r="DA230" s="47"/>
      <c r="DB230" s="47"/>
      <c r="DC230" s="47"/>
      <c r="DD230" s="47"/>
      <c r="DE230" s="47"/>
      <c r="DF230" s="47"/>
      <c r="DG230" s="47"/>
      <c r="DH230" s="47"/>
      <c r="DI230" s="47"/>
      <c r="DJ230" s="47"/>
      <c r="DK230" s="47"/>
      <c r="DL230" s="47"/>
      <c r="DM230" s="47"/>
      <c r="DN230" s="47"/>
      <c r="DO230" s="47"/>
      <c r="DP230" s="47"/>
      <c r="DQ230" s="47"/>
      <c r="DR230" s="47"/>
      <c r="DS230" s="47"/>
      <c r="DT230" s="47"/>
      <c r="DU230" s="47"/>
      <c r="DV230" s="47"/>
      <c r="DW230" s="47"/>
      <c r="DX230" s="47"/>
      <c r="DY230" s="47"/>
      <c r="DZ230" s="47"/>
      <c r="EA230" s="47"/>
      <c r="EB230" s="47"/>
      <c r="EC230" s="47"/>
      <c r="ED230" s="47"/>
      <c r="EE230" s="47"/>
      <c r="EF230" s="47"/>
      <c r="EG230" s="47"/>
      <c r="EH230" s="47"/>
      <c r="EI230" s="47"/>
      <c r="EJ230" s="47"/>
      <c r="EK230" s="47"/>
      <c r="EL230" s="47"/>
      <c r="EM230" s="47"/>
      <c r="EN230" s="47"/>
      <c r="EO230" s="47"/>
      <c r="EP230" s="47"/>
      <c r="EQ230" s="47"/>
      <c r="ER230" s="47"/>
      <c r="ES230" s="47"/>
      <c r="ET230" s="47"/>
      <c r="EU230" s="47"/>
      <c r="EV230" s="47"/>
      <c r="EW230" s="47"/>
      <c r="EX230" s="47"/>
      <c r="EY230" s="47"/>
      <c r="EZ230" s="47"/>
      <c r="FA230" s="47"/>
      <c r="FB230" s="47"/>
      <c r="FC230" s="47"/>
      <c r="FD230" s="47"/>
      <c r="FE230" s="47"/>
      <c r="FF230" s="47"/>
      <c r="FG230" s="47"/>
      <c r="FH230" s="47"/>
      <c r="FI230" s="47"/>
      <c r="FJ230" s="47"/>
      <c r="FK230" s="47"/>
      <c r="FL230" s="47"/>
      <c r="FM230" s="47"/>
      <c r="FN230" s="47"/>
      <c r="FO230" s="47"/>
      <c r="FP230" s="47"/>
      <c r="FQ230" s="47"/>
      <c r="FR230" s="47"/>
      <c r="FS230" s="47"/>
      <c r="FT230" s="47"/>
      <c r="FU230" s="47"/>
      <c r="FV230" s="47"/>
      <c r="FW230" s="47"/>
      <c r="FX230" s="47"/>
      <c r="FY230" s="47"/>
      <c r="FZ230" s="47"/>
      <c r="GA230" s="47"/>
      <c r="GB230" s="47"/>
      <c r="GC230" s="47"/>
      <c r="GD230" s="47"/>
      <c r="GE230" s="47"/>
      <c r="GF230" s="47"/>
      <c r="GG230" s="47"/>
      <c r="GH230" s="47"/>
      <c r="GI230" s="47"/>
      <c r="GJ230" s="47"/>
      <c r="GK230" s="47"/>
      <c r="GL230" s="47"/>
      <c r="GM230" s="47"/>
      <c r="GN230" s="47"/>
      <c r="GO230" s="47"/>
      <c r="GP230" s="47"/>
      <c r="GQ230" s="47"/>
      <c r="GR230" s="47"/>
      <c r="GS230" s="47"/>
      <c r="GT230" s="47"/>
      <c r="GU230" s="47"/>
      <c r="GV230" s="47"/>
      <c r="GW230" s="47"/>
      <c r="GX230" s="47"/>
      <c r="GY230" s="47"/>
      <c r="GZ230" s="47"/>
    </row>
    <row r="231" spans="1:208" s="46" customFormat="1" x14ac:dyDescent="0.2">
      <c r="A231" s="2"/>
      <c r="B231" s="78"/>
      <c r="C231" s="78"/>
      <c r="D231" s="78"/>
      <c r="E231" s="78"/>
      <c r="F231" s="3"/>
      <c r="G231" s="3"/>
      <c r="H231" s="3"/>
      <c r="I231" s="3"/>
      <c r="J231" s="3"/>
      <c r="K231" s="3"/>
      <c r="L231" s="3"/>
      <c r="M231" s="79"/>
      <c r="N231" s="3"/>
      <c r="O231" s="3"/>
      <c r="P231" s="3"/>
      <c r="Q231" s="3"/>
      <c r="R231" s="3"/>
      <c r="S231" s="3"/>
      <c r="T231" s="3"/>
      <c r="U231" s="3"/>
      <c r="V231" s="3"/>
      <c r="W231" s="3"/>
      <c r="Y231" s="3"/>
      <c r="Z231" s="78"/>
      <c r="AA231" s="78"/>
      <c r="AB231" s="3"/>
      <c r="AC231" s="78"/>
      <c r="AD231" s="78"/>
      <c r="AE231" s="78"/>
      <c r="AF231" s="3"/>
      <c r="AG231" s="3"/>
      <c r="AH231" s="3"/>
      <c r="AI231" s="78"/>
      <c r="AJ231" s="78"/>
      <c r="AK231" s="78"/>
      <c r="AL231" s="78"/>
      <c r="AM231" s="78"/>
      <c r="AN231" s="3"/>
      <c r="AO231" s="3"/>
      <c r="AP231" s="3"/>
      <c r="AQ231" s="78"/>
      <c r="AR231" s="3"/>
      <c r="AS231" s="3"/>
      <c r="AT231" s="78"/>
      <c r="AU231" s="78"/>
      <c r="AV231" s="78"/>
      <c r="AW231" s="78"/>
      <c r="AX231" s="78"/>
      <c r="AY231" s="78"/>
      <c r="AZ231" s="3"/>
      <c r="BA231" s="78"/>
      <c r="BB231" s="78"/>
      <c r="BC231" s="78"/>
      <c r="BD231" s="78"/>
      <c r="BF231" s="518"/>
      <c r="BH231" s="47"/>
      <c r="BI231" s="47"/>
      <c r="BJ231" s="47"/>
      <c r="BK231" s="47"/>
      <c r="BL231" s="47"/>
      <c r="BM231" s="47"/>
      <c r="BN231" s="47"/>
      <c r="BO231" s="47"/>
      <c r="BP231" s="47"/>
      <c r="BQ231" s="47"/>
      <c r="BR231" s="47"/>
      <c r="BS231" s="47"/>
      <c r="BT231" s="47"/>
      <c r="BU231" s="52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c r="CR231" s="47"/>
      <c r="CS231" s="47"/>
      <c r="CT231" s="47"/>
      <c r="CU231" s="47"/>
      <c r="CV231" s="47"/>
      <c r="CW231" s="47"/>
      <c r="CX231" s="47"/>
      <c r="CY231" s="47"/>
      <c r="CZ231" s="47"/>
      <c r="DA231" s="47"/>
      <c r="DB231" s="47"/>
      <c r="DC231" s="47"/>
      <c r="DD231" s="47"/>
      <c r="DE231" s="47"/>
      <c r="DF231" s="47"/>
      <c r="DG231" s="47"/>
      <c r="DH231" s="47"/>
      <c r="DI231" s="47"/>
      <c r="DJ231" s="47"/>
      <c r="DK231" s="47"/>
      <c r="DL231" s="47"/>
      <c r="DM231" s="47"/>
      <c r="DN231" s="47"/>
      <c r="DO231" s="47"/>
      <c r="DP231" s="47"/>
      <c r="DQ231" s="47"/>
      <c r="DR231" s="47"/>
      <c r="DS231" s="47"/>
      <c r="DT231" s="47"/>
      <c r="DU231" s="47"/>
      <c r="DV231" s="47"/>
      <c r="DW231" s="47"/>
      <c r="DX231" s="47"/>
      <c r="DY231" s="47"/>
      <c r="DZ231" s="47"/>
      <c r="EA231" s="47"/>
      <c r="EB231" s="47"/>
      <c r="EC231" s="47"/>
      <c r="ED231" s="47"/>
      <c r="EE231" s="47"/>
      <c r="EF231" s="47"/>
      <c r="EG231" s="47"/>
      <c r="EH231" s="47"/>
      <c r="EI231" s="47"/>
      <c r="EJ231" s="47"/>
      <c r="EK231" s="47"/>
      <c r="EL231" s="47"/>
      <c r="EM231" s="47"/>
      <c r="EN231" s="47"/>
      <c r="EO231" s="47"/>
      <c r="EP231" s="47"/>
      <c r="EQ231" s="47"/>
      <c r="ER231" s="47"/>
      <c r="ES231" s="47"/>
      <c r="ET231" s="47"/>
      <c r="EU231" s="47"/>
      <c r="EV231" s="47"/>
      <c r="EW231" s="47"/>
      <c r="EX231" s="47"/>
      <c r="EY231" s="47"/>
      <c r="EZ231" s="47"/>
      <c r="FA231" s="47"/>
      <c r="FB231" s="47"/>
      <c r="FC231" s="47"/>
      <c r="FD231" s="47"/>
      <c r="FE231" s="47"/>
      <c r="FF231" s="47"/>
      <c r="FG231" s="47"/>
      <c r="FH231" s="47"/>
      <c r="FI231" s="47"/>
      <c r="FJ231" s="47"/>
      <c r="FK231" s="47"/>
      <c r="FL231" s="47"/>
      <c r="FM231" s="47"/>
      <c r="FN231" s="47"/>
      <c r="FO231" s="47"/>
      <c r="FP231" s="47"/>
      <c r="FQ231" s="47"/>
      <c r="FR231" s="47"/>
      <c r="FS231" s="47"/>
      <c r="FT231" s="47"/>
      <c r="FU231" s="47"/>
      <c r="FV231" s="47"/>
      <c r="FW231" s="47"/>
      <c r="FX231" s="47"/>
      <c r="FY231" s="47"/>
      <c r="FZ231" s="47"/>
      <c r="GA231" s="47"/>
      <c r="GB231" s="47"/>
      <c r="GC231" s="47"/>
      <c r="GD231" s="47"/>
      <c r="GE231" s="47"/>
      <c r="GF231" s="47"/>
      <c r="GG231" s="47"/>
      <c r="GH231" s="47"/>
      <c r="GI231" s="47"/>
      <c r="GJ231" s="47"/>
      <c r="GK231" s="47"/>
      <c r="GL231" s="47"/>
      <c r="GM231" s="47"/>
      <c r="GN231" s="47"/>
      <c r="GO231" s="47"/>
      <c r="GP231" s="47"/>
      <c r="GQ231" s="47"/>
      <c r="GR231" s="47"/>
      <c r="GS231" s="47"/>
      <c r="GT231" s="47"/>
      <c r="GU231" s="47"/>
      <c r="GV231" s="47"/>
      <c r="GW231" s="47"/>
      <c r="GX231" s="47"/>
      <c r="GY231" s="47"/>
      <c r="GZ231" s="47"/>
    </row>
    <row r="232" spans="1:208" s="46" customFormat="1" x14ac:dyDescent="0.2">
      <c r="A232" s="2"/>
      <c r="B232" s="78"/>
      <c r="C232" s="78"/>
      <c r="D232" s="78"/>
      <c r="E232" s="78"/>
      <c r="F232" s="3"/>
      <c r="G232" s="3"/>
      <c r="H232" s="3"/>
      <c r="I232" s="3"/>
      <c r="J232" s="3"/>
      <c r="K232" s="3"/>
      <c r="L232" s="3"/>
      <c r="M232" s="79"/>
      <c r="N232" s="3"/>
      <c r="O232" s="3"/>
      <c r="P232" s="3"/>
      <c r="Q232" s="3"/>
      <c r="R232" s="3"/>
      <c r="S232" s="3"/>
      <c r="T232" s="3"/>
      <c r="U232" s="3"/>
      <c r="V232" s="3"/>
      <c r="W232" s="3"/>
      <c r="Y232" s="3"/>
      <c r="Z232" s="78"/>
      <c r="AA232" s="78"/>
      <c r="AB232" s="3"/>
      <c r="AC232" s="78"/>
      <c r="AD232" s="78"/>
      <c r="AE232" s="78"/>
      <c r="AF232" s="78"/>
      <c r="AG232" s="78"/>
      <c r="AH232" s="78"/>
      <c r="AI232" s="78"/>
      <c r="AJ232" s="78"/>
      <c r="AK232" s="78"/>
      <c r="AL232" s="78"/>
      <c r="AM232" s="78"/>
      <c r="AN232" s="3"/>
      <c r="AO232" s="3"/>
      <c r="AP232" s="3"/>
      <c r="AQ232" s="78"/>
      <c r="AR232" s="3"/>
      <c r="AS232" s="3"/>
      <c r="AT232" s="78"/>
      <c r="AU232" s="78"/>
      <c r="AV232" s="78"/>
      <c r="AW232" s="78"/>
      <c r="AX232" s="78"/>
      <c r="AY232" s="78"/>
      <c r="AZ232" s="3"/>
      <c r="BA232" s="78"/>
      <c r="BB232" s="78"/>
      <c r="BC232" s="78"/>
      <c r="BF232" s="518"/>
      <c r="BH232" s="47"/>
      <c r="BI232" s="47"/>
      <c r="BJ232" s="47"/>
      <c r="BK232" s="47"/>
      <c r="BL232" s="47"/>
      <c r="BM232" s="47"/>
      <c r="BN232" s="47"/>
      <c r="BO232" s="47"/>
      <c r="BP232" s="47"/>
      <c r="BQ232" s="47"/>
      <c r="BR232" s="47"/>
      <c r="BS232" s="47"/>
      <c r="BT232" s="47"/>
      <c r="BU232" s="52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c r="CR232" s="47"/>
      <c r="CS232" s="47"/>
      <c r="CT232" s="47"/>
      <c r="CU232" s="47"/>
      <c r="CV232" s="47"/>
      <c r="CW232" s="47"/>
      <c r="CX232" s="47"/>
      <c r="CY232" s="47"/>
      <c r="CZ232" s="47"/>
      <c r="DA232" s="47"/>
      <c r="DB232" s="47"/>
      <c r="DC232" s="47"/>
      <c r="DD232" s="47"/>
      <c r="DE232" s="47"/>
      <c r="DF232" s="47"/>
      <c r="DG232" s="47"/>
      <c r="DH232" s="47"/>
      <c r="DI232" s="47"/>
      <c r="DJ232" s="47"/>
      <c r="DK232" s="47"/>
      <c r="DL232" s="47"/>
      <c r="DM232" s="47"/>
      <c r="DN232" s="47"/>
      <c r="DO232" s="47"/>
      <c r="DP232" s="47"/>
      <c r="DQ232" s="47"/>
      <c r="DR232" s="47"/>
      <c r="DS232" s="47"/>
      <c r="DT232" s="47"/>
      <c r="DU232" s="47"/>
      <c r="DV232" s="47"/>
      <c r="DW232" s="47"/>
      <c r="DX232" s="47"/>
      <c r="DY232" s="47"/>
      <c r="DZ232" s="47"/>
      <c r="EA232" s="47"/>
      <c r="EB232" s="47"/>
      <c r="EC232" s="47"/>
      <c r="ED232" s="47"/>
      <c r="EE232" s="47"/>
      <c r="EF232" s="47"/>
      <c r="EG232" s="47"/>
      <c r="EH232" s="47"/>
      <c r="EI232" s="47"/>
      <c r="EJ232" s="47"/>
      <c r="EK232" s="47"/>
      <c r="EL232" s="47"/>
      <c r="EM232" s="47"/>
      <c r="EN232" s="47"/>
      <c r="EO232" s="47"/>
      <c r="EP232" s="47"/>
      <c r="EQ232" s="47"/>
      <c r="ER232" s="47"/>
      <c r="ES232" s="47"/>
      <c r="ET232" s="47"/>
      <c r="EU232" s="47"/>
      <c r="EV232" s="47"/>
      <c r="EW232" s="47"/>
      <c r="EX232" s="47"/>
      <c r="EY232" s="47"/>
      <c r="EZ232" s="47"/>
      <c r="FA232" s="47"/>
      <c r="FB232" s="47"/>
      <c r="FC232" s="47"/>
      <c r="FD232" s="47"/>
      <c r="FE232" s="47"/>
      <c r="FF232" s="47"/>
      <c r="FG232" s="47"/>
      <c r="FH232" s="47"/>
      <c r="FI232" s="47"/>
      <c r="FJ232" s="47"/>
      <c r="FK232" s="47"/>
      <c r="FL232" s="47"/>
      <c r="FM232" s="47"/>
      <c r="FN232" s="47"/>
      <c r="FO232" s="47"/>
      <c r="FP232" s="47"/>
      <c r="FQ232" s="47"/>
      <c r="FR232" s="47"/>
      <c r="FS232" s="47"/>
      <c r="FT232" s="47"/>
      <c r="FU232" s="47"/>
      <c r="FV232" s="47"/>
      <c r="FW232" s="47"/>
      <c r="FX232" s="47"/>
      <c r="FY232" s="47"/>
      <c r="FZ232" s="47"/>
      <c r="GA232" s="47"/>
      <c r="GB232" s="47"/>
      <c r="GC232" s="47"/>
      <c r="GD232" s="47"/>
      <c r="GE232" s="47"/>
      <c r="GF232" s="47"/>
      <c r="GG232" s="47"/>
      <c r="GH232" s="47"/>
      <c r="GI232" s="47"/>
      <c r="GJ232" s="47"/>
      <c r="GK232" s="47"/>
      <c r="GL232" s="47"/>
      <c r="GM232" s="47"/>
      <c r="GN232" s="47"/>
      <c r="GO232" s="47"/>
      <c r="GP232" s="47"/>
      <c r="GQ232" s="47"/>
      <c r="GR232" s="47"/>
      <c r="GS232" s="47"/>
      <c r="GT232" s="47"/>
      <c r="GU232" s="47"/>
      <c r="GV232" s="47"/>
      <c r="GW232" s="47"/>
      <c r="GX232" s="47"/>
      <c r="GY232" s="47"/>
      <c r="GZ232" s="47"/>
    </row>
    <row r="233" spans="1:208" s="46" customFormat="1" x14ac:dyDescent="0.2">
      <c r="A233" s="2"/>
      <c r="B233" s="78"/>
      <c r="C233" s="78"/>
      <c r="D233" s="78"/>
      <c r="E233" s="78"/>
      <c r="F233" s="3"/>
      <c r="G233" s="3"/>
      <c r="H233" s="3"/>
      <c r="I233" s="3"/>
      <c r="J233" s="3"/>
      <c r="K233" s="3"/>
      <c r="L233" s="3"/>
      <c r="M233" s="79"/>
      <c r="N233" s="3"/>
      <c r="O233" s="3"/>
      <c r="P233" s="3"/>
      <c r="Q233" s="3"/>
      <c r="R233" s="3"/>
      <c r="S233" s="3"/>
      <c r="T233" s="3"/>
      <c r="U233" s="3"/>
      <c r="V233" s="3"/>
      <c r="W233" s="3"/>
      <c r="Y233" s="3"/>
      <c r="Z233" s="78"/>
      <c r="AA233" s="78"/>
      <c r="AB233" s="3"/>
      <c r="AC233" s="78"/>
      <c r="AD233" s="78"/>
      <c r="AE233" s="78"/>
      <c r="AF233" s="78"/>
      <c r="AG233" s="78"/>
      <c r="AH233" s="78"/>
      <c r="AI233" s="78"/>
      <c r="AJ233" s="78"/>
      <c r="AK233" s="78"/>
      <c r="AL233" s="78"/>
      <c r="AM233" s="78"/>
      <c r="AN233" s="3"/>
      <c r="AO233" s="3"/>
      <c r="AP233" s="3"/>
      <c r="AQ233" s="78"/>
      <c r="AR233" s="3"/>
      <c r="AS233" s="3"/>
      <c r="AT233" s="78"/>
      <c r="AU233" s="78"/>
      <c r="AV233" s="78"/>
      <c r="AW233" s="78"/>
      <c r="AX233" s="78"/>
      <c r="AY233" s="78"/>
      <c r="AZ233" s="3"/>
      <c r="BA233" s="78"/>
      <c r="BB233" s="78"/>
      <c r="BC233" s="78"/>
      <c r="BF233" s="518"/>
      <c r="BH233" s="47"/>
      <c r="BI233" s="47"/>
      <c r="BJ233" s="47"/>
      <c r="BK233" s="47"/>
      <c r="BL233" s="47"/>
      <c r="BM233" s="47"/>
      <c r="BN233" s="47"/>
      <c r="BO233" s="47"/>
      <c r="BP233" s="47"/>
      <c r="BQ233" s="47"/>
      <c r="BR233" s="47"/>
      <c r="BS233" s="47"/>
      <c r="BT233" s="47"/>
      <c r="BU233" s="527"/>
      <c r="BV233" s="47"/>
      <c r="BW233" s="47"/>
      <c r="BX233" s="47"/>
      <c r="BY233" s="47"/>
      <c r="BZ233" s="47"/>
      <c r="CA233" s="47"/>
      <c r="CB233" s="47"/>
      <c r="CC233" s="47"/>
      <c r="CD233" s="47"/>
      <c r="CE233" s="47"/>
      <c r="CF233" s="47"/>
      <c r="CG233" s="47"/>
      <c r="CH233" s="47"/>
      <c r="CI233" s="47"/>
      <c r="CJ233" s="47"/>
      <c r="CK233" s="47"/>
      <c r="CL233" s="47"/>
      <c r="CM233" s="47"/>
      <c r="CN233" s="47"/>
      <c r="CO233" s="47"/>
      <c r="CP233" s="47"/>
      <c r="CQ233" s="47"/>
      <c r="CR233" s="47"/>
      <c r="CS233" s="47"/>
      <c r="CT233" s="47"/>
      <c r="CU233" s="47"/>
      <c r="CV233" s="47"/>
      <c r="CW233" s="47"/>
      <c r="CX233" s="47"/>
      <c r="CY233" s="47"/>
      <c r="CZ233" s="47"/>
      <c r="DA233" s="47"/>
      <c r="DB233" s="47"/>
      <c r="DC233" s="47"/>
      <c r="DD233" s="47"/>
      <c r="DE233" s="47"/>
      <c r="DF233" s="47"/>
      <c r="DG233" s="47"/>
      <c r="DH233" s="47"/>
      <c r="DI233" s="47"/>
      <c r="DJ233" s="47"/>
      <c r="DK233" s="47"/>
      <c r="DL233" s="47"/>
      <c r="DM233" s="47"/>
      <c r="DN233" s="47"/>
      <c r="DO233" s="47"/>
      <c r="DP233" s="47"/>
      <c r="DQ233" s="47"/>
      <c r="DR233" s="47"/>
      <c r="DS233" s="47"/>
      <c r="DT233" s="47"/>
      <c r="DU233" s="47"/>
      <c r="DV233" s="47"/>
      <c r="DW233" s="47"/>
      <c r="DX233" s="47"/>
      <c r="DY233" s="47"/>
      <c r="DZ233" s="47"/>
      <c r="EA233" s="47"/>
      <c r="EB233" s="47"/>
      <c r="EC233" s="47"/>
      <c r="ED233" s="47"/>
      <c r="EE233" s="47"/>
      <c r="EF233" s="47"/>
      <c r="EG233" s="47"/>
      <c r="EH233" s="47"/>
      <c r="EI233" s="47"/>
      <c r="EJ233" s="47"/>
      <c r="EK233" s="47"/>
      <c r="EL233" s="47"/>
      <c r="EM233" s="47"/>
      <c r="EN233" s="47"/>
      <c r="EO233" s="47"/>
      <c r="EP233" s="47"/>
      <c r="EQ233" s="47"/>
      <c r="ER233" s="47"/>
      <c r="ES233" s="47"/>
      <c r="ET233" s="47"/>
      <c r="EU233" s="47"/>
      <c r="EV233" s="47"/>
      <c r="EW233" s="47"/>
      <c r="EX233" s="47"/>
      <c r="EY233" s="47"/>
      <c r="EZ233" s="47"/>
      <c r="FA233" s="47"/>
      <c r="FB233" s="47"/>
      <c r="FC233" s="47"/>
      <c r="FD233" s="47"/>
      <c r="FE233" s="47"/>
      <c r="FF233" s="47"/>
      <c r="FG233" s="47"/>
      <c r="FH233" s="47"/>
      <c r="FI233" s="47"/>
      <c r="FJ233" s="47"/>
      <c r="FK233" s="47"/>
      <c r="FL233" s="47"/>
      <c r="FM233" s="47"/>
      <c r="FN233" s="47"/>
      <c r="FO233" s="47"/>
      <c r="FP233" s="47"/>
      <c r="FQ233" s="47"/>
      <c r="FR233" s="47"/>
      <c r="FS233" s="47"/>
      <c r="FT233" s="47"/>
      <c r="FU233" s="47"/>
      <c r="FV233" s="47"/>
      <c r="FW233" s="47"/>
      <c r="FX233" s="47"/>
      <c r="FY233" s="47"/>
      <c r="FZ233" s="47"/>
      <c r="GA233" s="47"/>
      <c r="GB233" s="47"/>
      <c r="GC233" s="47"/>
      <c r="GD233" s="47"/>
      <c r="GE233" s="47"/>
      <c r="GF233" s="47"/>
      <c r="GG233" s="47"/>
      <c r="GH233" s="47"/>
      <c r="GI233" s="47"/>
      <c r="GJ233" s="47"/>
      <c r="GK233" s="47"/>
      <c r="GL233" s="47"/>
      <c r="GM233" s="47"/>
      <c r="GN233" s="47"/>
      <c r="GO233" s="47"/>
      <c r="GP233" s="47"/>
      <c r="GQ233" s="47"/>
      <c r="GR233" s="47"/>
      <c r="GS233" s="47"/>
      <c r="GT233" s="47"/>
      <c r="GU233" s="47"/>
      <c r="GV233" s="47"/>
      <c r="GW233" s="47"/>
      <c r="GX233" s="47"/>
      <c r="GY233" s="47"/>
      <c r="GZ233" s="47"/>
    </row>
    <row r="234" spans="1:208" s="46" customFormat="1" x14ac:dyDescent="0.2">
      <c r="A234" s="2"/>
      <c r="B234" s="78"/>
      <c r="C234" s="78"/>
      <c r="D234" s="78"/>
      <c r="E234" s="78"/>
      <c r="F234" s="3"/>
      <c r="G234" s="3"/>
      <c r="H234" s="3"/>
      <c r="I234" s="3"/>
      <c r="J234" s="3"/>
      <c r="K234" s="3"/>
      <c r="L234" s="3"/>
      <c r="M234" s="79"/>
      <c r="N234" s="3"/>
      <c r="O234" s="3"/>
      <c r="P234" s="3"/>
      <c r="Q234" s="3"/>
      <c r="R234" s="3"/>
      <c r="S234" s="3"/>
      <c r="T234" s="3"/>
      <c r="U234" s="3"/>
      <c r="V234" s="3"/>
      <c r="W234" s="3"/>
      <c r="Y234" s="3"/>
      <c r="Z234" s="78"/>
      <c r="AA234" s="78"/>
      <c r="AB234" s="3"/>
      <c r="AC234" s="78"/>
      <c r="AD234" s="78"/>
      <c r="AE234" s="78"/>
      <c r="AF234" s="78"/>
      <c r="AG234" s="78"/>
      <c r="AH234" s="78"/>
      <c r="AI234" s="78"/>
      <c r="AJ234" s="78"/>
      <c r="AK234" s="78"/>
      <c r="AL234" s="78"/>
      <c r="AM234" s="78"/>
      <c r="AN234" s="3"/>
      <c r="AO234" s="3"/>
      <c r="AP234" s="3"/>
      <c r="AQ234" s="78"/>
      <c r="AR234" s="3"/>
      <c r="AS234" s="3"/>
      <c r="AT234" s="78"/>
      <c r="AU234" s="78"/>
      <c r="AV234" s="78"/>
      <c r="AW234" s="78"/>
      <c r="AX234" s="78"/>
      <c r="AY234" s="78"/>
      <c r="AZ234" s="3"/>
      <c r="BA234" s="78"/>
      <c r="BB234" s="78"/>
      <c r="BC234" s="78"/>
      <c r="BF234" s="518"/>
      <c r="BH234" s="47"/>
      <c r="BI234" s="47"/>
      <c r="BJ234" s="47"/>
      <c r="BK234" s="47"/>
      <c r="BL234" s="47"/>
      <c r="BM234" s="47"/>
      <c r="BN234" s="47"/>
      <c r="BO234" s="47"/>
      <c r="BP234" s="47"/>
      <c r="BQ234" s="47"/>
      <c r="BR234" s="47"/>
      <c r="BS234" s="47"/>
      <c r="BT234" s="47"/>
      <c r="BU234" s="527"/>
      <c r="BV234" s="47"/>
      <c r="BW234" s="47"/>
      <c r="BX234" s="47"/>
      <c r="BY234" s="47"/>
      <c r="BZ234" s="47"/>
      <c r="CA234" s="47"/>
      <c r="CB234" s="47"/>
      <c r="CC234" s="47"/>
      <c r="CD234" s="47"/>
      <c r="CE234" s="47"/>
      <c r="CF234" s="47"/>
      <c r="CG234" s="47"/>
      <c r="CH234" s="47"/>
      <c r="CI234" s="47"/>
      <c r="CJ234" s="47"/>
      <c r="CK234" s="47"/>
      <c r="CL234" s="47"/>
      <c r="CM234" s="47"/>
      <c r="CN234" s="47"/>
      <c r="CO234" s="47"/>
      <c r="CP234" s="47"/>
      <c r="CQ234" s="47"/>
      <c r="CR234" s="47"/>
      <c r="CS234" s="47"/>
      <c r="CT234" s="47"/>
      <c r="CU234" s="47"/>
      <c r="CV234" s="47"/>
      <c r="CW234" s="47"/>
      <c r="CX234" s="47"/>
      <c r="CY234" s="47"/>
      <c r="CZ234" s="47"/>
      <c r="DA234" s="47"/>
      <c r="DB234" s="47"/>
      <c r="DC234" s="47"/>
      <c r="DD234" s="47"/>
      <c r="DE234" s="47"/>
      <c r="DF234" s="47"/>
      <c r="DG234" s="47"/>
      <c r="DH234" s="47"/>
      <c r="DI234" s="47"/>
      <c r="DJ234" s="47"/>
      <c r="DK234" s="47"/>
      <c r="DL234" s="47"/>
      <c r="DM234" s="47"/>
      <c r="DN234" s="47"/>
      <c r="DO234" s="47"/>
      <c r="DP234" s="47"/>
      <c r="DQ234" s="47"/>
      <c r="DR234" s="47"/>
      <c r="DS234" s="47"/>
      <c r="DT234" s="47"/>
      <c r="DU234" s="47"/>
      <c r="DV234" s="47"/>
      <c r="DW234" s="47"/>
      <c r="DX234" s="47"/>
      <c r="DY234" s="47"/>
      <c r="DZ234" s="47"/>
      <c r="EA234" s="47"/>
      <c r="EB234" s="47"/>
      <c r="EC234" s="47"/>
      <c r="ED234" s="47"/>
      <c r="EE234" s="47"/>
      <c r="EF234" s="47"/>
      <c r="EG234" s="47"/>
      <c r="EH234" s="47"/>
      <c r="EI234" s="47"/>
      <c r="EJ234" s="47"/>
      <c r="EK234" s="47"/>
      <c r="EL234" s="47"/>
      <c r="EM234" s="47"/>
      <c r="EN234" s="47"/>
      <c r="EO234" s="47"/>
      <c r="EP234" s="47"/>
      <c r="EQ234" s="47"/>
      <c r="ER234" s="47"/>
      <c r="ES234" s="47"/>
      <c r="ET234" s="47"/>
      <c r="EU234" s="47"/>
      <c r="EV234" s="47"/>
      <c r="EW234" s="47"/>
      <c r="EX234" s="47"/>
      <c r="EY234" s="47"/>
      <c r="EZ234" s="47"/>
      <c r="FA234" s="47"/>
      <c r="FB234" s="47"/>
      <c r="FC234" s="47"/>
      <c r="FD234" s="47"/>
      <c r="FE234" s="47"/>
      <c r="FF234" s="47"/>
      <c r="FG234" s="47"/>
      <c r="FH234" s="47"/>
      <c r="FI234" s="47"/>
      <c r="FJ234" s="47"/>
      <c r="FK234" s="47"/>
      <c r="FL234" s="47"/>
      <c r="FM234" s="47"/>
      <c r="FN234" s="47"/>
      <c r="FO234" s="47"/>
      <c r="FP234" s="47"/>
      <c r="FQ234" s="47"/>
      <c r="FR234" s="47"/>
      <c r="FS234" s="47"/>
      <c r="FT234" s="47"/>
      <c r="FU234" s="47"/>
      <c r="FV234" s="47"/>
      <c r="FW234" s="47"/>
      <c r="FX234" s="47"/>
      <c r="FY234" s="47"/>
      <c r="FZ234" s="47"/>
      <c r="GA234" s="47"/>
      <c r="GB234" s="47"/>
      <c r="GC234" s="47"/>
      <c r="GD234" s="47"/>
      <c r="GE234" s="47"/>
      <c r="GF234" s="47"/>
      <c r="GG234" s="47"/>
      <c r="GH234" s="47"/>
      <c r="GI234" s="47"/>
      <c r="GJ234" s="47"/>
      <c r="GK234" s="47"/>
      <c r="GL234" s="47"/>
      <c r="GM234" s="47"/>
      <c r="GN234" s="47"/>
      <c r="GO234" s="47"/>
      <c r="GP234" s="47"/>
      <c r="GQ234" s="47"/>
      <c r="GR234" s="47"/>
      <c r="GS234" s="47"/>
      <c r="GT234" s="47"/>
      <c r="GU234" s="47"/>
      <c r="GV234" s="47"/>
      <c r="GW234" s="47"/>
      <c r="GX234" s="47"/>
      <c r="GY234" s="47"/>
      <c r="GZ234" s="47"/>
    </row>
    <row r="235" spans="1:208" s="46" customFormat="1" x14ac:dyDescent="0.2">
      <c r="A235" s="2"/>
      <c r="B235" s="78"/>
      <c r="C235" s="78"/>
      <c r="D235" s="78"/>
      <c r="E235" s="78"/>
      <c r="F235" s="3"/>
      <c r="G235" s="3"/>
      <c r="H235" s="3"/>
      <c r="I235" s="3"/>
      <c r="J235" s="3"/>
      <c r="K235" s="3"/>
      <c r="L235" s="3"/>
      <c r="M235" s="79"/>
      <c r="N235" s="3"/>
      <c r="O235" s="3"/>
      <c r="P235" s="3"/>
      <c r="Q235" s="3"/>
      <c r="R235" s="3"/>
      <c r="S235" s="3"/>
      <c r="T235" s="3"/>
      <c r="U235" s="3"/>
      <c r="V235" s="3"/>
      <c r="W235" s="3"/>
      <c r="Y235" s="3"/>
      <c r="Z235" s="78"/>
      <c r="AA235" s="78"/>
      <c r="AB235" s="3"/>
      <c r="AC235" s="78"/>
      <c r="AD235" s="78"/>
      <c r="AE235" s="78"/>
      <c r="AF235" s="78"/>
      <c r="AG235" s="78"/>
      <c r="AH235" s="78"/>
      <c r="AI235" s="78"/>
      <c r="AJ235" s="78"/>
      <c r="AK235" s="78"/>
      <c r="AL235" s="78"/>
      <c r="AM235" s="78"/>
      <c r="AN235" s="3"/>
      <c r="AO235" s="3"/>
      <c r="AP235" s="3"/>
      <c r="AQ235" s="78"/>
      <c r="AR235" s="3"/>
      <c r="AS235" s="3"/>
      <c r="AT235" s="78"/>
      <c r="AU235" s="78"/>
      <c r="AV235" s="78"/>
      <c r="AW235" s="78"/>
      <c r="AX235" s="78"/>
      <c r="AY235" s="78"/>
      <c r="AZ235" s="3"/>
      <c r="BA235" s="78"/>
      <c r="BB235" s="78"/>
      <c r="BC235" s="78"/>
      <c r="BF235" s="518"/>
      <c r="BH235" s="47"/>
      <c r="BI235" s="47"/>
      <c r="BJ235" s="47"/>
      <c r="BK235" s="47"/>
      <c r="BL235" s="47"/>
      <c r="BM235" s="47"/>
      <c r="BN235" s="47"/>
      <c r="BO235" s="47"/>
      <c r="BP235" s="47"/>
      <c r="BQ235" s="47"/>
      <c r="BR235" s="47"/>
      <c r="BS235" s="47"/>
      <c r="BT235" s="47"/>
      <c r="BU235" s="527"/>
      <c r="BV235" s="47"/>
      <c r="BW235" s="47"/>
      <c r="BX235" s="47"/>
      <c r="BY235" s="47"/>
      <c r="BZ235" s="47"/>
      <c r="CA235" s="47"/>
      <c r="CB235" s="47"/>
      <c r="CC235" s="47"/>
      <c r="CD235" s="47"/>
      <c r="CE235" s="47"/>
      <c r="CF235" s="47"/>
      <c r="CG235" s="47"/>
      <c r="CH235" s="47"/>
      <c r="CI235" s="47"/>
      <c r="CJ235" s="47"/>
      <c r="CK235" s="47"/>
      <c r="CL235" s="47"/>
      <c r="CM235" s="47"/>
      <c r="CN235" s="47"/>
      <c r="CO235" s="47"/>
      <c r="CP235" s="47"/>
      <c r="CQ235" s="47"/>
      <c r="CR235" s="47"/>
      <c r="CS235" s="47"/>
      <c r="CT235" s="47"/>
      <c r="CU235" s="47"/>
      <c r="CV235" s="47"/>
      <c r="CW235" s="47"/>
      <c r="CX235" s="47"/>
      <c r="CY235" s="47"/>
      <c r="CZ235" s="47"/>
      <c r="DA235" s="47"/>
      <c r="DB235" s="47"/>
      <c r="DC235" s="47"/>
      <c r="DD235" s="47"/>
      <c r="DE235" s="47"/>
      <c r="DF235" s="47"/>
      <c r="DG235" s="47"/>
      <c r="DH235" s="47"/>
      <c r="DI235" s="47"/>
      <c r="DJ235" s="47"/>
      <c r="DK235" s="47"/>
      <c r="DL235" s="47"/>
      <c r="DM235" s="47"/>
      <c r="DN235" s="47"/>
      <c r="DO235" s="47"/>
      <c r="DP235" s="47"/>
      <c r="DQ235" s="47"/>
      <c r="DR235" s="47"/>
      <c r="DS235" s="47"/>
      <c r="DT235" s="47"/>
      <c r="DU235" s="47"/>
      <c r="DV235" s="47"/>
      <c r="DW235" s="47"/>
      <c r="DX235" s="47"/>
      <c r="DY235" s="47"/>
      <c r="DZ235" s="47"/>
      <c r="EA235" s="47"/>
      <c r="EB235" s="47"/>
      <c r="EC235" s="47"/>
      <c r="ED235" s="47"/>
      <c r="EE235" s="47"/>
      <c r="EF235" s="47"/>
      <c r="EG235" s="47"/>
      <c r="EH235" s="47"/>
      <c r="EI235" s="47"/>
      <c r="EJ235" s="47"/>
      <c r="EK235" s="47"/>
      <c r="EL235" s="47"/>
      <c r="EM235" s="47"/>
      <c r="EN235" s="47"/>
      <c r="EO235" s="47"/>
      <c r="EP235" s="47"/>
      <c r="EQ235" s="47"/>
      <c r="ER235" s="47"/>
      <c r="ES235" s="47"/>
      <c r="ET235" s="47"/>
      <c r="EU235" s="47"/>
      <c r="EV235" s="47"/>
      <c r="EW235" s="47"/>
      <c r="EX235" s="47"/>
      <c r="EY235" s="47"/>
      <c r="EZ235" s="47"/>
      <c r="FA235" s="47"/>
      <c r="FB235" s="47"/>
      <c r="FC235" s="47"/>
      <c r="FD235" s="47"/>
      <c r="FE235" s="47"/>
      <c r="FF235" s="47"/>
      <c r="FG235" s="47"/>
      <c r="FH235" s="47"/>
      <c r="FI235" s="47"/>
      <c r="FJ235" s="47"/>
      <c r="FK235" s="47"/>
      <c r="FL235" s="47"/>
      <c r="FM235" s="47"/>
      <c r="FN235" s="47"/>
      <c r="FO235" s="47"/>
      <c r="FP235" s="47"/>
      <c r="FQ235" s="47"/>
      <c r="FR235" s="47"/>
      <c r="FS235" s="47"/>
      <c r="FT235" s="47"/>
      <c r="FU235" s="47"/>
      <c r="FV235" s="47"/>
      <c r="FW235" s="47"/>
      <c r="FX235" s="47"/>
      <c r="FY235" s="47"/>
      <c r="FZ235" s="47"/>
      <c r="GA235" s="47"/>
      <c r="GB235" s="47"/>
      <c r="GC235" s="47"/>
      <c r="GD235" s="47"/>
      <c r="GE235" s="47"/>
      <c r="GF235" s="47"/>
      <c r="GG235" s="47"/>
      <c r="GH235" s="47"/>
      <c r="GI235" s="47"/>
      <c r="GJ235" s="47"/>
      <c r="GK235" s="47"/>
      <c r="GL235" s="47"/>
      <c r="GM235" s="47"/>
      <c r="GN235" s="47"/>
      <c r="GO235" s="47"/>
      <c r="GP235" s="47"/>
      <c r="GQ235" s="47"/>
      <c r="GR235" s="47"/>
      <c r="GS235" s="47"/>
      <c r="GT235" s="47"/>
      <c r="GU235" s="47"/>
      <c r="GV235" s="47"/>
      <c r="GW235" s="47"/>
      <c r="GX235" s="47"/>
      <c r="GY235" s="47"/>
      <c r="GZ235" s="47"/>
    </row>
    <row r="236" spans="1:208" s="46" customFormat="1" x14ac:dyDescent="0.2">
      <c r="A236" s="2"/>
      <c r="B236" s="78"/>
      <c r="C236" s="78"/>
      <c r="D236" s="78"/>
      <c r="E236" s="78"/>
      <c r="F236" s="3"/>
      <c r="G236" s="3"/>
      <c r="H236" s="3"/>
      <c r="I236" s="3"/>
      <c r="J236" s="3"/>
      <c r="K236" s="3"/>
      <c r="L236" s="3"/>
      <c r="M236" s="79"/>
      <c r="N236" s="3"/>
      <c r="O236" s="3"/>
      <c r="P236" s="3"/>
      <c r="Q236" s="3"/>
      <c r="R236" s="3"/>
      <c r="S236" s="3"/>
      <c r="T236" s="3"/>
      <c r="U236" s="3"/>
      <c r="V236" s="3"/>
      <c r="W236" s="3"/>
      <c r="Y236" s="3"/>
      <c r="Z236" s="78"/>
      <c r="AA236" s="78"/>
      <c r="AB236" s="3"/>
      <c r="AC236" s="78"/>
      <c r="AD236" s="78"/>
      <c r="AE236" s="78"/>
      <c r="AF236" s="78"/>
      <c r="AG236" s="78"/>
      <c r="AH236" s="78"/>
      <c r="AI236" s="78"/>
      <c r="AJ236" s="78"/>
      <c r="AK236" s="78"/>
      <c r="AL236" s="78"/>
      <c r="AM236" s="78"/>
      <c r="AN236" s="3"/>
      <c r="AO236" s="3"/>
      <c r="AP236" s="3"/>
      <c r="AQ236" s="78"/>
      <c r="AR236" s="3"/>
      <c r="AS236" s="3"/>
      <c r="AT236" s="78"/>
      <c r="AU236" s="78"/>
      <c r="AV236" s="78"/>
      <c r="AW236" s="78"/>
      <c r="AX236" s="78"/>
      <c r="AY236" s="78"/>
      <c r="AZ236" s="3"/>
      <c r="BA236" s="78"/>
      <c r="BB236" s="78"/>
      <c r="BC236" s="78"/>
      <c r="BF236" s="518"/>
      <c r="BH236" s="47"/>
      <c r="BI236" s="47"/>
      <c r="BJ236" s="47"/>
      <c r="BK236" s="47"/>
      <c r="BL236" s="47"/>
      <c r="BM236" s="47"/>
      <c r="BN236" s="47"/>
      <c r="BO236" s="47"/>
      <c r="BP236" s="47"/>
      <c r="BQ236" s="47"/>
      <c r="BR236" s="47"/>
      <c r="BS236" s="47"/>
      <c r="BT236" s="47"/>
      <c r="BU236" s="527"/>
      <c r="BV236" s="47"/>
      <c r="BW236" s="47"/>
      <c r="BX236" s="47"/>
      <c r="BY236" s="47"/>
      <c r="BZ236" s="47"/>
      <c r="CA236" s="47"/>
      <c r="CB236" s="47"/>
      <c r="CC236" s="47"/>
      <c r="CD236" s="47"/>
      <c r="CE236" s="47"/>
      <c r="CF236" s="47"/>
      <c r="CG236" s="47"/>
      <c r="CH236" s="47"/>
      <c r="CI236" s="47"/>
      <c r="CJ236" s="47"/>
      <c r="CK236" s="47"/>
      <c r="CL236" s="47"/>
      <c r="CM236" s="47"/>
      <c r="CN236" s="47"/>
      <c r="CO236" s="47"/>
      <c r="CP236" s="47"/>
      <c r="CQ236" s="47"/>
      <c r="CR236" s="47"/>
      <c r="CS236" s="47"/>
      <c r="CT236" s="47"/>
      <c r="CU236" s="47"/>
      <c r="CV236" s="47"/>
      <c r="CW236" s="47"/>
      <c r="CX236" s="47"/>
      <c r="CY236" s="47"/>
      <c r="CZ236" s="47"/>
      <c r="DA236" s="47"/>
      <c r="DB236" s="47"/>
      <c r="DC236" s="47"/>
      <c r="DD236" s="47"/>
      <c r="DE236" s="47"/>
      <c r="DF236" s="47"/>
      <c r="DG236" s="47"/>
      <c r="DH236" s="47"/>
      <c r="DI236" s="47"/>
      <c r="DJ236" s="47"/>
      <c r="DK236" s="47"/>
      <c r="DL236" s="47"/>
      <c r="DM236" s="47"/>
      <c r="DN236" s="47"/>
      <c r="DO236" s="47"/>
      <c r="DP236" s="47"/>
      <c r="DQ236" s="47"/>
      <c r="DR236" s="47"/>
      <c r="DS236" s="47"/>
      <c r="DT236" s="47"/>
      <c r="DU236" s="47"/>
      <c r="DV236" s="47"/>
      <c r="DW236" s="47"/>
      <c r="DX236" s="47"/>
      <c r="DY236" s="47"/>
      <c r="DZ236" s="47"/>
      <c r="EA236" s="47"/>
      <c r="EB236" s="47"/>
      <c r="EC236" s="47"/>
      <c r="ED236" s="47"/>
      <c r="EE236" s="47"/>
      <c r="EF236" s="47"/>
      <c r="EG236" s="47"/>
      <c r="EH236" s="47"/>
      <c r="EI236" s="47"/>
      <c r="EJ236" s="47"/>
      <c r="EK236" s="47"/>
      <c r="EL236" s="47"/>
      <c r="EM236" s="47"/>
      <c r="EN236" s="47"/>
      <c r="EO236" s="47"/>
      <c r="EP236" s="47"/>
      <c r="EQ236" s="47"/>
      <c r="ER236" s="47"/>
      <c r="ES236" s="47"/>
      <c r="ET236" s="47"/>
      <c r="EU236" s="47"/>
      <c r="EV236" s="47"/>
      <c r="EW236" s="47"/>
      <c r="EX236" s="47"/>
      <c r="EY236" s="47"/>
      <c r="EZ236" s="47"/>
      <c r="FA236" s="47"/>
      <c r="FB236" s="47"/>
      <c r="FC236" s="47"/>
      <c r="FD236" s="47"/>
      <c r="FE236" s="47"/>
      <c r="FF236" s="47"/>
      <c r="FG236" s="47"/>
      <c r="FH236" s="47"/>
      <c r="FI236" s="47"/>
      <c r="FJ236" s="47"/>
      <c r="FK236" s="47"/>
      <c r="FL236" s="47"/>
      <c r="FM236" s="47"/>
      <c r="FN236" s="47"/>
      <c r="FO236" s="47"/>
      <c r="FP236" s="47"/>
      <c r="FQ236" s="47"/>
      <c r="FR236" s="47"/>
      <c r="FS236" s="47"/>
      <c r="FT236" s="47"/>
      <c r="FU236" s="47"/>
      <c r="FV236" s="47"/>
      <c r="FW236" s="47"/>
      <c r="FX236" s="47"/>
      <c r="FY236" s="47"/>
      <c r="FZ236" s="47"/>
      <c r="GA236" s="47"/>
      <c r="GB236" s="47"/>
      <c r="GC236" s="47"/>
      <c r="GD236" s="47"/>
      <c r="GE236" s="47"/>
      <c r="GF236" s="47"/>
      <c r="GG236" s="47"/>
      <c r="GH236" s="47"/>
      <c r="GI236" s="47"/>
      <c r="GJ236" s="47"/>
      <c r="GK236" s="47"/>
      <c r="GL236" s="47"/>
      <c r="GM236" s="47"/>
      <c r="GN236" s="47"/>
      <c r="GO236" s="47"/>
      <c r="GP236" s="47"/>
      <c r="GQ236" s="47"/>
      <c r="GR236" s="47"/>
      <c r="GS236" s="47"/>
      <c r="GT236" s="47"/>
      <c r="GU236" s="47"/>
      <c r="GV236" s="47"/>
      <c r="GW236" s="47"/>
      <c r="GX236" s="47"/>
      <c r="GY236" s="47"/>
      <c r="GZ236" s="47"/>
    </row>
    <row r="237" spans="1:208" s="46" customFormat="1" x14ac:dyDescent="0.2">
      <c r="A237" s="2"/>
      <c r="B237" s="2"/>
      <c r="C237" s="2"/>
      <c r="D237" s="2"/>
      <c r="E237" s="78"/>
      <c r="F237" s="3"/>
      <c r="G237" s="3"/>
      <c r="H237" s="3"/>
      <c r="I237" s="3"/>
      <c r="J237" s="3"/>
      <c r="K237" s="3"/>
      <c r="L237" s="3"/>
      <c r="M237" s="79"/>
      <c r="N237" s="3"/>
      <c r="O237" s="3"/>
      <c r="P237" s="3"/>
      <c r="Q237" s="3"/>
      <c r="R237" s="3"/>
      <c r="S237" s="3"/>
      <c r="T237" s="3"/>
      <c r="U237" s="3"/>
      <c r="V237" s="3"/>
      <c r="W237" s="3"/>
      <c r="Y237" s="3"/>
      <c r="Z237" s="78"/>
      <c r="AA237" s="78"/>
      <c r="AB237" s="3"/>
      <c r="AC237" s="78"/>
      <c r="AD237" s="78"/>
      <c r="AE237" s="78"/>
      <c r="AF237" s="78"/>
      <c r="AG237" s="78"/>
      <c r="AH237" s="78"/>
      <c r="AI237" s="78"/>
      <c r="AJ237" s="78"/>
      <c r="AK237" s="78"/>
      <c r="AL237" s="78"/>
      <c r="AM237" s="78"/>
      <c r="AN237" s="3"/>
      <c r="AO237" s="3"/>
      <c r="AP237" s="3"/>
      <c r="AQ237" s="78"/>
      <c r="AR237" s="3"/>
      <c r="AS237" s="3"/>
      <c r="AT237" s="78"/>
      <c r="AU237" s="78"/>
      <c r="AV237" s="78"/>
      <c r="AW237" s="78"/>
      <c r="AX237" s="78"/>
      <c r="AY237" s="78"/>
      <c r="AZ237" s="3"/>
      <c r="BA237" s="78"/>
      <c r="BB237" s="78"/>
      <c r="BC237" s="78"/>
      <c r="BF237" s="518"/>
      <c r="BH237" s="47"/>
      <c r="BI237" s="47"/>
      <c r="BJ237" s="47"/>
      <c r="BK237" s="47"/>
      <c r="BL237" s="47"/>
      <c r="BM237" s="47"/>
      <c r="BN237" s="47"/>
      <c r="BO237" s="47"/>
      <c r="BP237" s="47"/>
      <c r="BQ237" s="47"/>
      <c r="BR237" s="47"/>
      <c r="BS237" s="47"/>
      <c r="BT237" s="47"/>
      <c r="BU237" s="527"/>
      <c r="BV237" s="47"/>
      <c r="BW237" s="47"/>
      <c r="BX237" s="47"/>
      <c r="BY237" s="47"/>
      <c r="BZ237" s="47"/>
      <c r="CA237" s="47"/>
      <c r="CB237" s="47"/>
      <c r="CC237" s="47"/>
      <c r="CD237" s="47"/>
      <c r="CE237" s="47"/>
      <c r="CF237" s="47"/>
      <c r="CG237" s="47"/>
      <c r="CH237" s="47"/>
      <c r="CI237" s="47"/>
      <c r="CJ237" s="47"/>
      <c r="CK237" s="47"/>
      <c r="CL237" s="47"/>
      <c r="CM237" s="47"/>
      <c r="CN237" s="47"/>
      <c r="CO237" s="47"/>
      <c r="CP237" s="47"/>
      <c r="CQ237" s="47"/>
      <c r="CR237" s="47"/>
      <c r="CS237" s="47"/>
      <c r="CT237" s="47"/>
      <c r="CU237" s="47"/>
      <c r="CV237" s="47"/>
      <c r="CW237" s="47"/>
      <c r="CX237" s="47"/>
      <c r="CY237" s="47"/>
      <c r="CZ237" s="47"/>
      <c r="DA237" s="47"/>
      <c r="DB237" s="47"/>
      <c r="DC237" s="47"/>
      <c r="DD237" s="47"/>
      <c r="DE237" s="47"/>
      <c r="DF237" s="47"/>
      <c r="DG237" s="47"/>
      <c r="DH237" s="47"/>
      <c r="DI237" s="47"/>
      <c r="DJ237" s="47"/>
      <c r="DK237" s="47"/>
      <c r="DL237" s="47"/>
      <c r="DM237" s="47"/>
      <c r="DN237" s="47"/>
      <c r="DO237" s="47"/>
      <c r="DP237" s="47"/>
      <c r="DQ237" s="47"/>
      <c r="DR237" s="47"/>
      <c r="DS237" s="47"/>
      <c r="DT237" s="47"/>
      <c r="DU237" s="47"/>
      <c r="DV237" s="47"/>
      <c r="DW237" s="47"/>
      <c r="DX237" s="47"/>
      <c r="DY237" s="47"/>
      <c r="DZ237" s="47"/>
      <c r="EA237" s="47"/>
      <c r="EB237" s="47"/>
      <c r="EC237" s="47"/>
      <c r="ED237" s="47"/>
      <c r="EE237" s="47"/>
      <c r="EF237" s="47"/>
      <c r="EG237" s="47"/>
      <c r="EH237" s="47"/>
      <c r="EI237" s="47"/>
      <c r="EJ237" s="47"/>
      <c r="EK237" s="47"/>
      <c r="EL237" s="47"/>
      <c r="EM237" s="47"/>
      <c r="EN237" s="47"/>
      <c r="EO237" s="47"/>
      <c r="EP237" s="47"/>
      <c r="EQ237" s="47"/>
      <c r="ER237" s="47"/>
      <c r="ES237" s="47"/>
      <c r="ET237" s="47"/>
      <c r="EU237" s="47"/>
      <c r="EV237" s="47"/>
      <c r="EW237" s="47"/>
      <c r="EX237" s="47"/>
      <c r="EY237" s="47"/>
      <c r="EZ237" s="47"/>
      <c r="FA237" s="47"/>
      <c r="FB237" s="47"/>
      <c r="FC237" s="47"/>
      <c r="FD237" s="47"/>
      <c r="FE237" s="47"/>
      <c r="FF237" s="47"/>
      <c r="FG237" s="47"/>
      <c r="FH237" s="47"/>
      <c r="FI237" s="47"/>
      <c r="FJ237" s="47"/>
      <c r="FK237" s="47"/>
      <c r="FL237" s="47"/>
      <c r="FM237" s="47"/>
      <c r="FN237" s="47"/>
      <c r="FO237" s="47"/>
      <c r="FP237" s="47"/>
      <c r="FQ237" s="47"/>
      <c r="FR237" s="47"/>
      <c r="FS237" s="47"/>
      <c r="FT237" s="47"/>
      <c r="FU237" s="47"/>
      <c r="FV237" s="47"/>
      <c r="FW237" s="47"/>
      <c r="FX237" s="47"/>
      <c r="FY237" s="47"/>
      <c r="FZ237" s="47"/>
      <c r="GA237" s="47"/>
      <c r="GB237" s="47"/>
      <c r="GC237" s="47"/>
      <c r="GD237" s="47"/>
      <c r="GE237" s="47"/>
      <c r="GF237" s="47"/>
      <c r="GG237" s="47"/>
      <c r="GH237" s="47"/>
      <c r="GI237" s="47"/>
      <c r="GJ237" s="47"/>
      <c r="GK237" s="47"/>
      <c r="GL237" s="47"/>
      <c r="GM237" s="47"/>
      <c r="GN237" s="47"/>
      <c r="GO237" s="47"/>
      <c r="GP237" s="47"/>
      <c r="GQ237" s="47"/>
      <c r="GR237" s="47"/>
      <c r="GS237" s="47"/>
      <c r="GT237" s="47"/>
      <c r="GU237" s="47"/>
      <c r="GV237" s="47"/>
      <c r="GW237" s="47"/>
      <c r="GX237" s="47"/>
      <c r="GY237" s="47"/>
      <c r="GZ237" s="47"/>
    </row>
    <row r="238" spans="1:208" s="46" customFormat="1" x14ac:dyDescent="0.2">
      <c r="A238" s="2"/>
      <c r="B238" s="2"/>
      <c r="C238" s="2"/>
      <c r="D238" s="2"/>
      <c r="E238" s="78"/>
      <c r="F238" s="3"/>
      <c r="G238" s="3"/>
      <c r="H238" s="3"/>
      <c r="I238" s="3"/>
      <c r="J238" s="3"/>
      <c r="K238" s="3"/>
      <c r="L238" s="3"/>
      <c r="M238" s="79"/>
      <c r="N238" s="3"/>
      <c r="O238" s="3"/>
      <c r="P238" s="3"/>
      <c r="Q238" s="3"/>
      <c r="R238" s="3"/>
      <c r="S238" s="3"/>
      <c r="T238" s="3"/>
      <c r="U238" s="3"/>
      <c r="V238" s="3"/>
      <c r="W238" s="3"/>
      <c r="Y238" s="3"/>
      <c r="Z238" s="78"/>
      <c r="AA238" s="78"/>
      <c r="AB238" s="3"/>
      <c r="AC238" s="78"/>
      <c r="AD238" s="78"/>
      <c r="AE238" s="78"/>
      <c r="AF238" s="78"/>
      <c r="AG238" s="78"/>
      <c r="AH238" s="78"/>
      <c r="AI238" s="78"/>
      <c r="AJ238" s="78"/>
      <c r="AK238" s="78"/>
      <c r="AL238" s="78"/>
      <c r="AM238" s="78"/>
      <c r="AN238" s="3"/>
      <c r="AO238" s="3"/>
      <c r="AP238" s="3"/>
      <c r="AQ238" s="78"/>
      <c r="AR238" s="3"/>
      <c r="AS238" s="3"/>
      <c r="AT238" s="78"/>
      <c r="AU238" s="78"/>
      <c r="AV238" s="78"/>
      <c r="AW238" s="78"/>
      <c r="AX238" s="78"/>
      <c r="AY238" s="78"/>
      <c r="AZ238" s="3"/>
      <c r="BA238" s="78"/>
      <c r="BB238" s="78"/>
      <c r="BC238" s="78"/>
      <c r="BF238" s="518"/>
      <c r="BH238" s="47"/>
      <c r="BI238" s="47"/>
      <c r="BJ238" s="47"/>
      <c r="BK238" s="47"/>
      <c r="BL238" s="47"/>
      <c r="BM238" s="47"/>
      <c r="BN238" s="47"/>
      <c r="BO238" s="47"/>
      <c r="BP238" s="47"/>
      <c r="BQ238" s="47"/>
      <c r="BR238" s="47"/>
      <c r="BS238" s="47"/>
      <c r="BT238" s="47"/>
      <c r="BU238" s="527"/>
      <c r="BV238" s="47"/>
      <c r="BW238" s="47"/>
      <c r="BX238" s="47"/>
      <c r="BY238" s="47"/>
      <c r="BZ238" s="47"/>
      <c r="CA238" s="47"/>
      <c r="CB238" s="47"/>
      <c r="CC238" s="47"/>
      <c r="CD238" s="47"/>
      <c r="CE238" s="47"/>
      <c r="CF238" s="47"/>
      <c r="CG238" s="47"/>
      <c r="CH238" s="47"/>
      <c r="CI238" s="47"/>
      <c r="CJ238" s="47"/>
      <c r="CK238" s="47"/>
      <c r="CL238" s="47"/>
      <c r="CM238" s="47"/>
      <c r="CN238" s="47"/>
      <c r="CO238" s="47"/>
      <c r="CP238" s="47"/>
      <c r="CQ238" s="47"/>
      <c r="CR238" s="47"/>
      <c r="CS238" s="47"/>
      <c r="CT238" s="47"/>
      <c r="CU238" s="47"/>
      <c r="CV238" s="47"/>
      <c r="CW238" s="47"/>
      <c r="CX238" s="47"/>
      <c r="CY238" s="47"/>
      <c r="CZ238" s="47"/>
      <c r="DA238" s="47"/>
      <c r="DB238" s="47"/>
      <c r="DC238" s="47"/>
      <c r="DD238" s="47"/>
      <c r="DE238" s="47"/>
      <c r="DF238" s="47"/>
      <c r="DG238" s="47"/>
      <c r="DH238" s="47"/>
      <c r="DI238" s="47"/>
      <c r="DJ238" s="47"/>
      <c r="DK238" s="47"/>
      <c r="DL238" s="47"/>
      <c r="DM238" s="47"/>
      <c r="DN238" s="47"/>
      <c r="DO238" s="47"/>
      <c r="DP238" s="47"/>
      <c r="DQ238" s="47"/>
      <c r="DR238" s="47"/>
      <c r="DS238" s="47"/>
      <c r="DT238" s="47"/>
      <c r="DU238" s="47"/>
      <c r="DV238" s="47"/>
      <c r="DW238" s="47"/>
      <c r="DX238" s="47"/>
      <c r="DY238" s="47"/>
      <c r="DZ238" s="47"/>
      <c r="EA238" s="47"/>
      <c r="EB238" s="47"/>
      <c r="EC238" s="47"/>
      <c r="ED238" s="47"/>
      <c r="EE238" s="47"/>
      <c r="EF238" s="47"/>
      <c r="EG238" s="47"/>
      <c r="EH238" s="47"/>
      <c r="EI238" s="47"/>
      <c r="EJ238" s="47"/>
      <c r="EK238" s="47"/>
      <c r="EL238" s="47"/>
      <c r="EM238" s="47"/>
      <c r="EN238" s="47"/>
      <c r="EO238" s="47"/>
      <c r="EP238" s="47"/>
      <c r="EQ238" s="47"/>
      <c r="ER238" s="47"/>
      <c r="ES238" s="47"/>
      <c r="ET238" s="47"/>
      <c r="EU238" s="47"/>
      <c r="EV238" s="47"/>
      <c r="EW238" s="47"/>
      <c r="EX238" s="47"/>
      <c r="EY238" s="47"/>
      <c r="EZ238" s="47"/>
      <c r="FA238" s="47"/>
      <c r="FB238" s="47"/>
      <c r="FC238" s="47"/>
      <c r="FD238" s="47"/>
      <c r="FE238" s="47"/>
      <c r="FF238" s="47"/>
      <c r="FG238" s="47"/>
      <c r="FH238" s="47"/>
      <c r="FI238" s="47"/>
      <c r="FJ238" s="47"/>
      <c r="FK238" s="47"/>
      <c r="FL238" s="47"/>
      <c r="FM238" s="47"/>
      <c r="FN238" s="47"/>
      <c r="FO238" s="47"/>
      <c r="FP238" s="47"/>
      <c r="FQ238" s="47"/>
      <c r="FR238" s="47"/>
      <c r="FS238" s="47"/>
      <c r="FT238" s="47"/>
      <c r="FU238" s="47"/>
      <c r="FV238" s="47"/>
      <c r="FW238" s="47"/>
      <c r="FX238" s="47"/>
      <c r="FY238" s="47"/>
      <c r="FZ238" s="47"/>
      <c r="GA238" s="47"/>
      <c r="GB238" s="47"/>
      <c r="GC238" s="47"/>
      <c r="GD238" s="47"/>
      <c r="GE238" s="47"/>
      <c r="GF238" s="47"/>
      <c r="GG238" s="47"/>
      <c r="GH238" s="47"/>
      <c r="GI238" s="47"/>
      <c r="GJ238" s="47"/>
      <c r="GK238" s="47"/>
      <c r="GL238" s="47"/>
      <c r="GM238" s="47"/>
      <c r="GN238" s="47"/>
      <c r="GO238" s="47"/>
      <c r="GP238" s="47"/>
      <c r="GQ238" s="47"/>
      <c r="GR238" s="47"/>
      <c r="GS238" s="47"/>
      <c r="GT238" s="47"/>
      <c r="GU238" s="47"/>
      <c r="GV238" s="47"/>
      <c r="GW238" s="47"/>
      <c r="GX238" s="47"/>
      <c r="GY238" s="47"/>
      <c r="GZ238" s="47"/>
    </row>
    <row r="239" spans="1:208" s="46" customFormat="1" x14ac:dyDescent="0.2">
      <c r="A239" s="2"/>
      <c r="B239" s="2"/>
      <c r="C239" s="2"/>
      <c r="D239" s="2"/>
      <c r="E239" s="78"/>
      <c r="F239" s="3"/>
      <c r="G239" s="3"/>
      <c r="H239" s="3"/>
      <c r="I239" s="3"/>
      <c r="J239" s="3"/>
      <c r="K239" s="3"/>
      <c r="L239" s="3"/>
      <c r="M239" s="79"/>
      <c r="N239" s="3"/>
      <c r="O239" s="3"/>
      <c r="P239" s="3"/>
      <c r="Q239" s="3"/>
      <c r="R239" s="3"/>
      <c r="S239" s="3"/>
      <c r="T239" s="3"/>
      <c r="U239" s="3"/>
      <c r="V239" s="3"/>
      <c r="W239" s="3"/>
      <c r="Y239" s="3"/>
      <c r="Z239" s="78"/>
      <c r="AA239" s="78"/>
      <c r="AB239" s="3"/>
      <c r="AC239" s="78"/>
      <c r="AD239" s="78"/>
      <c r="AE239" s="78"/>
      <c r="AF239" s="78"/>
      <c r="AG239" s="78"/>
      <c r="AH239" s="78"/>
      <c r="AI239" s="78"/>
      <c r="AJ239" s="78"/>
      <c r="AK239" s="78"/>
      <c r="AL239" s="78"/>
      <c r="AM239" s="78"/>
      <c r="AN239" s="3"/>
      <c r="AO239" s="3"/>
      <c r="AP239" s="3"/>
      <c r="AQ239" s="78"/>
      <c r="AR239" s="3"/>
      <c r="AS239" s="3"/>
      <c r="AT239" s="78"/>
      <c r="AU239" s="78"/>
      <c r="AV239" s="78"/>
      <c r="AW239" s="78"/>
      <c r="AX239" s="78"/>
      <c r="AY239" s="78"/>
      <c r="AZ239" s="3"/>
      <c r="BA239" s="78"/>
      <c r="BB239" s="78"/>
      <c r="BC239" s="78"/>
      <c r="BF239" s="518"/>
      <c r="BH239" s="47"/>
      <c r="BI239" s="47"/>
      <c r="BJ239" s="47"/>
      <c r="BK239" s="47"/>
      <c r="BL239" s="47"/>
      <c r="BM239" s="47"/>
      <c r="BN239" s="47"/>
      <c r="BO239" s="47"/>
      <c r="BP239" s="47"/>
      <c r="BQ239" s="47"/>
      <c r="BR239" s="47"/>
      <c r="BS239" s="47"/>
      <c r="BT239" s="47"/>
      <c r="BU239" s="52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47"/>
      <c r="EE239" s="47"/>
      <c r="EF239" s="47"/>
      <c r="EG239" s="47"/>
      <c r="EH239" s="47"/>
      <c r="EI239" s="47"/>
      <c r="EJ239" s="47"/>
      <c r="EK239" s="47"/>
      <c r="EL239" s="47"/>
      <c r="EM239" s="47"/>
      <c r="EN239" s="47"/>
      <c r="EO239" s="47"/>
      <c r="EP239" s="47"/>
      <c r="EQ239" s="47"/>
      <c r="ER239" s="47"/>
      <c r="ES239" s="47"/>
      <c r="ET239" s="47"/>
      <c r="EU239" s="47"/>
      <c r="EV239" s="47"/>
      <c r="EW239" s="47"/>
      <c r="EX239" s="47"/>
      <c r="EY239" s="47"/>
      <c r="EZ239" s="47"/>
      <c r="FA239" s="47"/>
      <c r="FB239" s="47"/>
      <c r="FC239" s="47"/>
      <c r="FD239" s="47"/>
      <c r="FE239" s="47"/>
      <c r="FF239" s="47"/>
      <c r="FG239" s="47"/>
      <c r="FH239" s="47"/>
      <c r="FI239" s="47"/>
      <c r="FJ239" s="47"/>
      <c r="FK239" s="47"/>
      <c r="FL239" s="47"/>
      <c r="FM239" s="47"/>
      <c r="FN239" s="47"/>
      <c r="FO239" s="47"/>
      <c r="FP239" s="47"/>
      <c r="FQ239" s="47"/>
      <c r="FR239" s="47"/>
      <c r="FS239" s="47"/>
      <c r="FT239" s="47"/>
      <c r="FU239" s="47"/>
      <c r="FV239" s="47"/>
      <c r="FW239" s="47"/>
      <c r="FX239" s="47"/>
      <c r="FY239" s="47"/>
      <c r="FZ239" s="47"/>
      <c r="GA239" s="47"/>
      <c r="GB239" s="47"/>
      <c r="GC239" s="47"/>
      <c r="GD239" s="47"/>
      <c r="GE239" s="47"/>
      <c r="GF239" s="47"/>
      <c r="GG239" s="47"/>
      <c r="GH239" s="47"/>
      <c r="GI239" s="47"/>
      <c r="GJ239" s="47"/>
      <c r="GK239" s="47"/>
      <c r="GL239" s="47"/>
      <c r="GM239" s="47"/>
      <c r="GN239" s="47"/>
      <c r="GO239" s="47"/>
      <c r="GP239" s="47"/>
      <c r="GQ239" s="47"/>
      <c r="GR239" s="47"/>
      <c r="GS239" s="47"/>
      <c r="GT239" s="47"/>
      <c r="GU239" s="47"/>
      <c r="GV239" s="47"/>
      <c r="GW239" s="47"/>
      <c r="GX239" s="47"/>
      <c r="GY239" s="47"/>
      <c r="GZ239" s="47"/>
    </row>
    <row r="240" spans="1:208" s="46" customFormat="1" x14ac:dyDescent="0.2">
      <c r="A240" s="2"/>
      <c r="B240" s="2"/>
      <c r="C240" s="2"/>
      <c r="D240" s="2"/>
      <c r="E240" s="78"/>
      <c r="F240" s="3"/>
      <c r="G240" s="3"/>
      <c r="H240" s="3"/>
      <c r="I240" s="3"/>
      <c r="J240" s="3"/>
      <c r="K240" s="3"/>
      <c r="L240" s="3"/>
      <c r="M240" s="79"/>
      <c r="N240" s="3"/>
      <c r="O240" s="3"/>
      <c r="P240" s="3"/>
      <c r="Q240" s="3"/>
      <c r="R240" s="3"/>
      <c r="S240" s="3"/>
      <c r="T240" s="3"/>
      <c r="U240" s="3"/>
      <c r="V240" s="3"/>
      <c r="W240" s="3"/>
      <c r="Y240" s="78"/>
      <c r="Z240" s="78"/>
      <c r="AA240" s="78"/>
      <c r="AB240" s="3"/>
      <c r="AC240" s="78"/>
      <c r="AD240" s="78"/>
      <c r="AE240" s="78"/>
      <c r="AF240" s="78"/>
      <c r="AG240" s="78"/>
      <c r="AH240" s="78"/>
      <c r="AI240" s="78"/>
      <c r="AJ240" s="78"/>
      <c r="AK240" s="78"/>
      <c r="AL240" s="78"/>
      <c r="AM240" s="78"/>
      <c r="AN240" s="3"/>
      <c r="AO240" s="3"/>
      <c r="AP240" s="3"/>
      <c r="AQ240" s="78"/>
      <c r="AR240" s="3"/>
      <c r="AS240" s="3"/>
      <c r="AT240" s="78"/>
      <c r="AU240" s="78"/>
      <c r="AV240" s="78"/>
      <c r="AW240" s="78"/>
      <c r="AX240" s="78"/>
      <c r="AY240" s="78"/>
      <c r="AZ240" s="3"/>
      <c r="BA240" s="78"/>
      <c r="BC240" s="78"/>
      <c r="BF240" s="518"/>
      <c r="BH240" s="47"/>
      <c r="BI240" s="47"/>
      <c r="BJ240" s="47"/>
      <c r="BK240" s="47"/>
      <c r="BL240" s="47"/>
      <c r="BM240" s="47"/>
      <c r="BN240" s="47"/>
      <c r="BO240" s="47"/>
      <c r="BP240" s="47"/>
      <c r="BQ240" s="47"/>
      <c r="BR240" s="47"/>
      <c r="BS240" s="47"/>
      <c r="BT240" s="47"/>
      <c r="BU240" s="52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47"/>
      <c r="EE240" s="47"/>
      <c r="EF240" s="47"/>
      <c r="EG240" s="47"/>
      <c r="EH240" s="47"/>
      <c r="EI240" s="47"/>
      <c r="EJ240" s="47"/>
      <c r="EK240" s="47"/>
      <c r="EL240" s="47"/>
      <c r="EM240" s="47"/>
      <c r="EN240" s="47"/>
      <c r="EO240" s="47"/>
      <c r="EP240" s="47"/>
      <c r="EQ240" s="47"/>
      <c r="ER240" s="47"/>
      <c r="ES240" s="47"/>
      <c r="ET240" s="47"/>
      <c r="EU240" s="47"/>
      <c r="EV240" s="47"/>
      <c r="EW240" s="47"/>
      <c r="EX240" s="47"/>
      <c r="EY240" s="47"/>
      <c r="EZ240" s="47"/>
      <c r="FA240" s="47"/>
      <c r="FB240" s="47"/>
      <c r="FC240" s="47"/>
      <c r="FD240" s="47"/>
      <c r="FE240" s="47"/>
      <c r="FF240" s="47"/>
      <c r="FG240" s="47"/>
      <c r="FH240" s="47"/>
      <c r="FI240" s="47"/>
      <c r="FJ240" s="47"/>
      <c r="FK240" s="47"/>
      <c r="FL240" s="47"/>
      <c r="FM240" s="47"/>
      <c r="FN240" s="47"/>
      <c r="FO240" s="47"/>
      <c r="FP240" s="47"/>
      <c r="FQ240" s="47"/>
      <c r="FR240" s="47"/>
      <c r="FS240" s="47"/>
      <c r="FT240" s="47"/>
      <c r="FU240" s="47"/>
      <c r="FV240" s="47"/>
      <c r="FW240" s="47"/>
      <c r="FX240" s="47"/>
      <c r="FY240" s="47"/>
      <c r="FZ240" s="47"/>
      <c r="GA240" s="47"/>
      <c r="GB240" s="47"/>
      <c r="GC240" s="47"/>
      <c r="GD240" s="47"/>
      <c r="GE240" s="47"/>
      <c r="GF240" s="47"/>
      <c r="GG240" s="47"/>
      <c r="GH240" s="47"/>
      <c r="GI240" s="47"/>
      <c r="GJ240" s="47"/>
      <c r="GK240" s="47"/>
      <c r="GL240" s="47"/>
      <c r="GM240" s="47"/>
      <c r="GN240" s="47"/>
      <c r="GO240" s="47"/>
      <c r="GP240" s="47"/>
      <c r="GQ240" s="47"/>
      <c r="GR240" s="47"/>
      <c r="GS240" s="47"/>
      <c r="GT240" s="47"/>
      <c r="GU240" s="47"/>
      <c r="GV240" s="47"/>
      <c r="GW240" s="47"/>
      <c r="GX240" s="47"/>
      <c r="GY240" s="47"/>
      <c r="GZ240" s="47"/>
    </row>
    <row r="241" spans="1:208" s="46" customFormat="1" x14ac:dyDescent="0.2">
      <c r="A241" s="2"/>
      <c r="B241" s="2"/>
      <c r="C241" s="2"/>
      <c r="D241" s="2"/>
      <c r="E241" s="78"/>
      <c r="F241" s="3"/>
      <c r="G241" s="3"/>
      <c r="H241" s="3"/>
      <c r="I241" s="3"/>
      <c r="J241" s="3"/>
      <c r="K241" s="3"/>
      <c r="L241" s="3"/>
      <c r="M241" s="79"/>
      <c r="N241" s="3"/>
      <c r="O241" s="3"/>
      <c r="P241" s="3"/>
      <c r="Q241" s="3"/>
      <c r="R241" s="3"/>
      <c r="S241" s="3"/>
      <c r="T241" s="3"/>
      <c r="U241" s="3"/>
      <c r="V241" s="3"/>
      <c r="W241" s="3"/>
      <c r="Y241" s="78"/>
      <c r="Z241" s="78"/>
      <c r="AA241" s="78"/>
      <c r="AB241" s="3"/>
      <c r="AC241" s="78"/>
      <c r="AD241" s="78"/>
      <c r="AE241" s="78"/>
      <c r="AF241" s="78"/>
      <c r="AG241" s="78"/>
      <c r="AH241" s="78"/>
      <c r="AI241" s="78"/>
      <c r="AJ241" s="78"/>
      <c r="AK241" s="78"/>
      <c r="AL241" s="78"/>
      <c r="AM241" s="78"/>
      <c r="AN241" s="3"/>
      <c r="AO241" s="3"/>
      <c r="AP241" s="3"/>
      <c r="AQ241" s="78"/>
      <c r="AR241" s="3"/>
      <c r="AS241" s="3"/>
      <c r="AT241" s="78"/>
      <c r="AU241" s="78"/>
      <c r="AV241" s="78"/>
      <c r="AW241" s="78"/>
      <c r="AX241" s="78"/>
      <c r="AY241" s="78"/>
      <c r="AZ241" s="3"/>
      <c r="BA241" s="78"/>
      <c r="BC241" s="78"/>
      <c r="BF241" s="518"/>
      <c r="BH241" s="47"/>
      <c r="BI241" s="47"/>
      <c r="BJ241" s="47"/>
      <c r="BK241" s="47"/>
      <c r="BL241" s="47"/>
      <c r="BM241" s="47"/>
      <c r="BN241" s="47"/>
      <c r="BO241" s="47"/>
      <c r="BP241" s="47"/>
      <c r="BQ241" s="47"/>
      <c r="BR241" s="47"/>
      <c r="BS241" s="47"/>
      <c r="BT241" s="47"/>
      <c r="BU241" s="52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c r="CR241" s="47"/>
      <c r="CS241" s="47"/>
      <c r="CT241" s="47"/>
      <c r="CU241" s="47"/>
      <c r="CV241" s="47"/>
      <c r="CW241" s="47"/>
      <c r="CX241" s="47"/>
      <c r="CY241" s="47"/>
      <c r="CZ241" s="47"/>
      <c r="DA241" s="47"/>
      <c r="DB241" s="47"/>
      <c r="DC241" s="47"/>
      <c r="DD241" s="47"/>
      <c r="DE241" s="47"/>
      <c r="DF241" s="47"/>
      <c r="DG241" s="47"/>
      <c r="DH241" s="47"/>
      <c r="DI241" s="47"/>
      <c r="DJ241" s="47"/>
      <c r="DK241" s="47"/>
      <c r="DL241" s="47"/>
      <c r="DM241" s="47"/>
      <c r="DN241" s="47"/>
      <c r="DO241" s="47"/>
      <c r="DP241" s="47"/>
      <c r="DQ241" s="47"/>
      <c r="DR241" s="47"/>
      <c r="DS241" s="47"/>
      <c r="DT241" s="47"/>
      <c r="DU241" s="47"/>
      <c r="DV241" s="47"/>
      <c r="DW241" s="47"/>
      <c r="DX241" s="47"/>
      <c r="DY241" s="47"/>
      <c r="DZ241" s="47"/>
      <c r="EA241" s="47"/>
      <c r="EB241" s="47"/>
      <c r="EC241" s="47"/>
      <c r="ED241" s="47"/>
      <c r="EE241" s="47"/>
      <c r="EF241" s="47"/>
      <c r="EG241" s="47"/>
      <c r="EH241" s="47"/>
      <c r="EI241" s="47"/>
      <c r="EJ241" s="47"/>
      <c r="EK241" s="47"/>
      <c r="EL241" s="47"/>
      <c r="EM241" s="47"/>
      <c r="EN241" s="47"/>
      <c r="EO241" s="47"/>
      <c r="EP241" s="47"/>
      <c r="EQ241" s="47"/>
      <c r="ER241" s="47"/>
      <c r="ES241" s="47"/>
      <c r="ET241" s="47"/>
      <c r="EU241" s="47"/>
      <c r="EV241" s="47"/>
      <c r="EW241" s="47"/>
      <c r="EX241" s="47"/>
      <c r="EY241" s="47"/>
      <c r="EZ241" s="47"/>
      <c r="FA241" s="47"/>
      <c r="FB241" s="47"/>
      <c r="FC241" s="47"/>
      <c r="FD241" s="47"/>
      <c r="FE241" s="47"/>
      <c r="FF241" s="47"/>
      <c r="FG241" s="47"/>
      <c r="FH241" s="47"/>
      <c r="FI241" s="47"/>
      <c r="FJ241" s="47"/>
      <c r="FK241" s="47"/>
      <c r="FL241" s="47"/>
      <c r="FM241" s="47"/>
      <c r="FN241" s="47"/>
      <c r="FO241" s="47"/>
      <c r="FP241" s="47"/>
      <c r="FQ241" s="47"/>
      <c r="FR241" s="47"/>
      <c r="FS241" s="47"/>
      <c r="FT241" s="47"/>
      <c r="FU241" s="47"/>
      <c r="FV241" s="47"/>
      <c r="FW241" s="47"/>
      <c r="FX241" s="47"/>
      <c r="FY241" s="47"/>
      <c r="FZ241" s="47"/>
      <c r="GA241" s="47"/>
      <c r="GB241" s="47"/>
      <c r="GC241" s="47"/>
      <c r="GD241" s="47"/>
      <c r="GE241" s="47"/>
      <c r="GF241" s="47"/>
      <c r="GG241" s="47"/>
      <c r="GH241" s="47"/>
      <c r="GI241" s="47"/>
      <c r="GJ241" s="47"/>
      <c r="GK241" s="47"/>
      <c r="GL241" s="47"/>
      <c r="GM241" s="47"/>
      <c r="GN241" s="47"/>
      <c r="GO241" s="47"/>
      <c r="GP241" s="47"/>
      <c r="GQ241" s="47"/>
      <c r="GR241" s="47"/>
      <c r="GS241" s="47"/>
      <c r="GT241" s="47"/>
      <c r="GU241" s="47"/>
      <c r="GV241" s="47"/>
      <c r="GW241" s="47"/>
      <c r="GX241" s="47"/>
      <c r="GY241" s="47"/>
      <c r="GZ241" s="47"/>
    </row>
    <row r="242" spans="1:208" s="46" customFormat="1" x14ac:dyDescent="0.2">
      <c r="A242" s="2"/>
      <c r="B242" s="2"/>
      <c r="C242" s="2"/>
      <c r="D242" s="2"/>
      <c r="E242" s="78"/>
      <c r="F242" s="3"/>
      <c r="G242" s="3"/>
      <c r="H242" s="3"/>
      <c r="I242" s="3"/>
      <c r="J242" s="3"/>
      <c r="K242" s="3"/>
      <c r="L242" s="3"/>
      <c r="M242" s="3"/>
      <c r="N242" s="3"/>
      <c r="O242" s="3"/>
      <c r="P242" s="3"/>
      <c r="Q242" s="79"/>
      <c r="R242" s="3"/>
      <c r="S242" s="3"/>
      <c r="T242" s="3"/>
      <c r="U242" s="3"/>
      <c r="V242" s="3"/>
      <c r="W242" s="3"/>
      <c r="X242" s="3"/>
      <c r="Y242" s="3"/>
      <c r="Z242" s="3"/>
      <c r="AA242" s="3"/>
      <c r="AB242" s="3"/>
      <c r="AC242" s="3"/>
      <c r="AD242" s="3"/>
      <c r="AE242" s="3"/>
      <c r="AF242" s="521"/>
      <c r="AG242" s="521"/>
      <c r="AI242" s="78"/>
      <c r="AJ242" s="78"/>
      <c r="AK242" s="78"/>
      <c r="AL242" s="78"/>
      <c r="AM242" s="78"/>
      <c r="AN242" s="3"/>
      <c r="AO242" s="3"/>
      <c r="AP242" s="3"/>
      <c r="AQ242" s="78"/>
      <c r="AR242" s="3"/>
      <c r="AS242" s="3"/>
      <c r="AT242" s="3"/>
      <c r="AU242" s="78"/>
      <c r="AV242" s="78"/>
      <c r="AW242" s="78"/>
      <c r="AX242" s="78"/>
      <c r="AY242" s="3"/>
      <c r="AZ242" s="78"/>
      <c r="BA242" s="78"/>
      <c r="BB242" s="78"/>
      <c r="BC242" s="78"/>
      <c r="BD242" s="78"/>
      <c r="BE242" s="78"/>
      <c r="BF242" s="78"/>
      <c r="BG242" s="78"/>
      <c r="BH242" s="47"/>
      <c r="BI242" s="47"/>
      <c r="BJ242" s="47"/>
      <c r="BK242" s="47"/>
      <c r="BL242" s="47"/>
      <c r="BM242" s="47"/>
      <c r="BN242" s="47"/>
      <c r="BO242" s="47"/>
      <c r="BP242" s="47"/>
      <c r="BQ242" s="47"/>
      <c r="BR242" s="47"/>
      <c r="BS242" s="47"/>
      <c r="BT242" s="47"/>
      <c r="BU242" s="527"/>
      <c r="BV242" s="47"/>
      <c r="BW242" s="47"/>
      <c r="BX242" s="47"/>
      <c r="BY242" s="47"/>
      <c r="BZ242" s="47"/>
      <c r="CA242" s="47"/>
      <c r="CB242" s="47"/>
      <c r="CC242" s="47"/>
      <c r="CD242" s="47"/>
      <c r="CE242" s="47"/>
      <c r="CF242" s="47"/>
      <c r="CG242" s="47"/>
      <c r="CH242" s="47"/>
      <c r="CI242" s="47"/>
      <c r="CJ242" s="47"/>
      <c r="CK242" s="47"/>
      <c r="CL242" s="47"/>
      <c r="CM242" s="47"/>
      <c r="CN242" s="47"/>
      <c r="CO242" s="47"/>
      <c r="CP242" s="47"/>
      <c r="CQ242" s="47"/>
      <c r="CR242" s="47"/>
      <c r="CS242" s="47"/>
      <c r="CT242" s="47"/>
      <c r="CU242" s="47"/>
      <c r="CV242" s="47"/>
      <c r="CW242" s="47"/>
      <c r="CX242" s="47"/>
      <c r="CY242" s="47"/>
      <c r="CZ242" s="47"/>
      <c r="DA242" s="47"/>
      <c r="DB242" s="47"/>
      <c r="DC242" s="47"/>
      <c r="DD242" s="47"/>
      <c r="DE242" s="47"/>
      <c r="DF242" s="47"/>
      <c r="DG242" s="47"/>
      <c r="DH242" s="47"/>
      <c r="DI242" s="47"/>
      <c r="DJ242" s="47"/>
      <c r="DK242" s="47"/>
      <c r="DL242" s="47"/>
      <c r="DM242" s="47"/>
      <c r="DN242" s="47"/>
      <c r="DO242" s="47"/>
      <c r="DP242" s="47"/>
      <c r="DQ242" s="47"/>
      <c r="DR242" s="47"/>
      <c r="DS242" s="47"/>
      <c r="DT242" s="47"/>
      <c r="DU242" s="47"/>
      <c r="DV242" s="47"/>
      <c r="DW242" s="47"/>
      <c r="DX242" s="47"/>
      <c r="DY242" s="47"/>
      <c r="DZ242" s="47"/>
      <c r="EA242" s="47"/>
      <c r="EB242" s="47"/>
      <c r="EC242" s="47"/>
      <c r="ED242" s="47"/>
      <c r="EE242" s="47"/>
      <c r="EF242" s="47"/>
      <c r="EG242" s="47"/>
      <c r="EH242" s="47"/>
      <c r="EI242" s="47"/>
      <c r="EJ242" s="47"/>
      <c r="EK242" s="47"/>
      <c r="EL242" s="47"/>
      <c r="EM242" s="47"/>
      <c r="EN242" s="47"/>
      <c r="EO242" s="47"/>
      <c r="EP242" s="47"/>
      <c r="EQ242" s="47"/>
      <c r="ER242" s="47"/>
      <c r="ES242" s="47"/>
      <c r="ET242" s="47"/>
      <c r="EU242" s="47"/>
      <c r="EV242" s="47"/>
      <c r="EW242" s="47"/>
      <c r="EX242" s="47"/>
      <c r="EY242" s="47"/>
      <c r="EZ242" s="47"/>
      <c r="FA242" s="47"/>
      <c r="FB242" s="47"/>
      <c r="FC242" s="47"/>
      <c r="FD242" s="47"/>
      <c r="FE242" s="47"/>
      <c r="FF242" s="47"/>
      <c r="FG242" s="47"/>
      <c r="FH242" s="47"/>
      <c r="FI242" s="47"/>
      <c r="FJ242" s="47"/>
      <c r="FK242" s="47"/>
      <c r="FL242" s="47"/>
      <c r="FM242" s="47"/>
      <c r="FN242" s="47"/>
      <c r="FO242" s="47"/>
      <c r="FP242" s="47"/>
      <c r="FQ242" s="47"/>
      <c r="FR242" s="47"/>
      <c r="FS242" s="47"/>
      <c r="FT242" s="47"/>
      <c r="FU242" s="47"/>
      <c r="FV242" s="47"/>
      <c r="FW242" s="47"/>
      <c r="FX242" s="47"/>
      <c r="FY242" s="47"/>
      <c r="FZ242" s="47"/>
      <c r="GA242" s="47"/>
      <c r="GB242" s="47"/>
      <c r="GC242" s="47"/>
      <c r="GD242" s="47"/>
      <c r="GE242" s="47"/>
      <c r="GF242" s="47"/>
      <c r="GG242" s="47"/>
      <c r="GH242" s="47"/>
      <c r="GI242" s="47"/>
      <c r="GJ242" s="47"/>
      <c r="GK242" s="47"/>
      <c r="GL242" s="47"/>
      <c r="GM242" s="47"/>
      <c r="GN242" s="47"/>
      <c r="GO242" s="47"/>
      <c r="GP242" s="47"/>
      <c r="GQ242" s="47"/>
      <c r="GR242" s="47"/>
      <c r="GS242" s="47"/>
      <c r="GT242" s="47"/>
      <c r="GU242" s="47"/>
      <c r="GV242" s="47"/>
      <c r="GW242" s="47"/>
      <c r="GX242" s="47"/>
      <c r="GY242" s="47"/>
      <c r="GZ242" s="47"/>
    </row>
    <row r="243" spans="1:208" s="46" customFormat="1" x14ac:dyDescent="0.2">
      <c r="A243" s="2"/>
      <c r="B243" s="2"/>
      <c r="C243" s="2"/>
      <c r="D243" s="2"/>
      <c r="E243" s="78"/>
      <c r="F243" s="3"/>
      <c r="G243" s="3"/>
      <c r="H243" s="3"/>
      <c r="I243" s="3"/>
      <c r="J243" s="3"/>
      <c r="K243" s="3"/>
      <c r="L243" s="3"/>
      <c r="M243" s="3"/>
      <c r="N243" s="3"/>
      <c r="O243" s="3"/>
      <c r="P243" s="3"/>
      <c r="Q243" s="79"/>
      <c r="R243" s="3"/>
      <c r="S243" s="3"/>
      <c r="T243" s="3"/>
      <c r="U243" s="3"/>
      <c r="V243" s="3"/>
      <c r="W243" s="3"/>
      <c r="X243" s="3"/>
      <c r="Y243" s="3"/>
      <c r="Z243" s="3"/>
      <c r="AA243" s="3"/>
      <c r="AB243" s="3"/>
      <c r="AC243" s="3"/>
      <c r="AD243" s="3"/>
      <c r="AE243" s="3"/>
      <c r="AF243" s="521"/>
      <c r="AG243" s="521"/>
      <c r="AI243" s="78"/>
      <c r="AJ243" s="78"/>
      <c r="AK243" s="78"/>
      <c r="AL243" s="78"/>
      <c r="AM243" s="78"/>
      <c r="AN243" s="3"/>
      <c r="AO243" s="78"/>
      <c r="AP243" s="3"/>
      <c r="AQ243" s="78"/>
      <c r="AR243" s="3"/>
      <c r="AS243" s="3"/>
      <c r="AT243" s="3"/>
      <c r="AU243" s="78"/>
      <c r="AV243" s="78"/>
      <c r="AW243" s="78"/>
      <c r="AX243" s="78"/>
      <c r="AY243" s="3"/>
      <c r="AZ243" s="78"/>
      <c r="BA243" s="78"/>
      <c r="BB243" s="78"/>
      <c r="BC243" s="78"/>
      <c r="BD243" s="78"/>
      <c r="BE243" s="78"/>
      <c r="BF243" s="78"/>
      <c r="BG243" s="78"/>
      <c r="BH243" s="47"/>
      <c r="BI243" s="47"/>
      <c r="BJ243" s="47"/>
      <c r="BK243" s="47"/>
      <c r="BL243" s="47"/>
      <c r="BM243" s="47"/>
      <c r="BN243" s="47"/>
      <c r="BO243" s="47"/>
      <c r="BP243" s="47"/>
      <c r="BQ243" s="47"/>
      <c r="BR243" s="47"/>
      <c r="BS243" s="47"/>
      <c r="BT243" s="47"/>
      <c r="BU243" s="527"/>
      <c r="BV243" s="47"/>
      <c r="BW243" s="47"/>
      <c r="BX243" s="47"/>
      <c r="BY243" s="47"/>
      <c r="BZ243" s="47"/>
      <c r="CA243" s="47"/>
      <c r="CB243" s="47"/>
      <c r="CC243" s="47"/>
      <c r="CD243" s="47"/>
      <c r="CE243" s="47"/>
      <c r="CF243" s="47"/>
      <c r="CG243" s="47"/>
      <c r="CH243" s="47"/>
      <c r="CI243" s="47"/>
      <c r="CJ243" s="47"/>
      <c r="CK243" s="47"/>
      <c r="CL243" s="47"/>
      <c r="CM243" s="47"/>
      <c r="CN243" s="47"/>
      <c r="CO243" s="47"/>
      <c r="CP243" s="47"/>
      <c r="CQ243" s="47"/>
      <c r="CR243" s="47"/>
      <c r="CS243" s="47"/>
      <c r="CT243" s="47"/>
      <c r="CU243" s="47"/>
      <c r="CV243" s="47"/>
      <c r="CW243" s="47"/>
      <c r="CX243" s="47"/>
      <c r="CY243" s="47"/>
      <c r="CZ243" s="47"/>
      <c r="DA243" s="47"/>
      <c r="DB243" s="47"/>
      <c r="DC243" s="47"/>
      <c r="DD243" s="47"/>
      <c r="DE243" s="47"/>
      <c r="DF243" s="47"/>
      <c r="DG243" s="47"/>
      <c r="DH243" s="47"/>
      <c r="DI243" s="47"/>
      <c r="DJ243" s="47"/>
      <c r="DK243" s="47"/>
      <c r="DL243" s="47"/>
      <c r="DM243" s="47"/>
      <c r="DN243" s="47"/>
      <c r="DO243" s="47"/>
      <c r="DP243" s="47"/>
      <c r="DQ243" s="47"/>
      <c r="DR243" s="47"/>
      <c r="DS243" s="47"/>
      <c r="DT243" s="47"/>
      <c r="DU243" s="47"/>
      <c r="DV243" s="47"/>
      <c r="DW243" s="47"/>
      <c r="DX243" s="47"/>
      <c r="DY243" s="47"/>
      <c r="DZ243" s="47"/>
      <c r="EA243" s="47"/>
      <c r="EB243" s="47"/>
      <c r="EC243" s="47"/>
      <c r="ED243" s="47"/>
      <c r="EE243" s="47"/>
      <c r="EF243" s="47"/>
      <c r="EG243" s="47"/>
      <c r="EH243" s="47"/>
      <c r="EI243" s="47"/>
      <c r="EJ243" s="47"/>
      <c r="EK243" s="47"/>
      <c r="EL243" s="47"/>
      <c r="EM243" s="47"/>
      <c r="EN243" s="47"/>
      <c r="EO243" s="47"/>
      <c r="EP243" s="47"/>
      <c r="EQ243" s="47"/>
      <c r="ER243" s="47"/>
      <c r="ES243" s="47"/>
      <c r="ET243" s="47"/>
      <c r="EU243" s="47"/>
      <c r="EV243" s="47"/>
      <c r="EW243" s="47"/>
      <c r="EX243" s="47"/>
      <c r="EY243" s="47"/>
      <c r="EZ243" s="47"/>
      <c r="FA243" s="47"/>
      <c r="FB243" s="47"/>
      <c r="FC243" s="47"/>
      <c r="FD243" s="47"/>
      <c r="FE243" s="47"/>
      <c r="FF243" s="47"/>
      <c r="FG243" s="47"/>
      <c r="FH243" s="47"/>
      <c r="FI243" s="47"/>
      <c r="FJ243" s="47"/>
      <c r="FK243" s="47"/>
      <c r="FL243" s="47"/>
      <c r="FM243" s="47"/>
      <c r="FN243" s="47"/>
      <c r="FO243" s="47"/>
      <c r="FP243" s="47"/>
      <c r="FQ243" s="47"/>
      <c r="FR243" s="47"/>
      <c r="FS243" s="47"/>
      <c r="FT243" s="47"/>
      <c r="FU243" s="47"/>
      <c r="FV243" s="47"/>
      <c r="FW243" s="47"/>
      <c r="FX243" s="47"/>
      <c r="FY243" s="47"/>
      <c r="FZ243" s="47"/>
      <c r="GA243" s="47"/>
      <c r="GB243" s="47"/>
      <c r="GC243" s="47"/>
      <c r="GD243" s="47"/>
      <c r="GE243" s="47"/>
      <c r="GF243" s="47"/>
      <c r="GG243" s="47"/>
      <c r="GH243" s="47"/>
      <c r="GI243" s="47"/>
      <c r="GJ243" s="47"/>
      <c r="GK243" s="47"/>
      <c r="GL243" s="47"/>
      <c r="GM243" s="47"/>
      <c r="GN243" s="47"/>
      <c r="GO243" s="47"/>
      <c r="GP243" s="47"/>
      <c r="GQ243" s="47"/>
      <c r="GR243" s="47"/>
      <c r="GS243" s="47"/>
      <c r="GT243" s="47"/>
      <c r="GU243" s="47"/>
      <c r="GV243" s="47"/>
      <c r="GW243" s="47"/>
      <c r="GX243" s="47"/>
      <c r="GY243" s="47"/>
      <c r="GZ243" s="47"/>
    </row>
    <row r="244" spans="1:208" s="46" customFormat="1" x14ac:dyDescent="0.2">
      <c r="A244" s="2"/>
      <c r="B244" s="2"/>
      <c r="C244" s="2"/>
      <c r="D244" s="2"/>
      <c r="E244" s="78"/>
      <c r="F244" s="3"/>
      <c r="G244" s="3"/>
      <c r="H244" s="3"/>
      <c r="I244" s="3"/>
      <c r="J244" s="3"/>
      <c r="K244" s="3"/>
      <c r="L244" s="3"/>
      <c r="M244" s="3"/>
      <c r="N244" s="3"/>
      <c r="O244" s="3"/>
      <c r="P244" s="3"/>
      <c r="Q244" s="79"/>
      <c r="R244" s="3"/>
      <c r="S244" s="3"/>
      <c r="T244" s="3"/>
      <c r="U244" s="3"/>
      <c r="V244" s="3"/>
      <c r="W244" s="3"/>
      <c r="X244" s="3"/>
      <c r="Y244" s="3"/>
      <c r="Z244" s="3"/>
      <c r="AA244" s="3"/>
      <c r="AB244" s="3"/>
      <c r="AC244" s="3"/>
      <c r="AD244" s="3"/>
      <c r="AE244" s="3"/>
      <c r="AF244" s="521"/>
      <c r="AG244" s="521"/>
      <c r="AI244" s="78"/>
      <c r="AJ244" s="78"/>
      <c r="AK244" s="78"/>
      <c r="AL244" s="78"/>
      <c r="AM244" s="78"/>
      <c r="AN244" s="3"/>
      <c r="AO244" s="78"/>
      <c r="AP244" s="3"/>
      <c r="AQ244" s="78"/>
      <c r="AR244" s="3"/>
      <c r="AS244" s="3"/>
      <c r="AT244" s="3"/>
      <c r="AU244" s="78"/>
      <c r="AV244" s="78"/>
      <c r="AW244" s="78"/>
      <c r="AX244" s="78"/>
      <c r="AY244" s="3"/>
      <c r="AZ244" s="78"/>
      <c r="BA244" s="78"/>
      <c r="BB244" s="78"/>
      <c r="BC244" s="78"/>
      <c r="BD244" s="78"/>
      <c r="BE244" s="78"/>
      <c r="BF244" s="78"/>
      <c r="BG244" s="78"/>
      <c r="BH244" s="47"/>
      <c r="BI244" s="47"/>
      <c r="BJ244" s="47"/>
      <c r="BK244" s="47"/>
      <c r="BL244" s="47"/>
      <c r="BM244" s="47"/>
      <c r="BN244" s="47"/>
      <c r="BO244" s="47"/>
      <c r="BP244" s="47"/>
      <c r="BQ244" s="47"/>
      <c r="BR244" s="47"/>
      <c r="BS244" s="47"/>
      <c r="BT244" s="47"/>
      <c r="BU244" s="527"/>
      <c r="BV244" s="47"/>
      <c r="BW244" s="47"/>
      <c r="BX244" s="47"/>
      <c r="BY244" s="47"/>
      <c r="BZ244" s="47"/>
      <c r="CA244" s="47"/>
      <c r="CB244" s="47"/>
      <c r="CC244" s="47"/>
      <c r="CD244" s="47"/>
      <c r="CE244" s="47"/>
      <c r="CF244" s="47"/>
      <c r="CG244" s="47"/>
      <c r="CH244" s="47"/>
      <c r="CI244" s="47"/>
      <c r="CJ244" s="47"/>
      <c r="CK244" s="47"/>
      <c r="CL244" s="47"/>
      <c r="CM244" s="47"/>
      <c r="CN244" s="47"/>
      <c r="CO244" s="47"/>
      <c r="CP244" s="47"/>
      <c r="CQ244" s="47"/>
      <c r="CR244" s="47"/>
      <c r="CS244" s="47"/>
      <c r="CT244" s="47"/>
      <c r="CU244" s="47"/>
      <c r="CV244" s="47"/>
      <c r="CW244" s="47"/>
      <c r="CX244" s="47"/>
      <c r="CY244" s="47"/>
      <c r="CZ244" s="47"/>
      <c r="DA244" s="47"/>
      <c r="DB244" s="47"/>
      <c r="DC244" s="47"/>
      <c r="DD244" s="47"/>
      <c r="DE244" s="47"/>
      <c r="DF244" s="47"/>
      <c r="DG244" s="47"/>
      <c r="DH244" s="47"/>
      <c r="DI244" s="47"/>
      <c r="DJ244" s="47"/>
      <c r="DK244" s="47"/>
      <c r="DL244" s="47"/>
      <c r="DM244" s="47"/>
      <c r="DN244" s="47"/>
      <c r="DO244" s="47"/>
      <c r="DP244" s="47"/>
      <c r="DQ244" s="47"/>
      <c r="DR244" s="47"/>
      <c r="DS244" s="47"/>
      <c r="DT244" s="47"/>
      <c r="DU244" s="47"/>
      <c r="DV244" s="47"/>
      <c r="DW244" s="47"/>
      <c r="DX244" s="47"/>
      <c r="DY244" s="47"/>
      <c r="DZ244" s="47"/>
      <c r="EA244" s="47"/>
      <c r="EB244" s="47"/>
      <c r="EC244" s="47"/>
      <c r="ED244" s="47"/>
      <c r="EE244" s="47"/>
      <c r="EF244" s="47"/>
      <c r="EG244" s="47"/>
      <c r="EH244" s="47"/>
      <c r="EI244" s="47"/>
      <c r="EJ244" s="47"/>
      <c r="EK244" s="47"/>
      <c r="EL244" s="47"/>
      <c r="EM244" s="47"/>
      <c r="EN244" s="47"/>
      <c r="EO244" s="47"/>
      <c r="EP244" s="47"/>
      <c r="EQ244" s="47"/>
      <c r="ER244" s="47"/>
      <c r="ES244" s="47"/>
      <c r="ET244" s="47"/>
      <c r="EU244" s="47"/>
      <c r="EV244" s="47"/>
      <c r="EW244" s="47"/>
      <c r="EX244" s="47"/>
      <c r="EY244" s="47"/>
      <c r="EZ244" s="47"/>
      <c r="FA244" s="47"/>
      <c r="FB244" s="47"/>
      <c r="FC244" s="47"/>
      <c r="FD244" s="47"/>
      <c r="FE244" s="47"/>
      <c r="FF244" s="47"/>
      <c r="FG244" s="47"/>
      <c r="FH244" s="47"/>
      <c r="FI244" s="47"/>
      <c r="FJ244" s="47"/>
      <c r="FK244" s="47"/>
      <c r="FL244" s="47"/>
      <c r="FM244" s="47"/>
      <c r="FN244" s="47"/>
      <c r="FO244" s="47"/>
      <c r="FP244" s="47"/>
      <c r="FQ244" s="47"/>
      <c r="FR244" s="47"/>
      <c r="FS244" s="47"/>
      <c r="FT244" s="47"/>
      <c r="FU244" s="47"/>
      <c r="FV244" s="47"/>
      <c r="FW244" s="47"/>
      <c r="FX244" s="47"/>
      <c r="FY244" s="47"/>
      <c r="FZ244" s="47"/>
      <c r="GA244" s="47"/>
      <c r="GB244" s="47"/>
      <c r="GC244" s="47"/>
      <c r="GD244" s="47"/>
      <c r="GE244" s="47"/>
      <c r="GF244" s="47"/>
      <c r="GG244" s="47"/>
      <c r="GH244" s="47"/>
      <c r="GI244" s="47"/>
      <c r="GJ244" s="47"/>
      <c r="GK244" s="47"/>
      <c r="GL244" s="47"/>
      <c r="GM244" s="47"/>
      <c r="GN244" s="47"/>
      <c r="GO244" s="47"/>
      <c r="GP244" s="47"/>
      <c r="GQ244" s="47"/>
      <c r="GR244" s="47"/>
      <c r="GS244" s="47"/>
      <c r="GT244" s="47"/>
      <c r="GU244" s="47"/>
      <c r="GV244" s="47"/>
      <c r="GW244" s="47"/>
      <c r="GX244" s="47"/>
      <c r="GY244" s="47"/>
      <c r="GZ244" s="47"/>
    </row>
    <row r="245" spans="1:208" s="46" customFormat="1" x14ac:dyDescent="0.2">
      <c r="A245" s="2"/>
      <c r="B245" s="2"/>
      <c r="C245" s="2"/>
      <c r="D245" s="2"/>
      <c r="E245" s="78"/>
      <c r="F245" s="3"/>
      <c r="G245" s="3"/>
      <c r="H245" s="3"/>
      <c r="I245" s="3"/>
      <c r="J245" s="3"/>
      <c r="K245" s="3"/>
      <c r="L245" s="3"/>
      <c r="M245" s="3"/>
      <c r="N245" s="3"/>
      <c r="O245" s="3"/>
      <c r="P245" s="3"/>
      <c r="Q245" s="79"/>
      <c r="R245" s="3"/>
      <c r="S245" s="3"/>
      <c r="T245" s="3"/>
      <c r="U245" s="3"/>
      <c r="V245" s="3"/>
      <c r="W245" s="3"/>
      <c r="X245" s="3"/>
      <c r="Y245" s="3"/>
      <c r="Z245" s="3"/>
      <c r="AA245" s="3"/>
      <c r="AB245" s="3"/>
      <c r="AC245" s="3"/>
      <c r="AD245" s="3"/>
      <c r="AE245" s="3"/>
      <c r="AF245" s="521"/>
      <c r="AG245" s="521"/>
      <c r="AI245" s="78"/>
      <c r="AJ245" s="78"/>
      <c r="AK245" s="78"/>
      <c r="AL245" s="78"/>
      <c r="AM245" s="78"/>
      <c r="AN245" s="3"/>
      <c r="AO245" s="78"/>
      <c r="AP245" s="3"/>
      <c r="AQ245" s="78"/>
      <c r="AR245" s="3"/>
      <c r="AS245" s="3"/>
      <c r="AT245" s="3"/>
      <c r="AU245" s="78"/>
      <c r="AV245" s="78"/>
      <c r="AW245" s="78"/>
      <c r="AX245" s="78"/>
      <c r="AY245" s="3"/>
      <c r="AZ245" s="78"/>
      <c r="BA245" s="78"/>
      <c r="BB245" s="78"/>
      <c r="BC245" s="78"/>
      <c r="BD245" s="78"/>
      <c r="BE245" s="78"/>
      <c r="BF245" s="78"/>
      <c r="BG245" s="78"/>
      <c r="BH245" s="47"/>
      <c r="BI245" s="47"/>
      <c r="BJ245" s="47"/>
      <c r="BK245" s="47"/>
      <c r="BL245" s="47"/>
      <c r="BM245" s="47"/>
      <c r="BN245" s="47"/>
      <c r="BO245" s="47"/>
      <c r="BP245" s="47"/>
      <c r="BQ245" s="47"/>
      <c r="BR245" s="47"/>
      <c r="BS245" s="47"/>
      <c r="BT245" s="47"/>
      <c r="BU245" s="527"/>
      <c r="BV245" s="47"/>
      <c r="BW245" s="47"/>
      <c r="BX245" s="47"/>
      <c r="BY245" s="47"/>
      <c r="BZ245" s="47"/>
      <c r="CA245" s="47"/>
      <c r="CB245" s="47"/>
      <c r="CC245" s="47"/>
      <c r="CD245" s="47"/>
      <c r="CE245" s="47"/>
      <c r="CF245" s="47"/>
      <c r="CG245" s="47"/>
      <c r="CH245" s="47"/>
      <c r="CI245" s="47"/>
      <c r="CJ245" s="47"/>
      <c r="CK245" s="47"/>
      <c r="CL245" s="47"/>
      <c r="CM245" s="47"/>
      <c r="CN245" s="47"/>
      <c r="CO245" s="47"/>
      <c r="CP245" s="47"/>
      <c r="CQ245" s="47"/>
      <c r="CR245" s="47"/>
      <c r="CS245" s="47"/>
      <c r="CT245" s="47"/>
      <c r="CU245" s="47"/>
      <c r="CV245" s="47"/>
      <c r="CW245" s="47"/>
      <c r="CX245" s="47"/>
      <c r="CY245" s="47"/>
      <c r="CZ245" s="47"/>
      <c r="DA245" s="47"/>
      <c r="DB245" s="47"/>
      <c r="DC245" s="47"/>
      <c r="DD245" s="47"/>
      <c r="DE245" s="47"/>
      <c r="DF245" s="47"/>
      <c r="DG245" s="47"/>
      <c r="DH245" s="47"/>
      <c r="DI245" s="47"/>
      <c r="DJ245" s="47"/>
      <c r="DK245" s="47"/>
      <c r="DL245" s="47"/>
      <c r="DM245" s="47"/>
      <c r="DN245" s="47"/>
      <c r="DO245" s="47"/>
      <c r="DP245" s="47"/>
      <c r="DQ245" s="47"/>
      <c r="DR245" s="47"/>
      <c r="DS245" s="47"/>
      <c r="DT245" s="47"/>
      <c r="DU245" s="47"/>
      <c r="DV245" s="47"/>
      <c r="DW245" s="47"/>
      <c r="DX245" s="47"/>
      <c r="DY245" s="47"/>
      <c r="DZ245" s="47"/>
      <c r="EA245" s="47"/>
      <c r="EB245" s="47"/>
      <c r="EC245" s="47"/>
      <c r="ED245" s="47"/>
      <c r="EE245" s="47"/>
      <c r="EF245" s="47"/>
      <c r="EG245" s="47"/>
      <c r="EH245" s="47"/>
      <c r="EI245" s="47"/>
      <c r="EJ245" s="47"/>
      <c r="EK245" s="47"/>
      <c r="EL245" s="47"/>
      <c r="EM245" s="47"/>
      <c r="EN245" s="47"/>
      <c r="EO245" s="47"/>
      <c r="EP245" s="47"/>
      <c r="EQ245" s="47"/>
      <c r="ER245" s="47"/>
      <c r="ES245" s="47"/>
      <c r="ET245" s="47"/>
      <c r="EU245" s="47"/>
      <c r="EV245" s="47"/>
      <c r="EW245" s="47"/>
      <c r="EX245" s="47"/>
      <c r="EY245" s="47"/>
      <c r="EZ245" s="47"/>
      <c r="FA245" s="47"/>
      <c r="FB245" s="47"/>
      <c r="FC245" s="47"/>
      <c r="FD245" s="47"/>
      <c r="FE245" s="47"/>
      <c r="FF245" s="47"/>
      <c r="FG245" s="47"/>
      <c r="FH245" s="47"/>
      <c r="FI245" s="47"/>
      <c r="FJ245" s="47"/>
      <c r="FK245" s="47"/>
      <c r="FL245" s="47"/>
      <c r="FM245" s="47"/>
      <c r="FN245" s="47"/>
      <c r="FO245" s="47"/>
      <c r="FP245" s="47"/>
      <c r="FQ245" s="47"/>
      <c r="FR245" s="47"/>
      <c r="FS245" s="47"/>
      <c r="FT245" s="47"/>
      <c r="FU245" s="47"/>
      <c r="FV245" s="47"/>
      <c r="FW245" s="47"/>
      <c r="FX245" s="47"/>
      <c r="FY245" s="47"/>
      <c r="FZ245" s="47"/>
      <c r="GA245" s="47"/>
      <c r="GB245" s="47"/>
      <c r="GC245" s="47"/>
      <c r="GD245" s="47"/>
      <c r="GE245" s="47"/>
      <c r="GF245" s="47"/>
      <c r="GG245" s="47"/>
      <c r="GH245" s="47"/>
      <c r="GI245" s="47"/>
      <c r="GJ245" s="47"/>
      <c r="GK245" s="47"/>
      <c r="GL245" s="47"/>
      <c r="GM245" s="47"/>
      <c r="GN245" s="47"/>
      <c r="GO245" s="47"/>
      <c r="GP245" s="47"/>
      <c r="GQ245" s="47"/>
      <c r="GR245" s="47"/>
      <c r="GS245" s="47"/>
      <c r="GT245" s="47"/>
      <c r="GU245" s="47"/>
      <c r="GV245" s="47"/>
      <c r="GW245" s="47"/>
      <c r="GX245" s="47"/>
      <c r="GY245" s="47"/>
      <c r="GZ245" s="47"/>
    </row>
    <row r="246" spans="1:208" s="46" customFormat="1" x14ac:dyDescent="0.2">
      <c r="A246" s="2"/>
      <c r="B246" s="2"/>
      <c r="C246" s="2"/>
      <c r="D246" s="2"/>
      <c r="E246" s="78"/>
      <c r="F246" s="3"/>
      <c r="G246" s="3"/>
      <c r="H246" s="3"/>
      <c r="I246" s="3"/>
      <c r="J246" s="3"/>
      <c r="K246" s="3"/>
      <c r="L246" s="3"/>
      <c r="M246" s="3"/>
      <c r="N246" s="3"/>
      <c r="O246" s="3"/>
      <c r="P246" s="3"/>
      <c r="Q246" s="79"/>
      <c r="R246" s="3"/>
      <c r="S246" s="3"/>
      <c r="T246" s="3"/>
      <c r="U246" s="3"/>
      <c r="V246" s="3"/>
      <c r="W246" s="3"/>
      <c r="X246" s="3"/>
      <c r="Y246" s="3"/>
      <c r="Z246" s="3"/>
      <c r="AA246" s="3"/>
      <c r="AB246" s="3"/>
      <c r="AC246" s="3"/>
      <c r="AD246" s="3"/>
      <c r="AE246" s="3"/>
      <c r="AF246" s="521"/>
      <c r="AG246" s="521"/>
      <c r="AI246" s="78"/>
      <c r="AJ246" s="78"/>
      <c r="AK246" s="78"/>
      <c r="AL246" s="78"/>
      <c r="AM246" s="78"/>
      <c r="AN246" s="3"/>
      <c r="AO246" s="78"/>
      <c r="AP246" s="3"/>
      <c r="AQ246" s="78"/>
      <c r="AR246" s="3"/>
      <c r="AS246" s="3"/>
      <c r="AT246" s="3"/>
      <c r="AU246" s="78"/>
      <c r="AV246" s="78"/>
      <c r="AW246" s="78"/>
      <c r="AX246" s="78"/>
      <c r="AY246" s="3"/>
      <c r="AZ246" s="78"/>
      <c r="BA246" s="78"/>
      <c r="BB246" s="78"/>
      <c r="BC246" s="78"/>
      <c r="BD246" s="78"/>
      <c r="BE246" s="78"/>
      <c r="BF246" s="78"/>
      <c r="BG246" s="78"/>
      <c r="BH246" s="47"/>
      <c r="BI246" s="47"/>
      <c r="BJ246" s="47"/>
      <c r="BK246" s="47"/>
      <c r="BL246" s="47"/>
      <c r="BM246" s="47"/>
      <c r="BN246" s="47"/>
      <c r="BO246" s="47"/>
      <c r="BP246" s="47"/>
      <c r="BQ246" s="47"/>
      <c r="BR246" s="47"/>
      <c r="BS246" s="47"/>
      <c r="BT246" s="47"/>
      <c r="BU246" s="527"/>
      <c r="BV246" s="47"/>
      <c r="BW246" s="47"/>
      <c r="BX246" s="47"/>
      <c r="BY246" s="47"/>
      <c r="BZ246" s="47"/>
      <c r="CA246" s="47"/>
      <c r="CB246" s="47"/>
      <c r="CC246" s="47"/>
      <c r="CD246" s="47"/>
      <c r="CE246" s="47"/>
      <c r="CF246" s="47"/>
      <c r="CG246" s="47"/>
      <c r="CH246" s="47"/>
      <c r="CI246" s="47"/>
      <c r="CJ246" s="47"/>
      <c r="CK246" s="47"/>
      <c r="CL246" s="47"/>
      <c r="CM246" s="47"/>
      <c r="CN246" s="47"/>
      <c r="CO246" s="47"/>
      <c r="CP246" s="47"/>
      <c r="CQ246" s="47"/>
      <c r="CR246" s="47"/>
      <c r="CS246" s="47"/>
      <c r="CT246" s="47"/>
      <c r="CU246" s="47"/>
      <c r="CV246" s="47"/>
      <c r="CW246" s="47"/>
      <c r="CX246" s="47"/>
      <c r="CY246" s="47"/>
      <c r="CZ246" s="47"/>
      <c r="DA246" s="47"/>
      <c r="DB246" s="47"/>
      <c r="DC246" s="47"/>
      <c r="DD246" s="47"/>
      <c r="DE246" s="47"/>
      <c r="DF246" s="47"/>
      <c r="DG246" s="47"/>
      <c r="DH246" s="47"/>
      <c r="DI246" s="47"/>
      <c r="DJ246" s="47"/>
      <c r="DK246" s="47"/>
      <c r="DL246" s="47"/>
      <c r="DM246" s="47"/>
      <c r="DN246" s="47"/>
      <c r="DO246" s="47"/>
      <c r="DP246" s="47"/>
      <c r="DQ246" s="47"/>
      <c r="DR246" s="47"/>
      <c r="DS246" s="47"/>
      <c r="DT246" s="47"/>
      <c r="DU246" s="47"/>
      <c r="DV246" s="47"/>
      <c r="DW246" s="47"/>
      <c r="DX246" s="47"/>
      <c r="DY246" s="47"/>
      <c r="DZ246" s="47"/>
      <c r="EA246" s="47"/>
      <c r="EB246" s="47"/>
      <c r="EC246" s="47"/>
      <c r="ED246" s="47"/>
      <c r="EE246" s="47"/>
      <c r="EF246" s="47"/>
      <c r="EG246" s="47"/>
      <c r="EH246" s="47"/>
      <c r="EI246" s="47"/>
      <c r="EJ246" s="47"/>
      <c r="EK246" s="47"/>
      <c r="EL246" s="47"/>
      <c r="EM246" s="47"/>
      <c r="EN246" s="47"/>
      <c r="EO246" s="47"/>
      <c r="EP246" s="47"/>
      <c r="EQ246" s="47"/>
      <c r="ER246" s="47"/>
      <c r="ES246" s="47"/>
      <c r="ET246" s="47"/>
      <c r="EU246" s="47"/>
      <c r="EV246" s="47"/>
      <c r="EW246" s="47"/>
      <c r="EX246" s="47"/>
      <c r="EY246" s="47"/>
      <c r="EZ246" s="47"/>
      <c r="FA246" s="47"/>
      <c r="FB246" s="47"/>
      <c r="FC246" s="47"/>
      <c r="FD246" s="47"/>
      <c r="FE246" s="47"/>
      <c r="FF246" s="47"/>
      <c r="FG246" s="47"/>
      <c r="FH246" s="47"/>
      <c r="FI246" s="47"/>
      <c r="FJ246" s="47"/>
      <c r="FK246" s="47"/>
      <c r="FL246" s="47"/>
      <c r="FM246" s="47"/>
      <c r="FN246" s="47"/>
      <c r="FO246" s="47"/>
      <c r="FP246" s="47"/>
      <c r="FQ246" s="47"/>
      <c r="FR246" s="47"/>
      <c r="FS246" s="47"/>
      <c r="FT246" s="47"/>
      <c r="FU246" s="47"/>
      <c r="FV246" s="47"/>
      <c r="FW246" s="47"/>
      <c r="FX246" s="47"/>
      <c r="FY246" s="47"/>
      <c r="FZ246" s="47"/>
      <c r="GA246" s="47"/>
      <c r="GB246" s="47"/>
      <c r="GC246" s="47"/>
      <c r="GD246" s="47"/>
      <c r="GE246" s="47"/>
      <c r="GF246" s="47"/>
      <c r="GG246" s="47"/>
      <c r="GH246" s="47"/>
      <c r="GI246" s="47"/>
      <c r="GJ246" s="47"/>
      <c r="GK246" s="47"/>
      <c r="GL246" s="47"/>
      <c r="GM246" s="47"/>
      <c r="GN246" s="47"/>
      <c r="GO246" s="47"/>
      <c r="GP246" s="47"/>
      <c r="GQ246" s="47"/>
      <c r="GR246" s="47"/>
      <c r="GS246" s="47"/>
      <c r="GT246" s="47"/>
      <c r="GU246" s="47"/>
      <c r="GV246" s="47"/>
      <c r="GW246" s="47"/>
      <c r="GX246" s="47"/>
      <c r="GY246" s="47"/>
      <c r="GZ246" s="47"/>
    </row>
    <row r="247" spans="1:208" s="46" customFormat="1" x14ac:dyDescent="0.2">
      <c r="A247" s="2"/>
      <c r="B247" s="2"/>
      <c r="C247" s="2"/>
      <c r="D247" s="2"/>
      <c r="E247" s="78"/>
      <c r="F247" s="3"/>
      <c r="G247" s="3"/>
      <c r="H247" s="3"/>
      <c r="I247" s="3"/>
      <c r="J247" s="3"/>
      <c r="K247" s="3"/>
      <c r="L247" s="3"/>
      <c r="M247" s="3"/>
      <c r="N247" s="3"/>
      <c r="O247" s="3"/>
      <c r="P247" s="3"/>
      <c r="Q247" s="79"/>
      <c r="R247" s="3"/>
      <c r="S247" s="3"/>
      <c r="T247" s="3"/>
      <c r="U247" s="3"/>
      <c r="V247" s="3"/>
      <c r="W247" s="3"/>
      <c r="X247" s="3"/>
      <c r="Y247" s="3"/>
      <c r="Z247" s="3"/>
      <c r="AA247" s="3"/>
      <c r="AB247" s="3"/>
      <c r="AC247" s="3"/>
      <c r="AD247" s="3"/>
      <c r="AE247" s="3"/>
      <c r="AF247" s="521"/>
      <c r="AG247" s="521"/>
      <c r="AI247" s="78"/>
      <c r="AJ247" s="78"/>
      <c r="AK247" s="78"/>
      <c r="AL247" s="78"/>
      <c r="AM247" s="78"/>
      <c r="AN247" s="3"/>
      <c r="AO247" s="78"/>
      <c r="AP247" s="3"/>
      <c r="AQ247" s="78"/>
      <c r="AR247" s="3"/>
      <c r="AS247" s="3"/>
      <c r="AT247" s="3"/>
      <c r="AU247" s="78"/>
      <c r="AV247" s="78"/>
      <c r="AW247" s="78"/>
      <c r="AX247" s="78"/>
      <c r="AY247" s="3"/>
      <c r="AZ247" s="78"/>
      <c r="BA247" s="78"/>
      <c r="BB247" s="78"/>
      <c r="BC247" s="78"/>
      <c r="BD247" s="78"/>
      <c r="BE247" s="78"/>
      <c r="BF247" s="78"/>
      <c r="BG247" s="78"/>
      <c r="BH247" s="47"/>
      <c r="BI247" s="47"/>
      <c r="BJ247" s="47"/>
      <c r="BK247" s="47"/>
      <c r="BL247" s="47"/>
      <c r="BM247" s="47"/>
      <c r="BN247" s="47"/>
      <c r="BO247" s="47"/>
      <c r="BP247" s="47"/>
      <c r="BQ247" s="47"/>
      <c r="BR247" s="47"/>
      <c r="BS247" s="47"/>
      <c r="BT247" s="47"/>
      <c r="BU247" s="527"/>
      <c r="BV247" s="47"/>
      <c r="BW247" s="47"/>
      <c r="BX247" s="47"/>
      <c r="BY247" s="47"/>
      <c r="BZ247" s="47"/>
      <c r="CA247" s="47"/>
      <c r="CB247" s="47"/>
      <c r="CC247" s="47"/>
      <c r="CD247" s="47"/>
      <c r="CE247" s="47"/>
      <c r="CF247" s="47"/>
      <c r="CG247" s="47"/>
      <c r="CH247" s="47"/>
      <c r="CI247" s="47"/>
      <c r="CJ247" s="47"/>
      <c r="CK247" s="47"/>
      <c r="CL247" s="47"/>
      <c r="CM247" s="47"/>
      <c r="CN247" s="47"/>
      <c r="CO247" s="47"/>
      <c r="CP247" s="47"/>
      <c r="CQ247" s="47"/>
      <c r="CR247" s="47"/>
      <c r="CS247" s="47"/>
      <c r="CT247" s="47"/>
      <c r="CU247" s="47"/>
      <c r="CV247" s="47"/>
      <c r="CW247" s="47"/>
      <c r="CX247" s="47"/>
      <c r="CY247" s="47"/>
      <c r="CZ247" s="47"/>
      <c r="DA247" s="47"/>
      <c r="DB247" s="47"/>
      <c r="DC247" s="47"/>
      <c r="DD247" s="47"/>
      <c r="DE247" s="47"/>
      <c r="DF247" s="47"/>
      <c r="DG247" s="47"/>
      <c r="DH247" s="47"/>
      <c r="DI247" s="47"/>
      <c r="DJ247" s="47"/>
      <c r="DK247" s="47"/>
      <c r="DL247" s="47"/>
      <c r="DM247" s="47"/>
      <c r="DN247" s="47"/>
      <c r="DO247" s="47"/>
      <c r="DP247" s="47"/>
      <c r="DQ247" s="47"/>
      <c r="DR247" s="47"/>
      <c r="DS247" s="47"/>
      <c r="DT247" s="47"/>
      <c r="DU247" s="47"/>
      <c r="DV247" s="47"/>
      <c r="DW247" s="47"/>
      <c r="DX247" s="47"/>
      <c r="DY247" s="47"/>
      <c r="DZ247" s="47"/>
      <c r="EA247" s="47"/>
      <c r="EB247" s="47"/>
      <c r="EC247" s="47"/>
      <c r="ED247" s="47"/>
      <c r="EE247" s="47"/>
      <c r="EF247" s="47"/>
      <c r="EG247" s="47"/>
      <c r="EH247" s="47"/>
      <c r="EI247" s="47"/>
      <c r="EJ247" s="47"/>
      <c r="EK247" s="47"/>
      <c r="EL247" s="47"/>
      <c r="EM247" s="47"/>
      <c r="EN247" s="47"/>
      <c r="EO247" s="47"/>
      <c r="EP247" s="47"/>
      <c r="EQ247" s="47"/>
      <c r="ER247" s="47"/>
      <c r="ES247" s="47"/>
      <c r="ET247" s="47"/>
      <c r="EU247" s="47"/>
      <c r="EV247" s="47"/>
      <c r="EW247" s="47"/>
      <c r="EX247" s="47"/>
      <c r="EY247" s="47"/>
      <c r="EZ247" s="47"/>
      <c r="FA247" s="47"/>
      <c r="FB247" s="47"/>
      <c r="FC247" s="47"/>
      <c r="FD247" s="47"/>
      <c r="FE247" s="47"/>
      <c r="FF247" s="47"/>
      <c r="FG247" s="47"/>
      <c r="FH247" s="47"/>
      <c r="FI247" s="47"/>
      <c r="FJ247" s="47"/>
      <c r="FK247" s="47"/>
      <c r="FL247" s="47"/>
      <c r="FM247" s="47"/>
      <c r="FN247" s="47"/>
      <c r="FO247" s="47"/>
      <c r="FP247" s="47"/>
      <c r="FQ247" s="47"/>
      <c r="FR247" s="47"/>
      <c r="FS247" s="47"/>
      <c r="FT247" s="47"/>
      <c r="FU247" s="47"/>
      <c r="FV247" s="47"/>
      <c r="FW247" s="47"/>
      <c r="FX247" s="47"/>
      <c r="FY247" s="47"/>
      <c r="FZ247" s="47"/>
      <c r="GA247" s="47"/>
      <c r="GB247" s="47"/>
      <c r="GC247" s="47"/>
      <c r="GD247" s="47"/>
      <c r="GE247" s="47"/>
      <c r="GF247" s="47"/>
      <c r="GG247" s="47"/>
      <c r="GH247" s="47"/>
      <c r="GI247" s="47"/>
      <c r="GJ247" s="47"/>
      <c r="GK247" s="47"/>
      <c r="GL247" s="47"/>
      <c r="GM247" s="47"/>
      <c r="GN247" s="47"/>
      <c r="GO247" s="47"/>
      <c r="GP247" s="47"/>
      <c r="GQ247" s="47"/>
      <c r="GR247" s="47"/>
      <c r="GS247" s="47"/>
      <c r="GT247" s="47"/>
      <c r="GU247" s="47"/>
      <c r="GV247" s="47"/>
      <c r="GW247" s="47"/>
      <c r="GX247" s="47"/>
      <c r="GY247" s="47"/>
      <c r="GZ247" s="47"/>
    </row>
    <row r="248" spans="1:208" s="46" customFormat="1" x14ac:dyDescent="0.2">
      <c r="A248" s="2"/>
      <c r="B248" s="2"/>
      <c r="C248" s="2"/>
      <c r="D248" s="2"/>
      <c r="E248" s="78"/>
      <c r="F248" s="3"/>
      <c r="G248" s="3"/>
      <c r="H248" s="3"/>
      <c r="I248" s="3"/>
      <c r="J248" s="3"/>
      <c r="K248" s="3"/>
      <c r="L248" s="3"/>
      <c r="M248" s="3"/>
      <c r="N248" s="3"/>
      <c r="O248" s="3"/>
      <c r="P248" s="3"/>
      <c r="Q248" s="79"/>
      <c r="R248" s="3"/>
      <c r="S248" s="3"/>
      <c r="T248" s="3"/>
      <c r="U248" s="3"/>
      <c r="V248" s="3"/>
      <c r="W248" s="3"/>
      <c r="X248" s="3"/>
      <c r="Y248" s="3"/>
      <c r="Z248" s="3"/>
      <c r="AA248" s="3"/>
      <c r="AB248" s="3"/>
      <c r="AC248" s="3"/>
      <c r="AD248" s="3"/>
      <c r="AE248" s="3"/>
      <c r="AF248" s="521"/>
      <c r="AG248" s="521"/>
      <c r="AI248" s="78"/>
      <c r="AJ248" s="78"/>
      <c r="AK248" s="78"/>
      <c r="AL248" s="78"/>
      <c r="AM248" s="78"/>
      <c r="AN248" s="3"/>
      <c r="AO248" s="78"/>
      <c r="AP248" s="3"/>
      <c r="AQ248" s="78"/>
      <c r="AR248" s="3"/>
      <c r="AS248" s="3"/>
      <c r="AT248" s="3"/>
      <c r="AU248" s="78"/>
      <c r="AV248" s="78"/>
      <c r="AW248" s="78"/>
      <c r="AX248" s="78"/>
      <c r="AY248" s="3"/>
      <c r="AZ248" s="78"/>
      <c r="BA248" s="78"/>
      <c r="BB248" s="78"/>
      <c r="BC248" s="78"/>
      <c r="BD248" s="78"/>
      <c r="BE248" s="78"/>
      <c r="BF248" s="78"/>
      <c r="BG248" s="78"/>
      <c r="BH248" s="47"/>
      <c r="BI248" s="47"/>
      <c r="BJ248" s="47"/>
      <c r="BK248" s="47"/>
      <c r="BL248" s="47"/>
      <c r="BM248" s="47"/>
      <c r="BN248" s="47"/>
      <c r="BO248" s="47"/>
      <c r="BP248" s="47"/>
      <c r="BQ248" s="47"/>
      <c r="BR248" s="47"/>
      <c r="BS248" s="47"/>
      <c r="BT248" s="47"/>
      <c r="BU248" s="527"/>
      <c r="BV248" s="47"/>
      <c r="BW248" s="47"/>
      <c r="BX248" s="47"/>
      <c r="BY248" s="47"/>
      <c r="BZ248" s="47"/>
      <c r="CA248" s="47"/>
      <c r="CB248" s="47"/>
      <c r="CC248" s="47"/>
      <c r="CD248" s="47"/>
      <c r="CE248" s="47"/>
      <c r="CF248" s="47"/>
      <c r="CG248" s="47"/>
      <c r="CH248" s="47"/>
      <c r="CI248" s="47"/>
      <c r="CJ248" s="47"/>
      <c r="CK248" s="47"/>
      <c r="CL248" s="47"/>
      <c r="CM248" s="47"/>
      <c r="CN248" s="47"/>
      <c r="CO248" s="47"/>
      <c r="CP248" s="47"/>
      <c r="CQ248" s="47"/>
      <c r="CR248" s="47"/>
      <c r="CS248" s="47"/>
      <c r="CT248" s="47"/>
      <c r="CU248" s="47"/>
      <c r="CV248" s="47"/>
      <c r="CW248" s="47"/>
      <c r="CX248" s="47"/>
      <c r="CY248" s="47"/>
      <c r="CZ248" s="47"/>
      <c r="DA248" s="47"/>
      <c r="DB248" s="47"/>
      <c r="DC248" s="47"/>
      <c r="DD248" s="47"/>
      <c r="DE248" s="47"/>
      <c r="DF248" s="47"/>
      <c r="DG248" s="47"/>
      <c r="DH248" s="47"/>
      <c r="DI248" s="47"/>
      <c r="DJ248" s="47"/>
      <c r="DK248" s="47"/>
      <c r="DL248" s="47"/>
      <c r="DM248" s="47"/>
      <c r="DN248" s="47"/>
      <c r="DO248" s="47"/>
      <c r="DP248" s="47"/>
      <c r="DQ248" s="47"/>
      <c r="DR248" s="47"/>
      <c r="DS248" s="47"/>
      <c r="DT248" s="47"/>
      <c r="DU248" s="47"/>
      <c r="DV248" s="47"/>
      <c r="DW248" s="47"/>
      <c r="DX248" s="47"/>
      <c r="DY248" s="47"/>
      <c r="DZ248" s="47"/>
      <c r="EA248" s="47"/>
      <c r="EB248" s="47"/>
      <c r="EC248" s="47"/>
      <c r="ED248" s="47"/>
      <c r="EE248" s="47"/>
      <c r="EF248" s="47"/>
      <c r="EG248" s="47"/>
      <c r="EH248" s="47"/>
      <c r="EI248" s="47"/>
      <c r="EJ248" s="47"/>
      <c r="EK248" s="47"/>
      <c r="EL248" s="47"/>
      <c r="EM248" s="47"/>
      <c r="EN248" s="47"/>
      <c r="EO248" s="47"/>
      <c r="EP248" s="47"/>
      <c r="EQ248" s="47"/>
      <c r="ER248" s="47"/>
      <c r="ES248" s="47"/>
      <c r="ET248" s="47"/>
      <c r="EU248" s="47"/>
      <c r="EV248" s="47"/>
      <c r="EW248" s="47"/>
      <c r="EX248" s="47"/>
      <c r="EY248" s="47"/>
      <c r="EZ248" s="47"/>
      <c r="FA248" s="47"/>
      <c r="FB248" s="47"/>
      <c r="FC248" s="47"/>
      <c r="FD248" s="47"/>
      <c r="FE248" s="47"/>
      <c r="FF248" s="47"/>
      <c r="FG248" s="47"/>
      <c r="FH248" s="47"/>
      <c r="FI248" s="47"/>
      <c r="FJ248" s="47"/>
      <c r="FK248" s="47"/>
      <c r="FL248" s="47"/>
      <c r="FM248" s="47"/>
      <c r="FN248" s="47"/>
      <c r="FO248" s="47"/>
      <c r="FP248" s="47"/>
      <c r="FQ248" s="47"/>
      <c r="FR248" s="47"/>
      <c r="FS248" s="47"/>
      <c r="FT248" s="47"/>
      <c r="FU248" s="47"/>
      <c r="FV248" s="47"/>
      <c r="FW248" s="47"/>
      <c r="FX248" s="47"/>
      <c r="FY248" s="47"/>
      <c r="FZ248" s="47"/>
      <c r="GA248" s="47"/>
      <c r="GB248" s="47"/>
      <c r="GC248" s="47"/>
      <c r="GD248" s="47"/>
      <c r="GE248" s="47"/>
      <c r="GF248" s="47"/>
      <c r="GG248" s="47"/>
      <c r="GH248" s="47"/>
      <c r="GI248" s="47"/>
      <c r="GJ248" s="47"/>
      <c r="GK248" s="47"/>
      <c r="GL248" s="47"/>
      <c r="GM248" s="47"/>
      <c r="GN248" s="47"/>
      <c r="GO248" s="47"/>
      <c r="GP248" s="47"/>
      <c r="GQ248" s="47"/>
      <c r="GR248" s="47"/>
      <c r="GS248" s="47"/>
      <c r="GT248" s="47"/>
      <c r="GU248" s="47"/>
      <c r="GV248" s="47"/>
      <c r="GW248" s="47"/>
      <c r="GX248" s="47"/>
      <c r="GY248" s="47"/>
      <c r="GZ248" s="47"/>
    </row>
    <row r="249" spans="1:208" s="46" customFormat="1" x14ac:dyDescent="0.2">
      <c r="A249" s="2"/>
      <c r="B249" s="2"/>
      <c r="C249" s="2"/>
      <c r="D249" s="2"/>
      <c r="E249" s="78"/>
      <c r="F249" s="3"/>
      <c r="G249" s="3"/>
      <c r="H249" s="3"/>
      <c r="I249" s="3"/>
      <c r="J249" s="3"/>
      <c r="K249" s="3"/>
      <c r="L249" s="3"/>
      <c r="M249" s="3"/>
      <c r="N249" s="3"/>
      <c r="O249" s="3"/>
      <c r="P249" s="3"/>
      <c r="Q249" s="79"/>
      <c r="R249" s="3"/>
      <c r="S249" s="3"/>
      <c r="T249" s="3"/>
      <c r="U249" s="3"/>
      <c r="V249" s="3"/>
      <c r="W249" s="3"/>
      <c r="X249" s="3"/>
      <c r="Y249" s="3"/>
      <c r="Z249" s="3"/>
      <c r="AA249" s="3"/>
      <c r="AB249" s="3"/>
      <c r="AC249" s="3"/>
      <c r="AD249" s="3"/>
      <c r="AE249" s="3"/>
      <c r="AF249" s="521"/>
      <c r="AG249" s="521"/>
      <c r="AI249" s="78"/>
      <c r="AJ249" s="78"/>
      <c r="AK249" s="78"/>
      <c r="AL249" s="78"/>
      <c r="AM249" s="78"/>
      <c r="AN249" s="3"/>
      <c r="AO249" s="78"/>
      <c r="AP249" s="3"/>
      <c r="AQ249" s="78"/>
      <c r="AR249" s="3"/>
      <c r="AS249" s="3"/>
      <c r="AT249" s="3"/>
      <c r="AU249" s="78"/>
      <c r="AV249" s="78"/>
      <c r="AW249" s="78"/>
      <c r="AX249" s="78"/>
      <c r="AY249" s="3"/>
      <c r="AZ249" s="78"/>
      <c r="BA249" s="78"/>
      <c r="BB249" s="78"/>
      <c r="BC249" s="78"/>
      <c r="BD249" s="78"/>
      <c r="BE249" s="78"/>
      <c r="BF249" s="78"/>
      <c r="BG249" s="78"/>
      <c r="BH249" s="47"/>
      <c r="BI249" s="47"/>
      <c r="BJ249" s="47"/>
      <c r="BK249" s="47"/>
      <c r="BL249" s="47"/>
      <c r="BM249" s="47"/>
      <c r="BN249" s="47"/>
      <c r="BO249" s="47"/>
      <c r="BP249" s="47"/>
      <c r="BQ249" s="47"/>
      <c r="BR249" s="47"/>
      <c r="BS249" s="47"/>
      <c r="BT249" s="47"/>
      <c r="BU249" s="52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c r="CR249" s="47"/>
      <c r="CS249" s="47"/>
      <c r="CT249" s="47"/>
      <c r="CU249" s="47"/>
      <c r="CV249" s="47"/>
      <c r="CW249" s="47"/>
      <c r="CX249" s="47"/>
      <c r="CY249" s="47"/>
      <c r="CZ249" s="47"/>
      <c r="DA249" s="47"/>
      <c r="DB249" s="47"/>
      <c r="DC249" s="47"/>
      <c r="DD249" s="47"/>
      <c r="DE249" s="47"/>
      <c r="DF249" s="47"/>
      <c r="DG249" s="47"/>
      <c r="DH249" s="47"/>
      <c r="DI249" s="47"/>
      <c r="DJ249" s="47"/>
      <c r="DK249" s="47"/>
      <c r="DL249" s="47"/>
      <c r="DM249" s="47"/>
      <c r="DN249" s="47"/>
      <c r="DO249" s="47"/>
      <c r="DP249" s="47"/>
      <c r="DQ249" s="47"/>
      <c r="DR249" s="47"/>
      <c r="DS249" s="47"/>
      <c r="DT249" s="47"/>
      <c r="DU249" s="47"/>
      <c r="DV249" s="47"/>
      <c r="DW249" s="47"/>
      <c r="DX249" s="47"/>
      <c r="DY249" s="47"/>
      <c r="DZ249" s="47"/>
      <c r="EA249" s="47"/>
      <c r="EB249" s="47"/>
      <c r="EC249" s="47"/>
      <c r="ED249" s="47"/>
      <c r="EE249" s="47"/>
      <c r="EF249" s="47"/>
      <c r="EG249" s="47"/>
      <c r="EH249" s="47"/>
      <c r="EI249" s="47"/>
      <c r="EJ249" s="47"/>
      <c r="EK249" s="47"/>
      <c r="EL249" s="47"/>
      <c r="EM249" s="47"/>
      <c r="EN249" s="47"/>
      <c r="EO249" s="47"/>
      <c r="EP249" s="47"/>
      <c r="EQ249" s="47"/>
      <c r="ER249" s="47"/>
      <c r="ES249" s="47"/>
      <c r="ET249" s="47"/>
      <c r="EU249" s="47"/>
      <c r="EV249" s="47"/>
      <c r="EW249" s="47"/>
      <c r="EX249" s="47"/>
      <c r="EY249" s="47"/>
      <c r="EZ249" s="47"/>
      <c r="FA249" s="47"/>
      <c r="FB249" s="47"/>
      <c r="FC249" s="47"/>
      <c r="FD249" s="47"/>
      <c r="FE249" s="47"/>
      <c r="FF249" s="47"/>
      <c r="FG249" s="47"/>
      <c r="FH249" s="47"/>
      <c r="FI249" s="47"/>
      <c r="FJ249" s="47"/>
      <c r="FK249" s="47"/>
      <c r="FL249" s="47"/>
      <c r="FM249" s="47"/>
      <c r="FN249" s="47"/>
      <c r="FO249" s="47"/>
      <c r="FP249" s="47"/>
      <c r="FQ249" s="47"/>
      <c r="FR249" s="47"/>
      <c r="FS249" s="47"/>
      <c r="FT249" s="47"/>
      <c r="FU249" s="47"/>
      <c r="FV249" s="47"/>
      <c r="FW249" s="47"/>
      <c r="FX249" s="47"/>
      <c r="FY249" s="47"/>
      <c r="FZ249" s="47"/>
      <c r="GA249" s="47"/>
      <c r="GB249" s="47"/>
      <c r="GC249" s="47"/>
      <c r="GD249" s="47"/>
      <c r="GE249" s="47"/>
      <c r="GF249" s="47"/>
      <c r="GG249" s="47"/>
      <c r="GH249" s="47"/>
      <c r="GI249" s="47"/>
      <c r="GJ249" s="47"/>
      <c r="GK249" s="47"/>
      <c r="GL249" s="47"/>
      <c r="GM249" s="47"/>
      <c r="GN249" s="47"/>
      <c r="GO249" s="47"/>
      <c r="GP249" s="47"/>
      <c r="GQ249" s="47"/>
      <c r="GR249" s="47"/>
      <c r="GS249" s="47"/>
      <c r="GT249" s="47"/>
      <c r="GU249" s="47"/>
      <c r="GV249" s="47"/>
      <c r="GW249" s="47"/>
      <c r="GX249" s="47"/>
      <c r="GY249" s="47"/>
      <c r="GZ249" s="47"/>
    </row>
    <row r="250" spans="1:208" s="46" customFormat="1" x14ac:dyDescent="0.2">
      <c r="A250" s="2"/>
      <c r="B250" s="2"/>
      <c r="C250" s="2"/>
      <c r="D250" s="2"/>
      <c r="E250" s="78"/>
      <c r="F250" s="3"/>
      <c r="G250" s="3"/>
      <c r="H250" s="3"/>
      <c r="I250" s="3"/>
      <c r="J250" s="3"/>
      <c r="K250" s="3"/>
      <c r="L250" s="3"/>
      <c r="M250" s="3"/>
      <c r="N250" s="3"/>
      <c r="O250" s="3"/>
      <c r="P250" s="3"/>
      <c r="Q250" s="79"/>
      <c r="R250" s="3"/>
      <c r="S250" s="3"/>
      <c r="T250" s="3"/>
      <c r="U250" s="3"/>
      <c r="V250" s="3"/>
      <c r="W250" s="3"/>
      <c r="X250" s="3"/>
      <c r="Y250" s="3"/>
      <c r="Z250" s="3"/>
      <c r="AA250" s="3"/>
      <c r="AB250" s="3"/>
      <c r="AC250" s="3"/>
      <c r="AD250" s="3"/>
      <c r="AE250" s="3"/>
      <c r="AF250" s="521"/>
      <c r="AG250" s="521"/>
      <c r="AI250" s="78"/>
      <c r="AJ250" s="78"/>
      <c r="AK250" s="78"/>
      <c r="AL250" s="78"/>
      <c r="AM250" s="78"/>
      <c r="AN250" s="3"/>
      <c r="AO250" s="78"/>
      <c r="AP250" s="3"/>
      <c r="AQ250" s="78"/>
      <c r="AR250" s="3"/>
      <c r="AS250" s="3"/>
      <c r="AT250" s="3"/>
      <c r="AU250" s="78"/>
      <c r="AV250" s="78"/>
      <c r="AW250" s="78"/>
      <c r="AX250" s="78"/>
      <c r="AY250" s="3"/>
      <c r="AZ250" s="78"/>
      <c r="BA250" s="78"/>
      <c r="BB250" s="78"/>
      <c r="BC250" s="78"/>
      <c r="BD250" s="78"/>
      <c r="BE250" s="78"/>
      <c r="BF250" s="78"/>
      <c r="BG250" s="78"/>
      <c r="BH250" s="47"/>
      <c r="BI250" s="47"/>
      <c r="BJ250" s="47"/>
      <c r="BK250" s="47"/>
      <c r="BL250" s="47"/>
      <c r="BM250" s="47"/>
      <c r="BN250" s="47"/>
      <c r="BO250" s="47"/>
      <c r="BP250" s="47"/>
      <c r="BQ250" s="47"/>
      <c r="BR250" s="47"/>
      <c r="BS250" s="47"/>
      <c r="BT250" s="47"/>
      <c r="BU250" s="52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c r="CR250" s="47"/>
      <c r="CS250" s="47"/>
      <c r="CT250" s="47"/>
      <c r="CU250" s="47"/>
      <c r="CV250" s="47"/>
      <c r="CW250" s="47"/>
      <c r="CX250" s="47"/>
      <c r="CY250" s="47"/>
      <c r="CZ250" s="47"/>
      <c r="DA250" s="47"/>
      <c r="DB250" s="47"/>
      <c r="DC250" s="47"/>
      <c r="DD250" s="47"/>
      <c r="DE250" s="47"/>
      <c r="DF250" s="47"/>
      <c r="DG250" s="47"/>
      <c r="DH250" s="47"/>
      <c r="DI250" s="47"/>
      <c r="DJ250" s="47"/>
      <c r="DK250" s="47"/>
      <c r="DL250" s="47"/>
      <c r="DM250" s="47"/>
      <c r="DN250" s="47"/>
      <c r="DO250" s="47"/>
      <c r="DP250" s="47"/>
      <c r="DQ250" s="47"/>
      <c r="DR250" s="47"/>
      <c r="DS250" s="47"/>
      <c r="DT250" s="47"/>
      <c r="DU250" s="47"/>
      <c r="DV250" s="47"/>
      <c r="DW250" s="47"/>
      <c r="DX250" s="47"/>
      <c r="DY250" s="47"/>
      <c r="DZ250" s="47"/>
      <c r="EA250" s="47"/>
      <c r="EB250" s="47"/>
      <c r="EC250" s="47"/>
      <c r="ED250" s="47"/>
      <c r="EE250" s="47"/>
      <c r="EF250" s="47"/>
      <c r="EG250" s="47"/>
      <c r="EH250" s="47"/>
      <c r="EI250" s="47"/>
      <c r="EJ250" s="47"/>
      <c r="EK250" s="47"/>
      <c r="EL250" s="47"/>
      <c r="EM250" s="47"/>
      <c r="EN250" s="47"/>
      <c r="EO250" s="47"/>
      <c r="EP250" s="47"/>
      <c r="EQ250" s="47"/>
      <c r="ER250" s="47"/>
      <c r="ES250" s="47"/>
      <c r="ET250" s="47"/>
      <c r="EU250" s="47"/>
      <c r="EV250" s="47"/>
      <c r="EW250" s="47"/>
      <c r="EX250" s="47"/>
      <c r="EY250" s="47"/>
      <c r="EZ250" s="47"/>
      <c r="FA250" s="47"/>
      <c r="FB250" s="47"/>
      <c r="FC250" s="47"/>
      <c r="FD250" s="47"/>
      <c r="FE250" s="47"/>
      <c r="FF250" s="47"/>
      <c r="FG250" s="47"/>
      <c r="FH250" s="47"/>
      <c r="FI250" s="47"/>
      <c r="FJ250" s="47"/>
      <c r="FK250" s="47"/>
      <c r="FL250" s="47"/>
      <c r="FM250" s="47"/>
      <c r="FN250" s="47"/>
      <c r="FO250" s="47"/>
      <c r="FP250" s="47"/>
      <c r="FQ250" s="47"/>
      <c r="FR250" s="47"/>
      <c r="FS250" s="47"/>
      <c r="FT250" s="47"/>
      <c r="FU250" s="47"/>
      <c r="FV250" s="47"/>
      <c r="FW250" s="47"/>
      <c r="FX250" s="47"/>
      <c r="FY250" s="47"/>
      <c r="FZ250" s="47"/>
      <c r="GA250" s="47"/>
      <c r="GB250" s="47"/>
      <c r="GC250" s="47"/>
      <c r="GD250" s="47"/>
      <c r="GE250" s="47"/>
      <c r="GF250" s="47"/>
      <c r="GG250" s="47"/>
      <c r="GH250" s="47"/>
      <c r="GI250" s="47"/>
      <c r="GJ250" s="47"/>
      <c r="GK250" s="47"/>
      <c r="GL250" s="47"/>
      <c r="GM250" s="47"/>
      <c r="GN250" s="47"/>
      <c r="GO250" s="47"/>
      <c r="GP250" s="47"/>
      <c r="GQ250" s="47"/>
      <c r="GR250" s="47"/>
      <c r="GS250" s="47"/>
      <c r="GT250" s="47"/>
      <c r="GU250" s="47"/>
      <c r="GV250" s="47"/>
      <c r="GW250" s="47"/>
      <c r="GX250" s="47"/>
      <c r="GY250" s="47"/>
      <c r="GZ250" s="47"/>
    </row>
    <row r="251" spans="1:208" s="46" customFormat="1" x14ac:dyDescent="0.2">
      <c r="A251" s="2"/>
      <c r="B251" s="2"/>
      <c r="C251" s="2"/>
      <c r="D251" s="2"/>
      <c r="E251" s="78"/>
      <c r="F251" s="3"/>
      <c r="G251" s="3"/>
      <c r="H251" s="3"/>
      <c r="I251" s="3"/>
      <c r="J251" s="3"/>
      <c r="K251" s="3"/>
      <c r="L251" s="3"/>
      <c r="M251" s="3"/>
      <c r="N251" s="3"/>
      <c r="O251" s="3"/>
      <c r="P251" s="3"/>
      <c r="Q251" s="79"/>
      <c r="R251" s="3"/>
      <c r="S251" s="3"/>
      <c r="T251" s="3"/>
      <c r="U251" s="3"/>
      <c r="V251" s="3"/>
      <c r="W251" s="3"/>
      <c r="X251" s="3"/>
      <c r="Y251" s="3"/>
      <c r="Z251" s="3"/>
      <c r="AA251" s="3"/>
      <c r="AB251" s="3"/>
      <c r="AC251" s="3"/>
      <c r="AD251" s="3"/>
      <c r="AE251" s="3"/>
      <c r="AF251" s="521"/>
      <c r="AG251" s="521"/>
      <c r="AI251" s="78"/>
      <c r="AJ251" s="78"/>
      <c r="AK251" s="78"/>
      <c r="AL251" s="78"/>
      <c r="AM251" s="78"/>
      <c r="AN251" s="3"/>
      <c r="AO251" s="78"/>
      <c r="AP251" s="3"/>
      <c r="AQ251" s="78"/>
      <c r="AR251" s="78"/>
      <c r="AS251" s="78"/>
      <c r="AT251" s="3"/>
      <c r="AU251" s="78"/>
      <c r="AV251" s="78"/>
      <c r="AW251" s="78"/>
      <c r="AX251" s="78"/>
      <c r="AY251" s="3"/>
      <c r="AZ251" s="78"/>
      <c r="BA251" s="78"/>
      <c r="BB251" s="78"/>
      <c r="BC251" s="78"/>
      <c r="BD251" s="78"/>
      <c r="BE251" s="78"/>
      <c r="BF251" s="78"/>
      <c r="BG251" s="78"/>
      <c r="BH251" s="47"/>
      <c r="BI251" s="47"/>
      <c r="BJ251" s="47"/>
      <c r="BK251" s="47"/>
      <c r="BL251" s="47"/>
      <c r="BM251" s="47"/>
      <c r="BN251" s="47"/>
      <c r="BO251" s="47"/>
      <c r="BP251" s="47"/>
      <c r="BQ251" s="47"/>
      <c r="BR251" s="47"/>
      <c r="BS251" s="47"/>
      <c r="BT251" s="47"/>
      <c r="BU251" s="527"/>
      <c r="BV251" s="47"/>
      <c r="BW251" s="47"/>
      <c r="BX251" s="47"/>
      <c r="BY251" s="47"/>
      <c r="BZ251" s="47"/>
      <c r="CA251" s="47"/>
      <c r="CB251" s="47"/>
      <c r="CC251" s="47"/>
      <c r="CD251" s="47"/>
      <c r="CE251" s="47"/>
      <c r="CF251" s="47"/>
      <c r="CG251" s="47"/>
      <c r="CH251" s="47"/>
      <c r="CI251" s="47"/>
      <c r="CJ251" s="47"/>
      <c r="CK251" s="47"/>
      <c r="CL251" s="47"/>
      <c r="CM251" s="47"/>
      <c r="CN251" s="47"/>
      <c r="CO251" s="47"/>
      <c r="CP251" s="47"/>
      <c r="CQ251" s="47"/>
      <c r="CR251" s="47"/>
      <c r="CS251" s="47"/>
      <c r="CT251" s="47"/>
      <c r="CU251" s="47"/>
      <c r="CV251" s="47"/>
      <c r="CW251" s="47"/>
      <c r="CX251" s="47"/>
      <c r="CY251" s="47"/>
      <c r="CZ251" s="47"/>
      <c r="DA251" s="47"/>
      <c r="DB251" s="47"/>
      <c r="DC251" s="47"/>
      <c r="DD251" s="47"/>
      <c r="DE251" s="47"/>
      <c r="DF251" s="47"/>
      <c r="DG251" s="47"/>
      <c r="DH251" s="47"/>
      <c r="DI251" s="47"/>
      <c r="DJ251" s="47"/>
      <c r="DK251" s="47"/>
      <c r="DL251" s="47"/>
      <c r="DM251" s="47"/>
      <c r="DN251" s="47"/>
      <c r="DO251" s="47"/>
      <c r="DP251" s="47"/>
      <c r="DQ251" s="47"/>
      <c r="DR251" s="47"/>
      <c r="DS251" s="47"/>
      <c r="DT251" s="47"/>
      <c r="DU251" s="47"/>
      <c r="DV251" s="47"/>
      <c r="DW251" s="47"/>
      <c r="DX251" s="47"/>
      <c r="DY251" s="47"/>
      <c r="DZ251" s="47"/>
      <c r="EA251" s="47"/>
      <c r="EB251" s="47"/>
      <c r="EC251" s="47"/>
      <c r="ED251" s="47"/>
      <c r="EE251" s="47"/>
      <c r="EF251" s="47"/>
      <c r="EG251" s="47"/>
      <c r="EH251" s="47"/>
      <c r="EI251" s="47"/>
      <c r="EJ251" s="47"/>
      <c r="EK251" s="47"/>
      <c r="EL251" s="47"/>
      <c r="EM251" s="47"/>
      <c r="EN251" s="47"/>
      <c r="EO251" s="47"/>
      <c r="EP251" s="47"/>
      <c r="EQ251" s="47"/>
      <c r="ER251" s="47"/>
      <c r="ES251" s="47"/>
      <c r="ET251" s="47"/>
      <c r="EU251" s="47"/>
      <c r="EV251" s="47"/>
      <c r="EW251" s="47"/>
      <c r="EX251" s="47"/>
      <c r="EY251" s="47"/>
      <c r="EZ251" s="47"/>
      <c r="FA251" s="47"/>
      <c r="FB251" s="47"/>
      <c r="FC251" s="47"/>
      <c r="FD251" s="47"/>
      <c r="FE251" s="47"/>
      <c r="FF251" s="47"/>
      <c r="FG251" s="47"/>
      <c r="FH251" s="47"/>
      <c r="FI251" s="47"/>
      <c r="FJ251" s="47"/>
      <c r="FK251" s="47"/>
      <c r="FL251" s="47"/>
      <c r="FM251" s="47"/>
      <c r="FN251" s="47"/>
      <c r="FO251" s="47"/>
      <c r="FP251" s="47"/>
      <c r="FQ251" s="47"/>
      <c r="FR251" s="47"/>
      <c r="FS251" s="47"/>
      <c r="FT251" s="47"/>
      <c r="FU251" s="47"/>
      <c r="FV251" s="47"/>
      <c r="FW251" s="47"/>
      <c r="FX251" s="47"/>
      <c r="FY251" s="47"/>
      <c r="FZ251" s="47"/>
      <c r="GA251" s="47"/>
      <c r="GB251" s="47"/>
      <c r="GC251" s="47"/>
      <c r="GD251" s="47"/>
      <c r="GE251" s="47"/>
      <c r="GF251" s="47"/>
      <c r="GG251" s="47"/>
      <c r="GH251" s="47"/>
      <c r="GI251" s="47"/>
      <c r="GJ251" s="47"/>
      <c r="GK251" s="47"/>
      <c r="GL251" s="47"/>
      <c r="GM251" s="47"/>
      <c r="GN251" s="47"/>
      <c r="GO251" s="47"/>
      <c r="GP251" s="47"/>
      <c r="GQ251" s="47"/>
      <c r="GR251" s="47"/>
      <c r="GS251" s="47"/>
      <c r="GT251" s="47"/>
      <c r="GU251" s="47"/>
      <c r="GV251" s="47"/>
      <c r="GW251" s="47"/>
      <c r="GX251" s="47"/>
      <c r="GY251" s="47"/>
      <c r="GZ251" s="47"/>
    </row>
    <row r="252" spans="1:208" s="46" customFormat="1" x14ac:dyDescent="0.2">
      <c r="A252" s="2"/>
      <c r="B252" s="2"/>
      <c r="C252" s="2"/>
      <c r="D252" s="2"/>
      <c r="E252" s="78"/>
      <c r="F252" s="3"/>
      <c r="G252" s="3"/>
      <c r="H252" s="3"/>
      <c r="I252" s="3"/>
      <c r="J252" s="3"/>
      <c r="K252" s="3"/>
      <c r="L252" s="3"/>
      <c r="M252" s="3"/>
      <c r="N252" s="3"/>
      <c r="O252" s="3"/>
      <c r="P252" s="3"/>
      <c r="Q252" s="79"/>
      <c r="R252" s="3"/>
      <c r="S252" s="3"/>
      <c r="T252" s="3"/>
      <c r="U252" s="3"/>
      <c r="V252" s="3"/>
      <c r="W252" s="3"/>
      <c r="X252" s="3"/>
      <c r="Y252" s="3"/>
      <c r="Z252" s="3"/>
      <c r="AA252" s="3"/>
      <c r="AB252" s="3"/>
      <c r="AC252" s="3"/>
      <c r="AD252" s="3"/>
      <c r="AE252" s="3"/>
      <c r="AF252" s="521"/>
      <c r="AG252" s="521"/>
      <c r="AI252" s="78"/>
      <c r="AJ252" s="78"/>
      <c r="AK252" s="78"/>
      <c r="AL252" s="78"/>
      <c r="AM252" s="78"/>
      <c r="AN252" s="3"/>
      <c r="AO252" s="78"/>
      <c r="AP252" s="3"/>
      <c r="AQ252" s="78"/>
      <c r="AR252" s="78"/>
      <c r="AS252" s="78"/>
      <c r="AT252" s="3"/>
      <c r="AU252" s="78"/>
      <c r="AV252" s="78"/>
      <c r="AW252" s="78"/>
      <c r="AX252" s="78"/>
      <c r="AY252" s="3"/>
      <c r="AZ252" s="78"/>
      <c r="BA252" s="78"/>
      <c r="BB252" s="78"/>
      <c r="BC252" s="78"/>
      <c r="BD252" s="78"/>
      <c r="BE252" s="78"/>
      <c r="BF252" s="78"/>
      <c r="BG252" s="78"/>
      <c r="BH252" s="47"/>
      <c r="BI252" s="47"/>
      <c r="BJ252" s="47"/>
      <c r="BK252" s="47"/>
      <c r="BL252" s="47"/>
      <c r="BM252" s="47"/>
      <c r="BN252" s="47"/>
      <c r="BO252" s="47"/>
      <c r="BP252" s="47"/>
      <c r="BQ252" s="47"/>
      <c r="BR252" s="47"/>
      <c r="BS252" s="47"/>
      <c r="BT252" s="47"/>
      <c r="BU252" s="527"/>
      <c r="BV252" s="47"/>
      <c r="BW252" s="47"/>
      <c r="BX252" s="47"/>
      <c r="BY252" s="47"/>
      <c r="BZ252" s="47"/>
      <c r="CA252" s="47"/>
      <c r="CB252" s="47"/>
      <c r="CC252" s="47"/>
      <c r="CD252" s="47"/>
      <c r="CE252" s="47"/>
      <c r="CF252" s="47"/>
      <c r="CG252" s="47"/>
      <c r="CH252" s="47"/>
      <c r="CI252" s="47"/>
      <c r="CJ252" s="47"/>
      <c r="CK252" s="47"/>
      <c r="CL252" s="47"/>
      <c r="CM252" s="47"/>
      <c r="CN252" s="47"/>
      <c r="CO252" s="47"/>
      <c r="CP252" s="47"/>
      <c r="CQ252" s="47"/>
      <c r="CR252" s="47"/>
      <c r="CS252" s="47"/>
      <c r="CT252" s="47"/>
      <c r="CU252" s="47"/>
      <c r="CV252" s="47"/>
      <c r="CW252" s="47"/>
      <c r="CX252" s="47"/>
      <c r="CY252" s="47"/>
      <c r="CZ252" s="47"/>
      <c r="DA252" s="47"/>
      <c r="DB252" s="47"/>
      <c r="DC252" s="47"/>
      <c r="DD252" s="47"/>
      <c r="DE252" s="47"/>
      <c r="DF252" s="47"/>
      <c r="DG252" s="47"/>
      <c r="DH252" s="47"/>
      <c r="DI252" s="47"/>
      <c r="DJ252" s="47"/>
      <c r="DK252" s="47"/>
      <c r="DL252" s="47"/>
      <c r="DM252" s="47"/>
      <c r="DN252" s="47"/>
      <c r="DO252" s="47"/>
      <c r="DP252" s="47"/>
      <c r="DQ252" s="47"/>
      <c r="DR252" s="47"/>
      <c r="DS252" s="47"/>
      <c r="DT252" s="47"/>
      <c r="DU252" s="47"/>
      <c r="DV252" s="47"/>
      <c r="DW252" s="47"/>
      <c r="DX252" s="47"/>
      <c r="DY252" s="47"/>
      <c r="DZ252" s="47"/>
      <c r="EA252" s="47"/>
      <c r="EB252" s="47"/>
      <c r="EC252" s="47"/>
      <c r="ED252" s="47"/>
      <c r="EE252" s="47"/>
      <c r="EF252" s="47"/>
      <c r="EG252" s="47"/>
      <c r="EH252" s="47"/>
      <c r="EI252" s="47"/>
      <c r="EJ252" s="47"/>
      <c r="EK252" s="47"/>
      <c r="EL252" s="47"/>
      <c r="EM252" s="47"/>
      <c r="EN252" s="47"/>
      <c r="EO252" s="47"/>
      <c r="EP252" s="47"/>
      <c r="EQ252" s="47"/>
      <c r="ER252" s="47"/>
      <c r="ES252" s="47"/>
      <c r="ET252" s="47"/>
      <c r="EU252" s="47"/>
      <c r="EV252" s="47"/>
      <c r="EW252" s="47"/>
      <c r="EX252" s="47"/>
      <c r="EY252" s="47"/>
      <c r="EZ252" s="47"/>
      <c r="FA252" s="47"/>
      <c r="FB252" s="47"/>
      <c r="FC252" s="47"/>
      <c r="FD252" s="47"/>
      <c r="FE252" s="47"/>
      <c r="FF252" s="47"/>
      <c r="FG252" s="47"/>
      <c r="FH252" s="47"/>
      <c r="FI252" s="47"/>
      <c r="FJ252" s="47"/>
      <c r="FK252" s="47"/>
      <c r="FL252" s="47"/>
      <c r="FM252" s="47"/>
      <c r="FN252" s="47"/>
      <c r="FO252" s="47"/>
      <c r="FP252" s="47"/>
      <c r="FQ252" s="47"/>
      <c r="FR252" s="47"/>
      <c r="FS252" s="47"/>
      <c r="FT252" s="47"/>
      <c r="FU252" s="47"/>
      <c r="FV252" s="47"/>
      <c r="FW252" s="47"/>
      <c r="FX252" s="47"/>
      <c r="FY252" s="47"/>
      <c r="FZ252" s="47"/>
      <c r="GA252" s="47"/>
      <c r="GB252" s="47"/>
      <c r="GC252" s="47"/>
      <c r="GD252" s="47"/>
      <c r="GE252" s="47"/>
      <c r="GF252" s="47"/>
      <c r="GG252" s="47"/>
      <c r="GH252" s="47"/>
      <c r="GI252" s="47"/>
      <c r="GJ252" s="47"/>
      <c r="GK252" s="47"/>
      <c r="GL252" s="47"/>
      <c r="GM252" s="47"/>
      <c r="GN252" s="47"/>
      <c r="GO252" s="47"/>
      <c r="GP252" s="47"/>
      <c r="GQ252" s="47"/>
      <c r="GR252" s="47"/>
      <c r="GS252" s="47"/>
      <c r="GT252" s="47"/>
      <c r="GU252" s="47"/>
      <c r="GV252" s="47"/>
      <c r="GW252" s="47"/>
      <c r="GX252" s="47"/>
      <c r="GY252" s="47"/>
      <c r="GZ252" s="47"/>
    </row>
    <row r="253" spans="1:208" s="78" customFormat="1" x14ac:dyDescent="0.2">
      <c r="A253" s="2"/>
      <c r="B253" s="2"/>
      <c r="C253" s="2"/>
      <c r="D253" s="2"/>
      <c r="F253" s="3"/>
      <c r="G253" s="3"/>
      <c r="H253" s="3"/>
      <c r="I253" s="3"/>
      <c r="J253" s="3"/>
      <c r="K253" s="3"/>
      <c r="L253" s="3"/>
      <c r="M253" s="3"/>
      <c r="N253" s="3"/>
      <c r="O253" s="3"/>
      <c r="P253" s="3"/>
      <c r="Q253" s="79"/>
      <c r="R253" s="3"/>
      <c r="S253" s="3"/>
      <c r="T253" s="3"/>
      <c r="U253" s="3"/>
      <c r="V253" s="3"/>
      <c r="W253" s="3"/>
      <c r="X253" s="3"/>
      <c r="Y253" s="3"/>
      <c r="Z253" s="3"/>
      <c r="AA253" s="3"/>
      <c r="AB253" s="3"/>
      <c r="AC253" s="3"/>
      <c r="AD253" s="3"/>
      <c r="AE253" s="3"/>
      <c r="AF253" s="521"/>
      <c r="AG253" s="521"/>
      <c r="AH253" s="46"/>
      <c r="AN253" s="3"/>
      <c r="AP253" s="3"/>
      <c r="AT253" s="3"/>
      <c r="AY253" s="3"/>
      <c r="BU253" s="3"/>
    </row>
    <row r="254" spans="1:208" s="78" customFormat="1" x14ac:dyDescent="0.2">
      <c r="A254" s="2"/>
      <c r="B254" s="2"/>
      <c r="C254" s="2"/>
      <c r="D254" s="2"/>
      <c r="F254" s="3"/>
      <c r="G254" s="3"/>
      <c r="H254" s="3"/>
      <c r="I254" s="3"/>
      <c r="J254" s="3"/>
      <c r="K254" s="3"/>
      <c r="L254" s="3"/>
      <c r="M254" s="3"/>
      <c r="N254" s="3"/>
      <c r="O254" s="3"/>
      <c r="P254" s="3"/>
      <c r="Q254" s="79"/>
      <c r="R254" s="3"/>
      <c r="S254" s="3"/>
      <c r="T254" s="3"/>
      <c r="U254" s="3"/>
      <c r="V254" s="3"/>
      <c r="W254" s="3"/>
      <c r="X254" s="3"/>
      <c r="Y254" s="3"/>
      <c r="Z254" s="3"/>
      <c r="AA254" s="3"/>
      <c r="AB254" s="3"/>
      <c r="AC254" s="3"/>
      <c r="AD254" s="3"/>
      <c r="AE254" s="3"/>
      <c r="AF254" s="521"/>
      <c r="AG254" s="521"/>
      <c r="AH254" s="46"/>
      <c r="AN254" s="3"/>
      <c r="AP254" s="3"/>
      <c r="AT254" s="3"/>
      <c r="AY254" s="3"/>
      <c r="BU254" s="3"/>
    </row>
    <row r="255" spans="1:208" s="78" customFormat="1" x14ac:dyDescent="0.2">
      <c r="A255" s="2"/>
      <c r="B255" s="2"/>
      <c r="C255" s="2"/>
      <c r="D255" s="2"/>
      <c r="F255" s="3"/>
      <c r="G255" s="3"/>
      <c r="H255" s="3"/>
      <c r="I255" s="3"/>
      <c r="J255" s="3"/>
      <c r="K255" s="3"/>
      <c r="L255" s="3"/>
      <c r="M255" s="3"/>
      <c r="N255" s="3"/>
      <c r="O255" s="3"/>
      <c r="P255" s="3"/>
      <c r="Q255" s="79"/>
      <c r="R255" s="3"/>
      <c r="S255" s="3"/>
      <c r="T255" s="3"/>
      <c r="U255" s="3"/>
      <c r="V255" s="3"/>
      <c r="W255" s="3"/>
      <c r="X255" s="3"/>
      <c r="Y255" s="3"/>
      <c r="Z255" s="3"/>
      <c r="AA255" s="3"/>
      <c r="AB255" s="3"/>
      <c r="AC255" s="3"/>
      <c r="AD255" s="3"/>
      <c r="AE255" s="3"/>
      <c r="AF255" s="521"/>
      <c r="AG255" s="521"/>
      <c r="AH255" s="46"/>
      <c r="AN255" s="3"/>
      <c r="AP255" s="3"/>
      <c r="AT255" s="3"/>
      <c r="AY255" s="3"/>
      <c r="BU255" s="3"/>
    </row>
    <row r="256" spans="1:208" s="78" customFormat="1" x14ac:dyDescent="0.2">
      <c r="A256" s="2"/>
      <c r="B256" s="2"/>
      <c r="C256" s="2"/>
      <c r="D256" s="2"/>
      <c r="F256" s="3"/>
      <c r="G256" s="3"/>
      <c r="H256" s="3"/>
      <c r="I256" s="3"/>
      <c r="J256" s="3"/>
      <c r="K256" s="3"/>
      <c r="L256" s="3"/>
      <c r="M256" s="3"/>
      <c r="N256" s="3"/>
      <c r="O256" s="3"/>
      <c r="P256" s="3"/>
      <c r="Q256" s="79"/>
      <c r="R256" s="3"/>
      <c r="S256" s="3"/>
      <c r="T256" s="3"/>
      <c r="U256" s="3"/>
      <c r="V256" s="3"/>
      <c r="W256" s="3"/>
      <c r="X256" s="3"/>
      <c r="Y256" s="3"/>
      <c r="Z256" s="3"/>
      <c r="AA256" s="3"/>
      <c r="AB256" s="3"/>
      <c r="AC256" s="3"/>
      <c r="AD256" s="3"/>
      <c r="AE256" s="3"/>
      <c r="AF256" s="521"/>
      <c r="AG256" s="521"/>
      <c r="AH256" s="46"/>
      <c r="AN256" s="3"/>
      <c r="AP256" s="3"/>
      <c r="AT256" s="3"/>
      <c r="AY256" s="3"/>
      <c r="BU256" s="3"/>
    </row>
    <row r="257" spans="1:73" s="78" customFormat="1" x14ac:dyDescent="0.2">
      <c r="A257" s="2"/>
      <c r="B257" s="2"/>
      <c r="C257" s="2"/>
      <c r="D257" s="2"/>
      <c r="F257" s="3"/>
      <c r="G257" s="3"/>
      <c r="H257" s="3"/>
      <c r="I257" s="3"/>
      <c r="J257" s="3"/>
      <c r="K257" s="3"/>
      <c r="L257" s="3"/>
      <c r="M257" s="3"/>
      <c r="N257" s="3"/>
      <c r="O257" s="3"/>
      <c r="P257" s="3"/>
      <c r="Q257" s="79"/>
      <c r="R257" s="3"/>
      <c r="S257" s="3"/>
      <c r="T257" s="3"/>
      <c r="U257" s="3"/>
      <c r="V257" s="3"/>
      <c r="W257" s="3"/>
      <c r="X257" s="3"/>
      <c r="Y257" s="3"/>
      <c r="Z257" s="3"/>
      <c r="AA257" s="3"/>
      <c r="AB257" s="3"/>
      <c r="AC257" s="3"/>
      <c r="AD257" s="3"/>
      <c r="AE257" s="3"/>
      <c r="AF257" s="521"/>
      <c r="AG257" s="521"/>
      <c r="AH257" s="46"/>
      <c r="AN257" s="3"/>
      <c r="AP257" s="3"/>
      <c r="AT257" s="3"/>
      <c r="AY257" s="3"/>
      <c r="BU257" s="3"/>
    </row>
    <row r="258" spans="1:73" s="78" customFormat="1" x14ac:dyDescent="0.2">
      <c r="A258" s="2"/>
      <c r="B258" s="2"/>
      <c r="C258" s="2"/>
      <c r="D258" s="2"/>
      <c r="F258" s="3"/>
      <c r="G258" s="3"/>
      <c r="H258" s="3"/>
      <c r="I258" s="3"/>
      <c r="J258" s="3"/>
      <c r="K258" s="3"/>
      <c r="L258" s="3"/>
      <c r="M258" s="3"/>
      <c r="N258" s="3"/>
      <c r="O258" s="3"/>
      <c r="P258" s="3"/>
      <c r="Q258" s="79"/>
      <c r="R258" s="3"/>
      <c r="S258" s="3"/>
      <c r="T258" s="3"/>
      <c r="U258" s="3"/>
      <c r="V258" s="3"/>
      <c r="W258" s="3"/>
      <c r="X258" s="3"/>
      <c r="Y258" s="3"/>
      <c r="Z258" s="3"/>
      <c r="AA258" s="3"/>
      <c r="AB258" s="3"/>
      <c r="AC258" s="3"/>
      <c r="AD258" s="3"/>
      <c r="AE258" s="3"/>
      <c r="AF258" s="521"/>
      <c r="AG258" s="521"/>
      <c r="AH258" s="46"/>
      <c r="AN258" s="3"/>
      <c r="AP258" s="3"/>
      <c r="AT258" s="3"/>
      <c r="AY258" s="3"/>
      <c r="BU258" s="3"/>
    </row>
    <row r="259" spans="1:73" s="78" customFormat="1" x14ac:dyDescent="0.2">
      <c r="A259" s="2"/>
      <c r="B259" s="2"/>
      <c r="C259" s="2"/>
      <c r="D259" s="2"/>
      <c r="F259" s="3"/>
      <c r="G259" s="3"/>
      <c r="H259" s="3"/>
      <c r="I259" s="3"/>
      <c r="J259" s="3"/>
      <c r="K259" s="3"/>
      <c r="L259" s="3"/>
      <c r="M259" s="3"/>
      <c r="N259" s="3"/>
      <c r="O259" s="3"/>
      <c r="P259" s="3"/>
      <c r="Q259" s="79"/>
      <c r="R259" s="3"/>
      <c r="S259" s="3"/>
      <c r="T259" s="3"/>
      <c r="U259" s="3"/>
      <c r="V259" s="3"/>
      <c r="W259" s="3"/>
      <c r="X259" s="3"/>
      <c r="Y259" s="3"/>
      <c r="Z259" s="3"/>
      <c r="AA259" s="3"/>
      <c r="AB259" s="3"/>
      <c r="AC259" s="3"/>
      <c r="AD259" s="3"/>
      <c r="AE259" s="3"/>
      <c r="AF259" s="521"/>
      <c r="AG259" s="521"/>
      <c r="AH259" s="46"/>
      <c r="AN259" s="3"/>
      <c r="AP259" s="3"/>
      <c r="AT259" s="3"/>
      <c r="AY259" s="3"/>
      <c r="BU259" s="3"/>
    </row>
    <row r="260" spans="1:73" s="78" customFormat="1" x14ac:dyDescent="0.2">
      <c r="A260" s="2"/>
      <c r="B260" s="2"/>
      <c r="C260" s="2"/>
      <c r="D260" s="2"/>
      <c r="F260" s="3"/>
      <c r="G260" s="3"/>
      <c r="H260" s="3"/>
      <c r="I260" s="3"/>
      <c r="J260" s="3"/>
      <c r="K260" s="3"/>
      <c r="L260" s="3"/>
      <c r="M260" s="3"/>
      <c r="N260" s="3"/>
      <c r="O260" s="3"/>
      <c r="P260" s="3"/>
      <c r="Q260" s="79"/>
      <c r="R260" s="3"/>
      <c r="S260" s="3"/>
      <c r="T260" s="3"/>
      <c r="U260" s="3"/>
      <c r="V260" s="3"/>
      <c r="W260" s="3"/>
      <c r="X260" s="3"/>
      <c r="Y260" s="3"/>
      <c r="Z260" s="3"/>
      <c r="AA260" s="3"/>
      <c r="AB260" s="3"/>
      <c r="AC260" s="3"/>
      <c r="AD260" s="3"/>
      <c r="AE260" s="3"/>
      <c r="AF260" s="521"/>
      <c r="AG260" s="521"/>
      <c r="AH260" s="46"/>
      <c r="AN260" s="3"/>
      <c r="AP260" s="3"/>
      <c r="AT260" s="3"/>
      <c r="AY260" s="3"/>
      <c r="BU260" s="3"/>
    </row>
    <row r="261" spans="1:73" s="78" customFormat="1" x14ac:dyDescent="0.2">
      <c r="A261" s="2"/>
      <c r="B261" s="2"/>
      <c r="C261" s="2"/>
      <c r="D261" s="2"/>
      <c r="F261" s="3"/>
      <c r="G261" s="3"/>
      <c r="H261" s="3"/>
      <c r="I261" s="3"/>
      <c r="J261" s="3"/>
      <c r="K261" s="3"/>
      <c r="L261" s="3"/>
      <c r="M261" s="3"/>
      <c r="N261" s="3"/>
      <c r="O261" s="3"/>
      <c r="P261" s="3"/>
      <c r="Q261" s="79"/>
      <c r="R261" s="3"/>
      <c r="S261" s="3"/>
      <c r="T261" s="3"/>
      <c r="U261" s="3"/>
      <c r="V261" s="3"/>
      <c r="W261" s="3"/>
      <c r="X261" s="3"/>
      <c r="Y261" s="3"/>
      <c r="Z261" s="3"/>
      <c r="AA261" s="3"/>
      <c r="AB261" s="3"/>
      <c r="AC261" s="3"/>
      <c r="AD261" s="3"/>
      <c r="AE261" s="3"/>
      <c r="AF261" s="521"/>
      <c r="AG261" s="521"/>
      <c r="AH261" s="46"/>
      <c r="AN261" s="3"/>
      <c r="AP261" s="3"/>
      <c r="AT261" s="3"/>
      <c r="AY261" s="3"/>
      <c r="BU261" s="3"/>
    </row>
    <row r="262" spans="1:73" s="78" customFormat="1" x14ac:dyDescent="0.2">
      <c r="A262" s="2"/>
      <c r="B262" s="2"/>
      <c r="C262" s="2"/>
      <c r="D262" s="2"/>
      <c r="F262" s="3"/>
      <c r="G262" s="3"/>
      <c r="H262" s="3"/>
      <c r="I262" s="3"/>
      <c r="J262" s="3"/>
      <c r="K262" s="3"/>
      <c r="L262" s="3"/>
      <c r="M262" s="3"/>
      <c r="N262" s="3"/>
      <c r="O262" s="3"/>
      <c r="P262" s="3"/>
      <c r="Q262" s="79"/>
      <c r="R262" s="3"/>
      <c r="S262" s="3"/>
      <c r="T262" s="3"/>
      <c r="U262" s="3"/>
      <c r="V262" s="3"/>
      <c r="W262" s="3"/>
      <c r="X262" s="3"/>
      <c r="Y262" s="3"/>
      <c r="Z262" s="3"/>
      <c r="AA262" s="3"/>
      <c r="AB262" s="3"/>
      <c r="AC262" s="3"/>
      <c r="AD262" s="3"/>
      <c r="AE262" s="3"/>
      <c r="AF262" s="521"/>
      <c r="AG262" s="521"/>
      <c r="AH262" s="46"/>
      <c r="AN262" s="3"/>
      <c r="AP262" s="3"/>
      <c r="AT262" s="3"/>
      <c r="AY262" s="3"/>
      <c r="BU262" s="3"/>
    </row>
    <row r="263" spans="1:73" s="78" customFormat="1" x14ac:dyDescent="0.2">
      <c r="A263" s="2"/>
      <c r="B263" s="2"/>
      <c r="C263" s="2"/>
      <c r="D263" s="2"/>
      <c r="F263" s="3"/>
      <c r="G263" s="3"/>
      <c r="H263" s="3"/>
      <c r="I263" s="3"/>
      <c r="J263" s="3"/>
      <c r="K263" s="3"/>
      <c r="L263" s="3"/>
      <c r="M263" s="3"/>
      <c r="N263" s="3"/>
      <c r="O263" s="3"/>
      <c r="P263" s="3"/>
      <c r="Q263" s="79"/>
      <c r="R263" s="3"/>
      <c r="S263" s="3"/>
      <c r="T263" s="3"/>
      <c r="U263" s="3"/>
      <c r="V263" s="3"/>
      <c r="W263" s="3"/>
      <c r="X263" s="3"/>
      <c r="Y263" s="3"/>
      <c r="Z263" s="3"/>
      <c r="AA263" s="3"/>
      <c r="AB263" s="3"/>
      <c r="AC263" s="3"/>
      <c r="AD263" s="3"/>
      <c r="AE263" s="3"/>
      <c r="AF263" s="521"/>
      <c r="AG263" s="521"/>
      <c r="AH263" s="46"/>
      <c r="AN263" s="3"/>
      <c r="AP263" s="3"/>
      <c r="AT263" s="3"/>
      <c r="AY263" s="3"/>
      <c r="BU263" s="3"/>
    </row>
    <row r="264" spans="1:73" s="78" customFormat="1" x14ac:dyDescent="0.2">
      <c r="A264" s="2"/>
      <c r="B264" s="2"/>
      <c r="C264" s="2"/>
      <c r="D264" s="2"/>
      <c r="F264" s="3"/>
      <c r="G264" s="3"/>
      <c r="H264" s="3"/>
      <c r="I264" s="3"/>
      <c r="J264" s="3"/>
      <c r="K264" s="3"/>
      <c r="L264" s="3"/>
      <c r="M264" s="3"/>
      <c r="N264" s="3"/>
      <c r="O264" s="3"/>
      <c r="P264" s="3"/>
      <c r="Q264" s="79"/>
      <c r="R264" s="3"/>
      <c r="S264" s="3"/>
      <c r="T264" s="3"/>
      <c r="U264" s="3"/>
      <c r="V264" s="3"/>
      <c r="W264" s="3"/>
      <c r="X264" s="3"/>
      <c r="Y264" s="3"/>
      <c r="Z264" s="3"/>
      <c r="AA264" s="3"/>
      <c r="AB264" s="3"/>
      <c r="AC264" s="3"/>
      <c r="AD264" s="3"/>
      <c r="AE264" s="3"/>
      <c r="AF264" s="521"/>
      <c r="AG264" s="521"/>
      <c r="AH264" s="46"/>
      <c r="AN264" s="3"/>
      <c r="AP264" s="3"/>
      <c r="AT264" s="3"/>
      <c r="AY264" s="3"/>
      <c r="BU264" s="3"/>
    </row>
    <row r="265" spans="1:73" s="78" customFormat="1" x14ac:dyDescent="0.2">
      <c r="A265" s="2"/>
      <c r="B265" s="2"/>
      <c r="C265" s="2"/>
      <c r="D265" s="2"/>
      <c r="F265" s="3"/>
      <c r="G265" s="3"/>
      <c r="H265" s="3"/>
      <c r="I265" s="3"/>
      <c r="J265" s="3"/>
      <c r="K265" s="3"/>
      <c r="L265" s="3"/>
      <c r="M265" s="3"/>
      <c r="N265" s="3"/>
      <c r="O265" s="3"/>
      <c r="P265" s="3"/>
      <c r="Q265" s="79"/>
      <c r="R265" s="3"/>
      <c r="S265" s="3"/>
      <c r="T265" s="3"/>
      <c r="U265" s="3"/>
      <c r="V265" s="3"/>
      <c r="W265" s="3"/>
      <c r="X265" s="3"/>
      <c r="Y265" s="3"/>
      <c r="Z265" s="3"/>
      <c r="AA265" s="3"/>
      <c r="AB265" s="3"/>
      <c r="AC265" s="3"/>
      <c r="AD265" s="3"/>
      <c r="AE265" s="3"/>
      <c r="AF265" s="521"/>
      <c r="AG265" s="521"/>
      <c r="AH265" s="46"/>
      <c r="AN265" s="3"/>
      <c r="AP265" s="3"/>
      <c r="AT265" s="3"/>
      <c r="AY265" s="3"/>
      <c r="BU265" s="3"/>
    </row>
    <row r="266" spans="1:73" s="78" customFormat="1" x14ac:dyDescent="0.2">
      <c r="A266" s="2"/>
      <c r="B266" s="2"/>
      <c r="C266" s="2"/>
      <c r="D266" s="2"/>
      <c r="F266" s="3"/>
      <c r="G266" s="3"/>
      <c r="H266" s="3"/>
      <c r="I266" s="3"/>
      <c r="J266" s="3"/>
      <c r="K266" s="3"/>
      <c r="L266" s="3"/>
      <c r="M266" s="3"/>
      <c r="N266" s="3"/>
      <c r="O266" s="3"/>
      <c r="P266" s="3"/>
      <c r="Q266" s="79"/>
      <c r="R266" s="3"/>
      <c r="S266" s="3"/>
      <c r="T266" s="3"/>
      <c r="U266" s="3"/>
      <c r="V266" s="3"/>
      <c r="W266" s="3"/>
      <c r="X266" s="3"/>
      <c r="Y266" s="3"/>
      <c r="Z266" s="3"/>
      <c r="AA266" s="3"/>
      <c r="AB266" s="3"/>
      <c r="AC266" s="3"/>
      <c r="AD266" s="3"/>
      <c r="AE266" s="3"/>
      <c r="AF266" s="521"/>
      <c r="AG266" s="521"/>
      <c r="AH266" s="46"/>
      <c r="AN266" s="3"/>
      <c r="AP266" s="3"/>
      <c r="AT266" s="3"/>
      <c r="AY266" s="3"/>
      <c r="BU266" s="3"/>
    </row>
    <row r="267" spans="1:73" s="78" customFormat="1" x14ac:dyDescent="0.2">
      <c r="A267" s="2"/>
      <c r="B267" s="2"/>
      <c r="C267" s="2"/>
      <c r="D267" s="2"/>
      <c r="F267" s="3"/>
      <c r="G267" s="3"/>
      <c r="H267" s="3"/>
      <c r="I267" s="3"/>
      <c r="J267" s="3"/>
      <c r="K267" s="3"/>
      <c r="L267" s="3"/>
      <c r="M267" s="3"/>
      <c r="N267" s="3"/>
      <c r="O267" s="3"/>
      <c r="P267" s="3"/>
      <c r="Q267" s="79"/>
      <c r="R267" s="3"/>
      <c r="S267" s="3"/>
      <c r="T267" s="3"/>
      <c r="U267" s="3"/>
      <c r="V267" s="3"/>
      <c r="W267" s="3"/>
      <c r="X267" s="3"/>
      <c r="Y267" s="3"/>
      <c r="Z267" s="3"/>
      <c r="AA267" s="3"/>
      <c r="AB267" s="3"/>
      <c r="AC267" s="3"/>
      <c r="AD267" s="3"/>
      <c r="AE267" s="3"/>
      <c r="AF267" s="521"/>
      <c r="AG267" s="521"/>
      <c r="AH267" s="46"/>
      <c r="AN267" s="3"/>
      <c r="AP267" s="3"/>
      <c r="AT267" s="3"/>
      <c r="AY267" s="3"/>
      <c r="BU267" s="3"/>
    </row>
    <row r="268" spans="1:73" s="78" customFormat="1" x14ac:dyDescent="0.2">
      <c r="A268" s="2"/>
      <c r="B268" s="2"/>
      <c r="C268" s="2"/>
      <c r="D268" s="2"/>
      <c r="F268" s="3"/>
      <c r="G268" s="3"/>
      <c r="H268" s="3"/>
      <c r="I268" s="3"/>
      <c r="J268" s="3"/>
      <c r="K268" s="3"/>
      <c r="L268" s="3"/>
      <c r="M268" s="3"/>
      <c r="N268" s="3"/>
      <c r="O268" s="3"/>
      <c r="P268" s="3"/>
      <c r="Q268" s="79"/>
      <c r="R268" s="3"/>
      <c r="S268" s="3"/>
      <c r="T268" s="3"/>
      <c r="U268" s="3"/>
      <c r="V268" s="3"/>
      <c r="W268" s="3"/>
      <c r="X268" s="3"/>
      <c r="Y268" s="3"/>
      <c r="Z268" s="3"/>
      <c r="AA268" s="3"/>
      <c r="AB268" s="3"/>
      <c r="AC268" s="3"/>
      <c r="AD268" s="3"/>
      <c r="AE268" s="3"/>
      <c r="AF268" s="521"/>
      <c r="AG268" s="521"/>
      <c r="AH268" s="46"/>
      <c r="AN268" s="3"/>
      <c r="AP268" s="3"/>
      <c r="AT268" s="3"/>
      <c r="BU268" s="3"/>
    </row>
    <row r="269" spans="1:73" s="78" customFormat="1" x14ac:dyDescent="0.2">
      <c r="A269" s="2"/>
      <c r="B269" s="2"/>
      <c r="C269" s="2"/>
      <c r="D269" s="2"/>
      <c r="F269" s="3"/>
      <c r="G269" s="3"/>
      <c r="H269" s="3"/>
      <c r="I269" s="3"/>
      <c r="J269" s="3"/>
      <c r="K269" s="3"/>
      <c r="L269" s="3"/>
      <c r="M269" s="3"/>
      <c r="N269" s="3"/>
      <c r="O269" s="3"/>
      <c r="P269" s="3"/>
      <c r="Q269" s="79"/>
      <c r="R269" s="3"/>
      <c r="S269" s="3"/>
      <c r="T269" s="3"/>
      <c r="U269" s="3"/>
      <c r="V269" s="3"/>
      <c r="W269" s="3"/>
      <c r="X269" s="3"/>
      <c r="Y269" s="3"/>
      <c r="Z269" s="3"/>
      <c r="AA269" s="3"/>
      <c r="AB269" s="3"/>
      <c r="AC269" s="3"/>
      <c r="AD269" s="3"/>
      <c r="AE269" s="3"/>
      <c r="AF269" s="521"/>
      <c r="AG269" s="521"/>
      <c r="AH269" s="46"/>
      <c r="AN269" s="3"/>
      <c r="AT269" s="3"/>
      <c r="BU269" s="3"/>
    </row>
    <row r="270" spans="1:73" s="78" customFormat="1" x14ac:dyDescent="0.2">
      <c r="A270" s="2"/>
      <c r="B270" s="2"/>
      <c r="C270" s="2"/>
      <c r="D270" s="2"/>
      <c r="F270" s="3"/>
      <c r="G270" s="3"/>
      <c r="H270" s="3"/>
      <c r="I270" s="3"/>
      <c r="J270" s="3"/>
      <c r="K270" s="3"/>
      <c r="L270" s="3"/>
      <c r="M270" s="3"/>
      <c r="N270" s="3"/>
      <c r="O270" s="3"/>
      <c r="P270" s="3"/>
      <c r="Q270" s="79"/>
      <c r="R270" s="3"/>
      <c r="S270" s="3"/>
      <c r="T270" s="3"/>
      <c r="U270" s="3"/>
      <c r="V270" s="3"/>
      <c r="W270" s="3"/>
      <c r="X270" s="3"/>
      <c r="Y270" s="3"/>
      <c r="Z270" s="3"/>
      <c r="AA270" s="3"/>
      <c r="AB270" s="3"/>
      <c r="AC270" s="3"/>
      <c r="AD270" s="3"/>
      <c r="AE270" s="3"/>
      <c r="AF270" s="521"/>
      <c r="AG270" s="521"/>
      <c r="AH270" s="46"/>
      <c r="AN270" s="3"/>
      <c r="AT270" s="3"/>
      <c r="BU270" s="3"/>
    </row>
    <row r="271" spans="1:73" s="78" customFormat="1" x14ac:dyDescent="0.2">
      <c r="A271" s="2"/>
      <c r="B271" s="2"/>
      <c r="C271" s="2"/>
      <c r="D271" s="2"/>
      <c r="F271" s="3"/>
      <c r="G271" s="3"/>
      <c r="H271" s="3"/>
      <c r="I271" s="3"/>
      <c r="J271" s="3"/>
      <c r="K271" s="3"/>
      <c r="L271" s="3"/>
      <c r="M271" s="3"/>
      <c r="N271" s="3"/>
      <c r="O271" s="3"/>
      <c r="P271" s="3"/>
      <c r="Q271" s="79"/>
      <c r="R271" s="3"/>
      <c r="S271" s="3"/>
      <c r="T271" s="3"/>
      <c r="U271" s="3"/>
      <c r="V271" s="3"/>
      <c r="W271" s="3"/>
      <c r="X271" s="3"/>
      <c r="Y271" s="3"/>
      <c r="Z271" s="3"/>
      <c r="AA271" s="3"/>
      <c r="AB271" s="3"/>
      <c r="AC271" s="3"/>
      <c r="AD271" s="3"/>
      <c r="AE271" s="3"/>
      <c r="AF271" s="521"/>
      <c r="AG271" s="521"/>
      <c r="AH271" s="46"/>
      <c r="AN271" s="3"/>
      <c r="AT271" s="3"/>
      <c r="BU271" s="3"/>
    </row>
    <row r="272" spans="1:73" s="78" customFormat="1" x14ac:dyDescent="0.2">
      <c r="A272" s="2"/>
      <c r="B272" s="2"/>
      <c r="C272" s="2"/>
      <c r="D272" s="2"/>
      <c r="F272" s="3"/>
      <c r="G272" s="3"/>
      <c r="H272" s="3"/>
      <c r="I272" s="3"/>
      <c r="J272" s="3"/>
      <c r="K272" s="3"/>
      <c r="L272" s="3"/>
      <c r="M272" s="3"/>
      <c r="N272" s="3"/>
      <c r="O272" s="3"/>
      <c r="P272" s="3"/>
      <c r="Q272" s="79"/>
      <c r="R272" s="3"/>
      <c r="S272" s="3"/>
      <c r="T272" s="3"/>
      <c r="U272" s="3"/>
      <c r="V272" s="3"/>
      <c r="W272" s="3"/>
      <c r="X272" s="3"/>
      <c r="Y272" s="3"/>
      <c r="Z272" s="3"/>
      <c r="AA272" s="3"/>
      <c r="AB272" s="3"/>
      <c r="AC272" s="3"/>
      <c r="AD272" s="3"/>
      <c r="AE272" s="3"/>
      <c r="AF272" s="521"/>
      <c r="AG272" s="521"/>
      <c r="AH272" s="46"/>
      <c r="AN272" s="3"/>
      <c r="AT272" s="3"/>
      <c r="BU272" s="3"/>
    </row>
    <row r="273" spans="1:73" s="78" customFormat="1" x14ac:dyDescent="0.2">
      <c r="A273" s="2"/>
      <c r="B273" s="2"/>
      <c r="C273" s="2"/>
      <c r="D273" s="2"/>
      <c r="F273" s="3"/>
      <c r="G273" s="3"/>
      <c r="H273" s="3"/>
      <c r="I273" s="3"/>
      <c r="J273" s="3"/>
      <c r="K273" s="3"/>
      <c r="L273" s="3"/>
      <c r="M273" s="3"/>
      <c r="N273" s="3"/>
      <c r="O273" s="3"/>
      <c r="P273" s="3"/>
      <c r="Q273" s="79"/>
      <c r="R273" s="3"/>
      <c r="S273" s="3"/>
      <c r="T273" s="3"/>
      <c r="U273" s="3"/>
      <c r="V273" s="3"/>
      <c r="W273" s="3"/>
      <c r="X273" s="3"/>
      <c r="Y273" s="3"/>
      <c r="Z273" s="3"/>
      <c r="AA273" s="3"/>
      <c r="AB273" s="3"/>
      <c r="AC273" s="3"/>
      <c r="AD273" s="3"/>
      <c r="AE273" s="3"/>
      <c r="AF273" s="521"/>
      <c r="AG273" s="521"/>
      <c r="AH273" s="46"/>
      <c r="AN273" s="3"/>
      <c r="AT273" s="3"/>
      <c r="BU273" s="3"/>
    </row>
    <row r="274" spans="1:73" s="78" customFormat="1" x14ac:dyDescent="0.2">
      <c r="A274" s="2"/>
      <c r="B274" s="2"/>
      <c r="C274" s="2"/>
      <c r="D274" s="2"/>
      <c r="F274" s="3"/>
      <c r="G274" s="3"/>
      <c r="H274" s="3"/>
      <c r="I274" s="3"/>
      <c r="J274" s="3"/>
      <c r="K274" s="3"/>
      <c r="L274" s="3"/>
      <c r="M274" s="3"/>
      <c r="N274" s="3"/>
      <c r="O274" s="3"/>
      <c r="P274" s="3"/>
      <c r="Q274" s="79"/>
      <c r="R274" s="3"/>
      <c r="S274" s="3"/>
      <c r="T274" s="3"/>
      <c r="U274" s="3"/>
      <c r="V274" s="3"/>
      <c r="W274" s="3"/>
      <c r="X274" s="3"/>
      <c r="Y274" s="3"/>
      <c r="Z274" s="3"/>
      <c r="AA274" s="3"/>
      <c r="AB274" s="3"/>
      <c r="AC274" s="3"/>
      <c r="AD274" s="3"/>
      <c r="AE274" s="3"/>
      <c r="AF274" s="521"/>
      <c r="AG274" s="521"/>
      <c r="AH274" s="46"/>
      <c r="AN274" s="3"/>
      <c r="AT274" s="3"/>
      <c r="BU274" s="3"/>
    </row>
    <row r="275" spans="1:73" s="78" customFormat="1" x14ac:dyDescent="0.2">
      <c r="A275" s="2"/>
      <c r="B275" s="2"/>
      <c r="C275" s="2"/>
      <c r="D275" s="2"/>
      <c r="F275" s="3"/>
      <c r="G275" s="3"/>
      <c r="H275" s="3"/>
      <c r="I275" s="3"/>
      <c r="J275" s="3"/>
      <c r="K275" s="3"/>
      <c r="L275" s="3"/>
      <c r="M275" s="3"/>
      <c r="N275" s="3"/>
      <c r="O275" s="3"/>
      <c r="P275" s="3"/>
      <c r="Q275" s="79"/>
      <c r="R275" s="3"/>
      <c r="S275" s="3"/>
      <c r="T275" s="3"/>
      <c r="U275" s="3"/>
      <c r="V275" s="3"/>
      <c r="W275" s="3"/>
      <c r="X275" s="3"/>
      <c r="Y275" s="3"/>
      <c r="Z275" s="3"/>
      <c r="AA275" s="3"/>
      <c r="AB275" s="3"/>
      <c r="AC275" s="3"/>
      <c r="AD275" s="3"/>
      <c r="AE275" s="3"/>
      <c r="AF275" s="521"/>
      <c r="AG275" s="521"/>
      <c r="AH275" s="46"/>
      <c r="AN275" s="3"/>
      <c r="AT275" s="3"/>
      <c r="BU275" s="3"/>
    </row>
    <row r="276" spans="1:73" s="78" customFormat="1" x14ac:dyDescent="0.2">
      <c r="A276" s="2"/>
      <c r="B276" s="2"/>
      <c r="C276" s="2"/>
      <c r="D276" s="2"/>
      <c r="F276" s="3"/>
      <c r="G276" s="3"/>
      <c r="H276" s="3"/>
      <c r="I276" s="3"/>
      <c r="J276" s="3"/>
      <c r="K276" s="3"/>
      <c r="L276" s="3"/>
      <c r="M276" s="3"/>
      <c r="N276" s="3"/>
      <c r="O276" s="3"/>
      <c r="P276" s="3"/>
      <c r="Q276" s="79"/>
      <c r="R276" s="3"/>
      <c r="S276" s="3"/>
      <c r="T276" s="3"/>
      <c r="U276" s="3"/>
      <c r="V276" s="3"/>
      <c r="W276" s="3"/>
      <c r="X276" s="3"/>
      <c r="Y276" s="3"/>
      <c r="Z276" s="3"/>
      <c r="AA276" s="3"/>
      <c r="AB276" s="3"/>
      <c r="AC276" s="3"/>
      <c r="AD276" s="3"/>
      <c r="AE276" s="3"/>
      <c r="AF276" s="521"/>
      <c r="AG276" s="521"/>
      <c r="AH276" s="46"/>
      <c r="AN276" s="3"/>
      <c r="AT276" s="3"/>
      <c r="BU276" s="3"/>
    </row>
    <row r="277" spans="1:73" s="78" customFormat="1" x14ac:dyDescent="0.2">
      <c r="A277" s="2"/>
      <c r="B277" s="2"/>
      <c r="C277" s="2"/>
      <c r="D277" s="2"/>
      <c r="F277" s="3"/>
      <c r="G277" s="3"/>
      <c r="H277" s="3"/>
      <c r="I277" s="3"/>
      <c r="J277" s="3"/>
      <c r="K277" s="3"/>
      <c r="L277" s="3"/>
      <c r="M277" s="3"/>
      <c r="N277" s="3"/>
      <c r="O277" s="3"/>
      <c r="P277" s="3"/>
      <c r="Q277" s="79"/>
      <c r="R277" s="3"/>
      <c r="S277" s="3"/>
      <c r="T277" s="3"/>
      <c r="U277" s="3"/>
      <c r="V277" s="3"/>
      <c r="W277" s="3"/>
      <c r="X277" s="3"/>
      <c r="Y277" s="3"/>
      <c r="Z277" s="3"/>
      <c r="AA277" s="3"/>
      <c r="AB277" s="3"/>
      <c r="AC277" s="3"/>
      <c r="AD277" s="3"/>
      <c r="AE277" s="3"/>
      <c r="AF277" s="521"/>
      <c r="AG277" s="521"/>
      <c r="AH277" s="46"/>
      <c r="AN277" s="3"/>
      <c r="AT277" s="3"/>
      <c r="BU277" s="3"/>
    </row>
    <row r="278" spans="1:73" s="78" customFormat="1" x14ac:dyDescent="0.2">
      <c r="A278" s="2"/>
      <c r="B278" s="2"/>
      <c r="C278" s="2"/>
      <c r="D278" s="2"/>
      <c r="F278" s="3"/>
      <c r="G278" s="3"/>
      <c r="H278" s="3"/>
      <c r="I278" s="3"/>
      <c r="J278" s="3"/>
      <c r="K278" s="3"/>
      <c r="L278" s="3"/>
      <c r="M278" s="3"/>
      <c r="N278" s="3"/>
      <c r="O278" s="3"/>
      <c r="P278" s="3"/>
      <c r="Q278" s="79"/>
      <c r="R278" s="3"/>
      <c r="S278" s="3"/>
      <c r="T278" s="3"/>
      <c r="U278" s="3"/>
      <c r="V278" s="3"/>
      <c r="W278" s="3"/>
      <c r="X278" s="3"/>
      <c r="Y278" s="3"/>
      <c r="Z278" s="3"/>
      <c r="AA278" s="3"/>
      <c r="AB278" s="3"/>
      <c r="AC278" s="3"/>
      <c r="AD278" s="3"/>
      <c r="AE278" s="3"/>
      <c r="AF278" s="521"/>
      <c r="AG278" s="521"/>
      <c r="AH278" s="46"/>
      <c r="AN278" s="3"/>
      <c r="AT278" s="3"/>
      <c r="BU278" s="3"/>
    </row>
    <row r="279" spans="1:73" s="78" customFormat="1" x14ac:dyDescent="0.2">
      <c r="A279" s="2"/>
      <c r="B279" s="2"/>
      <c r="C279" s="2"/>
      <c r="D279" s="2"/>
      <c r="F279" s="3"/>
      <c r="G279" s="3"/>
      <c r="H279" s="3"/>
      <c r="I279" s="3"/>
      <c r="J279" s="3"/>
      <c r="K279" s="3"/>
      <c r="L279" s="3"/>
      <c r="M279" s="3"/>
      <c r="N279" s="3"/>
      <c r="O279" s="3"/>
      <c r="P279" s="3"/>
      <c r="Q279" s="79"/>
      <c r="R279" s="3"/>
      <c r="S279" s="3"/>
      <c r="T279" s="3"/>
      <c r="U279" s="3"/>
      <c r="V279" s="3"/>
      <c r="W279" s="3"/>
      <c r="X279" s="3"/>
      <c r="Y279" s="3"/>
      <c r="Z279" s="3"/>
      <c r="AA279" s="3"/>
      <c r="AB279" s="3"/>
      <c r="AC279" s="3"/>
      <c r="AD279" s="3"/>
      <c r="AE279" s="3"/>
      <c r="AF279" s="521"/>
      <c r="AG279" s="521"/>
      <c r="AH279" s="46"/>
      <c r="AN279" s="3"/>
      <c r="AT279" s="3"/>
      <c r="BU279" s="3"/>
    </row>
    <row r="280" spans="1:73" s="78" customFormat="1" x14ac:dyDescent="0.2">
      <c r="A280" s="2"/>
      <c r="B280" s="2"/>
      <c r="C280" s="2"/>
      <c r="D280" s="2"/>
      <c r="F280" s="3"/>
      <c r="G280" s="3"/>
      <c r="H280" s="3"/>
      <c r="I280" s="3"/>
      <c r="J280" s="3"/>
      <c r="K280" s="3"/>
      <c r="L280" s="3"/>
      <c r="M280" s="3"/>
      <c r="N280" s="3"/>
      <c r="O280" s="3"/>
      <c r="P280" s="3"/>
      <c r="Q280" s="79"/>
      <c r="R280" s="3"/>
      <c r="S280" s="3"/>
      <c r="T280" s="3"/>
      <c r="U280" s="3"/>
      <c r="V280" s="3"/>
      <c r="W280" s="3"/>
      <c r="X280" s="3"/>
      <c r="Y280" s="3"/>
      <c r="Z280" s="3"/>
      <c r="AA280" s="3"/>
      <c r="AB280" s="3"/>
      <c r="AC280" s="3"/>
      <c r="AD280" s="3"/>
      <c r="AE280" s="3"/>
      <c r="AF280" s="521"/>
      <c r="AG280" s="521"/>
      <c r="AH280" s="46"/>
      <c r="AN280" s="3"/>
      <c r="AT280" s="3"/>
      <c r="BU280" s="3"/>
    </row>
    <row r="281" spans="1:73" s="78" customFormat="1" x14ac:dyDescent="0.2">
      <c r="A281" s="2"/>
      <c r="B281" s="2"/>
      <c r="C281" s="2"/>
      <c r="D281" s="2"/>
      <c r="F281" s="3"/>
      <c r="G281" s="3"/>
      <c r="H281" s="3"/>
      <c r="I281" s="3"/>
      <c r="J281" s="3"/>
      <c r="K281" s="3"/>
      <c r="L281" s="3"/>
      <c r="M281" s="3"/>
      <c r="N281" s="3"/>
      <c r="O281" s="3"/>
      <c r="P281" s="3"/>
      <c r="Q281" s="79"/>
      <c r="R281" s="3"/>
      <c r="S281" s="3"/>
      <c r="T281" s="3"/>
      <c r="U281" s="3"/>
      <c r="V281" s="3"/>
      <c r="W281" s="3"/>
      <c r="X281" s="3"/>
      <c r="Y281" s="3"/>
      <c r="Z281" s="3"/>
      <c r="AA281" s="3"/>
      <c r="AB281" s="3"/>
      <c r="AC281" s="3"/>
      <c r="AD281" s="3"/>
      <c r="AE281" s="3"/>
      <c r="AF281" s="521"/>
      <c r="AG281" s="521"/>
      <c r="AH281" s="46"/>
      <c r="AN281" s="3"/>
      <c r="AT281" s="3"/>
      <c r="BU281" s="3"/>
    </row>
    <row r="282" spans="1:73" s="78" customFormat="1" x14ac:dyDescent="0.2">
      <c r="A282" s="2"/>
      <c r="B282" s="2"/>
      <c r="C282" s="2"/>
      <c r="D282" s="2"/>
      <c r="F282" s="3"/>
      <c r="G282" s="3"/>
      <c r="H282" s="3"/>
      <c r="I282" s="3"/>
      <c r="J282" s="3"/>
      <c r="K282" s="3"/>
      <c r="L282" s="3"/>
      <c r="M282" s="3"/>
      <c r="N282" s="3"/>
      <c r="O282" s="3"/>
      <c r="P282" s="3"/>
      <c r="Q282" s="79"/>
      <c r="R282" s="3"/>
      <c r="S282" s="3"/>
      <c r="T282" s="3"/>
      <c r="U282" s="3"/>
      <c r="V282" s="3"/>
      <c r="W282" s="3"/>
      <c r="X282" s="3"/>
      <c r="Y282" s="3"/>
      <c r="Z282" s="3"/>
      <c r="AA282" s="3"/>
      <c r="AB282" s="3"/>
      <c r="AC282" s="3"/>
      <c r="AD282" s="3"/>
      <c r="AE282" s="3"/>
      <c r="AF282" s="521"/>
      <c r="AG282" s="521"/>
      <c r="AH282" s="46"/>
      <c r="AN282" s="3"/>
      <c r="AT282" s="3"/>
      <c r="BU282" s="3"/>
    </row>
    <row r="283" spans="1:73" s="78" customFormat="1" x14ac:dyDescent="0.2">
      <c r="A283" s="2"/>
      <c r="B283" s="2"/>
      <c r="C283" s="2"/>
      <c r="D283" s="2"/>
      <c r="F283" s="3"/>
      <c r="G283" s="3"/>
      <c r="H283" s="3"/>
      <c r="I283" s="3"/>
      <c r="J283" s="3"/>
      <c r="K283" s="3"/>
      <c r="L283" s="3"/>
      <c r="M283" s="3"/>
      <c r="N283" s="3"/>
      <c r="O283" s="3"/>
      <c r="P283" s="3"/>
      <c r="Q283" s="79"/>
      <c r="R283" s="3"/>
      <c r="S283" s="3"/>
      <c r="T283" s="3"/>
      <c r="U283" s="3"/>
      <c r="V283" s="3"/>
      <c r="W283" s="3"/>
      <c r="X283" s="3"/>
      <c r="Y283" s="3"/>
      <c r="Z283" s="3"/>
      <c r="AA283" s="3"/>
      <c r="AB283" s="3"/>
      <c r="AC283" s="3"/>
      <c r="AD283" s="3"/>
      <c r="AE283" s="3"/>
      <c r="AF283" s="521"/>
      <c r="AG283" s="521"/>
      <c r="AH283" s="46"/>
      <c r="AN283" s="3"/>
      <c r="AT283" s="3"/>
      <c r="BU283" s="3"/>
    </row>
    <row r="284" spans="1:73" s="78" customFormat="1" x14ac:dyDescent="0.2">
      <c r="A284" s="2"/>
      <c r="B284" s="2"/>
      <c r="C284" s="2"/>
      <c r="D284" s="2"/>
      <c r="F284" s="3"/>
      <c r="G284" s="3"/>
      <c r="H284" s="3"/>
      <c r="I284" s="3"/>
      <c r="J284" s="3"/>
      <c r="K284" s="3"/>
      <c r="L284" s="3"/>
      <c r="M284" s="3"/>
      <c r="N284" s="3"/>
      <c r="O284" s="3"/>
      <c r="P284" s="3"/>
      <c r="Q284" s="79"/>
      <c r="R284" s="3"/>
      <c r="S284" s="3"/>
      <c r="T284" s="3"/>
      <c r="U284" s="3"/>
      <c r="V284" s="3"/>
      <c r="W284" s="3"/>
      <c r="X284" s="3"/>
      <c r="Y284" s="3"/>
      <c r="Z284" s="3"/>
      <c r="AA284" s="3"/>
      <c r="AB284" s="3"/>
      <c r="AC284" s="3"/>
      <c r="AD284" s="3"/>
      <c r="AE284" s="3"/>
      <c r="AF284" s="521"/>
      <c r="AG284" s="521"/>
      <c r="AH284" s="46"/>
      <c r="AN284" s="3"/>
      <c r="AT284" s="3"/>
      <c r="BU284" s="3"/>
    </row>
    <row r="285" spans="1:73" s="78" customFormat="1" x14ac:dyDescent="0.2">
      <c r="A285" s="2"/>
      <c r="B285" s="2"/>
      <c r="C285" s="2"/>
      <c r="D285" s="2"/>
      <c r="F285" s="3"/>
      <c r="G285" s="3"/>
      <c r="H285" s="3"/>
      <c r="I285" s="3"/>
      <c r="J285" s="3"/>
      <c r="K285" s="3"/>
      <c r="L285" s="3"/>
      <c r="M285" s="3"/>
      <c r="N285" s="3"/>
      <c r="O285" s="3"/>
      <c r="P285" s="3"/>
      <c r="Q285" s="79"/>
      <c r="R285" s="3"/>
      <c r="S285" s="3"/>
      <c r="T285" s="3"/>
      <c r="U285" s="3"/>
      <c r="V285" s="3"/>
      <c r="W285" s="3"/>
      <c r="X285" s="3"/>
      <c r="Y285" s="3"/>
      <c r="Z285" s="3"/>
      <c r="AA285" s="3"/>
      <c r="AB285" s="3"/>
      <c r="AC285" s="3"/>
      <c r="AD285" s="3"/>
      <c r="AE285" s="3"/>
      <c r="AF285" s="521"/>
      <c r="AG285" s="521"/>
      <c r="AH285" s="46"/>
      <c r="AN285" s="3"/>
      <c r="AT285" s="3"/>
      <c r="BU285" s="3"/>
    </row>
    <row r="286" spans="1:73" s="78" customFormat="1" x14ac:dyDescent="0.2">
      <c r="A286" s="2"/>
      <c r="B286" s="2"/>
      <c r="C286" s="2"/>
      <c r="D286" s="2"/>
      <c r="F286" s="3"/>
      <c r="G286" s="3"/>
      <c r="H286" s="3"/>
      <c r="I286" s="3"/>
      <c r="J286" s="3"/>
      <c r="K286" s="3"/>
      <c r="L286" s="3"/>
      <c r="M286" s="3"/>
      <c r="N286" s="3"/>
      <c r="O286" s="3"/>
      <c r="P286" s="3"/>
      <c r="Q286" s="79"/>
      <c r="R286" s="3"/>
      <c r="S286" s="3"/>
      <c r="T286" s="3"/>
      <c r="U286" s="3"/>
      <c r="V286" s="3"/>
      <c r="W286" s="3"/>
      <c r="X286" s="3"/>
      <c r="Y286" s="3"/>
      <c r="Z286" s="3"/>
      <c r="AA286" s="3"/>
      <c r="AB286" s="3"/>
      <c r="AC286" s="3"/>
      <c r="AD286" s="3"/>
      <c r="AE286" s="3"/>
      <c r="AF286" s="521"/>
      <c r="AG286" s="521"/>
      <c r="AH286" s="46"/>
      <c r="AN286" s="3"/>
      <c r="AT286" s="3"/>
      <c r="BU286" s="3"/>
    </row>
    <row r="287" spans="1:73" s="78" customFormat="1" x14ac:dyDescent="0.2">
      <c r="A287" s="2"/>
      <c r="B287" s="2"/>
      <c r="C287" s="2"/>
      <c r="D287" s="2"/>
      <c r="F287" s="3"/>
      <c r="G287" s="3"/>
      <c r="H287" s="3"/>
      <c r="I287" s="3"/>
      <c r="J287" s="3"/>
      <c r="K287" s="3"/>
      <c r="L287" s="3"/>
      <c r="M287" s="3"/>
      <c r="N287" s="3"/>
      <c r="O287" s="3"/>
      <c r="P287" s="3"/>
      <c r="Q287" s="79"/>
      <c r="R287" s="3"/>
      <c r="S287" s="3"/>
      <c r="T287" s="3"/>
      <c r="U287" s="3"/>
      <c r="V287" s="3"/>
      <c r="W287" s="3"/>
      <c r="X287" s="3"/>
      <c r="Y287" s="3"/>
      <c r="Z287" s="3"/>
      <c r="AA287" s="3"/>
      <c r="AB287" s="3"/>
      <c r="AC287" s="3"/>
      <c r="AD287" s="3"/>
      <c r="AE287" s="3"/>
      <c r="AF287" s="521"/>
      <c r="AG287" s="521"/>
      <c r="AH287" s="46"/>
      <c r="AN287" s="3"/>
      <c r="AT287" s="3"/>
      <c r="BU287" s="3"/>
    </row>
    <row r="288" spans="1:73" s="78" customFormat="1" x14ac:dyDescent="0.2">
      <c r="A288" s="2"/>
      <c r="B288" s="2"/>
      <c r="C288" s="2"/>
      <c r="D288" s="2"/>
      <c r="F288" s="3"/>
      <c r="G288" s="3"/>
      <c r="H288" s="3"/>
      <c r="I288" s="3"/>
      <c r="J288" s="3"/>
      <c r="K288" s="3"/>
      <c r="L288" s="3"/>
      <c r="M288" s="3"/>
      <c r="N288" s="3"/>
      <c r="O288" s="3"/>
      <c r="P288" s="3"/>
      <c r="Q288" s="79"/>
      <c r="R288" s="3"/>
      <c r="S288" s="3"/>
      <c r="T288" s="3"/>
      <c r="U288" s="3"/>
      <c r="V288" s="3"/>
      <c r="W288" s="3"/>
      <c r="X288" s="3"/>
      <c r="Y288" s="3"/>
      <c r="Z288" s="3"/>
      <c r="AA288" s="3"/>
      <c r="AB288" s="3"/>
      <c r="AC288" s="3"/>
      <c r="AD288" s="3"/>
      <c r="AE288" s="3"/>
      <c r="AF288" s="521"/>
      <c r="AG288" s="521"/>
      <c r="AH288" s="46"/>
      <c r="AN288" s="3"/>
      <c r="AT288" s="3"/>
      <c r="BU288" s="3"/>
    </row>
    <row r="289" spans="1:73" s="78" customFormat="1" x14ac:dyDescent="0.2">
      <c r="A289" s="2"/>
      <c r="B289" s="2"/>
      <c r="C289" s="2"/>
      <c r="D289" s="2"/>
      <c r="F289" s="3"/>
      <c r="G289" s="3"/>
      <c r="H289" s="3"/>
      <c r="I289" s="3"/>
      <c r="J289" s="3"/>
      <c r="K289" s="3"/>
      <c r="L289" s="3"/>
      <c r="M289" s="3"/>
      <c r="N289" s="3"/>
      <c r="O289" s="3"/>
      <c r="P289" s="3"/>
      <c r="Q289" s="79"/>
      <c r="R289" s="3"/>
      <c r="S289" s="3"/>
      <c r="T289" s="3"/>
      <c r="U289" s="3"/>
      <c r="V289" s="3"/>
      <c r="W289" s="3"/>
      <c r="X289" s="3"/>
      <c r="Y289" s="3"/>
      <c r="Z289" s="3"/>
      <c r="AA289" s="3"/>
      <c r="AB289" s="3"/>
      <c r="AC289" s="3"/>
      <c r="AD289" s="3"/>
      <c r="AE289" s="3"/>
      <c r="AF289" s="521"/>
      <c r="AG289" s="521"/>
      <c r="AH289" s="46"/>
      <c r="AN289" s="3"/>
      <c r="AT289" s="3"/>
      <c r="BU289" s="3"/>
    </row>
    <row r="290" spans="1:73" s="78" customFormat="1" x14ac:dyDescent="0.2">
      <c r="A290" s="2"/>
      <c r="B290" s="2"/>
      <c r="C290" s="2"/>
      <c r="D290" s="2"/>
      <c r="F290" s="3"/>
      <c r="G290" s="3"/>
      <c r="H290" s="3"/>
      <c r="I290" s="3"/>
      <c r="J290" s="3"/>
      <c r="K290" s="3"/>
      <c r="L290" s="3"/>
      <c r="M290" s="3"/>
      <c r="N290" s="3"/>
      <c r="O290" s="3"/>
      <c r="P290" s="3"/>
      <c r="Q290" s="79"/>
      <c r="R290" s="3"/>
      <c r="S290" s="3"/>
      <c r="T290" s="3"/>
      <c r="U290" s="3"/>
      <c r="V290" s="3"/>
      <c r="W290" s="3"/>
      <c r="X290" s="3"/>
      <c r="Y290" s="3"/>
      <c r="Z290" s="3"/>
      <c r="AA290" s="3"/>
      <c r="AB290" s="3"/>
      <c r="AC290" s="3"/>
      <c r="AD290" s="3"/>
      <c r="AE290" s="3"/>
      <c r="AF290" s="521"/>
      <c r="AG290" s="521"/>
      <c r="AH290" s="46"/>
      <c r="AN290" s="3"/>
      <c r="AT290" s="3"/>
      <c r="BU290" s="3"/>
    </row>
    <row r="291" spans="1:73" s="78" customFormat="1" x14ac:dyDescent="0.2">
      <c r="A291" s="2"/>
      <c r="B291" s="2"/>
      <c r="C291" s="2"/>
      <c r="D291" s="2"/>
      <c r="F291" s="3"/>
      <c r="G291" s="3"/>
      <c r="H291" s="3"/>
      <c r="I291" s="3"/>
      <c r="J291" s="3"/>
      <c r="K291" s="3"/>
      <c r="L291" s="3"/>
      <c r="M291" s="3"/>
      <c r="N291" s="3"/>
      <c r="O291" s="3"/>
      <c r="P291" s="3"/>
      <c r="Q291" s="79"/>
      <c r="R291" s="3"/>
      <c r="S291" s="3"/>
      <c r="T291" s="3"/>
      <c r="U291" s="3"/>
      <c r="V291" s="3"/>
      <c r="W291" s="3"/>
      <c r="X291" s="3"/>
      <c r="Y291" s="3"/>
      <c r="Z291" s="3"/>
      <c r="AA291" s="3"/>
      <c r="AB291" s="3"/>
      <c r="AC291" s="3"/>
      <c r="AD291" s="3"/>
      <c r="AE291" s="3"/>
      <c r="AF291" s="521"/>
      <c r="AG291" s="521"/>
      <c r="AH291" s="46"/>
      <c r="AN291" s="3"/>
      <c r="AT291" s="3"/>
      <c r="BU291" s="3"/>
    </row>
  </sheetData>
  <customSheetViews>
    <customSheetView guid="{454424E5-4F8E-4BF6-8BD3-7AB5E714315B}" scale="85" fitToPage="1">
      <pane ySplit="3" topLeftCell="A37" activePane="bottomLeft" state="frozenSplit"/>
      <selection pane="bottomLeft" activeCell="C8" sqref="C8"/>
      <pageMargins left="0.7" right="0.7" top="0.75" bottom="0.75" header="0.3" footer="0.3"/>
      <pageSetup paperSize="9" scale="10" orientation="portrait"/>
    </customSheetView>
  </customSheetViews>
  <hyperlinks>
    <hyperlink ref="C6" r:id="rId1" xr:uid="{00000000-0004-0000-0700-000000000000}"/>
    <hyperlink ref="C7" r:id="rId2" display="http://igsn.org/GFFB1004K" xr:uid="{00000000-0004-0000-0700-000001000000}"/>
    <hyperlink ref="C8" r:id="rId3" display="http://igsn.org/GFFB1005B" xr:uid="{00000000-0004-0000-0700-000002000000}"/>
    <hyperlink ref="C9" r:id="rId4" display="http://igsn.org/GFFB1005C" xr:uid="{00000000-0004-0000-0700-000003000000}"/>
    <hyperlink ref="C10" r:id="rId5" display="http://igsn.org/GFFB1005D" xr:uid="{00000000-0004-0000-0700-000004000000}"/>
    <hyperlink ref="C11" r:id="rId6" display="http://igsn.org/GFFB1005E" xr:uid="{00000000-0004-0000-0700-000005000000}"/>
    <hyperlink ref="C12" r:id="rId7" display="http://igsn.org/GFFB1005P" xr:uid="{00000000-0004-0000-0700-000006000000}"/>
    <hyperlink ref="C13" r:id="rId8" display="http://igsn.org/GFFB1005Q" xr:uid="{00000000-0004-0000-0700-000007000000}"/>
    <hyperlink ref="C14" r:id="rId9" display="http://igsn.org/GFFB1005F" xr:uid="{00000000-0004-0000-0700-000008000000}"/>
    <hyperlink ref="C15" r:id="rId10" display="http://igsn.org/GFFB1005G" xr:uid="{00000000-0004-0000-0700-000009000000}"/>
    <hyperlink ref="C16" r:id="rId11" display="http://igsn.org/GFFB1005H" xr:uid="{00000000-0004-0000-0700-00000A000000}"/>
    <hyperlink ref="C18" r:id="rId12" display="http://igsn.org/GFFB10058" xr:uid="{00000000-0004-0000-0700-00000B000000}"/>
    <hyperlink ref="C19" r:id="rId13" display="http://igsn.org/GFFB10059" xr:uid="{00000000-0004-0000-0700-00000C000000}"/>
    <hyperlink ref="C17" r:id="rId14" display="http://igsn.org/GFFB1005A" xr:uid="{00000000-0004-0000-0700-00000D000000}"/>
    <hyperlink ref="C25" r:id="rId15" display="http://igsn.org/GFFB1004L" xr:uid="{00000000-0004-0000-0700-00000E000000}"/>
    <hyperlink ref="C26" r:id="rId16" display="http://igsn.org/GFFB1004M" xr:uid="{00000000-0004-0000-0700-00000F000000}"/>
    <hyperlink ref="C27" r:id="rId17" display="http://igsn.org/GFFB1004N" xr:uid="{00000000-0004-0000-0700-000010000000}"/>
    <hyperlink ref="C28" r:id="rId18" display="http://igsn.org/GFFB1004P" xr:uid="{00000000-0004-0000-0700-000011000000}"/>
    <hyperlink ref="C29" r:id="rId19" display="http://igsn.org/GFFB1004Q" xr:uid="{00000000-0004-0000-0700-000012000000}"/>
    <hyperlink ref="C30" r:id="rId20" display="http://igsn.org/GFFB1004R" xr:uid="{00000000-0004-0000-0700-000013000000}"/>
    <hyperlink ref="C31" r:id="rId21" display="http://igsn.org/GFFB1004S" xr:uid="{00000000-0004-0000-0700-000014000000}"/>
    <hyperlink ref="C32" r:id="rId22" display="http://igsn.org/GFFB1004T" xr:uid="{00000000-0004-0000-0700-000015000000}"/>
    <hyperlink ref="C33" r:id="rId23" display="http://igsn.org/GFFB1004U" xr:uid="{00000000-0004-0000-0700-000016000000}"/>
    <hyperlink ref="C39" r:id="rId24" display="http://igsn.org/GFFB1004V" xr:uid="{00000000-0004-0000-0700-000017000000}"/>
    <hyperlink ref="C40" r:id="rId25" display="http://igsn.org/GFFB1004W" xr:uid="{00000000-0004-0000-0700-000018000000}"/>
    <hyperlink ref="C41" r:id="rId26" display="http://igsn.org/GFFB1004X" xr:uid="{00000000-0004-0000-0700-000019000000}"/>
    <hyperlink ref="C42" r:id="rId27" display="http://igsn.org/GFFB1004Y" xr:uid="{00000000-0004-0000-0700-00001A000000}"/>
    <hyperlink ref="C43" r:id="rId28" display="http://igsn.org/GFFB1004Z" xr:uid="{00000000-0004-0000-0700-00001B000000}"/>
    <hyperlink ref="C44" r:id="rId29" display="http://igsn.org/GFFB10050" xr:uid="{00000000-0004-0000-0700-00001C000000}"/>
    <hyperlink ref="C45" r:id="rId30" display="http://igsn.org/GFFB10051" xr:uid="{00000000-0004-0000-0700-00001D000000}"/>
    <hyperlink ref="C46" r:id="rId31" display="http://igsn.org/GFFB10052" xr:uid="{00000000-0004-0000-0700-00001E000000}"/>
    <hyperlink ref="C47" r:id="rId32" display="http://igsn.org/GFFB10053" xr:uid="{00000000-0004-0000-0700-00001F000000}"/>
    <hyperlink ref="C48" r:id="rId33" display="http://igsn.org/GFFB10054" xr:uid="{00000000-0004-0000-0700-000020000000}"/>
    <hyperlink ref="C49" r:id="rId34" display="http://igsn.org/GFFB10055" xr:uid="{00000000-0004-0000-0700-000021000000}"/>
    <hyperlink ref="C50" r:id="rId35" display="http://igsn.org/GFFB10056" xr:uid="{00000000-0004-0000-0700-000022000000}"/>
    <hyperlink ref="C51" r:id="rId36" display="http://igsn.org/GFFB10057" xr:uid="{00000000-0004-0000-0700-000023000000}"/>
    <hyperlink ref="C52" r:id="rId37" display="http://igsn.org/GFFB1005V" xr:uid="{00000000-0004-0000-0700-000024000000}"/>
    <hyperlink ref="C58" r:id="rId38" display="http://igsn.org/GFFB1005J" xr:uid="{00000000-0004-0000-0700-000025000000}"/>
    <hyperlink ref="C59" r:id="rId39" display="http://igsn.org/GFFB1005K" xr:uid="{00000000-0004-0000-0700-000026000000}"/>
    <hyperlink ref="C60" r:id="rId40" display="http://igsn.org/GFFB1005R" xr:uid="{00000000-0004-0000-0700-000027000000}"/>
    <hyperlink ref="C66" r:id="rId41" display="http://igsn.org/GFFB1005L" xr:uid="{00000000-0004-0000-0700-000028000000}"/>
    <hyperlink ref="C67" r:id="rId42" display="http://igsn.org/GFFB1005M" xr:uid="{00000000-0004-0000-0700-000029000000}"/>
    <hyperlink ref="C68" r:id="rId43" display="http://igsn.org/GFFB1004G" xr:uid="{00000000-0004-0000-0700-00002A000000}"/>
    <hyperlink ref="C69" r:id="rId44" display="http://igsn.org/GFFB1004H" xr:uid="{00000000-0004-0000-0700-00002B000000}"/>
    <hyperlink ref="C70" r:id="rId45" display="http://igsn.org/GFFB1005N" xr:uid="{00000000-0004-0000-0700-00002C000000}"/>
    <hyperlink ref="C71" r:id="rId46" display="http://igsn.org/GFFB1005S" xr:uid="{00000000-0004-0000-0700-00002D000000}"/>
    <hyperlink ref="C72" r:id="rId47" display="http://igsn.org/GFFB1005W" xr:uid="{00000000-0004-0000-0700-00002E000000}"/>
    <hyperlink ref="C73" r:id="rId48" display="http://igsn.org/GFFB1005T" xr:uid="{00000000-0004-0000-0700-00002F000000}"/>
    <hyperlink ref="C74" r:id="rId49" display="http://igsn.org/GFFB1005X" xr:uid="{00000000-0004-0000-0700-000030000000}"/>
  </hyperlinks>
  <pageMargins left="0.7" right="0.7" top="0.75" bottom="0.75" header="0.3" footer="0.3"/>
  <pageSetup paperSize="9" scale="10" orientation="landscape"/>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pageSetUpPr fitToPage="1"/>
  </sheetPr>
  <dimension ref="A1:WVM86"/>
  <sheetViews>
    <sheetView topLeftCell="A31" zoomScale="120" zoomScaleNormal="120" zoomScalePageLayoutView="120" workbookViewId="0">
      <pane xSplit="1" topLeftCell="M1" activePane="topRight" state="frozen"/>
      <selection activeCell="O14" sqref="O14"/>
      <selection pane="topRight" activeCell="T44" sqref="T44"/>
    </sheetView>
  </sheetViews>
  <sheetFormatPr baseColWidth="10" defaultColWidth="12.5" defaultRowHeight="14" x14ac:dyDescent="0.15"/>
  <cols>
    <col min="1" max="1" width="14.33203125" style="126" customWidth="1"/>
    <col min="2" max="2" width="2.5" style="126" customWidth="1"/>
    <col min="3" max="3" width="11.83203125" style="133" bestFit="1" customWidth="1"/>
    <col min="4" max="4" width="17.5" style="126" customWidth="1"/>
    <col min="5" max="5" width="11.1640625" style="126" customWidth="1"/>
    <col min="6" max="6" width="14.33203125" style="126" customWidth="1"/>
    <col min="7" max="7" width="11.83203125" style="133" customWidth="1"/>
    <col min="8" max="12" width="6.83203125" style="140" customWidth="1"/>
    <col min="13" max="16" width="6.6640625" style="140" customWidth="1"/>
    <col min="17" max="17" width="6.33203125" style="126" customWidth="1"/>
    <col min="18" max="18" width="10.6640625" style="151" customWidth="1"/>
    <col min="19" max="19" width="9.6640625" style="151" customWidth="1"/>
    <col min="20" max="20" width="6.83203125" style="126" customWidth="1"/>
    <col min="21" max="21" width="6.83203125" style="151" customWidth="1"/>
    <col min="22" max="22" width="6.83203125" style="126" customWidth="1"/>
    <col min="23" max="24" width="6.83203125" style="151" customWidth="1"/>
    <col min="25" max="42" width="6.83203125" style="126" customWidth="1"/>
    <col min="43" max="184" width="12.5" style="126"/>
    <col min="185" max="185" width="36.6640625" style="126" customWidth="1"/>
    <col min="186" max="186" width="13.5" style="126" customWidth="1"/>
    <col min="187" max="187" width="21.33203125" style="126" customWidth="1"/>
    <col min="188" max="188" width="14" style="126" customWidth="1"/>
    <col min="189" max="189" width="10.5" style="126" customWidth="1"/>
    <col min="190" max="190" width="10.6640625" style="126" customWidth="1"/>
    <col min="191" max="191" width="10.33203125" style="126" customWidth="1"/>
    <col min="192" max="193" width="13.5" style="126" customWidth="1"/>
    <col min="194" max="201" width="9.83203125" style="126" customWidth="1"/>
    <col min="202" max="203" width="9" style="126" customWidth="1"/>
    <col min="204" max="204" width="8.33203125" style="126" customWidth="1"/>
    <col min="205" max="221" width="9" style="126" customWidth="1"/>
    <col min="222" max="232" width="9.5" style="126" customWidth="1"/>
    <col min="233" max="255" width="8" style="126" customWidth="1"/>
    <col min="256" max="256" width="7.6640625" style="126" customWidth="1"/>
    <col min="257" max="440" width="12.5" style="126"/>
    <col min="441" max="441" width="36.6640625" style="126" customWidth="1"/>
    <col min="442" max="442" width="13.5" style="126" customWidth="1"/>
    <col min="443" max="443" width="21.33203125" style="126" customWidth="1"/>
    <col min="444" max="444" width="14" style="126" customWidth="1"/>
    <col min="445" max="445" width="10.5" style="126" customWidth="1"/>
    <col min="446" max="446" width="10.6640625" style="126" customWidth="1"/>
    <col min="447" max="447" width="10.33203125" style="126" customWidth="1"/>
    <col min="448" max="449" width="13.5" style="126" customWidth="1"/>
    <col min="450" max="457" width="9.83203125" style="126" customWidth="1"/>
    <col min="458" max="459" width="9" style="126" customWidth="1"/>
    <col min="460" max="460" width="8.33203125" style="126" customWidth="1"/>
    <col min="461" max="477" width="9" style="126" customWidth="1"/>
    <col min="478" max="488" width="9.5" style="126" customWidth="1"/>
    <col min="489" max="511" width="8" style="126" customWidth="1"/>
    <col min="512" max="512" width="7.6640625" style="126" customWidth="1"/>
    <col min="513" max="696" width="12.5" style="126"/>
    <col min="697" max="697" width="36.6640625" style="126" customWidth="1"/>
    <col min="698" max="698" width="13.5" style="126" customWidth="1"/>
    <col min="699" max="699" width="21.33203125" style="126" customWidth="1"/>
    <col min="700" max="700" width="14" style="126" customWidth="1"/>
    <col min="701" max="701" width="10.5" style="126" customWidth="1"/>
    <col min="702" max="702" width="10.6640625" style="126" customWidth="1"/>
    <col min="703" max="703" width="10.33203125" style="126" customWidth="1"/>
    <col min="704" max="705" width="13.5" style="126" customWidth="1"/>
    <col min="706" max="713" width="9.83203125" style="126" customWidth="1"/>
    <col min="714" max="715" width="9" style="126" customWidth="1"/>
    <col min="716" max="716" width="8.33203125" style="126" customWidth="1"/>
    <col min="717" max="733" width="9" style="126" customWidth="1"/>
    <col min="734" max="744" width="9.5" style="126" customWidth="1"/>
    <col min="745" max="767" width="8" style="126" customWidth="1"/>
    <col min="768" max="768" width="7.6640625" style="126" customWidth="1"/>
    <col min="769" max="952" width="12.5" style="126"/>
    <col min="953" max="953" width="36.6640625" style="126" customWidth="1"/>
    <col min="954" max="954" width="13.5" style="126" customWidth="1"/>
    <col min="955" max="955" width="21.33203125" style="126" customWidth="1"/>
    <col min="956" max="956" width="14" style="126" customWidth="1"/>
    <col min="957" max="957" width="10.5" style="126" customWidth="1"/>
    <col min="958" max="958" width="10.6640625" style="126" customWidth="1"/>
    <col min="959" max="959" width="10.33203125" style="126" customWidth="1"/>
    <col min="960" max="961" width="13.5" style="126" customWidth="1"/>
    <col min="962" max="969" width="9.83203125" style="126" customWidth="1"/>
    <col min="970" max="971" width="9" style="126" customWidth="1"/>
    <col min="972" max="972" width="8.33203125" style="126" customWidth="1"/>
    <col min="973" max="989" width="9" style="126" customWidth="1"/>
    <col min="990" max="1000" width="9.5" style="126" customWidth="1"/>
    <col min="1001" max="1023" width="8" style="126" customWidth="1"/>
    <col min="1024" max="1024" width="7.6640625" style="126" customWidth="1"/>
    <col min="1025" max="1208" width="12.5" style="126"/>
    <col min="1209" max="1209" width="36.6640625" style="126" customWidth="1"/>
    <col min="1210" max="1210" width="13.5" style="126" customWidth="1"/>
    <col min="1211" max="1211" width="21.33203125" style="126" customWidth="1"/>
    <col min="1212" max="1212" width="14" style="126" customWidth="1"/>
    <col min="1213" max="1213" width="10.5" style="126" customWidth="1"/>
    <col min="1214" max="1214" width="10.6640625" style="126" customWidth="1"/>
    <col min="1215" max="1215" width="10.33203125" style="126" customWidth="1"/>
    <col min="1216" max="1217" width="13.5" style="126" customWidth="1"/>
    <col min="1218" max="1225" width="9.83203125" style="126" customWidth="1"/>
    <col min="1226" max="1227" width="9" style="126" customWidth="1"/>
    <col min="1228" max="1228" width="8.33203125" style="126" customWidth="1"/>
    <col min="1229" max="1245" width="9" style="126" customWidth="1"/>
    <col min="1246" max="1256" width="9.5" style="126" customWidth="1"/>
    <col min="1257" max="1279" width="8" style="126" customWidth="1"/>
    <col min="1280" max="1280" width="7.6640625" style="126" customWidth="1"/>
    <col min="1281" max="1464" width="12.5" style="126"/>
    <col min="1465" max="1465" width="36.6640625" style="126" customWidth="1"/>
    <col min="1466" max="1466" width="13.5" style="126" customWidth="1"/>
    <col min="1467" max="1467" width="21.33203125" style="126" customWidth="1"/>
    <col min="1468" max="1468" width="14" style="126" customWidth="1"/>
    <col min="1469" max="1469" width="10.5" style="126" customWidth="1"/>
    <col min="1470" max="1470" width="10.6640625" style="126" customWidth="1"/>
    <col min="1471" max="1471" width="10.33203125" style="126" customWidth="1"/>
    <col min="1472" max="1473" width="13.5" style="126" customWidth="1"/>
    <col min="1474" max="1481" width="9.83203125" style="126" customWidth="1"/>
    <col min="1482" max="1483" width="9" style="126" customWidth="1"/>
    <col min="1484" max="1484" width="8.33203125" style="126" customWidth="1"/>
    <col min="1485" max="1501" width="9" style="126" customWidth="1"/>
    <col min="1502" max="1512" width="9.5" style="126" customWidth="1"/>
    <col min="1513" max="1535" width="8" style="126" customWidth="1"/>
    <col min="1536" max="1536" width="7.6640625" style="126" customWidth="1"/>
    <col min="1537" max="1720" width="12.5" style="126"/>
    <col min="1721" max="1721" width="36.6640625" style="126" customWidth="1"/>
    <col min="1722" max="1722" width="13.5" style="126" customWidth="1"/>
    <col min="1723" max="1723" width="21.33203125" style="126" customWidth="1"/>
    <col min="1724" max="1724" width="14" style="126" customWidth="1"/>
    <col min="1725" max="1725" width="10.5" style="126" customWidth="1"/>
    <col min="1726" max="1726" width="10.6640625" style="126" customWidth="1"/>
    <col min="1727" max="1727" width="10.33203125" style="126" customWidth="1"/>
    <col min="1728" max="1729" width="13.5" style="126" customWidth="1"/>
    <col min="1730" max="1737" width="9.83203125" style="126" customWidth="1"/>
    <col min="1738" max="1739" width="9" style="126" customWidth="1"/>
    <col min="1740" max="1740" width="8.33203125" style="126" customWidth="1"/>
    <col min="1741" max="1757" width="9" style="126" customWidth="1"/>
    <col min="1758" max="1768" width="9.5" style="126" customWidth="1"/>
    <col min="1769" max="1791" width="8" style="126" customWidth="1"/>
    <col min="1792" max="1792" width="7.6640625" style="126" customWidth="1"/>
    <col min="1793" max="1976" width="12.5" style="126"/>
    <col min="1977" max="1977" width="36.6640625" style="126" customWidth="1"/>
    <col min="1978" max="1978" width="13.5" style="126" customWidth="1"/>
    <col min="1979" max="1979" width="21.33203125" style="126" customWidth="1"/>
    <col min="1980" max="1980" width="14" style="126" customWidth="1"/>
    <col min="1981" max="1981" width="10.5" style="126" customWidth="1"/>
    <col min="1982" max="1982" width="10.6640625" style="126" customWidth="1"/>
    <col min="1983" max="1983" width="10.33203125" style="126" customWidth="1"/>
    <col min="1984" max="1985" width="13.5" style="126" customWidth="1"/>
    <col min="1986" max="1993" width="9.83203125" style="126" customWidth="1"/>
    <col min="1994" max="1995" width="9" style="126" customWidth="1"/>
    <col min="1996" max="1996" width="8.33203125" style="126" customWidth="1"/>
    <col min="1997" max="2013" width="9" style="126" customWidth="1"/>
    <col min="2014" max="2024" width="9.5" style="126" customWidth="1"/>
    <col min="2025" max="2047" width="8" style="126" customWidth="1"/>
    <col min="2048" max="2048" width="7.6640625" style="126" customWidth="1"/>
    <col min="2049" max="2232" width="12.5" style="126"/>
    <col min="2233" max="2233" width="36.6640625" style="126" customWidth="1"/>
    <col min="2234" max="2234" width="13.5" style="126" customWidth="1"/>
    <col min="2235" max="2235" width="21.33203125" style="126" customWidth="1"/>
    <col min="2236" max="2236" width="14" style="126" customWidth="1"/>
    <col min="2237" max="2237" width="10.5" style="126" customWidth="1"/>
    <col min="2238" max="2238" width="10.6640625" style="126" customWidth="1"/>
    <col min="2239" max="2239" width="10.33203125" style="126" customWidth="1"/>
    <col min="2240" max="2241" width="13.5" style="126" customWidth="1"/>
    <col min="2242" max="2249" width="9.83203125" style="126" customWidth="1"/>
    <col min="2250" max="2251" width="9" style="126" customWidth="1"/>
    <col min="2252" max="2252" width="8.33203125" style="126" customWidth="1"/>
    <col min="2253" max="2269" width="9" style="126" customWidth="1"/>
    <col min="2270" max="2280" width="9.5" style="126" customWidth="1"/>
    <col min="2281" max="2303" width="8" style="126" customWidth="1"/>
    <col min="2304" max="2304" width="7.6640625" style="126" customWidth="1"/>
    <col min="2305" max="2488" width="12.5" style="126"/>
    <col min="2489" max="2489" width="36.6640625" style="126" customWidth="1"/>
    <col min="2490" max="2490" width="13.5" style="126" customWidth="1"/>
    <col min="2491" max="2491" width="21.33203125" style="126" customWidth="1"/>
    <col min="2492" max="2492" width="14" style="126" customWidth="1"/>
    <col min="2493" max="2493" width="10.5" style="126" customWidth="1"/>
    <col min="2494" max="2494" width="10.6640625" style="126" customWidth="1"/>
    <col min="2495" max="2495" width="10.33203125" style="126" customWidth="1"/>
    <col min="2496" max="2497" width="13.5" style="126" customWidth="1"/>
    <col min="2498" max="2505" width="9.83203125" style="126" customWidth="1"/>
    <col min="2506" max="2507" width="9" style="126" customWidth="1"/>
    <col min="2508" max="2508" width="8.33203125" style="126" customWidth="1"/>
    <col min="2509" max="2525" width="9" style="126" customWidth="1"/>
    <col min="2526" max="2536" width="9.5" style="126" customWidth="1"/>
    <col min="2537" max="2559" width="8" style="126" customWidth="1"/>
    <col min="2560" max="2560" width="7.6640625" style="126" customWidth="1"/>
    <col min="2561" max="2744" width="12.5" style="126"/>
    <col min="2745" max="2745" width="36.6640625" style="126" customWidth="1"/>
    <col min="2746" max="2746" width="13.5" style="126" customWidth="1"/>
    <col min="2747" max="2747" width="21.33203125" style="126" customWidth="1"/>
    <col min="2748" max="2748" width="14" style="126" customWidth="1"/>
    <col min="2749" max="2749" width="10.5" style="126" customWidth="1"/>
    <col min="2750" max="2750" width="10.6640625" style="126" customWidth="1"/>
    <col min="2751" max="2751" width="10.33203125" style="126" customWidth="1"/>
    <col min="2752" max="2753" width="13.5" style="126" customWidth="1"/>
    <col min="2754" max="2761" width="9.83203125" style="126" customWidth="1"/>
    <col min="2762" max="2763" width="9" style="126" customWidth="1"/>
    <col min="2764" max="2764" width="8.33203125" style="126" customWidth="1"/>
    <col min="2765" max="2781" width="9" style="126" customWidth="1"/>
    <col min="2782" max="2792" width="9.5" style="126" customWidth="1"/>
    <col min="2793" max="2815" width="8" style="126" customWidth="1"/>
    <col min="2816" max="2816" width="7.6640625" style="126" customWidth="1"/>
    <col min="2817" max="3000" width="12.5" style="126"/>
    <col min="3001" max="3001" width="36.6640625" style="126" customWidth="1"/>
    <col min="3002" max="3002" width="13.5" style="126" customWidth="1"/>
    <col min="3003" max="3003" width="21.33203125" style="126" customWidth="1"/>
    <col min="3004" max="3004" width="14" style="126" customWidth="1"/>
    <col min="3005" max="3005" width="10.5" style="126" customWidth="1"/>
    <col min="3006" max="3006" width="10.6640625" style="126" customWidth="1"/>
    <col min="3007" max="3007" width="10.33203125" style="126" customWidth="1"/>
    <col min="3008" max="3009" width="13.5" style="126" customWidth="1"/>
    <col min="3010" max="3017" width="9.83203125" style="126" customWidth="1"/>
    <col min="3018" max="3019" width="9" style="126" customWidth="1"/>
    <col min="3020" max="3020" width="8.33203125" style="126" customWidth="1"/>
    <col min="3021" max="3037" width="9" style="126" customWidth="1"/>
    <col min="3038" max="3048" width="9.5" style="126" customWidth="1"/>
    <col min="3049" max="3071" width="8" style="126" customWidth="1"/>
    <col min="3072" max="3072" width="7.6640625" style="126" customWidth="1"/>
    <col min="3073" max="3256" width="12.5" style="126"/>
    <col min="3257" max="3257" width="36.6640625" style="126" customWidth="1"/>
    <col min="3258" max="3258" width="13.5" style="126" customWidth="1"/>
    <col min="3259" max="3259" width="21.33203125" style="126" customWidth="1"/>
    <col min="3260" max="3260" width="14" style="126" customWidth="1"/>
    <col min="3261" max="3261" width="10.5" style="126" customWidth="1"/>
    <col min="3262" max="3262" width="10.6640625" style="126" customWidth="1"/>
    <col min="3263" max="3263" width="10.33203125" style="126" customWidth="1"/>
    <col min="3264" max="3265" width="13.5" style="126" customWidth="1"/>
    <col min="3266" max="3273" width="9.83203125" style="126" customWidth="1"/>
    <col min="3274" max="3275" width="9" style="126" customWidth="1"/>
    <col min="3276" max="3276" width="8.33203125" style="126" customWidth="1"/>
    <col min="3277" max="3293" width="9" style="126" customWidth="1"/>
    <col min="3294" max="3304" width="9.5" style="126" customWidth="1"/>
    <col min="3305" max="3327" width="8" style="126" customWidth="1"/>
    <col min="3328" max="3328" width="7.6640625" style="126" customWidth="1"/>
    <col min="3329" max="3512" width="12.5" style="126"/>
    <col min="3513" max="3513" width="36.6640625" style="126" customWidth="1"/>
    <col min="3514" max="3514" width="13.5" style="126" customWidth="1"/>
    <col min="3515" max="3515" width="21.33203125" style="126" customWidth="1"/>
    <col min="3516" max="3516" width="14" style="126" customWidth="1"/>
    <col min="3517" max="3517" width="10.5" style="126" customWidth="1"/>
    <col min="3518" max="3518" width="10.6640625" style="126" customWidth="1"/>
    <col min="3519" max="3519" width="10.33203125" style="126" customWidth="1"/>
    <col min="3520" max="3521" width="13.5" style="126" customWidth="1"/>
    <col min="3522" max="3529" width="9.83203125" style="126" customWidth="1"/>
    <col min="3530" max="3531" width="9" style="126" customWidth="1"/>
    <col min="3532" max="3532" width="8.33203125" style="126" customWidth="1"/>
    <col min="3533" max="3549" width="9" style="126" customWidth="1"/>
    <col min="3550" max="3560" width="9.5" style="126" customWidth="1"/>
    <col min="3561" max="3583" width="8" style="126" customWidth="1"/>
    <col min="3584" max="3584" width="7.6640625" style="126" customWidth="1"/>
    <col min="3585" max="3768" width="12.5" style="126"/>
    <col min="3769" max="3769" width="36.6640625" style="126" customWidth="1"/>
    <col min="3770" max="3770" width="13.5" style="126" customWidth="1"/>
    <col min="3771" max="3771" width="21.33203125" style="126" customWidth="1"/>
    <col min="3772" max="3772" width="14" style="126" customWidth="1"/>
    <col min="3773" max="3773" width="10.5" style="126" customWidth="1"/>
    <col min="3774" max="3774" width="10.6640625" style="126" customWidth="1"/>
    <col min="3775" max="3775" width="10.33203125" style="126" customWidth="1"/>
    <col min="3776" max="3777" width="13.5" style="126" customWidth="1"/>
    <col min="3778" max="3785" width="9.83203125" style="126" customWidth="1"/>
    <col min="3786" max="3787" width="9" style="126" customWidth="1"/>
    <col min="3788" max="3788" width="8.33203125" style="126" customWidth="1"/>
    <col min="3789" max="3805" width="9" style="126" customWidth="1"/>
    <col min="3806" max="3816" width="9.5" style="126" customWidth="1"/>
    <col min="3817" max="3839" width="8" style="126" customWidth="1"/>
    <col min="3840" max="3840" width="7.6640625" style="126" customWidth="1"/>
    <col min="3841" max="4024" width="12.5" style="126"/>
    <col min="4025" max="4025" width="36.6640625" style="126" customWidth="1"/>
    <col min="4026" max="4026" width="13.5" style="126" customWidth="1"/>
    <col min="4027" max="4027" width="21.33203125" style="126" customWidth="1"/>
    <col min="4028" max="4028" width="14" style="126" customWidth="1"/>
    <col min="4029" max="4029" width="10.5" style="126" customWidth="1"/>
    <col min="4030" max="4030" width="10.6640625" style="126" customWidth="1"/>
    <col min="4031" max="4031" width="10.33203125" style="126" customWidth="1"/>
    <col min="4032" max="4033" width="13.5" style="126" customWidth="1"/>
    <col min="4034" max="4041" width="9.83203125" style="126" customWidth="1"/>
    <col min="4042" max="4043" width="9" style="126" customWidth="1"/>
    <col min="4044" max="4044" width="8.33203125" style="126" customWidth="1"/>
    <col min="4045" max="4061" width="9" style="126" customWidth="1"/>
    <col min="4062" max="4072" width="9.5" style="126" customWidth="1"/>
    <col min="4073" max="4095" width="8" style="126" customWidth="1"/>
    <col min="4096" max="4096" width="7.6640625" style="126" customWidth="1"/>
    <col min="4097" max="4280" width="12.5" style="126"/>
    <col min="4281" max="4281" width="36.6640625" style="126" customWidth="1"/>
    <col min="4282" max="4282" width="13.5" style="126" customWidth="1"/>
    <col min="4283" max="4283" width="21.33203125" style="126" customWidth="1"/>
    <col min="4284" max="4284" width="14" style="126" customWidth="1"/>
    <col min="4285" max="4285" width="10.5" style="126" customWidth="1"/>
    <col min="4286" max="4286" width="10.6640625" style="126" customWidth="1"/>
    <col min="4287" max="4287" width="10.33203125" style="126" customWidth="1"/>
    <col min="4288" max="4289" width="13.5" style="126" customWidth="1"/>
    <col min="4290" max="4297" width="9.83203125" style="126" customWidth="1"/>
    <col min="4298" max="4299" width="9" style="126" customWidth="1"/>
    <col min="4300" max="4300" width="8.33203125" style="126" customWidth="1"/>
    <col min="4301" max="4317" width="9" style="126" customWidth="1"/>
    <col min="4318" max="4328" width="9.5" style="126" customWidth="1"/>
    <col min="4329" max="4351" width="8" style="126" customWidth="1"/>
    <col min="4352" max="4352" width="7.6640625" style="126" customWidth="1"/>
    <col min="4353" max="4536" width="12.5" style="126"/>
    <col min="4537" max="4537" width="36.6640625" style="126" customWidth="1"/>
    <col min="4538" max="4538" width="13.5" style="126" customWidth="1"/>
    <col min="4539" max="4539" width="21.33203125" style="126" customWidth="1"/>
    <col min="4540" max="4540" width="14" style="126" customWidth="1"/>
    <col min="4541" max="4541" width="10.5" style="126" customWidth="1"/>
    <col min="4542" max="4542" width="10.6640625" style="126" customWidth="1"/>
    <col min="4543" max="4543" width="10.33203125" style="126" customWidth="1"/>
    <col min="4544" max="4545" width="13.5" style="126" customWidth="1"/>
    <col min="4546" max="4553" width="9.83203125" style="126" customWidth="1"/>
    <col min="4554" max="4555" width="9" style="126" customWidth="1"/>
    <col min="4556" max="4556" width="8.33203125" style="126" customWidth="1"/>
    <col min="4557" max="4573" width="9" style="126" customWidth="1"/>
    <col min="4574" max="4584" width="9.5" style="126" customWidth="1"/>
    <col min="4585" max="4607" width="8" style="126" customWidth="1"/>
    <col min="4608" max="4608" width="7.6640625" style="126" customWidth="1"/>
    <col min="4609" max="4792" width="12.5" style="126"/>
    <col min="4793" max="4793" width="36.6640625" style="126" customWidth="1"/>
    <col min="4794" max="4794" width="13.5" style="126" customWidth="1"/>
    <col min="4795" max="4795" width="21.33203125" style="126" customWidth="1"/>
    <col min="4796" max="4796" width="14" style="126" customWidth="1"/>
    <col min="4797" max="4797" width="10.5" style="126" customWidth="1"/>
    <col min="4798" max="4798" width="10.6640625" style="126" customWidth="1"/>
    <col min="4799" max="4799" width="10.33203125" style="126" customWidth="1"/>
    <col min="4800" max="4801" width="13.5" style="126" customWidth="1"/>
    <col min="4802" max="4809" width="9.83203125" style="126" customWidth="1"/>
    <col min="4810" max="4811" width="9" style="126" customWidth="1"/>
    <col min="4812" max="4812" width="8.33203125" style="126" customWidth="1"/>
    <col min="4813" max="4829" width="9" style="126" customWidth="1"/>
    <col min="4830" max="4840" width="9.5" style="126" customWidth="1"/>
    <col min="4841" max="4863" width="8" style="126" customWidth="1"/>
    <col min="4864" max="4864" width="7.6640625" style="126" customWidth="1"/>
    <col min="4865" max="5048" width="12.5" style="126"/>
    <col min="5049" max="5049" width="36.6640625" style="126" customWidth="1"/>
    <col min="5050" max="5050" width="13.5" style="126" customWidth="1"/>
    <col min="5051" max="5051" width="21.33203125" style="126" customWidth="1"/>
    <col min="5052" max="5052" width="14" style="126" customWidth="1"/>
    <col min="5053" max="5053" width="10.5" style="126" customWidth="1"/>
    <col min="5054" max="5054" width="10.6640625" style="126" customWidth="1"/>
    <col min="5055" max="5055" width="10.33203125" style="126" customWidth="1"/>
    <col min="5056" max="5057" width="13.5" style="126" customWidth="1"/>
    <col min="5058" max="5065" width="9.83203125" style="126" customWidth="1"/>
    <col min="5066" max="5067" width="9" style="126" customWidth="1"/>
    <col min="5068" max="5068" width="8.33203125" style="126" customWidth="1"/>
    <col min="5069" max="5085" width="9" style="126" customWidth="1"/>
    <col min="5086" max="5096" width="9.5" style="126" customWidth="1"/>
    <col min="5097" max="5119" width="8" style="126" customWidth="1"/>
    <col min="5120" max="5120" width="7.6640625" style="126" customWidth="1"/>
    <col min="5121" max="5304" width="12.5" style="126"/>
    <col min="5305" max="5305" width="36.6640625" style="126" customWidth="1"/>
    <col min="5306" max="5306" width="13.5" style="126" customWidth="1"/>
    <col min="5307" max="5307" width="21.33203125" style="126" customWidth="1"/>
    <col min="5308" max="5308" width="14" style="126" customWidth="1"/>
    <col min="5309" max="5309" width="10.5" style="126" customWidth="1"/>
    <col min="5310" max="5310" width="10.6640625" style="126" customWidth="1"/>
    <col min="5311" max="5311" width="10.33203125" style="126" customWidth="1"/>
    <col min="5312" max="5313" width="13.5" style="126" customWidth="1"/>
    <col min="5314" max="5321" width="9.83203125" style="126" customWidth="1"/>
    <col min="5322" max="5323" width="9" style="126" customWidth="1"/>
    <col min="5324" max="5324" width="8.33203125" style="126" customWidth="1"/>
    <col min="5325" max="5341" width="9" style="126" customWidth="1"/>
    <col min="5342" max="5352" width="9.5" style="126" customWidth="1"/>
    <col min="5353" max="5375" width="8" style="126" customWidth="1"/>
    <col min="5376" max="5376" width="7.6640625" style="126" customWidth="1"/>
    <col min="5377" max="5560" width="12.5" style="126"/>
    <col min="5561" max="5561" width="36.6640625" style="126" customWidth="1"/>
    <col min="5562" max="5562" width="13.5" style="126" customWidth="1"/>
    <col min="5563" max="5563" width="21.33203125" style="126" customWidth="1"/>
    <col min="5564" max="5564" width="14" style="126" customWidth="1"/>
    <col min="5565" max="5565" width="10.5" style="126" customWidth="1"/>
    <col min="5566" max="5566" width="10.6640625" style="126" customWidth="1"/>
    <col min="5567" max="5567" width="10.33203125" style="126" customWidth="1"/>
    <col min="5568" max="5569" width="13.5" style="126" customWidth="1"/>
    <col min="5570" max="5577" width="9.83203125" style="126" customWidth="1"/>
    <col min="5578" max="5579" width="9" style="126" customWidth="1"/>
    <col min="5580" max="5580" width="8.33203125" style="126" customWidth="1"/>
    <col min="5581" max="5597" width="9" style="126" customWidth="1"/>
    <col min="5598" max="5608" width="9.5" style="126" customWidth="1"/>
    <col min="5609" max="5631" width="8" style="126" customWidth="1"/>
    <col min="5632" max="5632" width="7.6640625" style="126" customWidth="1"/>
    <col min="5633" max="5816" width="12.5" style="126"/>
    <col min="5817" max="5817" width="36.6640625" style="126" customWidth="1"/>
    <col min="5818" max="5818" width="13.5" style="126" customWidth="1"/>
    <col min="5819" max="5819" width="21.33203125" style="126" customWidth="1"/>
    <col min="5820" max="5820" width="14" style="126" customWidth="1"/>
    <col min="5821" max="5821" width="10.5" style="126" customWidth="1"/>
    <col min="5822" max="5822" width="10.6640625" style="126" customWidth="1"/>
    <col min="5823" max="5823" width="10.33203125" style="126" customWidth="1"/>
    <col min="5824" max="5825" width="13.5" style="126" customWidth="1"/>
    <col min="5826" max="5833" width="9.83203125" style="126" customWidth="1"/>
    <col min="5834" max="5835" width="9" style="126" customWidth="1"/>
    <col min="5836" max="5836" width="8.33203125" style="126" customWidth="1"/>
    <col min="5837" max="5853" width="9" style="126" customWidth="1"/>
    <col min="5854" max="5864" width="9.5" style="126" customWidth="1"/>
    <col min="5865" max="5887" width="8" style="126" customWidth="1"/>
    <col min="5888" max="5888" width="7.6640625" style="126" customWidth="1"/>
    <col min="5889" max="6072" width="12.5" style="126"/>
    <col min="6073" max="6073" width="36.6640625" style="126" customWidth="1"/>
    <col min="6074" max="6074" width="13.5" style="126" customWidth="1"/>
    <col min="6075" max="6075" width="21.33203125" style="126" customWidth="1"/>
    <col min="6076" max="6076" width="14" style="126" customWidth="1"/>
    <col min="6077" max="6077" width="10.5" style="126" customWidth="1"/>
    <col min="6078" max="6078" width="10.6640625" style="126" customWidth="1"/>
    <col min="6079" max="6079" width="10.33203125" style="126" customWidth="1"/>
    <col min="6080" max="6081" width="13.5" style="126" customWidth="1"/>
    <col min="6082" max="6089" width="9.83203125" style="126" customWidth="1"/>
    <col min="6090" max="6091" width="9" style="126" customWidth="1"/>
    <col min="6092" max="6092" width="8.33203125" style="126" customWidth="1"/>
    <col min="6093" max="6109" width="9" style="126" customWidth="1"/>
    <col min="6110" max="6120" width="9.5" style="126" customWidth="1"/>
    <col min="6121" max="6143" width="8" style="126" customWidth="1"/>
    <col min="6144" max="6144" width="7.6640625" style="126" customWidth="1"/>
    <col min="6145" max="6328" width="12.5" style="126"/>
    <col min="6329" max="6329" width="36.6640625" style="126" customWidth="1"/>
    <col min="6330" max="6330" width="13.5" style="126" customWidth="1"/>
    <col min="6331" max="6331" width="21.33203125" style="126" customWidth="1"/>
    <col min="6332" max="6332" width="14" style="126" customWidth="1"/>
    <col min="6333" max="6333" width="10.5" style="126" customWidth="1"/>
    <col min="6334" max="6334" width="10.6640625" style="126" customWidth="1"/>
    <col min="6335" max="6335" width="10.33203125" style="126" customWidth="1"/>
    <col min="6336" max="6337" width="13.5" style="126" customWidth="1"/>
    <col min="6338" max="6345" width="9.83203125" style="126" customWidth="1"/>
    <col min="6346" max="6347" width="9" style="126" customWidth="1"/>
    <col min="6348" max="6348" width="8.33203125" style="126" customWidth="1"/>
    <col min="6349" max="6365" width="9" style="126" customWidth="1"/>
    <col min="6366" max="6376" width="9.5" style="126" customWidth="1"/>
    <col min="6377" max="6399" width="8" style="126" customWidth="1"/>
    <col min="6400" max="6400" width="7.6640625" style="126" customWidth="1"/>
    <col min="6401" max="6584" width="12.5" style="126"/>
    <col min="6585" max="6585" width="36.6640625" style="126" customWidth="1"/>
    <col min="6586" max="6586" width="13.5" style="126" customWidth="1"/>
    <col min="6587" max="6587" width="21.33203125" style="126" customWidth="1"/>
    <col min="6588" max="6588" width="14" style="126" customWidth="1"/>
    <col min="6589" max="6589" width="10.5" style="126" customWidth="1"/>
    <col min="6590" max="6590" width="10.6640625" style="126" customWidth="1"/>
    <col min="6591" max="6591" width="10.33203125" style="126" customWidth="1"/>
    <col min="6592" max="6593" width="13.5" style="126" customWidth="1"/>
    <col min="6594" max="6601" width="9.83203125" style="126" customWidth="1"/>
    <col min="6602" max="6603" width="9" style="126" customWidth="1"/>
    <col min="6604" max="6604" width="8.33203125" style="126" customWidth="1"/>
    <col min="6605" max="6621" width="9" style="126" customWidth="1"/>
    <col min="6622" max="6632" width="9.5" style="126" customWidth="1"/>
    <col min="6633" max="6655" width="8" style="126" customWidth="1"/>
    <col min="6656" max="6656" width="7.6640625" style="126" customWidth="1"/>
    <col min="6657" max="6840" width="12.5" style="126"/>
    <col min="6841" max="6841" width="36.6640625" style="126" customWidth="1"/>
    <col min="6842" max="6842" width="13.5" style="126" customWidth="1"/>
    <col min="6843" max="6843" width="21.33203125" style="126" customWidth="1"/>
    <col min="6844" max="6844" width="14" style="126" customWidth="1"/>
    <col min="6845" max="6845" width="10.5" style="126" customWidth="1"/>
    <col min="6846" max="6846" width="10.6640625" style="126" customWidth="1"/>
    <col min="6847" max="6847" width="10.33203125" style="126" customWidth="1"/>
    <col min="6848" max="6849" width="13.5" style="126" customWidth="1"/>
    <col min="6850" max="6857" width="9.83203125" style="126" customWidth="1"/>
    <col min="6858" max="6859" width="9" style="126" customWidth="1"/>
    <col min="6860" max="6860" width="8.33203125" style="126" customWidth="1"/>
    <col min="6861" max="6877" width="9" style="126" customWidth="1"/>
    <col min="6878" max="6888" width="9.5" style="126" customWidth="1"/>
    <col min="6889" max="6911" width="8" style="126" customWidth="1"/>
    <col min="6912" max="6912" width="7.6640625" style="126" customWidth="1"/>
    <col min="6913" max="7096" width="12.5" style="126"/>
    <col min="7097" max="7097" width="36.6640625" style="126" customWidth="1"/>
    <col min="7098" max="7098" width="13.5" style="126" customWidth="1"/>
    <col min="7099" max="7099" width="21.33203125" style="126" customWidth="1"/>
    <col min="7100" max="7100" width="14" style="126" customWidth="1"/>
    <col min="7101" max="7101" width="10.5" style="126" customWidth="1"/>
    <col min="7102" max="7102" width="10.6640625" style="126" customWidth="1"/>
    <col min="7103" max="7103" width="10.33203125" style="126" customWidth="1"/>
    <col min="7104" max="7105" width="13.5" style="126" customWidth="1"/>
    <col min="7106" max="7113" width="9.83203125" style="126" customWidth="1"/>
    <col min="7114" max="7115" width="9" style="126" customWidth="1"/>
    <col min="7116" max="7116" width="8.33203125" style="126" customWidth="1"/>
    <col min="7117" max="7133" width="9" style="126" customWidth="1"/>
    <col min="7134" max="7144" width="9.5" style="126" customWidth="1"/>
    <col min="7145" max="7167" width="8" style="126" customWidth="1"/>
    <col min="7168" max="7168" width="7.6640625" style="126" customWidth="1"/>
    <col min="7169" max="7352" width="12.5" style="126"/>
    <col min="7353" max="7353" width="36.6640625" style="126" customWidth="1"/>
    <col min="7354" max="7354" width="13.5" style="126" customWidth="1"/>
    <col min="7355" max="7355" width="21.33203125" style="126" customWidth="1"/>
    <col min="7356" max="7356" width="14" style="126" customWidth="1"/>
    <col min="7357" max="7357" width="10.5" style="126" customWidth="1"/>
    <col min="7358" max="7358" width="10.6640625" style="126" customWidth="1"/>
    <col min="7359" max="7359" width="10.33203125" style="126" customWidth="1"/>
    <col min="7360" max="7361" width="13.5" style="126" customWidth="1"/>
    <col min="7362" max="7369" width="9.83203125" style="126" customWidth="1"/>
    <col min="7370" max="7371" width="9" style="126" customWidth="1"/>
    <col min="7372" max="7372" width="8.33203125" style="126" customWidth="1"/>
    <col min="7373" max="7389" width="9" style="126" customWidth="1"/>
    <col min="7390" max="7400" width="9.5" style="126" customWidth="1"/>
    <col min="7401" max="7423" width="8" style="126" customWidth="1"/>
    <col min="7424" max="7424" width="7.6640625" style="126" customWidth="1"/>
    <col min="7425" max="7608" width="12.5" style="126"/>
    <col min="7609" max="7609" width="36.6640625" style="126" customWidth="1"/>
    <col min="7610" max="7610" width="13.5" style="126" customWidth="1"/>
    <col min="7611" max="7611" width="21.33203125" style="126" customWidth="1"/>
    <col min="7612" max="7612" width="14" style="126" customWidth="1"/>
    <col min="7613" max="7613" width="10.5" style="126" customWidth="1"/>
    <col min="7614" max="7614" width="10.6640625" style="126" customWidth="1"/>
    <col min="7615" max="7615" width="10.33203125" style="126" customWidth="1"/>
    <col min="7616" max="7617" width="13.5" style="126" customWidth="1"/>
    <col min="7618" max="7625" width="9.83203125" style="126" customWidth="1"/>
    <col min="7626" max="7627" width="9" style="126" customWidth="1"/>
    <col min="7628" max="7628" width="8.33203125" style="126" customWidth="1"/>
    <col min="7629" max="7645" width="9" style="126" customWidth="1"/>
    <col min="7646" max="7656" width="9.5" style="126" customWidth="1"/>
    <col min="7657" max="7679" width="8" style="126" customWidth="1"/>
    <col min="7680" max="7680" width="7.6640625" style="126" customWidth="1"/>
    <col min="7681" max="7864" width="12.5" style="126"/>
    <col min="7865" max="7865" width="36.6640625" style="126" customWidth="1"/>
    <col min="7866" max="7866" width="13.5" style="126" customWidth="1"/>
    <col min="7867" max="7867" width="21.33203125" style="126" customWidth="1"/>
    <col min="7868" max="7868" width="14" style="126" customWidth="1"/>
    <col min="7869" max="7869" width="10.5" style="126" customWidth="1"/>
    <col min="7870" max="7870" width="10.6640625" style="126" customWidth="1"/>
    <col min="7871" max="7871" width="10.33203125" style="126" customWidth="1"/>
    <col min="7872" max="7873" width="13.5" style="126" customWidth="1"/>
    <col min="7874" max="7881" width="9.83203125" style="126" customWidth="1"/>
    <col min="7882" max="7883" width="9" style="126" customWidth="1"/>
    <col min="7884" max="7884" width="8.33203125" style="126" customWidth="1"/>
    <col min="7885" max="7901" width="9" style="126" customWidth="1"/>
    <col min="7902" max="7912" width="9.5" style="126" customWidth="1"/>
    <col min="7913" max="7935" width="8" style="126" customWidth="1"/>
    <col min="7936" max="7936" width="7.6640625" style="126" customWidth="1"/>
    <col min="7937" max="8120" width="12.5" style="126"/>
    <col min="8121" max="8121" width="36.6640625" style="126" customWidth="1"/>
    <col min="8122" max="8122" width="13.5" style="126" customWidth="1"/>
    <col min="8123" max="8123" width="21.33203125" style="126" customWidth="1"/>
    <col min="8124" max="8124" width="14" style="126" customWidth="1"/>
    <col min="8125" max="8125" width="10.5" style="126" customWidth="1"/>
    <col min="8126" max="8126" width="10.6640625" style="126" customWidth="1"/>
    <col min="8127" max="8127" width="10.33203125" style="126" customWidth="1"/>
    <col min="8128" max="8129" width="13.5" style="126" customWidth="1"/>
    <col min="8130" max="8137" width="9.83203125" style="126" customWidth="1"/>
    <col min="8138" max="8139" width="9" style="126" customWidth="1"/>
    <col min="8140" max="8140" width="8.33203125" style="126" customWidth="1"/>
    <col min="8141" max="8157" width="9" style="126" customWidth="1"/>
    <col min="8158" max="8168" width="9.5" style="126" customWidth="1"/>
    <col min="8169" max="8191" width="8" style="126" customWidth="1"/>
    <col min="8192" max="8192" width="7.6640625" style="126" customWidth="1"/>
    <col min="8193" max="8376" width="12.5" style="126"/>
    <col min="8377" max="8377" width="36.6640625" style="126" customWidth="1"/>
    <col min="8378" max="8378" width="13.5" style="126" customWidth="1"/>
    <col min="8379" max="8379" width="21.33203125" style="126" customWidth="1"/>
    <col min="8380" max="8380" width="14" style="126" customWidth="1"/>
    <col min="8381" max="8381" width="10.5" style="126" customWidth="1"/>
    <col min="8382" max="8382" width="10.6640625" style="126" customWidth="1"/>
    <col min="8383" max="8383" width="10.33203125" style="126" customWidth="1"/>
    <col min="8384" max="8385" width="13.5" style="126" customWidth="1"/>
    <col min="8386" max="8393" width="9.83203125" style="126" customWidth="1"/>
    <col min="8394" max="8395" width="9" style="126" customWidth="1"/>
    <col min="8396" max="8396" width="8.33203125" style="126" customWidth="1"/>
    <col min="8397" max="8413" width="9" style="126" customWidth="1"/>
    <col min="8414" max="8424" width="9.5" style="126" customWidth="1"/>
    <col min="8425" max="8447" width="8" style="126" customWidth="1"/>
    <col min="8448" max="8448" width="7.6640625" style="126" customWidth="1"/>
    <col min="8449" max="8632" width="12.5" style="126"/>
    <col min="8633" max="8633" width="36.6640625" style="126" customWidth="1"/>
    <col min="8634" max="8634" width="13.5" style="126" customWidth="1"/>
    <col min="8635" max="8635" width="21.33203125" style="126" customWidth="1"/>
    <col min="8636" max="8636" width="14" style="126" customWidth="1"/>
    <col min="8637" max="8637" width="10.5" style="126" customWidth="1"/>
    <col min="8638" max="8638" width="10.6640625" style="126" customWidth="1"/>
    <col min="8639" max="8639" width="10.33203125" style="126" customWidth="1"/>
    <col min="8640" max="8641" width="13.5" style="126" customWidth="1"/>
    <col min="8642" max="8649" width="9.83203125" style="126" customWidth="1"/>
    <col min="8650" max="8651" width="9" style="126" customWidth="1"/>
    <col min="8652" max="8652" width="8.33203125" style="126" customWidth="1"/>
    <col min="8653" max="8669" width="9" style="126" customWidth="1"/>
    <col min="8670" max="8680" width="9.5" style="126" customWidth="1"/>
    <col min="8681" max="8703" width="8" style="126" customWidth="1"/>
    <col min="8704" max="8704" width="7.6640625" style="126" customWidth="1"/>
    <col min="8705" max="8888" width="12.5" style="126"/>
    <col min="8889" max="8889" width="36.6640625" style="126" customWidth="1"/>
    <col min="8890" max="8890" width="13.5" style="126" customWidth="1"/>
    <col min="8891" max="8891" width="21.33203125" style="126" customWidth="1"/>
    <col min="8892" max="8892" width="14" style="126" customWidth="1"/>
    <col min="8893" max="8893" width="10.5" style="126" customWidth="1"/>
    <col min="8894" max="8894" width="10.6640625" style="126" customWidth="1"/>
    <col min="8895" max="8895" width="10.33203125" style="126" customWidth="1"/>
    <col min="8896" max="8897" width="13.5" style="126" customWidth="1"/>
    <col min="8898" max="8905" width="9.83203125" style="126" customWidth="1"/>
    <col min="8906" max="8907" width="9" style="126" customWidth="1"/>
    <col min="8908" max="8908" width="8.33203125" style="126" customWidth="1"/>
    <col min="8909" max="8925" width="9" style="126" customWidth="1"/>
    <col min="8926" max="8936" width="9.5" style="126" customWidth="1"/>
    <col min="8937" max="8959" width="8" style="126" customWidth="1"/>
    <col min="8960" max="8960" width="7.6640625" style="126" customWidth="1"/>
    <col min="8961" max="9144" width="12.5" style="126"/>
    <col min="9145" max="9145" width="36.6640625" style="126" customWidth="1"/>
    <col min="9146" max="9146" width="13.5" style="126" customWidth="1"/>
    <col min="9147" max="9147" width="21.33203125" style="126" customWidth="1"/>
    <col min="9148" max="9148" width="14" style="126" customWidth="1"/>
    <col min="9149" max="9149" width="10.5" style="126" customWidth="1"/>
    <col min="9150" max="9150" width="10.6640625" style="126" customWidth="1"/>
    <col min="9151" max="9151" width="10.33203125" style="126" customWidth="1"/>
    <col min="9152" max="9153" width="13.5" style="126" customWidth="1"/>
    <col min="9154" max="9161" width="9.83203125" style="126" customWidth="1"/>
    <col min="9162" max="9163" width="9" style="126" customWidth="1"/>
    <col min="9164" max="9164" width="8.33203125" style="126" customWidth="1"/>
    <col min="9165" max="9181" width="9" style="126" customWidth="1"/>
    <col min="9182" max="9192" width="9.5" style="126" customWidth="1"/>
    <col min="9193" max="9215" width="8" style="126" customWidth="1"/>
    <col min="9216" max="9216" width="7.6640625" style="126" customWidth="1"/>
    <col min="9217" max="9400" width="12.5" style="126"/>
    <col min="9401" max="9401" width="36.6640625" style="126" customWidth="1"/>
    <col min="9402" max="9402" width="13.5" style="126" customWidth="1"/>
    <col min="9403" max="9403" width="21.33203125" style="126" customWidth="1"/>
    <col min="9404" max="9404" width="14" style="126" customWidth="1"/>
    <col min="9405" max="9405" width="10.5" style="126" customWidth="1"/>
    <col min="9406" max="9406" width="10.6640625" style="126" customWidth="1"/>
    <col min="9407" max="9407" width="10.33203125" style="126" customWidth="1"/>
    <col min="9408" max="9409" width="13.5" style="126" customWidth="1"/>
    <col min="9410" max="9417" width="9.83203125" style="126" customWidth="1"/>
    <col min="9418" max="9419" width="9" style="126" customWidth="1"/>
    <col min="9420" max="9420" width="8.33203125" style="126" customWidth="1"/>
    <col min="9421" max="9437" width="9" style="126" customWidth="1"/>
    <col min="9438" max="9448" width="9.5" style="126" customWidth="1"/>
    <col min="9449" max="9471" width="8" style="126" customWidth="1"/>
    <col min="9472" max="9472" width="7.6640625" style="126" customWidth="1"/>
    <col min="9473" max="9656" width="12.5" style="126"/>
    <col min="9657" max="9657" width="36.6640625" style="126" customWidth="1"/>
    <col min="9658" max="9658" width="13.5" style="126" customWidth="1"/>
    <col min="9659" max="9659" width="21.33203125" style="126" customWidth="1"/>
    <col min="9660" max="9660" width="14" style="126" customWidth="1"/>
    <col min="9661" max="9661" width="10.5" style="126" customWidth="1"/>
    <col min="9662" max="9662" width="10.6640625" style="126" customWidth="1"/>
    <col min="9663" max="9663" width="10.33203125" style="126" customWidth="1"/>
    <col min="9664" max="9665" width="13.5" style="126" customWidth="1"/>
    <col min="9666" max="9673" width="9.83203125" style="126" customWidth="1"/>
    <col min="9674" max="9675" width="9" style="126" customWidth="1"/>
    <col min="9676" max="9676" width="8.33203125" style="126" customWidth="1"/>
    <col min="9677" max="9693" width="9" style="126" customWidth="1"/>
    <col min="9694" max="9704" width="9.5" style="126" customWidth="1"/>
    <col min="9705" max="9727" width="8" style="126" customWidth="1"/>
    <col min="9728" max="9728" width="7.6640625" style="126" customWidth="1"/>
    <col min="9729" max="9912" width="12.5" style="126"/>
    <col min="9913" max="9913" width="36.6640625" style="126" customWidth="1"/>
    <col min="9914" max="9914" width="13.5" style="126" customWidth="1"/>
    <col min="9915" max="9915" width="21.33203125" style="126" customWidth="1"/>
    <col min="9916" max="9916" width="14" style="126" customWidth="1"/>
    <col min="9917" max="9917" width="10.5" style="126" customWidth="1"/>
    <col min="9918" max="9918" width="10.6640625" style="126" customWidth="1"/>
    <col min="9919" max="9919" width="10.33203125" style="126" customWidth="1"/>
    <col min="9920" max="9921" width="13.5" style="126" customWidth="1"/>
    <col min="9922" max="9929" width="9.83203125" style="126" customWidth="1"/>
    <col min="9930" max="9931" width="9" style="126" customWidth="1"/>
    <col min="9932" max="9932" width="8.33203125" style="126" customWidth="1"/>
    <col min="9933" max="9949" width="9" style="126" customWidth="1"/>
    <col min="9950" max="9960" width="9.5" style="126" customWidth="1"/>
    <col min="9961" max="9983" width="8" style="126" customWidth="1"/>
    <col min="9984" max="9984" width="7.6640625" style="126" customWidth="1"/>
    <col min="9985" max="10168" width="12.5" style="126"/>
    <col min="10169" max="10169" width="36.6640625" style="126" customWidth="1"/>
    <col min="10170" max="10170" width="13.5" style="126" customWidth="1"/>
    <col min="10171" max="10171" width="21.33203125" style="126" customWidth="1"/>
    <col min="10172" max="10172" width="14" style="126" customWidth="1"/>
    <col min="10173" max="10173" width="10.5" style="126" customWidth="1"/>
    <col min="10174" max="10174" width="10.6640625" style="126" customWidth="1"/>
    <col min="10175" max="10175" width="10.33203125" style="126" customWidth="1"/>
    <col min="10176" max="10177" width="13.5" style="126" customWidth="1"/>
    <col min="10178" max="10185" width="9.83203125" style="126" customWidth="1"/>
    <col min="10186" max="10187" width="9" style="126" customWidth="1"/>
    <col min="10188" max="10188" width="8.33203125" style="126" customWidth="1"/>
    <col min="10189" max="10205" width="9" style="126" customWidth="1"/>
    <col min="10206" max="10216" width="9.5" style="126" customWidth="1"/>
    <col min="10217" max="10239" width="8" style="126" customWidth="1"/>
    <col min="10240" max="10240" width="7.6640625" style="126" customWidth="1"/>
    <col min="10241" max="10424" width="12.5" style="126"/>
    <col min="10425" max="10425" width="36.6640625" style="126" customWidth="1"/>
    <col min="10426" max="10426" width="13.5" style="126" customWidth="1"/>
    <col min="10427" max="10427" width="21.33203125" style="126" customWidth="1"/>
    <col min="10428" max="10428" width="14" style="126" customWidth="1"/>
    <col min="10429" max="10429" width="10.5" style="126" customWidth="1"/>
    <col min="10430" max="10430" width="10.6640625" style="126" customWidth="1"/>
    <col min="10431" max="10431" width="10.33203125" style="126" customWidth="1"/>
    <col min="10432" max="10433" width="13.5" style="126" customWidth="1"/>
    <col min="10434" max="10441" width="9.83203125" style="126" customWidth="1"/>
    <col min="10442" max="10443" width="9" style="126" customWidth="1"/>
    <col min="10444" max="10444" width="8.33203125" style="126" customWidth="1"/>
    <col min="10445" max="10461" width="9" style="126" customWidth="1"/>
    <col min="10462" max="10472" width="9.5" style="126" customWidth="1"/>
    <col min="10473" max="10495" width="8" style="126" customWidth="1"/>
    <col min="10496" max="10496" width="7.6640625" style="126" customWidth="1"/>
    <col min="10497" max="10680" width="12.5" style="126"/>
    <col min="10681" max="10681" width="36.6640625" style="126" customWidth="1"/>
    <col min="10682" max="10682" width="13.5" style="126" customWidth="1"/>
    <col min="10683" max="10683" width="21.33203125" style="126" customWidth="1"/>
    <col min="10684" max="10684" width="14" style="126" customWidth="1"/>
    <col min="10685" max="10685" width="10.5" style="126" customWidth="1"/>
    <col min="10686" max="10686" width="10.6640625" style="126" customWidth="1"/>
    <col min="10687" max="10687" width="10.33203125" style="126" customWidth="1"/>
    <col min="10688" max="10689" width="13.5" style="126" customWidth="1"/>
    <col min="10690" max="10697" width="9.83203125" style="126" customWidth="1"/>
    <col min="10698" max="10699" width="9" style="126" customWidth="1"/>
    <col min="10700" max="10700" width="8.33203125" style="126" customWidth="1"/>
    <col min="10701" max="10717" width="9" style="126" customWidth="1"/>
    <col min="10718" max="10728" width="9.5" style="126" customWidth="1"/>
    <col min="10729" max="10751" width="8" style="126" customWidth="1"/>
    <col min="10752" max="10752" width="7.6640625" style="126" customWidth="1"/>
    <col min="10753" max="10936" width="12.5" style="126"/>
    <col min="10937" max="10937" width="36.6640625" style="126" customWidth="1"/>
    <col min="10938" max="10938" width="13.5" style="126" customWidth="1"/>
    <col min="10939" max="10939" width="21.33203125" style="126" customWidth="1"/>
    <col min="10940" max="10940" width="14" style="126" customWidth="1"/>
    <col min="10941" max="10941" width="10.5" style="126" customWidth="1"/>
    <col min="10942" max="10942" width="10.6640625" style="126" customWidth="1"/>
    <col min="10943" max="10943" width="10.33203125" style="126" customWidth="1"/>
    <col min="10944" max="10945" width="13.5" style="126" customWidth="1"/>
    <col min="10946" max="10953" width="9.83203125" style="126" customWidth="1"/>
    <col min="10954" max="10955" width="9" style="126" customWidth="1"/>
    <col min="10956" max="10956" width="8.33203125" style="126" customWidth="1"/>
    <col min="10957" max="10973" width="9" style="126" customWidth="1"/>
    <col min="10974" max="10984" width="9.5" style="126" customWidth="1"/>
    <col min="10985" max="11007" width="8" style="126" customWidth="1"/>
    <col min="11008" max="11008" width="7.6640625" style="126" customWidth="1"/>
    <col min="11009" max="11192" width="12.5" style="126"/>
    <col min="11193" max="11193" width="36.6640625" style="126" customWidth="1"/>
    <col min="11194" max="11194" width="13.5" style="126" customWidth="1"/>
    <col min="11195" max="11195" width="21.33203125" style="126" customWidth="1"/>
    <col min="11196" max="11196" width="14" style="126" customWidth="1"/>
    <col min="11197" max="11197" width="10.5" style="126" customWidth="1"/>
    <col min="11198" max="11198" width="10.6640625" style="126" customWidth="1"/>
    <col min="11199" max="11199" width="10.33203125" style="126" customWidth="1"/>
    <col min="11200" max="11201" width="13.5" style="126" customWidth="1"/>
    <col min="11202" max="11209" width="9.83203125" style="126" customWidth="1"/>
    <col min="11210" max="11211" width="9" style="126" customWidth="1"/>
    <col min="11212" max="11212" width="8.33203125" style="126" customWidth="1"/>
    <col min="11213" max="11229" width="9" style="126" customWidth="1"/>
    <col min="11230" max="11240" width="9.5" style="126" customWidth="1"/>
    <col min="11241" max="11263" width="8" style="126" customWidth="1"/>
    <col min="11264" max="11264" width="7.6640625" style="126" customWidth="1"/>
    <col min="11265" max="11448" width="12.5" style="126"/>
    <col min="11449" max="11449" width="36.6640625" style="126" customWidth="1"/>
    <col min="11450" max="11450" width="13.5" style="126" customWidth="1"/>
    <col min="11451" max="11451" width="21.33203125" style="126" customWidth="1"/>
    <col min="11452" max="11452" width="14" style="126" customWidth="1"/>
    <col min="11453" max="11453" width="10.5" style="126" customWidth="1"/>
    <col min="11454" max="11454" width="10.6640625" style="126" customWidth="1"/>
    <col min="11455" max="11455" width="10.33203125" style="126" customWidth="1"/>
    <col min="11456" max="11457" width="13.5" style="126" customWidth="1"/>
    <col min="11458" max="11465" width="9.83203125" style="126" customWidth="1"/>
    <col min="11466" max="11467" width="9" style="126" customWidth="1"/>
    <col min="11468" max="11468" width="8.33203125" style="126" customWidth="1"/>
    <col min="11469" max="11485" width="9" style="126" customWidth="1"/>
    <col min="11486" max="11496" width="9.5" style="126" customWidth="1"/>
    <col min="11497" max="11519" width="8" style="126" customWidth="1"/>
    <col min="11520" max="11520" width="7.6640625" style="126" customWidth="1"/>
    <col min="11521" max="11704" width="12.5" style="126"/>
    <col min="11705" max="11705" width="36.6640625" style="126" customWidth="1"/>
    <col min="11706" max="11706" width="13.5" style="126" customWidth="1"/>
    <col min="11707" max="11707" width="21.33203125" style="126" customWidth="1"/>
    <col min="11708" max="11708" width="14" style="126" customWidth="1"/>
    <col min="11709" max="11709" width="10.5" style="126" customWidth="1"/>
    <col min="11710" max="11710" width="10.6640625" style="126" customWidth="1"/>
    <col min="11711" max="11711" width="10.33203125" style="126" customWidth="1"/>
    <col min="11712" max="11713" width="13.5" style="126" customWidth="1"/>
    <col min="11714" max="11721" width="9.83203125" style="126" customWidth="1"/>
    <col min="11722" max="11723" width="9" style="126" customWidth="1"/>
    <col min="11724" max="11724" width="8.33203125" style="126" customWidth="1"/>
    <col min="11725" max="11741" width="9" style="126" customWidth="1"/>
    <col min="11742" max="11752" width="9.5" style="126" customWidth="1"/>
    <col min="11753" max="11775" width="8" style="126" customWidth="1"/>
    <col min="11776" max="11776" width="7.6640625" style="126" customWidth="1"/>
    <col min="11777" max="11960" width="12.5" style="126"/>
    <col min="11961" max="11961" width="36.6640625" style="126" customWidth="1"/>
    <col min="11962" max="11962" width="13.5" style="126" customWidth="1"/>
    <col min="11963" max="11963" width="21.33203125" style="126" customWidth="1"/>
    <col min="11964" max="11964" width="14" style="126" customWidth="1"/>
    <col min="11965" max="11965" width="10.5" style="126" customWidth="1"/>
    <col min="11966" max="11966" width="10.6640625" style="126" customWidth="1"/>
    <col min="11967" max="11967" width="10.33203125" style="126" customWidth="1"/>
    <col min="11968" max="11969" width="13.5" style="126" customWidth="1"/>
    <col min="11970" max="11977" width="9.83203125" style="126" customWidth="1"/>
    <col min="11978" max="11979" width="9" style="126" customWidth="1"/>
    <col min="11980" max="11980" width="8.33203125" style="126" customWidth="1"/>
    <col min="11981" max="11997" width="9" style="126" customWidth="1"/>
    <col min="11998" max="12008" width="9.5" style="126" customWidth="1"/>
    <col min="12009" max="12031" width="8" style="126" customWidth="1"/>
    <col min="12032" max="12032" width="7.6640625" style="126" customWidth="1"/>
    <col min="12033" max="12216" width="12.5" style="126"/>
    <col min="12217" max="12217" width="36.6640625" style="126" customWidth="1"/>
    <col min="12218" max="12218" width="13.5" style="126" customWidth="1"/>
    <col min="12219" max="12219" width="21.33203125" style="126" customWidth="1"/>
    <col min="12220" max="12220" width="14" style="126" customWidth="1"/>
    <col min="12221" max="12221" width="10.5" style="126" customWidth="1"/>
    <col min="12222" max="12222" width="10.6640625" style="126" customWidth="1"/>
    <col min="12223" max="12223" width="10.33203125" style="126" customWidth="1"/>
    <col min="12224" max="12225" width="13.5" style="126" customWidth="1"/>
    <col min="12226" max="12233" width="9.83203125" style="126" customWidth="1"/>
    <col min="12234" max="12235" width="9" style="126" customWidth="1"/>
    <col min="12236" max="12236" width="8.33203125" style="126" customWidth="1"/>
    <col min="12237" max="12253" width="9" style="126" customWidth="1"/>
    <col min="12254" max="12264" width="9.5" style="126" customWidth="1"/>
    <col min="12265" max="12287" width="8" style="126" customWidth="1"/>
    <col min="12288" max="12288" width="7.6640625" style="126" customWidth="1"/>
    <col min="12289" max="12472" width="12.5" style="126"/>
    <col min="12473" max="12473" width="36.6640625" style="126" customWidth="1"/>
    <col min="12474" max="12474" width="13.5" style="126" customWidth="1"/>
    <col min="12475" max="12475" width="21.33203125" style="126" customWidth="1"/>
    <col min="12476" max="12476" width="14" style="126" customWidth="1"/>
    <col min="12477" max="12477" width="10.5" style="126" customWidth="1"/>
    <col min="12478" max="12478" width="10.6640625" style="126" customWidth="1"/>
    <col min="12479" max="12479" width="10.33203125" style="126" customWidth="1"/>
    <col min="12480" max="12481" width="13.5" style="126" customWidth="1"/>
    <col min="12482" max="12489" width="9.83203125" style="126" customWidth="1"/>
    <col min="12490" max="12491" width="9" style="126" customWidth="1"/>
    <col min="12492" max="12492" width="8.33203125" style="126" customWidth="1"/>
    <col min="12493" max="12509" width="9" style="126" customWidth="1"/>
    <col min="12510" max="12520" width="9.5" style="126" customWidth="1"/>
    <col min="12521" max="12543" width="8" style="126" customWidth="1"/>
    <col min="12544" max="12544" width="7.6640625" style="126" customWidth="1"/>
    <col min="12545" max="12728" width="12.5" style="126"/>
    <col min="12729" max="12729" width="36.6640625" style="126" customWidth="1"/>
    <col min="12730" max="12730" width="13.5" style="126" customWidth="1"/>
    <col min="12731" max="12731" width="21.33203125" style="126" customWidth="1"/>
    <col min="12732" max="12732" width="14" style="126" customWidth="1"/>
    <col min="12733" max="12733" width="10.5" style="126" customWidth="1"/>
    <col min="12734" max="12734" width="10.6640625" style="126" customWidth="1"/>
    <col min="12735" max="12735" width="10.33203125" style="126" customWidth="1"/>
    <col min="12736" max="12737" width="13.5" style="126" customWidth="1"/>
    <col min="12738" max="12745" width="9.83203125" style="126" customWidth="1"/>
    <col min="12746" max="12747" width="9" style="126" customWidth="1"/>
    <col min="12748" max="12748" width="8.33203125" style="126" customWidth="1"/>
    <col min="12749" max="12765" width="9" style="126" customWidth="1"/>
    <col min="12766" max="12776" width="9.5" style="126" customWidth="1"/>
    <col min="12777" max="12799" width="8" style="126" customWidth="1"/>
    <col min="12800" max="12800" width="7.6640625" style="126" customWidth="1"/>
    <col min="12801" max="12984" width="12.5" style="126"/>
    <col min="12985" max="12985" width="36.6640625" style="126" customWidth="1"/>
    <col min="12986" max="12986" width="13.5" style="126" customWidth="1"/>
    <col min="12987" max="12987" width="21.33203125" style="126" customWidth="1"/>
    <col min="12988" max="12988" width="14" style="126" customWidth="1"/>
    <col min="12989" max="12989" width="10.5" style="126" customWidth="1"/>
    <col min="12990" max="12990" width="10.6640625" style="126" customWidth="1"/>
    <col min="12991" max="12991" width="10.33203125" style="126" customWidth="1"/>
    <col min="12992" max="12993" width="13.5" style="126" customWidth="1"/>
    <col min="12994" max="13001" width="9.83203125" style="126" customWidth="1"/>
    <col min="13002" max="13003" width="9" style="126" customWidth="1"/>
    <col min="13004" max="13004" width="8.33203125" style="126" customWidth="1"/>
    <col min="13005" max="13021" width="9" style="126" customWidth="1"/>
    <col min="13022" max="13032" width="9.5" style="126" customWidth="1"/>
    <col min="13033" max="13055" width="8" style="126" customWidth="1"/>
    <col min="13056" max="13056" width="7.6640625" style="126" customWidth="1"/>
    <col min="13057" max="13240" width="12.5" style="126"/>
    <col min="13241" max="13241" width="36.6640625" style="126" customWidth="1"/>
    <col min="13242" max="13242" width="13.5" style="126" customWidth="1"/>
    <col min="13243" max="13243" width="21.33203125" style="126" customWidth="1"/>
    <col min="13244" max="13244" width="14" style="126" customWidth="1"/>
    <col min="13245" max="13245" width="10.5" style="126" customWidth="1"/>
    <col min="13246" max="13246" width="10.6640625" style="126" customWidth="1"/>
    <col min="13247" max="13247" width="10.33203125" style="126" customWidth="1"/>
    <col min="13248" max="13249" width="13.5" style="126" customWidth="1"/>
    <col min="13250" max="13257" width="9.83203125" style="126" customWidth="1"/>
    <col min="13258" max="13259" width="9" style="126" customWidth="1"/>
    <col min="13260" max="13260" width="8.33203125" style="126" customWidth="1"/>
    <col min="13261" max="13277" width="9" style="126" customWidth="1"/>
    <col min="13278" max="13288" width="9.5" style="126" customWidth="1"/>
    <col min="13289" max="13311" width="8" style="126" customWidth="1"/>
    <col min="13312" max="13312" width="7.6640625" style="126" customWidth="1"/>
    <col min="13313" max="13496" width="12.5" style="126"/>
    <col min="13497" max="13497" width="36.6640625" style="126" customWidth="1"/>
    <col min="13498" max="13498" width="13.5" style="126" customWidth="1"/>
    <col min="13499" max="13499" width="21.33203125" style="126" customWidth="1"/>
    <col min="13500" max="13500" width="14" style="126" customWidth="1"/>
    <col min="13501" max="13501" width="10.5" style="126" customWidth="1"/>
    <col min="13502" max="13502" width="10.6640625" style="126" customWidth="1"/>
    <col min="13503" max="13503" width="10.33203125" style="126" customWidth="1"/>
    <col min="13504" max="13505" width="13.5" style="126" customWidth="1"/>
    <col min="13506" max="13513" width="9.83203125" style="126" customWidth="1"/>
    <col min="13514" max="13515" width="9" style="126" customWidth="1"/>
    <col min="13516" max="13516" width="8.33203125" style="126" customWidth="1"/>
    <col min="13517" max="13533" width="9" style="126" customWidth="1"/>
    <col min="13534" max="13544" width="9.5" style="126" customWidth="1"/>
    <col min="13545" max="13567" width="8" style="126" customWidth="1"/>
    <col min="13568" max="13568" width="7.6640625" style="126" customWidth="1"/>
    <col min="13569" max="13752" width="12.5" style="126"/>
    <col min="13753" max="13753" width="36.6640625" style="126" customWidth="1"/>
    <col min="13754" max="13754" width="13.5" style="126" customWidth="1"/>
    <col min="13755" max="13755" width="21.33203125" style="126" customWidth="1"/>
    <col min="13756" max="13756" width="14" style="126" customWidth="1"/>
    <col min="13757" max="13757" width="10.5" style="126" customWidth="1"/>
    <col min="13758" max="13758" width="10.6640625" style="126" customWidth="1"/>
    <col min="13759" max="13759" width="10.33203125" style="126" customWidth="1"/>
    <col min="13760" max="13761" width="13.5" style="126" customWidth="1"/>
    <col min="13762" max="13769" width="9.83203125" style="126" customWidth="1"/>
    <col min="13770" max="13771" width="9" style="126" customWidth="1"/>
    <col min="13772" max="13772" width="8.33203125" style="126" customWidth="1"/>
    <col min="13773" max="13789" width="9" style="126" customWidth="1"/>
    <col min="13790" max="13800" width="9.5" style="126" customWidth="1"/>
    <col min="13801" max="13823" width="8" style="126" customWidth="1"/>
    <col min="13824" max="13824" width="7.6640625" style="126" customWidth="1"/>
    <col min="13825" max="14008" width="12.5" style="126"/>
    <col min="14009" max="14009" width="36.6640625" style="126" customWidth="1"/>
    <col min="14010" max="14010" width="13.5" style="126" customWidth="1"/>
    <col min="14011" max="14011" width="21.33203125" style="126" customWidth="1"/>
    <col min="14012" max="14012" width="14" style="126" customWidth="1"/>
    <col min="14013" max="14013" width="10.5" style="126" customWidth="1"/>
    <col min="14014" max="14014" width="10.6640625" style="126" customWidth="1"/>
    <col min="14015" max="14015" width="10.33203125" style="126" customWidth="1"/>
    <col min="14016" max="14017" width="13.5" style="126" customWidth="1"/>
    <col min="14018" max="14025" width="9.83203125" style="126" customWidth="1"/>
    <col min="14026" max="14027" width="9" style="126" customWidth="1"/>
    <col min="14028" max="14028" width="8.33203125" style="126" customWidth="1"/>
    <col min="14029" max="14045" width="9" style="126" customWidth="1"/>
    <col min="14046" max="14056" width="9.5" style="126" customWidth="1"/>
    <col min="14057" max="14079" width="8" style="126" customWidth="1"/>
    <col min="14080" max="14080" width="7.6640625" style="126" customWidth="1"/>
    <col min="14081" max="14264" width="12.5" style="126"/>
    <col min="14265" max="14265" width="36.6640625" style="126" customWidth="1"/>
    <col min="14266" max="14266" width="13.5" style="126" customWidth="1"/>
    <col min="14267" max="14267" width="21.33203125" style="126" customWidth="1"/>
    <col min="14268" max="14268" width="14" style="126" customWidth="1"/>
    <col min="14269" max="14269" width="10.5" style="126" customWidth="1"/>
    <col min="14270" max="14270" width="10.6640625" style="126" customWidth="1"/>
    <col min="14271" max="14271" width="10.33203125" style="126" customWidth="1"/>
    <col min="14272" max="14273" width="13.5" style="126" customWidth="1"/>
    <col min="14274" max="14281" width="9.83203125" style="126" customWidth="1"/>
    <col min="14282" max="14283" width="9" style="126" customWidth="1"/>
    <col min="14284" max="14284" width="8.33203125" style="126" customWidth="1"/>
    <col min="14285" max="14301" width="9" style="126" customWidth="1"/>
    <col min="14302" max="14312" width="9.5" style="126" customWidth="1"/>
    <col min="14313" max="14335" width="8" style="126" customWidth="1"/>
    <col min="14336" max="14336" width="7.6640625" style="126" customWidth="1"/>
    <col min="14337" max="14520" width="12.5" style="126"/>
    <col min="14521" max="14521" width="36.6640625" style="126" customWidth="1"/>
    <col min="14522" max="14522" width="13.5" style="126" customWidth="1"/>
    <col min="14523" max="14523" width="21.33203125" style="126" customWidth="1"/>
    <col min="14524" max="14524" width="14" style="126" customWidth="1"/>
    <col min="14525" max="14525" width="10.5" style="126" customWidth="1"/>
    <col min="14526" max="14526" width="10.6640625" style="126" customWidth="1"/>
    <col min="14527" max="14527" width="10.33203125" style="126" customWidth="1"/>
    <col min="14528" max="14529" width="13.5" style="126" customWidth="1"/>
    <col min="14530" max="14537" width="9.83203125" style="126" customWidth="1"/>
    <col min="14538" max="14539" width="9" style="126" customWidth="1"/>
    <col min="14540" max="14540" width="8.33203125" style="126" customWidth="1"/>
    <col min="14541" max="14557" width="9" style="126" customWidth="1"/>
    <col min="14558" max="14568" width="9.5" style="126" customWidth="1"/>
    <col min="14569" max="14591" width="8" style="126" customWidth="1"/>
    <col min="14592" max="14592" width="7.6640625" style="126" customWidth="1"/>
    <col min="14593" max="14776" width="12.5" style="126"/>
    <col min="14777" max="14777" width="36.6640625" style="126" customWidth="1"/>
    <col min="14778" max="14778" width="13.5" style="126" customWidth="1"/>
    <col min="14779" max="14779" width="21.33203125" style="126" customWidth="1"/>
    <col min="14780" max="14780" width="14" style="126" customWidth="1"/>
    <col min="14781" max="14781" width="10.5" style="126" customWidth="1"/>
    <col min="14782" max="14782" width="10.6640625" style="126" customWidth="1"/>
    <col min="14783" max="14783" width="10.33203125" style="126" customWidth="1"/>
    <col min="14784" max="14785" width="13.5" style="126" customWidth="1"/>
    <col min="14786" max="14793" width="9.83203125" style="126" customWidth="1"/>
    <col min="14794" max="14795" width="9" style="126" customWidth="1"/>
    <col min="14796" max="14796" width="8.33203125" style="126" customWidth="1"/>
    <col min="14797" max="14813" width="9" style="126" customWidth="1"/>
    <col min="14814" max="14824" width="9.5" style="126" customWidth="1"/>
    <col min="14825" max="14847" width="8" style="126" customWidth="1"/>
    <col min="14848" max="14848" width="7.6640625" style="126" customWidth="1"/>
    <col min="14849" max="15032" width="12.5" style="126"/>
    <col min="15033" max="15033" width="36.6640625" style="126" customWidth="1"/>
    <col min="15034" max="15034" width="13.5" style="126" customWidth="1"/>
    <col min="15035" max="15035" width="21.33203125" style="126" customWidth="1"/>
    <col min="15036" max="15036" width="14" style="126" customWidth="1"/>
    <col min="15037" max="15037" width="10.5" style="126" customWidth="1"/>
    <col min="15038" max="15038" width="10.6640625" style="126" customWidth="1"/>
    <col min="15039" max="15039" width="10.33203125" style="126" customWidth="1"/>
    <col min="15040" max="15041" width="13.5" style="126" customWidth="1"/>
    <col min="15042" max="15049" width="9.83203125" style="126" customWidth="1"/>
    <col min="15050" max="15051" width="9" style="126" customWidth="1"/>
    <col min="15052" max="15052" width="8.33203125" style="126" customWidth="1"/>
    <col min="15053" max="15069" width="9" style="126" customWidth="1"/>
    <col min="15070" max="15080" width="9.5" style="126" customWidth="1"/>
    <col min="15081" max="15103" width="8" style="126" customWidth="1"/>
    <col min="15104" max="15104" width="7.6640625" style="126" customWidth="1"/>
    <col min="15105" max="15288" width="12.5" style="126"/>
    <col min="15289" max="15289" width="36.6640625" style="126" customWidth="1"/>
    <col min="15290" max="15290" width="13.5" style="126" customWidth="1"/>
    <col min="15291" max="15291" width="21.33203125" style="126" customWidth="1"/>
    <col min="15292" max="15292" width="14" style="126" customWidth="1"/>
    <col min="15293" max="15293" width="10.5" style="126" customWidth="1"/>
    <col min="15294" max="15294" width="10.6640625" style="126" customWidth="1"/>
    <col min="15295" max="15295" width="10.33203125" style="126" customWidth="1"/>
    <col min="15296" max="15297" width="13.5" style="126" customWidth="1"/>
    <col min="15298" max="15305" width="9.83203125" style="126" customWidth="1"/>
    <col min="15306" max="15307" width="9" style="126" customWidth="1"/>
    <col min="15308" max="15308" width="8.33203125" style="126" customWidth="1"/>
    <col min="15309" max="15325" width="9" style="126" customWidth="1"/>
    <col min="15326" max="15336" width="9.5" style="126" customWidth="1"/>
    <col min="15337" max="15359" width="8" style="126" customWidth="1"/>
    <col min="15360" max="15360" width="7.6640625" style="126" customWidth="1"/>
    <col min="15361" max="15544" width="12.5" style="126"/>
    <col min="15545" max="15545" width="36.6640625" style="126" customWidth="1"/>
    <col min="15546" max="15546" width="13.5" style="126" customWidth="1"/>
    <col min="15547" max="15547" width="21.33203125" style="126" customWidth="1"/>
    <col min="15548" max="15548" width="14" style="126" customWidth="1"/>
    <col min="15549" max="15549" width="10.5" style="126" customWidth="1"/>
    <col min="15550" max="15550" width="10.6640625" style="126" customWidth="1"/>
    <col min="15551" max="15551" width="10.33203125" style="126" customWidth="1"/>
    <col min="15552" max="15553" width="13.5" style="126" customWidth="1"/>
    <col min="15554" max="15561" width="9.83203125" style="126" customWidth="1"/>
    <col min="15562" max="15563" width="9" style="126" customWidth="1"/>
    <col min="15564" max="15564" width="8.33203125" style="126" customWidth="1"/>
    <col min="15565" max="15581" width="9" style="126" customWidth="1"/>
    <col min="15582" max="15592" width="9.5" style="126" customWidth="1"/>
    <col min="15593" max="15615" width="8" style="126" customWidth="1"/>
    <col min="15616" max="15616" width="7.6640625" style="126" customWidth="1"/>
    <col min="15617" max="15800" width="12.5" style="126"/>
    <col min="15801" max="15801" width="36.6640625" style="126" customWidth="1"/>
    <col min="15802" max="15802" width="13.5" style="126" customWidth="1"/>
    <col min="15803" max="15803" width="21.33203125" style="126" customWidth="1"/>
    <col min="15804" max="15804" width="14" style="126" customWidth="1"/>
    <col min="15805" max="15805" width="10.5" style="126" customWidth="1"/>
    <col min="15806" max="15806" width="10.6640625" style="126" customWidth="1"/>
    <col min="15807" max="15807" width="10.33203125" style="126" customWidth="1"/>
    <col min="15808" max="15809" width="13.5" style="126" customWidth="1"/>
    <col min="15810" max="15817" width="9.83203125" style="126" customWidth="1"/>
    <col min="15818" max="15819" width="9" style="126" customWidth="1"/>
    <col min="15820" max="15820" width="8.33203125" style="126" customWidth="1"/>
    <col min="15821" max="15837" width="9" style="126" customWidth="1"/>
    <col min="15838" max="15848" width="9.5" style="126" customWidth="1"/>
    <col min="15849" max="15871" width="8" style="126" customWidth="1"/>
    <col min="15872" max="15872" width="7.6640625" style="126" customWidth="1"/>
    <col min="15873" max="16056" width="12.5" style="126"/>
    <col min="16057" max="16057" width="36.6640625" style="126" customWidth="1"/>
    <col min="16058" max="16058" width="13.5" style="126" customWidth="1"/>
    <col min="16059" max="16059" width="21.33203125" style="126" customWidth="1"/>
    <col min="16060" max="16060" width="14" style="126" customWidth="1"/>
    <col min="16061" max="16061" width="10.5" style="126" customWidth="1"/>
    <col min="16062" max="16062" width="10.6640625" style="126" customWidth="1"/>
    <col min="16063" max="16063" width="10.33203125" style="126" customWidth="1"/>
    <col min="16064" max="16065" width="13.5" style="126" customWidth="1"/>
    <col min="16066" max="16073" width="9.83203125" style="126" customWidth="1"/>
    <col min="16074" max="16075" width="9" style="126" customWidth="1"/>
    <col min="16076" max="16076" width="8.33203125" style="126" customWidth="1"/>
    <col min="16077" max="16093" width="9" style="126" customWidth="1"/>
    <col min="16094" max="16104" width="9.5" style="126" customWidth="1"/>
    <col min="16105" max="16127" width="8" style="126" customWidth="1"/>
    <col min="16128" max="16128" width="7.6640625" style="126" customWidth="1"/>
    <col min="16129" max="16384" width="12.5" style="126"/>
  </cols>
  <sheetData>
    <row r="1" spans="1:42" ht="20.25" customHeight="1" x14ac:dyDescent="0.15">
      <c r="A1" s="294" t="s">
        <v>1115</v>
      </c>
      <c r="B1" s="10"/>
      <c r="C1" s="10"/>
      <c r="D1" s="10"/>
      <c r="E1" s="10"/>
      <c r="F1" s="10"/>
      <c r="G1" s="10"/>
      <c r="H1" s="59"/>
      <c r="I1" s="59"/>
      <c r="J1" s="59"/>
      <c r="K1" s="59"/>
      <c r="L1" s="59"/>
      <c r="M1" s="59"/>
      <c r="N1" s="59"/>
      <c r="O1" s="59"/>
      <c r="P1" s="59"/>
    </row>
    <row r="2" spans="1:42" x14ac:dyDescent="0.15">
      <c r="H2" s="69"/>
      <c r="I2" s="35" t="s">
        <v>1116</v>
      </c>
      <c r="J2" s="69"/>
      <c r="K2" s="69"/>
      <c r="L2" s="69"/>
      <c r="M2" s="70"/>
      <c r="N2" s="134"/>
      <c r="O2" s="134"/>
      <c r="P2" s="134"/>
      <c r="R2" s="260" t="s">
        <v>16</v>
      </c>
      <c r="S2" s="36"/>
      <c r="U2" s="36"/>
      <c r="V2" s="474"/>
      <c r="W2" s="36" t="s">
        <v>216</v>
      </c>
      <c r="X2" s="36"/>
      <c r="Y2" s="474"/>
      <c r="Z2" s="474"/>
      <c r="AA2" s="474"/>
      <c r="AB2" s="474"/>
      <c r="AC2" s="474"/>
      <c r="AD2" s="474"/>
      <c r="AE2" s="474"/>
      <c r="AF2" s="474"/>
      <c r="AG2" s="474"/>
      <c r="AH2" s="474"/>
      <c r="AI2" s="474"/>
      <c r="AJ2" s="474"/>
      <c r="AK2" s="474"/>
      <c r="AL2" s="474"/>
      <c r="AM2" s="474"/>
      <c r="AN2" s="474"/>
      <c r="AO2" s="474"/>
      <c r="AP2" s="474"/>
    </row>
    <row r="3" spans="1:42" s="136" customFormat="1" ht="18" x14ac:dyDescent="0.2">
      <c r="A3" s="66" t="s">
        <v>20</v>
      </c>
      <c r="B3" s="66"/>
      <c r="C3" s="30" t="s">
        <v>21</v>
      </c>
      <c r="D3" s="66"/>
      <c r="E3" s="20" t="s">
        <v>1117</v>
      </c>
      <c r="F3" s="30" t="s">
        <v>218</v>
      </c>
      <c r="G3" s="30"/>
      <c r="H3" s="135" t="s">
        <v>222</v>
      </c>
      <c r="I3" s="135" t="s">
        <v>223</v>
      </c>
      <c r="J3" s="135" t="s">
        <v>224</v>
      </c>
      <c r="K3" s="135" t="s">
        <v>225</v>
      </c>
      <c r="L3" s="135" t="s">
        <v>226</v>
      </c>
      <c r="M3" s="135" t="s">
        <v>1118</v>
      </c>
      <c r="N3" s="135" t="s">
        <v>1119</v>
      </c>
      <c r="O3" s="135" t="s">
        <v>1120</v>
      </c>
      <c r="P3" s="135" t="s">
        <v>1121</v>
      </c>
      <c r="R3" s="36" t="s">
        <v>51</v>
      </c>
      <c r="S3" s="34" t="s">
        <v>937</v>
      </c>
      <c r="U3" s="34" t="s">
        <v>53</v>
      </c>
      <c r="V3" s="475"/>
      <c r="W3" s="34" t="s">
        <v>232</v>
      </c>
      <c r="X3" s="34"/>
      <c r="Y3" s="475" t="s">
        <v>233</v>
      </c>
      <c r="Z3" s="475"/>
      <c r="AA3" s="475" t="s">
        <v>234</v>
      </c>
      <c r="AB3" s="475"/>
      <c r="AC3" s="475" t="s">
        <v>235</v>
      </c>
      <c r="AD3" s="475"/>
      <c r="AE3" s="475" t="s">
        <v>236</v>
      </c>
      <c r="AF3" s="475"/>
      <c r="AG3" s="475" t="s">
        <v>237</v>
      </c>
      <c r="AH3" s="475"/>
      <c r="AI3" s="475" t="s">
        <v>238</v>
      </c>
      <c r="AJ3" s="475"/>
      <c r="AK3" s="475" t="s">
        <v>239</v>
      </c>
      <c r="AL3" s="475"/>
      <c r="AM3" s="475" t="s">
        <v>240</v>
      </c>
      <c r="AN3" s="475"/>
      <c r="AO3" s="475" t="s">
        <v>241</v>
      </c>
      <c r="AP3" s="475"/>
    </row>
    <row r="4" spans="1:42" s="137" customFormat="1" x14ac:dyDescent="0.15">
      <c r="A4" s="10"/>
      <c r="B4" s="10"/>
      <c r="C4" s="10"/>
      <c r="D4" s="10"/>
      <c r="E4" s="10"/>
      <c r="F4" s="10" t="s">
        <v>242</v>
      </c>
      <c r="G4" s="10"/>
      <c r="H4" s="62"/>
      <c r="I4" s="62"/>
      <c r="J4" s="62"/>
      <c r="K4" s="62"/>
      <c r="L4" s="62"/>
      <c r="M4" s="62"/>
      <c r="N4" s="62"/>
      <c r="O4" s="62"/>
      <c r="P4" s="62"/>
      <c r="R4" s="71"/>
      <c r="S4" s="71"/>
      <c r="U4" s="71" t="s">
        <v>246</v>
      </c>
      <c r="V4" s="476" t="s">
        <v>247</v>
      </c>
      <c r="W4" s="71" t="s">
        <v>246</v>
      </c>
      <c r="X4" s="71" t="s">
        <v>247</v>
      </c>
      <c r="Y4" s="476" t="s">
        <v>246</v>
      </c>
      <c r="Z4" s="476" t="s">
        <v>247</v>
      </c>
      <c r="AA4" s="476" t="s">
        <v>246</v>
      </c>
      <c r="AB4" s="476" t="s">
        <v>247</v>
      </c>
      <c r="AC4" s="476" t="s">
        <v>246</v>
      </c>
      <c r="AD4" s="476" t="s">
        <v>247</v>
      </c>
      <c r="AE4" s="476" t="s">
        <v>246</v>
      </c>
      <c r="AF4" s="476" t="s">
        <v>247</v>
      </c>
      <c r="AG4" s="476" t="s">
        <v>246</v>
      </c>
      <c r="AH4" s="476" t="s">
        <v>247</v>
      </c>
      <c r="AI4" s="476" t="s">
        <v>246</v>
      </c>
      <c r="AJ4" s="476" t="s">
        <v>247</v>
      </c>
      <c r="AK4" s="476" t="s">
        <v>246</v>
      </c>
      <c r="AL4" s="476" t="s">
        <v>247</v>
      </c>
      <c r="AM4" s="476" t="s">
        <v>246</v>
      </c>
      <c r="AN4" s="476" t="s">
        <v>247</v>
      </c>
      <c r="AO4" s="476" t="s">
        <v>246</v>
      </c>
      <c r="AP4" s="476" t="s">
        <v>247</v>
      </c>
    </row>
    <row r="5" spans="1:42" s="137" customFormat="1" ht="9" customHeight="1" x14ac:dyDescent="0.15">
      <c r="C5" s="138"/>
      <c r="G5" s="138"/>
      <c r="R5" s="149"/>
      <c r="S5" s="149"/>
      <c r="U5" s="149"/>
      <c r="V5" s="490"/>
      <c r="W5" s="149"/>
      <c r="X5" s="149"/>
      <c r="Y5" s="490"/>
      <c r="Z5" s="490"/>
      <c r="AA5" s="490"/>
      <c r="AB5" s="490"/>
      <c r="AC5" s="490"/>
      <c r="AD5" s="490"/>
      <c r="AE5" s="490"/>
      <c r="AF5" s="490"/>
      <c r="AG5" s="490"/>
      <c r="AH5" s="490"/>
      <c r="AI5" s="490"/>
      <c r="AJ5" s="490"/>
      <c r="AK5" s="490"/>
      <c r="AL5" s="490"/>
      <c r="AM5" s="490"/>
      <c r="AN5" s="490"/>
      <c r="AO5" s="490"/>
      <c r="AP5" s="490"/>
    </row>
    <row r="6" spans="1:42" s="140" customFormat="1" x14ac:dyDescent="0.15">
      <c r="A6" s="139" t="s">
        <v>275</v>
      </c>
      <c r="B6" s="139"/>
      <c r="C6" s="133"/>
      <c r="D6" s="126"/>
      <c r="F6" s="126"/>
      <c r="G6" s="133"/>
      <c r="H6" s="141"/>
      <c r="I6" s="141"/>
      <c r="J6" s="141"/>
      <c r="K6" s="141"/>
      <c r="L6" s="141"/>
      <c r="M6" s="141"/>
      <c r="N6" s="141"/>
      <c r="O6" s="141"/>
      <c r="P6" s="141"/>
      <c r="Q6" s="141"/>
      <c r="R6" s="154"/>
      <c r="S6" s="154"/>
      <c r="T6" s="141"/>
      <c r="U6" s="154"/>
      <c r="V6" s="491"/>
      <c r="W6" s="154"/>
      <c r="X6" s="152"/>
      <c r="Y6" s="492"/>
      <c r="Z6" s="492"/>
      <c r="AA6" s="492"/>
      <c r="AB6" s="492"/>
      <c r="AC6" s="492"/>
      <c r="AD6" s="492"/>
      <c r="AE6" s="492"/>
      <c r="AF6" s="492"/>
      <c r="AG6" s="492"/>
      <c r="AH6" s="492"/>
      <c r="AI6" s="492"/>
      <c r="AJ6" s="492"/>
      <c r="AK6" s="492"/>
      <c r="AL6" s="492"/>
      <c r="AM6" s="492"/>
      <c r="AN6" s="492"/>
      <c r="AO6" s="492"/>
      <c r="AP6" s="492"/>
    </row>
    <row r="7" spans="1:42" s="140" customFormat="1" x14ac:dyDescent="0.15">
      <c r="A7" s="126" t="s">
        <v>1122</v>
      </c>
      <c r="B7" s="126" t="s">
        <v>380</v>
      </c>
      <c r="C7" s="143" t="s">
        <v>1123</v>
      </c>
      <c r="D7" s="126" t="s">
        <v>1124</v>
      </c>
      <c r="F7" s="142">
        <v>40456</v>
      </c>
      <c r="G7" s="143"/>
      <c r="H7" s="141">
        <v>0.28999999999999998</v>
      </c>
      <c r="I7" s="141">
        <v>0.94</v>
      </c>
      <c r="J7" s="141">
        <v>0.45</v>
      </c>
      <c r="K7" s="141">
        <v>0.76</v>
      </c>
      <c r="L7" s="141">
        <v>3.45</v>
      </c>
      <c r="M7" s="53" t="s">
        <v>263</v>
      </c>
      <c r="N7" s="53" t="s">
        <v>263</v>
      </c>
      <c r="O7" s="53" t="s">
        <v>263</v>
      </c>
      <c r="P7" s="53" t="s">
        <v>263</v>
      </c>
      <c r="Q7" s="141"/>
      <c r="R7" s="520">
        <v>0.71806499999999995</v>
      </c>
      <c r="S7" s="519">
        <v>8.0000000000000007E-5</v>
      </c>
      <c r="T7" s="141"/>
      <c r="U7" s="513"/>
      <c r="V7" s="402" t="s">
        <v>255</v>
      </c>
      <c r="W7" s="503">
        <v>1.2</v>
      </c>
      <c r="X7" s="503">
        <v>0.1</v>
      </c>
      <c r="Y7" s="481">
        <v>4.4000000000000004</v>
      </c>
      <c r="Z7" s="481">
        <v>0.4</v>
      </c>
      <c r="AA7" s="481">
        <v>1.53</v>
      </c>
      <c r="AB7" s="481">
        <v>0.11</v>
      </c>
      <c r="AC7" s="481">
        <v>8.9</v>
      </c>
      <c r="AD7" s="481">
        <v>0.5</v>
      </c>
      <c r="AE7" s="481">
        <v>51</v>
      </c>
      <c r="AF7" s="481">
        <v>2</v>
      </c>
      <c r="AG7" s="481">
        <v>3.9</v>
      </c>
      <c r="AH7" s="481">
        <v>0.2</v>
      </c>
      <c r="AI7" s="481">
        <v>0.15</v>
      </c>
      <c r="AJ7" s="481">
        <v>0.01</v>
      </c>
      <c r="AK7" s="481">
        <v>0.34</v>
      </c>
      <c r="AL7" s="481">
        <v>0.02</v>
      </c>
      <c r="AM7" s="481">
        <v>0.89</v>
      </c>
      <c r="AN7" s="481">
        <v>0.03</v>
      </c>
      <c r="AO7" s="481">
        <v>15.1</v>
      </c>
      <c r="AP7" s="481">
        <v>0.7</v>
      </c>
    </row>
    <row r="8" spans="1:42" s="140" customFormat="1" x14ac:dyDescent="0.15">
      <c r="A8" s="126" t="s">
        <v>1125</v>
      </c>
      <c r="B8" s="126" t="s">
        <v>380</v>
      </c>
      <c r="C8" s="143" t="s">
        <v>1126</v>
      </c>
      <c r="D8" s="126" t="s">
        <v>1127</v>
      </c>
      <c r="F8" s="142">
        <v>40456</v>
      </c>
      <c r="G8" s="143"/>
      <c r="H8" s="141">
        <v>3.31</v>
      </c>
      <c r="I8" s="141">
        <v>1.74</v>
      </c>
      <c r="J8" s="141">
        <v>2.33</v>
      </c>
      <c r="K8" s="141">
        <v>3.53</v>
      </c>
      <c r="L8" s="141">
        <v>3.18</v>
      </c>
      <c r="M8" s="53" t="s">
        <v>263</v>
      </c>
      <c r="N8" s="53" t="s">
        <v>263</v>
      </c>
      <c r="O8" s="53" t="s">
        <v>263</v>
      </c>
      <c r="P8" s="53" t="s">
        <v>263</v>
      </c>
      <c r="Q8" s="141"/>
      <c r="R8" s="520">
        <v>0.71799299999999999</v>
      </c>
      <c r="S8" s="519">
        <v>8.0000000000000007E-5</v>
      </c>
      <c r="T8" s="141"/>
      <c r="U8" s="513"/>
      <c r="V8" s="402" t="s">
        <v>255</v>
      </c>
      <c r="W8" s="513">
        <v>6.1</v>
      </c>
      <c r="X8" s="513">
        <v>0.3</v>
      </c>
      <c r="Y8" s="481">
        <v>27</v>
      </c>
      <c r="Z8" s="481">
        <v>1</v>
      </c>
      <c r="AA8" s="481">
        <v>0.67</v>
      </c>
      <c r="AB8" s="481">
        <v>0.03</v>
      </c>
      <c r="AC8" s="481">
        <v>41</v>
      </c>
      <c r="AD8" s="481">
        <v>1</v>
      </c>
      <c r="AE8" s="481">
        <v>1701</v>
      </c>
      <c r="AF8" s="481">
        <v>31</v>
      </c>
      <c r="AG8" s="481">
        <v>7.2</v>
      </c>
      <c r="AH8" s="481">
        <v>0.3</v>
      </c>
      <c r="AI8" s="481">
        <v>0.48</v>
      </c>
      <c r="AJ8" s="481">
        <v>0.01</v>
      </c>
      <c r="AK8" s="481">
        <v>0.82</v>
      </c>
      <c r="AL8" s="481">
        <v>0.02</v>
      </c>
      <c r="AM8" s="481">
        <v>0.36</v>
      </c>
      <c r="AN8" s="481">
        <v>0.02</v>
      </c>
      <c r="AO8" s="481">
        <v>18.100000000000001</v>
      </c>
      <c r="AP8" s="481">
        <v>0.5</v>
      </c>
    </row>
    <row r="9" spans="1:42" s="140" customFormat="1" x14ac:dyDescent="0.15">
      <c r="A9" s="126" t="s">
        <v>1128</v>
      </c>
      <c r="B9" s="126" t="s">
        <v>380</v>
      </c>
      <c r="C9" s="143" t="s">
        <v>1129</v>
      </c>
      <c r="D9" s="126" t="s">
        <v>1130</v>
      </c>
      <c r="F9" s="142">
        <v>40456</v>
      </c>
      <c r="G9" s="143"/>
      <c r="H9" s="141">
        <v>1.44</v>
      </c>
      <c r="I9" s="141">
        <v>1.06</v>
      </c>
      <c r="J9" s="141">
        <v>0.41</v>
      </c>
      <c r="K9" s="141">
        <v>0.56999999999999995</v>
      </c>
      <c r="L9" s="141">
        <v>3.3</v>
      </c>
      <c r="M9" s="53" t="s">
        <v>263</v>
      </c>
      <c r="N9" s="53" t="s">
        <v>263</v>
      </c>
      <c r="O9" s="53" t="s">
        <v>263</v>
      </c>
      <c r="P9" s="53" t="s">
        <v>263</v>
      </c>
      <c r="Q9" s="141"/>
      <c r="R9" s="520">
        <v>0.71767899999999996</v>
      </c>
      <c r="S9" s="520">
        <v>9.7E-5</v>
      </c>
      <c r="T9" s="141"/>
      <c r="U9" s="513"/>
      <c r="V9" s="402" t="s">
        <v>255</v>
      </c>
      <c r="W9" s="513">
        <v>3.8</v>
      </c>
      <c r="X9" s="513">
        <v>0.2</v>
      </c>
      <c r="Y9" s="481">
        <v>2.9</v>
      </c>
      <c r="Z9" s="481">
        <v>0.2</v>
      </c>
      <c r="AA9" s="481">
        <v>0.08</v>
      </c>
      <c r="AB9" s="481">
        <v>0.01</v>
      </c>
      <c r="AC9" s="481">
        <v>3.4</v>
      </c>
      <c r="AD9" s="481">
        <v>0.2</v>
      </c>
      <c r="AE9" s="481">
        <v>105</v>
      </c>
      <c r="AF9" s="481">
        <v>2</v>
      </c>
      <c r="AG9" s="481">
        <v>27.7</v>
      </c>
      <c r="AH9" s="481">
        <v>0.8</v>
      </c>
      <c r="AI9" s="481" t="s">
        <v>1131</v>
      </c>
      <c r="AJ9" s="481"/>
      <c r="AK9" s="481">
        <v>0.68</v>
      </c>
      <c r="AL9" s="481">
        <v>0.01</v>
      </c>
      <c r="AM9" s="481">
        <v>0.41</v>
      </c>
      <c r="AN9" s="481">
        <v>0.02</v>
      </c>
      <c r="AO9" s="481">
        <v>8.8000000000000007</v>
      </c>
      <c r="AP9" s="481">
        <v>0.3</v>
      </c>
    </row>
    <row r="10" spans="1:42" s="140" customFormat="1" x14ac:dyDescent="0.15">
      <c r="A10" s="126" t="s">
        <v>1132</v>
      </c>
      <c r="B10" s="126" t="s">
        <v>380</v>
      </c>
      <c r="C10" s="143" t="s">
        <v>1133</v>
      </c>
      <c r="D10" s="126" t="s">
        <v>1134</v>
      </c>
      <c r="F10" s="142">
        <v>40456</v>
      </c>
      <c r="G10" s="143"/>
      <c r="H10" s="141">
        <v>7.59</v>
      </c>
      <c r="I10" s="141">
        <v>2.38</v>
      </c>
      <c r="J10" s="141">
        <v>2.71</v>
      </c>
      <c r="K10" s="141">
        <v>3.68</v>
      </c>
      <c r="L10" s="141">
        <v>11.82</v>
      </c>
      <c r="M10" s="53" t="s">
        <v>263</v>
      </c>
      <c r="N10" s="53" t="s">
        <v>263</v>
      </c>
      <c r="O10" s="53" t="s">
        <v>263</v>
      </c>
      <c r="P10" s="53" t="s">
        <v>263</v>
      </c>
      <c r="Q10" s="141"/>
      <c r="R10" s="520">
        <v>0.71795699999999996</v>
      </c>
      <c r="S10" s="519">
        <v>8.0000000000000007E-5</v>
      </c>
      <c r="T10" s="141"/>
      <c r="U10" s="513"/>
      <c r="V10" s="402" t="s">
        <v>255</v>
      </c>
      <c r="W10" s="503">
        <v>18</v>
      </c>
      <c r="X10" s="503">
        <v>2</v>
      </c>
      <c r="Y10" s="481">
        <v>25</v>
      </c>
      <c r="Z10" s="481">
        <v>2</v>
      </c>
      <c r="AA10" s="481">
        <v>0.18</v>
      </c>
      <c r="AB10" s="481">
        <v>0.01</v>
      </c>
      <c r="AC10" s="481">
        <v>29</v>
      </c>
      <c r="AD10" s="481">
        <v>2</v>
      </c>
      <c r="AE10" s="481">
        <v>825</v>
      </c>
      <c r="AF10" s="481">
        <v>30</v>
      </c>
      <c r="AG10" s="481">
        <v>11.5</v>
      </c>
      <c r="AH10" s="481">
        <v>0.6</v>
      </c>
      <c r="AI10" s="481">
        <v>1.29</v>
      </c>
      <c r="AJ10" s="481">
        <v>0.05</v>
      </c>
      <c r="AK10" s="488">
        <v>1.2</v>
      </c>
      <c r="AL10" s="481">
        <v>0.05</v>
      </c>
      <c r="AM10" s="481">
        <v>3.95</v>
      </c>
      <c r="AN10" s="481">
        <v>0.14000000000000001</v>
      </c>
      <c r="AO10" s="481">
        <v>25.6</v>
      </c>
      <c r="AP10" s="481">
        <v>0.9</v>
      </c>
    </row>
    <row r="11" spans="1:42" s="140" customFormat="1" x14ac:dyDescent="0.15">
      <c r="A11" s="126" t="s">
        <v>1135</v>
      </c>
      <c r="B11" s="126" t="s">
        <v>380</v>
      </c>
      <c r="C11" s="143" t="s">
        <v>1136</v>
      </c>
      <c r="D11" s="126" t="s">
        <v>1137</v>
      </c>
      <c r="F11" s="142">
        <v>40456</v>
      </c>
      <c r="G11" s="143"/>
      <c r="H11" s="141">
        <v>0.87</v>
      </c>
      <c r="I11" s="141">
        <v>1.42</v>
      </c>
      <c r="J11" s="141">
        <v>0.71</v>
      </c>
      <c r="K11" s="141">
        <v>1.01</v>
      </c>
      <c r="L11" s="141">
        <v>4.33</v>
      </c>
      <c r="M11" s="53" t="s">
        <v>263</v>
      </c>
      <c r="N11" s="53" t="s">
        <v>263</v>
      </c>
      <c r="O11" s="53" t="s">
        <v>263</v>
      </c>
      <c r="P11" s="53" t="s">
        <v>263</v>
      </c>
      <c r="Q11" s="141"/>
      <c r="R11" s="520">
        <v>0.71796000000000004</v>
      </c>
      <c r="S11" s="519">
        <v>8.0000000000000007E-5</v>
      </c>
      <c r="T11" s="141"/>
      <c r="U11" s="154"/>
      <c r="V11" s="141"/>
      <c r="W11" s="154"/>
      <c r="X11" s="152"/>
    </row>
    <row r="12" spans="1:42" s="140" customFormat="1" x14ac:dyDescent="0.15">
      <c r="A12" s="144" t="s">
        <v>1138</v>
      </c>
      <c r="B12" s="145"/>
      <c r="C12" s="147"/>
      <c r="D12" s="145"/>
      <c r="E12" s="137"/>
      <c r="F12" s="146"/>
      <c r="G12" s="147"/>
      <c r="H12" s="227">
        <f>AVERAGE(H7:H11)</f>
        <v>2.6999999999999997</v>
      </c>
      <c r="I12" s="227">
        <f t="shared" ref="I12:L12" si="0">AVERAGE(I7:I11)</f>
        <v>1.5079999999999998</v>
      </c>
      <c r="J12" s="227">
        <f t="shared" si="0"/>
        <v>1.3220000000000001</v>
      </c>
      <c r="K12" s="227">
        <f t="shared" si="0"/>
        <v>1.9100000000000001</v>
      </c>
      <c r="L12" s="227">
        <f t="shared" si="0"/>
        <v>5.2159999999999993</v>
      </c>
      <c r="M12" s="285" t="s">
        <v>263</v>
      </c>
      <c r="N12" s="285" t="s">
        <v>263</v>
      </c>
      <c r="O12" s="285" t="s">
        <v>263</v>
      </c>
      <c r="P12" s="285" t="s">
        <v>263</v>
      </c>
      <c r="Q12" s="141"/>
      <c r="R12" s="265">
        <f>AVERAGE(R7:R11)</f>
        <v>0.71793079999999998</v>
      </c>
      <c r="S12" s="520"/>
      <c r="T12" s="141"/>
      <c r="U12" s="154"/>
      <c r="V12" s="141"/>
      <c r="W12" s="227">
        <f t="shared" ref="W12:Y12" si="1">AVERAGE(W7:W11)</f>
        <v>7.2750000000000004</v>
      </c>
      <c r="X12" s="152"/>
      <c r="Y12" s="482">
        <f t="shared" si="1"/>
        <v>14.824999999999999</v>
      </c>
      <c r="Z12" s="492"/>
      <c r="AA12" s="482">
        <f t="shared" ref="AA12" si="2">AVERAGE(AA7:AA11)</f>
        <v>0.6150000000000001</v>
      </c>
      <c r="AB12" s="492"/>
      <c r="AC12" s="482">
        <f t="shared" ref="AC12" si="3">AVERAGE(AC7:AC11)</f>
        <v>20.574999999999999</v>
      </c>
      <c r="AD12" s="492"/>
      <c r="AE12" s="495">
        <f t="shared" ref="AE12" si="4">AVERAGE(AE7:AE11)</f>
        <v>670.5</v>
      </c>
      <c r="AF12" s="492"/>
      <c r="AG12" s="482">
        <f t="shared" ref="AG12" si="5">AVERAGE(AG7:AG11)</f>
        <v>12.574999999999999</v>
      </c>
      <c r="AH12" s="492"/>
      <c r="AI12" s="482">
        <f t="shared" ref="AI12" si="6">AVERAGE(AI7:AI11)</f>
        <v>0.64</v>
      </c>
      <c r="AJ12" s="492"/>
      <c r="AK12" s="482">
        <f t="shared" ref="AK12" si="7">AVERAGE(AK7:AK11)</f>
        <v>0.76</v>
      </c>
      <c r="AL12" s="492"/>
      <c r="AM12" s="482">
        <f t="shared" ref="AM12" si="8">AVERAGE(AM7:AM11)</f>
        <v>1.4025000000000001</v>
      </c>
      <c r="AN12" s="492"/>
      <c r="AO12" s="482">
        <f t="shared" ref="AO12" si="9">AVERAGE(AO7:AO11)</f>
        <v>16.899999999999999</v>
      </c>
      <c r="AP12" s="492"/>
    </row>
    <row r="13" spans="1:42" s="140" customFormat="1" ht="18" x14ac:dyDescent="0.25">
      <c r="A13" s="144" t="s">
        <v>158</v>
      </c>
      <c r="B13" s="145"/>
      <c r="C13" s="147"/>
      <c r="D13" s="145"/>
      <c r="E13" s="137"/>
      <c r="F13" s="146"/>
      <c r="G13" s="147"/>
      <c r="H13" s="222">
        <f>_xlfn.CONFIDENCE.T(0.05,STDEV(H7:H11),COUNT(H7:H11))</f>
        <v>3.6744024604141163</v>
      </c>
      <c r="I13" s="222">
        <f t="shared" ref="I13:L13" si="10">_xlfn.CONFIDENCE.T(0.05,STDEV(I7:I11),COUNT(I7:I11))</f>
        <v>0.72007948186662074</v>
      </c>
      <c r="J13" s="222">
        <f t="shared" si="10"/>
        <v>1.3755709472205355</v>
      </c>
      <c r="K13" s="222">
        <f t="shared" si="10"/>
        <v>1.9321145636678871</v>
      </c>
      <c r="L13" s="222">
        <f t="shared" si="10"/>
        <v>4.6181271697491955</v>
      </c>
      <c r="M13" s="285" t="s">
        <v>263</v>
      </c>
      <c r="N13" s="285" t="s">
        <v>263</v>
      </c>
      <c r="O13" s="285" t="s">
        <v>263</v>
      </c>
      <c r="P13" s="285" t="s">
        <v>263</v>
      </c>
      <c r="Q13" s="141"/>
      <c r="R13" s="310">
        <f>_xlfn.CONFIDENCE.T(0.05,STDEV(R7:R11),COUNT(R7:R11))</f>
        <v>1.8293044253368478E-4</v>
      </c>
      <c r="S13" s="520"/>
      <c r="T13" s="141"/>
      <c r="U13" s="154"/>
      <c r="V13" s="141"/>
      <c r="W13" s="222">
        <f t="shared" ref="W13:Y13" si="11">_xlfn.CONFIDENCE.T(0.05,STDEV(W7:W11),COUNT(W7:W11))</f>
        <v>11.814675642432412</v>
      </c>
      <c r="X13" s="152"/>
      <c r="Y13" s="483">
        <f t="shared" si="11"/>
        <v>20.59691730369638</v>
      </c>
      <c r="Z13" s="492"/>
      <c r="AA13" s="483">
        <f t="shared" ref="AA13" si="12">_xlfn.CONFIDENCE.T(0.05,STDEV(AA7:AA11),COUNT(AA7:AA11))</f>
        <v>1.053777446232067</v>
      </c>
      <c r="AB13" s="492"/>
      <c r="AC13" s="483">
        <f t="shared" ref="AC13" si="13">_xlfn.CONFIDENCE.T(0.05,STDEV(AC7:AC11),COUNT(AC7:AC11))</f>
        <v>27.856973433885297</v>
      </c>
      <c r="AD13" s="492"/>
      <c r="AE13" s="496">
        <f t="shared" ref="AE13" si="14">_xlfn.CONFIDENCE.T(0.05,STDEV(AE7:AE11),COUNT(AE7:AE11))</f>
        <v>1228.9116438371811</v>
      </c>
      <c r="AF13" s="492"/>
      <c r="AG13" s="483">
        <f t="shared" ref="AG13" si="15">_xlfn.CONFIDENCE.T(0.05,STDEV(AG7:AG11),COUNT(AG7:AG11))</f>
        <v>16.791425827714026</v>
      </c>
      <c r="AH13" s="492"/>
      <c r="AI13" s="483">
        <f t="shared" ref="AI13" si="16">_xlfn.CONFIDENCE.T(0.05,STDEV(AI7:AI11),COUNT(AI7:AI11))</f>
        <v>1.4571961133699589</v>
      </c>
      <c r="AJ13" s="492"/>
      <c r="AK13" s="483">
        <f t="shared" ref="AK13" si="17">_xlfn.CONFIDENCE.T(0.05,STDEV(AK7:AK11),COUNT(AK7:AK11))</f>
        <v>0.5663204705733681</v>
      </c>
      <c r="AL13" s="492"/>
      <c r="AM13" s="483">
        <f t="shared" ref="AM13" si="18">_xlfn.CONFIDENCE.T(0.05,STDEV(AM7:AM11),COUNT(AM7:AM11))</f>
        <v>2.7290404878946704</v>
      </c>
      <c r="AN13" s="492"/>
      <c r="AO13" s="483">
        <f t="shared" ref="AO13" si="19">_xlfn.CONFIDENCE.T(0.05,STDEV(AO7:AO11),COUNT(AO7:AO11))</f>
        <v>11.099850808563144</v>
      </c>
      <c r="AP13" s="492"/>
    </row>
    <row r="14" spans="1:42" s="140" customFormat="1" x14ac:dyDescent="0.15">
      <c r="A14" s="144" t="s">
        <v>159</v>
      </c>
      <c r="B14" s="148"/>
      <c r="C14" s="147"/>
      <c r="D14" s="148"/>
      <c r="E14" s="149"/>
      <c r="F14" s="150"/>
      <c r="G14" s="147"/>
      <c r="H14" s="222">
        <f>2*STDEV(H7:H11)</f>
        <v>5.918513326841464</v>
      </c>
      <c r="I14" s="222">
        <f t="shared" ref="I14:L14" si="20">2*STDEV(I7:I11)</f>
        <v>1.1598620607641257</v>
      </c>
      <c r="J14" s="222">
        <f t="shared" si="20"/>
        <v>2.2156895089339566</v>
      </c>
      <c r="K14" s="222">
        <f t="shared" si="20"/>
        <v>3.1121375290947531</v>
      </c>
      <c r="L14" s="222">
        <f t="shared" si="20"/>
        <v>7.4386100852242549</v>
      </c>
      <c r="M14" s="285" t="s">
        <v>263</v>
      </c>
      <c r="N14" s="285" t="s">
        <v>263</v>
      </c>
      <c r="O14" s="285" t="s">
        <v>263</v>
      </c>
      <c r="P14" s="285" t="s">
        <v>263</v>
      </c>
      <c r="Q14" s="141"/>
      <c r="R14" s="310">
        <f>2*STDEV(R7:R11)</f>
        <v>2.9465369503878437E-4</v>
      </c>
      <c r="S14" s="520"/>
      <c r="T14" s="141"/>
      <c r="U14" s="154"/>
      <c r="V14" s="141"/>
      <c r="W14" s="222">
        <f t="shared" ref="W14:Y14" si="21">2*STDEV(W7:W11)</f>
        <v>14.849803590171375</v>
      </c>
      <c r="X14" s="152"/>
      <c r="Y14" s="483">
        <f t="shared" si="21"/>
        <v>25.888156880447607</v>
      </c>
      <c r="Z14" s="492"/>
      <c r="AA14" s="483">
        <f t="shared" ref="AA14" si="22">2*STDEV(AA7:AA11)</f>
        <v>1.3244873221992977</v>
      </c>
      <c r="AB14" s="492"/>
      <c r="AC14" s="483">
        <f t="shared" ref="AC14" si="23">2*STDEV(AC7:AC11)</f>
        <v>35.013283193668087</v>
      </c>
      <c r="AD14" s="492"/>
      <c r="AE14" s="496">
        <f t="shared" ref="AE14" si="24">2*STDEV(AE7:AE11)</f>
        <v>1544.6125727832207</v>
      </c>
      <c r="AF14" s="492"/>
      <c r="AG14" s="483">
        <f t="shared" ref="AG14" si="25">2*STDEV(AG7:AG11)</f>
        <v>21.105054686812196</v>
      </c>
      <c r="AH14" s="492"/>
      <c r="AI14" s="483">
        <f t="shared" ref="AI14" si="26">2*STDEV(AI7:AI11)</f>
        <v>1.1732007500849975</v>
      </c>
      <c r="AJ14" s="492"/>
      <c r="AK14" s="483">
        <f t="shared" ref="AK14" si="27">2*STDEV(AK7:AK11)</f>
        <v>0.7118052168020873</v>
      </c>
      <c r="AL14" s="492"/>
      <c r="AM14" s="483">
        <f t="shared" ref="AM14" si="28">2*STDEV(AM7:AM11)</f>
        <v>3.430116616093394</v>
      </c>
      <c r="AN14" s="492"/>
      <c r="AO14" s="483">
        <f t="shared" ref="AO14" si="29">2*STDEV(AO7:AO11)</f>
        <v>13.951344021276253</v>
      </c>
      <c r="AP14" s="492"/>
    </row>
    <row r="15" spans="1:42" s="140" customFormat="1" x14ac:dyDescent="0.15">
      <c r="A15" s="151"/>
      <c r="B15" s="151"/>
      <c r="C15" s="147"/>
      <c r="D15" s="151"/>
      <c r="E15" s="152"/>
      <c r="F15" s="153"/>
      <c r="G15" s="147"/>
      <c r="H15" s="154"/>
      <c r="I15" s="154"/>
      <c r="J15" s="154"/>
      <c r="K15" s="154"/>
      <c r="L15" s="154"/>
      <c r="M15" s="154"/>
      <c r="N15" s="154"/>
      <c r="O15" s="154"/>
      <c r="P15" s="154"/>
      <c r="Q15" s="141"/>
      <c r="R15" s="520"/>
      <c r="S15" s="520"/>
      <c r="T15" s="141"/>
      <c r="U15" s="154"/>
      <c r="V15" s="141"/>
      <c r="W15" s="154"/>
      <c r="X15" s="152"/>
    </row>
    <row r="16" spans="1:42" s="140" customFormat="1" x14ac:dyDescent="0.15">
      <c r="A16" s="144" t="s">
        <v>270</v>
      </c>
      <c r="B16" s="144"/>
      <c r="C16" s="147"/>
      <c r="D16" s="151"/>
      <c r="E16" s="152"/>
      <c r="F16" s="153"/>
      <c r="G16" s="147"/>
      <c r="H16" s="154"/>
      <c r="I16" s="154"/>
      <c r="J16" s="154"/>
      <c r="K16" s="154"/>
      <c r="L16" s="154"/>
      <c r="M16" s="154"/>
      <c r="N16" s="154"/>
      <c r="O16" s="154"/>
      <c r="P16" s="154"/>
      <c r="Q16" s="141"/>
      <c r="R16" s="520"/>
      <c r="S16" s="520"/>
      <c r="T16" s="141"/>
      <c r="U16" s="154"/>
      <c r="V16" s="141"/>
      <c r="W16" s="154"/>
      <c r="X16" s="152"/>
    </row>
    <row r="17" spans="1:42" s="140" customFormat="1" x14ac:dyDescent="0.15">
      <c r="A17" s="151" t="s">
        <v>1139</v>
      </c>
      <c r="B17" s="151" t="s">
        <v>380</v>
      </c>
      <c r="C17" s="143" t="s">
        <v>1140</v>
      </c>
      <c r="D17" s="151" t="s">
        <v>1141</v>
      </c>
      <c r="E17" s="152" t="s">
        <v>1142</v>
      </c>
      <c r="F17" s="153">
        <v>40455</v>
      </c>
      <c r="G17" s="143"/>
      <c r="H17" s="154">
        <v>0.35</v>
      </c>
      <c r="I17" s="154">
        <v>0.87</v>
      </c>
      <c r="J17" s="154">
        <v>0.32</v>
      </c>
      <c r="K17" s="154">
        <v>0.56999999999999995</v>
      </c>
      <c r="L17" s="154">
        <v>1.69</v>
      </c>
      <c r="M17" s="154">
        <v>1.52</v>
      </c>
      <c r="N17" s="154">
        <v>0.61</v>
      </c>
      <c r="O17" s="154">
        <v>0.27</v>
      </c>
      <c r="P17" s="53" t="s">
        <v>263</v>
      </c>
      <c r="Q17" s="141"/>
      <c r="R17" s="520">
        <v>0.71981899999999999</v>
      </c>
      <c r="S17" s="520">
        <v>4.6E-5</v>
      </c>
      <c r="T17" s="141"/>
      <c r="U17" s="154">
        <v>0.36777999999999994</v>
      </c>
      <c r="V17" s="402" t="s">
        <v>255</v>
      </c>
      <c r="W17" s="503">
        <v>1.4</v>
      </c>
      <c r="X17" s="503">
        <v>0.1</v>
      </c>
      <c r="Y17" s="481">
        <v>3.5</v>
      </c>
      <c r="Z17" s="481">
        <v>0.1</v>
      </c>
      <c r="AA17" s="481">
        <v>0.23</v>
      </c>
      <c r="AB17" s="481">
        <v>0.01</v>
      </c>
      <c r="AC17" s="481">
        <v>8.6999999999999993</v>
      </c>
      <c r="AD17" s="481">
        <v>0.2</v>
      </c>
      <c r="AE17" s="481">
        <v>37</v>
      </c>
      <c r="AF17" s="481">
        <v>1</v>
      </c>
      <c r="AG17" s="481">
        <v>1.4</v>
      </c>
      <c r="AH17" s="481">
        <v>0.1</v>
      </c>
      <c r="AI17" s="481">
        <v>0.11</v>
      </c>
      <c r="AJ17" s="481">
        <v>0.01</v>
      </c>
      <c r="AK17" s="481">
        <v>0.12</v>
      </c>
      <c r="AL17" s="481">
        <v>0.01</v>
      </c>
      <c r="AM17" s="488">
        <v>0.3</v>
      </c>
      <c r="AN17" s="481">
        <v>0.02</v>
      </c>
      <c r="AO17" s="481">
        <v>0.88</v>
      </c>
      <c r="AP17" s="481">
        <v>0.06</v>
      </c>
    </row>
    <row r="18" spans="1:42" s="140" customFormat="1" x14ac:dyDescent="0.15">
      <c r="A18" s="151" t="s">
        <v>1143</v>
      </c>
      <c r="B18" s="151" t="s">
        <v>380</v>
      </c>
      <c r="C18" s="143" t="s">
        <v>1144</v>
      </c>
      <c r="D18" s="151" t="s">
        <v>1145</v>
      </c>
      <c r="E18" s="152" t="s">
        <v>1142</v>
      </c>
      <c r="F18" s="153">
        <v>40589</v>
      </c>
      <c r="G18" s="143"/>
      <c r="H18" s="154">
        <v>0.65</v>
      </c>
      <c r="I18" s="154">
        <v>0.85</v>
      </c>
      <c r="J18" s="154">
        <v>0.59</v>
      </c>
      <c r="K18" s="154">
        <v>0.99</v>
      </c>
      <c r="L18" s="154">
        <v>1.8</v>
      </c>
      <c r="M18" s="154">
        <v>1.44</v>
      </c>
      <c r="N18" s="154">
        <v>1.03</v>
      </c>
      <c r="O18" s="154">
        <v>0.47</v>
      </c>
      <c r="P18" s="53" t="s">
        <v>263</v>
      </c>
      <c r="Q18" s="141"/>
      <c r="R18" s="520">
        <v>0.72024100000000002</v>
      </c>
      <c r="S18" s="519">
        <v>8.0000000000000007E-5</v>
      </c>
      <c r="T18" s="141"/>
      <c r="U18" s="154">
        <v>0.28826000000000002</v>
      </c>
      <c r="V18" s="402" t="s">
        <v>255</v>
      </c>
      <c r="W18" s="503">
        <v>2</v>
      </c>
      <c r="X18" s="503">
        <v>0.1</v>
      </c>
      <c r="Y18" s="481">
        <v>6.3</v>
      </c>
      <c r="Z18" s="481">
        <v>0.4</v>
      </c>
      <c r="AA18" s="481">
        <v>0.46</v>
      </c>
      <c r="AB18" s="481">
        <v>0.02</v>
      </c>
      <c r="AC18" s="481">
        <v>14</v>
      </c>
      <c r="AD18" s="481">
        <v>1</v>
      </c>
      <c r="AE18" s="481">
        <v>65</v>
      </c>
      <c r="AF18" s="481">
        <v>1</v>
      </c>
      <c r="AG18" s="481">
        <v>0.9</v>
      </c>
      <c r="AH18" s="481">
        <v>0.1</v>
      </c>
      <c r="AI18" s="481">
        <v>0.10299999999999999</v>
      </c>
      <c r="AJ18" s="481">
        <v>5.0000000000000001E-3</v>
      </c>
      <c r="AK18" s="481">
        <v>0.14000000000000001</v>
      </c>
      <c r="AL18" s="481">
        <v>0.01</v>
      </c>
      <c r="AM18" s="481">
        <v>0.47</v>
      </c>
      <c r="AN18" s="481">
        <v>0.02</v>
      </c>
      <c r="AO18" s="481">
        <v>0.96</v>
      </c>
      <c r="AP18" s="481">
        <v>7.0000000000000007E-2</v>
      </c>
    </row>
    <row r="19" spans="1:42" s="140" customFormat="1" x14ac:dyDescent="0.15">
      <c r="A19" s="151" t="s">
        <v>1146</v>
      </c>
      <c r="B19" s="151" t="s">
        <v>380</v>
      </c>
      <c r="C19" s="143" t="s">
        <v>1147</v>
      </c>
      <c r="D19" s="151" t="s">
        <v>1148</v>
      </c>
      <c r="E19" s="152" t="s">
        <v>1142</v>
      </c>
      <c r="F19" s="153">
        <v>40680</v>
      </c>
      <c r="G19" s="143"/>
      <c r="H19" s="154">
        <v>0.22</v>
      </c>
      <c r="I19" s="154">
        <v>0.88</v>
      </c>
      <c r="J19" s="154">
        <v>0.33</v>
      </c>
      <c r="K19" s="154">
        <v>0.45</v>
      </c>
      <c r="L19" s="154">
        <v>1.62</v>
      </c>
      <c r="M19" s="154">
        <v>1.55</v>
      </c>
      <c r="N19" s="154">
        <v>0.37</v>
      </c>
      <c r="O19" s="154">
        <v>0.28999999999999998</v>
      </c>
      <c r="P19" s="53" t="s">
        <v>263</v>
      </c>
      <c r="Q19" s="141"/>
      <c r="R19" s="520">
        <v>0.72073299999999996</v>
      </c>
      <c r="S19" s="520">
        <v>1.9000000000000001E-5</v>
      </c>
      <c r="T19" s="141"/>
      <c r="U19" s="154">
        <v>0.42741999999999997</v>
      </c>
      <c r="V19" s="402" t="s">
        <v>255</v>
      </c>
      <c r="W19" s="513">
        <v>0.96</v>
      </c>
      <c r="X19" s="513">
        <v>0.06</v>
      </c>
      <c r="Y19" s="481">
        <v>3.3</v>
      </c>
      <c r="Z19" s="481">
        <v>0.2</v>
      </c>
      <c r="AA19" s="481">
        <v>0.22</v>
      </c>
      <c r="AB19" s="481">
        <v>0.02</v>
      </c>
      <c r="AC19" s="481">
        <v>9.5</v>
      </c>
      <c r="AD19" s="481">
        <v>0.6</v>
      </c>
      <c r="AE19" s="548">
        <v>27</v>
      </c>
      <c r="AF19" s="480">
        <v>1</v>
      </c>
      <c r="AG19" s="481">
        <v>1.6</v>
      </c>
      <c r="AH19" s="481">
        <v>0.1</v>
      </c>
      <c r="AI19" s="481">
        <v>0.22700000000000001</v>
      </c>
      <c r="AJ19" s="481">
        <v>5.0000000000000001E-3</v>
      </c>
      <c r="AK19" s="481">
        <v>0.12</v>
      </c>
      <c r="AL19" s="481">
        <v>0.01</v>
      </c>
      <c r="AM19" s="481">
        <v>0.36</v>
      </c>
      <c r="AN19" s="481">
        <v>0.03</v>
      </c>
      <c r="AO19" s="481">
        <v>1.54</v>
      </c>
      <c r="AP19" s="481">
        <v>0.09</v>
      </c>
    </row>
    <row r="20" spans="1:42" s="140" customFormat="1" x14ac:dyDescent="0.15">
      <c r="A20" s="151" t="s">
        <v>1149</v>
      </c>
      <c r="B20" s="151" t="s">
        <v>143</v>
      </c>
      <c r="C20" s="143" t="s">
        <v>1150</v>
      </c>
      <c r="D20" s="151" t="s">
        <v>1151</v>
      </c>
      <c r="E20" s="152" t="s">
        <v>1142</v>
      </c>
      <c r="F20" s="153" t="s">
        <v>1152</v>
      </c>
      <c r="G20" s="143"/>
      <c r="H20" s="64">
        <v>1.5</v>
      </c>
      <c r="I20" s="64">
        <v>0.48</v>
      </c>
      <c r="J20" s="64">
        <v>0.53</v>
      </c>
      <c r="K20" s="64">
        <v>1.1299999999999999</v>
      </c>
      <c r="L20" s="154">
        <v>1.56</v>
      </c>
      <c r="M20" s="53" t="s">
        <v>263</v>
      </c>
      <c r="N20" s="53" t="s">
        <v>263</v>
      </c>
      <c r="O20" s="53" t="s">
        <v>263</v>
      </c>
      <c r="P20" s="53" t="s">
        <v>263</v>
      </c>
      <c r="Q20" s="141"/>
      <c r="R20" s="520"/>
      <c r="S20" s="520"/>
      <c r="T20" s="141"/>
      <c r="U20" s="154">
        <v>0.17891999999999997</v>
      </c>
      <c r="V20" s="402" t="s">
        <v>255</v>
      </c>
      <c r="W20" s="513">
        <v>3.8</v>
      </c>
      <c r="X20" s="513">
        <v>0.2</v>
      </c>
      <c r="Y20" s="481">
        <v>7.5</v>
      </c>
      <c r="Z20" s="481">
        <v>0.5</v>
      </c>
      <c r="AA20" s="481">
        <v>0.66</v>
      </c>
      <c r="AB20" s="481">
        <v>0.05</v>
      </c>
      <c r="AC20" s="481">
        <v>10.9</v>
      </c>
      <c r="AD20" s="481">
        <v>0.6</v>
      </c>
      <c r="AE20" s="481">
        <v>200</v>
      </c>
      <c r="AF20" s="481">
        <v>7</v>
      </c>
      <c r="AG20" s="481">
        <v>1.9</v>
      </c>
      <c r="AH20" s="481">
        <v>0.3</v>
      </c>
      <c r="AI20" s="481">
        <v>0.33700000000000002</v>
      </c>
      <c r="AJ20" s="481">
        <v>1.0999999999999999E-2</v>
      </c>
      <c r="AK20" s="481">
        <v>0.41</v>
      </c>
      <c r="AL20" s="481">
        <v>0.01</v>
      </c>
      <c r="AM20" s="481">
        <v>0.77</v>
      </c>
      <c r="AN20" s="481">
        <v>0.02</v>
      </c>
      <c r="AO20" s="488">
        <v>1.9</v>
      </c>
      <c r="AP20" s="481">
        <v>0.14000000000000001</v>
      </c>
    </row>
    <row r="21" spans="1:42" s="140" customFormat="1" x14ac:dyDescent="0.15">
      <c r="A21" s="151" t="s">
        <v>1153</v>
      </c>
      <c r="B21" s="151" t="s">
        <v>143</v>
      </c>
      <c r="C21" s="143" t="s">
        <v>1154</v>
      </c>
      <c r="D21" s="151" t="s">
        <v>1155</v>
      </c>
      <c r="E21" s="152" t="s">
        <v>1142</v>
      </c>
      <c r="F21" s="153">
        <v>40928</v>
      </c>
      <c r="G21" s="143"/>
      <c r="H21" s="64">
        <v>0.18</v>
      </c>
      <c r="I21" s="64">
        <v>0.47</v>
      </c>
      <c r="J21" s="64">
        <v>0.18</v>
      </c>
      <c r="K21" s="64">
        <v>0.31</v>
      </c>
      <c r="L21" s="154">
        <v>1.56</v>
      </c>
      <c r="M21" s="53" t="s">
        <v>263</v>
      </c>
      <c r="N21" s="53" t="s">
        <v>263</v>
      </c>
      <c r="O21" s="53" t="s">
        <v>263</v>
      </c>
      <c r="P21" s="53" t="s">
        <v>263</v>
      </c>
      <c r="Q21" s="141"/>
      <c r="R21" s="520">
        <v>0.72062099999999996</v>
      </c>
      <c r="S21" s="520">
        <v>4.3999999999999999E-5</v>
      </c>
      <c r="T21" s="141"/>
      <c r="U21" s="152"/>
      <c r="V21" s="402" t="s">
        <v>255</v>
      </c>
      <c r="W21" s="513">
        <v>0.53</v>
      </c>
      <c r="X21" s="513">
        <v>0.02</v>
      </c>
      <c r="Y21" s="484">
        <v>2</v>
      </c>
      <c r="Z21" s="481">
        <v>0.1</v>
      </c>
      <c r="AA21" s="481">
        <v>8.1000000000000003E-2</v>
      </c>
      <c r="AB21" s="481">
        <v>4.0000000000000001E-3</v>
      </c>
      <c r="AC21" s="481">
        <v>5.7</v>
      </c>
      <c r="AD21" s="481">
        <v>0.4</v>
      </c>
      <c r="AE21" s="480">
        <v>9.1999999999999993</v>
      </c>
      <c r="AF21" s="480">
        <v>0.2</v>
      </c>
      <c r="AG21" s="480" t="s">
        <v>256</v>
      </c>
      <c r="AH21" s="480" t="s">
        <v>255</v>
      </c>
      <c r="AI21" s="481">
        <v>0.17699999999999999</v>
      </c>
      <c r="AJ21" s="481">
        <v>3.0000000000000001E-3</v>
      </c>
      <c r="AK21" s="480" t="s">
        <v>256</v>
      </c>
      <c r="AL21" s="480" t="s">
        <v>255</v>
      </c>
      <c r="AM21" s="480" t="s">
        <v>256</v>
      </c>
      <c r="AN21" s="480" t="s">
        <v>255</v>
      </c>
      <c r="AO21" s="481">
        <v>1.33</v>
      </c>
      <c r="AP21" s="481">
        <v>0.08</v>
      </c>
    </row>
    <row r="22" spans="1:42" s="140" customFormat="1" x14ac:dyDescent="0.15">
      <c r="A22" s="151" t="s">
        <v>1156</v>
      </c>
      <c r="B22" s="151" t="s">
        <v>143</v>
      </c>
      <c r="C22" s="143" t="s">
        <v>1157</v>
      </c>
      <c r="D22" s="151" t="s">
        <v>1158</v>
      </c>
      <c r="E22" s="152" t="s">
        <v>1142</v>
      </c>
      <c r="F22" s="153">
        <v>41027</v>
      </c>
      <c r="G22" s="143"/>
      <c r="H22" s="64">
        <v>0.75</v>
      </c>
      <c r="I22" s="64">
        <v>1.1000000000000001</v>
      </c>
      <c r="J22" s="64">
        <v>0.52</v>
      </c>
      <c r="K22" s="64">
        <v>1.1200000000000001</v>
      </c>
      <c r="L22" s="154">
        <v>2.38</v>
      </c>
      <c r="M22" s="53" t="s">
        <v>263</v>
      </c>
      <c r="N22" s="53" t="s">
        <v>263</v>
      </c>
      <c r="O22" s="53" t="s">
        <v>263</v>
      </c>
      <c r="P22" s="53" t="s">
        <v>263</v>
      </c>
      <c r="Q22" s="141"/>
      <c r="R22" s="520"/>
      <c r="S22" s="520"/>
      <c r="T22" s="141"/>
      <c r="U22" s="152"/>
      <c r="V22" s="402" t="s">
        <v>255</v>
      </c>
      <c r="W22" s="513">
        <v>1.71</v>
      </c>
      <c r="X22" s="513">
        <v>7.0000000000000007E-2</v>
      </c>
      <c r="Y22" s="481">
        <v>7.7</v>
      </c>
      <c r="Z22" s="481">
        <v>0.4</v>
      </c>
      <c r="AA22" s="481">
        <v>0.15</v>
      </c>
      <c r="AB22" s="481">
        <v>0.01</v>
      </c>
      <c r="AC22" s="481">
        <v>10.6</v>
      </c>
      <c r="AD22" s="481">
        <v>0.8</v>
      </c>
      <c r="AE22" s="480">
        <v>24.3</v>
      </c>
      <c r="AF22" s="480">
        <v>0.6</v>
      </c>
      <c r="AG22" s="481">
        <v>1.2</v>
      </c>
      <c r="AH22" s="481">
        <v>0.1</v>
      </c>
      <c r="AI22" s="481">
        <v>0.247</v>
      </c>
      <c r="AJ22" s="481">
        <v>6.0000000000000001E-3</v>
      </c>
      <c r="AK22" s="481">
        <v>0.11</v>
      </c>
      <c r="AL22" s="481">
        <v>0.01</v>
      </c>
      <c r="AM22" s="480" t="s">
        <v>256</v>
      </c>
      <c r="AN22" s="480" t="s">
        <v>255</v>
      </c>
      <c r="AO22" s="488">
        <v>1.3</v>
      </c>
      <c r="AP22" s="488">
        <v>0.1</v>
      </c>
    </row>
    <row r="23" spans="1:42" s="140" customFormat="1" x14ac:dyDescent="0.15">
      <c r="A23" s="151" t="s">
        <v>1159</v>
      </c>
      <c r="B23" s="151" t="s">
        <v>143</v>
      </c>
      <c r="C23" s="143" t="s">
        <v>1160</v>
      </c>
      <c r="D23" s="151" t="s">
        <v>1161</v>
      </c>
      <c r="E23" s="152" t="s">
        <v>1142</v>
      </c>
      <c r="F23" s="153" t="s">
        <v>1162</v>
      </c>
      <c r="G23" s="143"/>
      <c r="H23" s="64">
        <v>2.5</v>
      </c>
      <c r="I23" s="64">
        <v>1.26</v>
      </c>
      <c r="J23" s="64">
        <v>0.73</v>
      </c>
      <c r="K23" s="64">
        <v>1.0900000000000001</v>
      </c>
      <c r="L23" s="154">
        <v>1.9</v>
      </c>
      <c r="M23" s="53" t="s">
        <v>263</v>
      </c>
      <c r="N23" s="53" t="s">
        <v>263</v>
      </c>
      <c r="O23" s="53" t="s">
        <v>263</v>
      </c>
      <c r="P23" s="53" t="s">
        <v>263</v>
      </c>
      <c r="Q23" s="141"/>
      <c r="R23" s="520"/>
      <c r="S23" s="520"/>
      <c r="T23" s="141"/>
      <c r="U23" s="152"/>
      <c r="V23" s="402" t="s">
        <v>255</v>
      </c>
      <c r="W23" s="513">
        <v>6.3</v>
      </c>
      <c r="X23" s="513">
        <v>0.3</v>
      </c>
      <c r="Y23" s="481">
        <v>6.5</v>
      </c>
      <c r="Z23" s="481">
        <v>0.3</v>
      </c>
      <c r="AA23" s="481">
        <v>0.42</v>
      </c>
      <c r="AB23" s="481">
        <v>0.02</v>
      </c>
      <c r="AC23" s="481">
        <v>16</v>
      </c>
      <c r="AD23" s="481">
        <v>1</v>
      </c>
      <c r="AE23" s="481">
        <v>75</v>
      </c>
      <c r="AF23" s="481">
        <v>2</v>
      </c>
      <c r="AG23" s="481">
        <v>1.6</v>
      </c>
      <c r="AH23" s="481">
        <v>0.1</v>
      </c>
      <c r="AI23" s="481">
        <v>0.27500000000000002</v>
      </c>
      <c r="AJ23" s="481">
        <v>6.0000000000000001E-3</v>
      </c>
      <c r="AK23" s="481">
        <v>0.22</v>
      </c>
      <c r="AL23" s="481">
        <v>0.01</v>
      </c>
      <c r="AM23" s="481">
        <v>0.62</v>
      </c>
      <c r="AN23" s="481">
        <v>0.02</v>
      </c>
      <c r="AO23" s="481">
        <v>5.0199999999999996</v>
      </c>
      <c r="AP23" s="481">
        <v>0.16</v>
      </c>
    </row>
    <row r="24" spans="1:42" s="140" customFormat="1" x14ac:dyDescent="0.15">
      <c r="A24" s="151" t="s">
        <v>1163</v>
      </c>
      <c r="B24" s="151" t="s">
        <v>143</v>
      </c>
      <c r="C24" s="143" t="s">
        <v>1164</v>
      </c>
      <c r="D24" s="151" t="s">
        <v>1165</v>
      </c>
      <c r="E24" s="152" t="s">
        <v>1142</v>
      </c>
      <c r="F24" s="153">
        <v>41247</v>
      </c>
      <c r="G24" s="143"/>
      <c r="H24" s="64">
        <v>0.5</v>
      </c>
      <c r="I24" s="64">
        <v>0.93</v>
      </c>
      <c r="J24" s="64">
        <v>0.33</v>
      </c>
      <c r="K24" s="64">
        <v>0.57999999999999996</v>
      </c>
      <c r="L24" s="64">
        <v>1.87</v>
      </c>
      <c r="M24" s="53" t="s">
        <v>263</v>
      </c>
      <c r="N24" s="53" t="s">
        <v>263</v>
      </c>
      <c r="O24" s="53" t="s">
        <v>263</v>
      </c>
      <c r="P24" s="53" t="s">
        <v>263</v>
      </c>
      <c r="Q24" s="141"/>
      <c r="R24" s="520"/>
      <c r="S24" s="520"/>
      <c r="T24" s="141"/>
      <c r="U24" s="152"/>
      <c r="V24" s="402" t="s">
        <v>255</v>
      </c>
      <c r="W24" s="513">
        <v>1.46</v>
      </c>
      <c r="X24" s="513">
        <v>0.1</v>
      </c>
      <c r="Y24" s="481">
        <v>3.5</v>
      </c>
      <c r="Z24" s="481">
        <v>0.3</v>
      </c>
      <c r="AA24" s="481">
        <v>0.22</v>
      </c>
      <c r="AB24" s="481">
        <v>0.02</v>
      </c>
      <c r="AC24" s="481">
        <v>8.4</v>
      </c>
      <c r="AD24" s="481">
        <v>0.5</v>
      </c>
      <c r="AE24" s="480">
        <v>26.2</v>
      </c>
      <c r="AF24" s="480">
        <v>0.7</v>
      </c>
      <c r="AG24" s="481">
        <v>1.4</v>
      </c>
      <c r="AH24" s="481">
        <v>0.1</v>
      </c>
      <c r="AI24" s="481">
        <v>0.22700000000000001</v>
      </c>
      <c r="AJ24" s="481">
        <v>5.0000000000000001E-3</v>
      </c>
      <c r="AK24" s="481">
        <v>0.17</v>
      </c>
      <c r="AL24" s="481">
        <v>0.01</v>
      </c>
      <c r="AM24" s="481">
        <v>0.27</v>
      </c>
      <c r="AN24" s="481">
        <v>0.02</v>
      </c>
      <c r="AO24" s="481">
        <v>2.4300000000000002</v>
      </c>
      <c r="AP24" s="488">
        <v>0.1</v>
      </c>
    </row>
    <row r="25" spans="1:42" s="140" customFormat="1" x14ac:dyDescent="0.15">
      <c r="A25" s="151" t="s">
        <v>1166</v>
      </c>
      <c r="B25" s="151" t="s">
        <v>143</v>
      </c>
      <c r="C25" s="143" t="s">
        <v>1167</v>
      </c>
      <c r="D25" s="151" t="s">
        <v>1168</v>
      </c>
      <c r="E25" s="152" t="s">
        <v>1142</v>
      </c>
      <c r="F25" s="153">
        <v>41296</v>
      </c>
      <c r="G25" s="143"/>
      <c r="H25" s="64">
        <v>0.54</v>
      </c>
      <c r="I25" s="64">
        <v>0.87</v>
      </c>
      <c r="J25" s="64">
        <v>0.33</v>
      </c>
      <c r="K25" s="64">
        <v>0.56000000000000005</v>
      </c>
      <c r="L25" s="64">
        <v>1.87</v>
      </c>
      <c r="M25" s="53" t="s">
        <v>263</v>
      </c>
      <c r="N25" s="53" t="s">
        <v>263</v>
      </c>
      <c r="O25" s="53" t="s">
        <v>263</v>
      </c>
      <c r="P25" s="53" t="s">
        <v>263</v>
      </c>
      <c r="Q25" s="141"/>
      <c r="R25" s="520"/>
      <c r="S25" s="520"/>
      <c r="T25" s="141"/>
      <c r="U25" s="152"/>
      <c r="V25" s="402" t="s">
        <v>255</v>
      </c>
      <c r="W25" s="513">
        <v>1.55</v>
      </c>
      <c r="X25" s="513">
        <v>0.1</v>
      </c>
      <c r="Y25" s="481">
        <v>3.9</v>
      </c>
      <c r="Z25" s="481">
        <v>0.3</v>
      </c>
      <c r="AA25" s="481">
        <v>0.32</v>
      </c>
      <c r="AB25" s="481">
        <v>0.02</v>
      </c>
      <c r="AC25" s="481">
        <v>9.8000000000000007</v>
      </c>
      <c r="AD25" s="481">
        <v>0.7</v>
      </c>
      <c r="AE25" s="480">
        <v>35.200000000000003</v>
      </c>
      <c r="AF25" s="480">
        <v>0.7</v>
      </c>
      <c r="AG25" s="481">
        <v>1.1000000000000001</v>
      </c>
      <c r="AH25" s="481">
        <v>0.1</v>
      </c>
      <c r="AI25" s="481">
        <v>0.224</v>
      </c>
      <c r="AJ25" s="481">
        <v>5.0000000000000001E-3</v>
      </c>
      <c r="AK25" s="481">
        <v>0.15</v>
      </c>
      <c r="AL25" s="481">
        <v>0.01</v>
      </c>
      <c r="AM25" s="481">
        <v>0.32</v>
      </c>
      <c r="AN25" s="481">
        <v>0.02</v>
      </c>
      <c r="AO25" s="488">
        <v>1.7</v>
      </c>
      <c r="AP25" s="488">
        <v>0.1</v>
      </c>
    </row>
    <row r="26" spans="1:42" s="140" customFormat="1" x14ac:dyDescent="0.15">
      <c r="A26" s="151"/>
      <c r="B26" s="151"/>
      <c r="C26" s="147"/>
      <c r="D26" s="151"/>
      <c r="E26" s="152"/>
      <c r="F26" s="153"/>
      <c r="G26" s="147"/>
      <c r="H26" s="64"/>
      <c r="I26" s="64"/>
      <c r="J26" s="64"/>
      <c r="K26" s="64"/>
      <c r="L26" s="64"/>
      <c r="M26" s="151"/>
      <c r="N26" s="151"/>
      <c r="O26" s="152"/>
      <c r="P26" s="152"/>
      <c r="Q26" s="141"/>
      <c r="R26" s="520"/>
      <c r="S26" s="520"/>
      <c r="T26" s="141"/>
      <c r="U26" s="152"/>
      <c r="V26" s="141"/>
      <c r="W26" s="154"/>
      <c r="X26" s="152"/>
    </row>
    <row r="27" spans="1:42" s="140" customFormat="1" x14ac:dyDescent="0.15">
      <c r="A27" s="151" t="s">
        <v>1169</v>
      </c>
      <c r="B27" s="151" t="s">
        <v>380</v>
      </c>
      <c r="C27" s="143" t="s">
        <v>1170</v>
      </c>
      <c r="D27" s="151" t="s">
        <v>1171</v>
      </c>
      <c r="E27" s="152" t="s">
        <v>1172</v>
      </c>
      <c r="F27" s="153">
        <v>40455</v>
      </c>
      <c r="G27" s="143"/>
      <c r="H27" s="154">
        <v>0.65</v>
      </c>
      <c r="I27" s="154">
        <v>1.07</v>
      </c>
      <c r="J27" s="154">
        <v>0.42</v>
      </c>
      <c r="K27" s="154">
        <v>0.86</v>
      </c>
      <c r="L27" s="154">
        <v>2.2400000000000002</v>
      </c>
      <c r="M27" s="154">
        <v>1.83</v>
      </c>
      <c r="N27" s="154">
        <v>0.78</v>
      </c>
      <c r="O27" s="154">
        <v>0.35</v>
      </c>
      <c r="P27" s="155">
        <v>20</v>
      </c>
      <c r="Q27" s="141"/>
      <c r="R27" s="520">
        <v>0.72061200000000003</v>
      </c>
      <c r="S27" s="519">
        <v>8.0000000000000007E-5</v>
      </c>
      <c r="T27" s="141"/>
      <c r="U27" s="154">
        <v>0.31807999999999997</v>
      </c>
      <c r="V27" s="402" t="s">
        <v>255</v>
      </c>
      <c r="W27" s="503">
        <v>1.8</v>
      </c>
      <c r="X27" s="503">
        <v>0.1</v>
      </c>
      <c r="Y27" s="481">
        <v>6.3</v>
      </c>
      <c r="Z27" s="481">
        <v>0.3</v>
      </c>
      <c r="AA27" s="488">
        <v>0.2</v>
      </c>
      <c r="AB27" s="481">
        <v>0.01</v>
      </c>
      <c r="AC27" s="481">
        <v>9.1</v>
      </c>
      <c r="AD27" s="481">
        <v>0.8</v>
      </c>
      <c r="AE27" s="481">
        <v>64</v>
      </c>
      <c r="AF27" s="481">
        <v>2</v>
      </c>
      <c r="AG27" s="481">
        <v>1.2</v>
      </c>
      <c r="AH27" s="481">
        <v>0.1</v>
      </c>
      <c r="AI27" s="481">
        <v>0.15</v>
      </c>
      <c r="AJ27" s="481">
        <v>0.01</v>
      </c>
      <c r="AK27" s="481">
        <v>0.12</v>
      </c>
      <c r="AL27" s="481">
        <v>0.01</v>
      </c>
      <c r="AM27" s="481">
        <v>0.24</v>
      </c>
      <c r="AN27" s="481">
        <v>0.01</v>
      </c>
      <c r="AO27" s="481">
        <v>0.86</v>
      </c>
      <c r="AP27" s="481">
        <v>0.08</v>
      </c>
    </row>
    <row r="28" spans="1:42" s="140" customFormat="1" x14ac:dyDescent="0.15">
      <c r="A28" s="151" t="s">
        <v>1173</v>
      </c>
      <c r="B28" s="151" t="s">
        <v>380</v>
      </c>
      <c r="C28" s="143" t="s">
        <v>1174</v>
      </c>
      <c r="D28" s="151" t="s">
        <v>1175</v>
      </c>
      <c r="E28" s="152" t="s">
        <v>1172</v>
      </c>
      <c r="F28" s="153">
        <v>40589</v>
      </c>
      <c r="G28" s="143"/>
      <c r="H28" s="154">
        <v>0.69</v>
      </c>
      <c r="I28" s="154">
        <v>1.1100000000000001</v>
      </c>
      <c r="J28" s="154">
        <v>0.56000000000000005</v>
      </c>
      <c r="K28" s="154">
        <v>1.1499999999999999</v>
      </c>
      <c r="L28" s="154">
        <v>2.54</v>
      </c>
      <c r="M28" s="154">
        <v>1.64</v>
      </c>
      <c r="N28" s="154">
        <v>0.84</v>
      </c>
      <c r="O28" s="154">
        <v>0.53</v>
      </c>
      <c r="P28" s="284" t="s">
        <v>263</v>
      </c>
      <c r="Q28" s="141"/>
      <c r="R28" s="520">
        <v>0.72076300000000004</v>
      </c>
      <c r="S28" s="520">
        <v>9.0000000000000002E-6</v>
      </c>
      <c r="T28" s="141"/>
      <c r="U28" s="154">
        <v>0.28826000000000002</v>
      </c>
      <c r="V28" s="402" t="s">
        <v>255</v>
      </c>
      <c r="W28" s="504">
        <v>2</v>
      </c>
      <c r="X28" s="503">
        <v>0.1</v>
      </c>
      <c r="Y28" s="481">
        <v>8.6</v>
      </c>
      <c r="Z28" s="481">
        <v>0.7</v>
      </c>
      <c r="AA28" s="481">
        <v>0.26</v>
      </c>
      <c r="AB28" s="481">
        <v>0.03</v>
      </c>
      <c r="AC28" s="481">
        <v>15</v>
      </c>
      <c r="AD28" s="481">
        <v>1</v>
      </c>
      <c r="AE28" s="481">
        <v>64</v>
      </c>
      <c r="AF28" s="481">
        <v>2</v>
      </c>
      <c r="AG28" s="484">
        <v>1</v>
      </c>
      <c r="AH28" s="481">
        <v>0.1</v>
      </c>
      <c r="AI28" s="481">
        <v>0.11</v>
      </c>
      <c r="AJ28" s="481">
        <v>0.01</v>
      </c>
      <c r="AK28" s="481">
        <v>0.11</v>
      </c>
      <c r="AL28" s="481">
        <v>0.01</v>
      </c>
      <c r="AM28" s="488">
        <v>0.3</v>
      </c>
      <c r="AN28" s="481">
        <v>0.01</v>
      </c>
      <c r="AO28" s="481">
        <v>0.39</v>
      </c>
      <c r="AP28" s="481">
        <v>0.06</v>
      </c>
    </row>
    <row r="29" spans="1:42" s="140" customFormat="1" x14ac:dyDescent="0.15">
      <c r="A29" s="151" t="s">
        <v>1176</v>
      </c>
      <c r="B29" s="151" t="s">
        <v>380</v>
      </c>
      <c r="C29" s="143" t="s">
        <v>1177</v>
      </c>
      <c r="D29" s="151" t="s">
        <v>1178</v>
      </c>
      <c r="E29" s="152" t="s">
        <v>1172</v>
      </c>
      <c r="F29" s="153">
        <v>40680</v>
      </c>
      <c r="G29" s="143"/>
      <c r="H29" s="154">
        <v>0.27</v>
      </c>
      <c r="I29" s="154">
        <v>0.9</v>
      </c>
      <c r="J29" s="154">
        <v>0.39</v>
      </c>
      <c r="K29" s="154">
        <v>0.7</v>
      </c>
      <c r="L29" s="154">
        <v>2.09</v>
      </c>
      <c r="M29" s="154">
        <v>1.63</v>
      </c>
      <c r="N29" s="154">
        <v>0.78</v>
      </c>
      <c r="O29" s="154">
        <v>0.28999999999999998</v>
      </c>
      <c r="P29" s="284" t="s">
        <v>263</v>
      </c>
      <c r="Q29" s="141"/>
      <c r="R29" s="520">
        <v>0.72143000000000002</v>
      </c>
      <c r="S29" s="519">
        <v>8.0000000000000007E-5</v>
      </c>
      <c r="T29" s="141"/>
      <c r="U29" s="154">
        <v>0.28826000000000002</v>
      </c>
      <c r="V29" s="402" t="s">
        <v>255</v>
      </c>
      <c r="W29" s="513">
        <v>1.1299999999999999</v>
      </c>
      <c r="X29" s="513">
        <v>0.08</v>
      </c>
      <c r="Y29" s="481">
        <v>7.5</v>
      </c>
      <c r="Z29" s="481">
        <v>0.5</v>
      </c>
      <c r="AA29" s="481">
        <v>0.19</v>
      </c>
      <c r="AB29" s="481">
        <v>0.01</v>
      </c>
      <c r="AC29" s="481">
        <v>11.7</v>
      </c>
      <c r="AD29" s="481">
        <v>0.6</v>
      </c>
      <c r="AE29" s="480">
        <v>25.3</v>
      </c>
      <c r="AF29" s="480">
        <v>0.8</v>
      </c>
      <c r="AG29" s="481">
        <v>1.1000000000000001</v>
      </c>
      <c r="AH29" s="481">
        <v>0.1</v>
      </c>
      <c r="AI29" s="481">
        <v>0.26700000000000002</v>
      </c>
      <c r="AJ29" s="481">
        <v>5.0000000000000001E-3</v>
      </c>
      <c r="AK29" s="481">
        <v>8.7999999999999995E-2</v>
      </c>
      <c r="AL29" s="481">
        <v>5.0000000000000001E-3</v>
      </c>
      <c r="AM29" s="480" t="s">
        <v>256</v>
      </c>
      <c r="AN29" s="480" t="s">
        <v>255</v>
      </c>
      <c r="AO29" s="481">
        <v>1.25</v>
      </c>
      <c r="AP29" s="481">
        <v>0.08</v>
      </c>
    </row>
    <row r="30" spans="1:42" s="140" customFormat="1" x14ac:dyDescent="0.15">
      <c r="A30" s="151" t="s">
        <v>1179</v>
      </c>
      <c r="B30" s="151" t="s">
        <v>143</v>
      </c>
      <c r="C30" s="143" t="s">
        <v>1180</v>
      </c>
      <c r="D30" s="151" t="s">
        <v>1181</v>
      </c>
      <c r="E30" s="152" t="s">
        <v>1172</v>
      </c>
      <c r="F30" s="153" t="s">
        <v>1152</v>
      </c>
      <c r="G30" s="143"/>
      <c r="H30" s="64">
        <v>1.1399999999999999</v>
      </c>
      <c r="I30" s="64">
        <v>0.56999999999999995</v>
      </c>
      <c r="J30" s="64">
        <v>0.46</v>
      </c>
      <c r="K30" s="64">
        <v>1.2</v>
      </c>
      <c r="L30" s="154">
        <v>1.57</v>
      </c>
      <c r="M30" s="53" t="s">
        <v>263</v>
      </c>
      <c r="N30" s="53" t="s">
        <v>263</v>
      </c>
      <c r="O30" s="53" t="s">
        <v>263</v>
      </c>
      <c r="P30" s="53" t="s">
        <v>263</v>
      </c>
      <c r="Q30" s="141"/>
      <c r="R30" s="520"/>
      <c r="S30" s="520"/>
      <c r="T30" s="141"/>
      <c r="U30" s="154">
        <v>0.13916000000000001</v>
      </c>
      <c r="V30" s="402" t="s">
        <v>255</v>
      </c>
      <c r="W30" s="513">
        <v>2.6</v>
      </c>
      <c r="X30" s="513">
        <v>0.3</v>
      </c>
      <c r="Y30" s="481">
        <v>7.9</v>
      </c>
      <c r="Z30" s="481">
        <v>0.6</v>
      </c>
      <c r="AA30" s="481">
        <v>0.28000000000000003</v>
      </c>
      <c r="AB30" s="481">
        <v>0.02</v>
      </c>
      <c r="AC30" s="481">
        <v>8.6999999999999993</v>
      </c>
      <c r="AD30" s="481">
        <v>0.8</v>
      </c>
      <c r="AE30" s="481">
        <v>138</v>
      </c>
      <c r="AF30" s="481">
        <v>3</v>
      </c>
      <c r="AG30" s="481">
        <v>1.3</v>
      </c>
      <c r="AH30" s="481">
        <v>0.1</v>
      </c>
      <c r="AI30" s="481">
        <v>0.29399999999999998</v>
      </c>
      <c r="AJ30" s="481">
        <v>7.0000000000000001E-3</v>
      </c>
      <c r="AK30" s="481">
        <v>0.26</v>
      </c>
      <c r="AL30" s="481">
        <v>0.01</v>
      </c>
      <c r="AM30" s="481">
        <v>0.37</v>
      </c>
      <c r="AN30" s="481">
        <v>0.02</v>
      </c>
      <c r="AO30" s="481">
        <v>0.86</v>
      </c>
      <c r="AP30" s="481">
        <v>0.06</v>
      </c>
    </row>
    <row r="31" spans="1:42" s="140" customFormat="1" x14ac:dyDescent="0.15">
      <c r="A31" s="151" t="s">
        <v>1182</v>
      </c>
      <c r="B31" s="151" t="s">
        <v>143</v>
      </c>
      <c r="C31" s="143" t="s">
        <v>1183</v>
      </c>
      <c r="D31" s="151" t="s">
        <v>1184</v>
      </c>
      <c r="E31" s="152" t="s">
        <v>1172</v>
      </c>
      <c r="F31" s="153">
        <v>40928</v>
      </c>
      <c r="G31" s="143"/>
      <c r="H31" s="64">
        <v>0.55000000000000004</v>
      </c>
      <c r="I31" s="64">
        <v>1.17</v>
      </c>
      <c r="J31" s="64">
        <v>0.43</v>
      </c>
      <c r="K31" s="64">
        <v>0.89</v>
      </c>
      <c r="L31" s="154">
        <v>2.2000000000000002</v>
      </c>
      <c r="M31" s="53" t="s">
        <v>263</v>
      </c>
      <c r="N31" s="53" t="s">
        <v>263</v>
      </c>
      <c r="O31" s="53" t="s">
        <v>263</v>
      </c>
      <c r="P31" s="53" t="s">
        <v>263</v>
      </c>
      <c r="Q31" s="141"/>
      <c r="R31" s="520"/>
      <c r="S31" s="520"/>
      <c r="T31" s="141"/>
      <c r="U31" s="154">
        <v>0.10933999999999999</v>
      </c>
      <c r="V31" s="402" t="s">
        <v>255</v>
      </c>
      <c r="W31" s="513">
        <v>1.3</v>
      </c>
      <c r="X31" s="513">
        <v>7.0000000000000007E-2</v>
      </c>
      <c r="Y31" s="481">
        <v>6.4</v>
      </c>
      <c r="Z31" s="481">
        <v>0.4</v>
      </c>
      <c r="AA31" s="481">
        <v>0.13</v>
      </c>
      <c r="AB31" s="481">
        <v>0.01</v>
      </c>
      <c r="AC31" s="481">
        <v>9.1</v>
      </c>
      <c r="AD31" s="481">
        <v>0.9</v>
      </c>
      <c r="AE31" s="480">
        <v>14.9</v>
      </c>
      <c r="AF31" s="480">
        <v>0.3</v>
      </c>
      <c r="AG31" s="481">
        <v>0.9</v>
      </c>
      <c r="AH31" s="481">
        <v>0.1</v>
      </c>
      <c r="AI31" s="481">
        <v>0.222</v>
      </c>
      <c r="AJ31" s="481">
        <v>3.0000000000000001E-3</v>
      </c>
      <c r="AK31" s="480" t="s">
        <v>256</v>
      </c>
      <c r="AL31" s="480" t="s">
        <v>255</v>
      </c>
      <c r="AM31" s="480" t="s">
        <v>256</v>
      </c>
      <c r="AN31" s="480" t="s">
        <v>255</v>
      </c>
      <c r="AO31" s="481">
        <v>1.45</v>
      </c>
      <c r="AP31" s="481">
        <v>7.0000000000000007E-2</v>
      </c>
    </row>
    <row r="32" spans="1:42" s="140" customFormat="1" x14ac:dyDescent="0.15">
      <c r="A32" s="151" t="s">
        <v>1185</v>
      </c>
      <c r="B32" s="151" t="s">
        <v>143</v>
      </c>
      <c r="C32" s="143" t="s">
        <v>1186</v>
      </c>
      <c r="D32" s="151" t="s">
        <v>1187</v>
      </c>
      <c r="E32" s="152" t="s">
        <v>1172</v>
      </c>
      <c r="F32" s="153">
        <v>41027</v>
      </c>
      <c r="G32" s="143"/>
      <c r="H32" s="64">
        <v>0.46</v>
      </c>
      <c r="I32" s="64">
        <v>0.94</v>
      </c>
      <c r="J32" s="64">
        <v>0.35</v>
      </c>
      <c r="K32" s="64">
        <v>0.54</v>
      </c>
      <c r="L32" s="154">
        <v>1.92</v>
      </c>
      <c r="M32" s="53" t="s">
        <v>263</v>
      </c>
      <c r="N32" s="53" t="s">
        <v>263</v>
      </c>
      <c r="O32" s="53" t="s">
        <v>263</v>
      </c>
      <c r="P32" s="53" t="s">
        <v>263</v>
      </c>
      <c r="Q32" s="141"/>
      <c r="R32" s="520"/>
      <c r="S32" s="520"/>
      <c r="T32" s="141"/>
      <c r="U32" s="154">
        <v>0.26838000000000001</v>
      </c>
      <c r="V32" s="402" t="s">
        <v>255</v>
      </c>
      <c r="W32" s="513">
        <v>1.41</v>
      </c>
      <c r="X32" s="513">
        <v>0.11</v>
      </c>
      <c r="Y32" s="481">
        <v>3.6</v>
      </c>
      <c r="Z32" s="481">
        <v>0.3</v>
      </c>
      <c r="AA32" s="481">
        <v>0.18</v>
      </c>
      <c r="AB32" s="481">
        <v>0.01</v>
      </c>
      <c r="AC32" s="481">
        <v>8.6</v>
      </c>
      <c r="AD32" s="481">
        <v>0.9</v>
      </c>
      <c r="AE32" s="480">
        <v>22.6</v>
      </c>
      <c r="AF32" s="480">
        <v>0.4</v>
      </c>
      <c r="AG32" s="481">
        <v>1</v>
      </c>
      <c r="AH32" s="481">
        <v>0.1</v>
      </c>
      <c r="AI32" s="481">
        <v>0.22900000000000001</v>
      </c>
      <c r="AJ32" s="481">
        <v>4.0000000000000001E-3</v>
      </c>
      <c r="AK32" s="481">
        <v>0.13</v>
      </c>
      <c r="AL32" s="481">
        <v>0.01</v>
      </c>
      <c r="AM32" s="481">
        <v>0.25</v>
      </c>
      <c r="AN32" s="481">
        <v>0.02</v>
      </c>
      <c r="AO32" s="481">
        <v>0.8</v>
      </c>
      <c r="AP32" s="481">
        <v>0.06</v>
      </c>
    </row>
    <row r="33" spans="1:16133" s="140" customFormat="1" x14ac:dyDescent="0.15">
      <c r="A33" s="151" t="s">
        <v>1188</v>
      </c>
      <c r="B33" s="151" t="s">
        <v>143</v>
      </c>
      <c r="C33" s="143" t="s">
        <v>1189</v>
      </c>
      <c r="D33" s="151" t="s">
        <v>1190</v>
      </c>
      <c r="E33" s="152" t="s">
        <v>1172</v>
      </c>
      <c r="F33" s="153" t="s">
        <v>1162</v>
      </c>
      <c r="G33" s="143"/>
      <c r="H33" s="64">
        <v>1.66</v>
      </c>
      <c r="I33" s="64">
        <v>1.24</v>
      </c>
      <c r="J33" s="64">
        <v>0.77</v>
      </c>
      <c r="K33" s="64">
        <v>1.65</v>
      </c>
      <c r="L33" s="64">
        <v>2.34</v>
      </c>
      <c r="M33" s="53" t="s">
        <v>263</v>
      </c>
      <c r="N33" s="53" t="s">
        <v>263</v>
      </c>
      <c r="O33" s="53" t="s">
        <v>263</v>
      </c>
      <c r="P33" s="53" t="s">
        <v>263</v>
      </c>
      <c r="Q33" s="141"/>
      <c r="R33" s="520"/>
      <c r="S33" s="520"/>
      <c r="T33" s="141"/>
      <c r="U33" s="152"/>
      <c r="V33" s="402" t="s">
        <v>255</v>
      </c>
      <c r="W33" s="513">
        <v>3.5</v>
      </c>
      <c r="X33" s="513">
        <v>0.3</v>
      </c>
      <c r="Y33" s="481">
        <v>11</v>
      </c>
      <c r="Z33" s="481">
        <v>1</v>
      </c>
      <c r="AA33" s="481">
        <v>0.47</v>
      </c>
      <c r="AB33" s="481">
        <v>0.03</v>
      </c>
      <c r="AC33" s="481">
        <v>16</v>
      </c>
      <c r="AD33" s="481">
        <v>0.9</v>
      </c>
      <c r="AE33" s="480">
        <v>44</v>
      </c>
      <c r="AF33" s="480">
        <v>1</v>
      </c>
      <c r="AG33" s="481">
        <v>1.5</v>
      </c>
      <c r="AH33" s="481">
        <v>0.1</v>
      </c>
      <c r="AI33" s="481">
        <v>0.36</v>
      </c>
      <c r="AJ33" s="481">
        <v>0.01</v>
      </c>
      <c r="AK33" s="481">
        <v>0.15</v>
      </c>
      <c r="AL33" s="481">
        <v>0.01</v>
      </c>
      <c r="AM33" s="481">
        <v>2.0299999999999998</v>
      </c>
      <c r="AN33" s="481">
        <v>0.06</v>
      </c>
      <c r="AO33" s="481">
        <v>3.67</v>
      </c>
      <c r="AP33" s="481">
        <v>0.15</v>
      </c>
    </row>
    <row r="34" spans="1:16133" s="140" customFormat="1" x14ac:dyDescent="0.15">
      <c r="A34" s="151" t="s">
        <v>1191</v>
      </c>
      <c r="B34" s="151" t="s">
        <v>143</v>
      </c>
      <c r="C34" s="143" t="s">
        <v>1192</v>
      </c>
      <c r="D34" s="151" t="s">
        <v>1193</v>
      </c>
      <c r="E34" s="152" t="s">
        <v>1172</v>
      </c>
      <c r="F34" s="153">
        <v>41247</v>
      </c>
      <c r="G34" s="143"/>
      <c r="H34" s="64">
        <v>0.62</v>
      </c>
      <c r="I34" s="64">
        <v>1.04</v>
      </c>
      <c r="J34" s="64">
        <v>0.28999999999999998</v>
      </c>
      <c r="K34" s="64">
        <v>0.63</v>
      </c>
      <c r="L34" s="64">
        <v>2.2599999999999998</v>
      </c>
      <c r="M34" s="53" t="s">
        <v>263</v>
      </c>
      <c r="N34" s="53" t="s">
        <v>263</v>
      </c>
      <c r="O34" s="53" t="s">
        <v>263</v>
      </c>
      <c r="P34" s="53" t="s">
        <v>263</v>
      </c>
      <c r="Q34" s="141"/>
      <c r="R34" s="520"/>
      <c r="S34" s="520"/>
      <c r="T34" s="141"/>
      <c r="U34" s="152"/>
      <c r="V34" s="402" t="s">
        <v>255</v>
      </c>
      <c r="W34" s="513">
        <v>1.4</v>
      </c>
      <c r="X34" s="513">
        <v>0.1</v>
      </c>
      <c r="Y34" s="481">
        <v>4.5999999999999996</v>
      </c>
      <c r="Z34" s="481">
        <v>0.3</v>
      </c>
      <c r="AA34" s="481">
        <v>0.17</v>
      </c>
      <c r="AB34" s="481">
        <v>0.01</v>
      </c>
      <c r="AC34" s="481">
        <v>7.2</v>
      </c>
      <c r="AD34" s="481">
        <v>0.7</v>
      </c>
      <c r="AE34" s="480">
        <v>20.3</v>
      </c>
      <c r="AF34" s="480">
        <v>0.4</v>
      </c>
      <c r="AG34" s="481">
        <v>1.1000000000000001</v>
      </c>
      <c r="AH34" s="481">
        <v>0.1</v>
      </c>
      <c r="AI34" s="481">
        <v>0.23799999999999999</v>
      </c>
      <c r="AJ34" s="481">
        <v>4.0000000000000001E-3</v>
      </c>
      <c r="AK34" s="481">
        <v>0.11</v>
      </c>
      <c r="AL34" s="481">
        <v>0.01</v>
      </c>
      <c r="AM34" s="481">
        <v>0.9</v>
      </c>
      <c r="AN34" s="481">
        <v>0.04</v>
      </c>
      <c r="AO34" s="488">
        <v>1.5</v>
      </c>
      <c r="AP34" s="481">
        <v>0.09</v>
      </c>
    </row>
    <row r="35" spans="1:16133" s="140" customFormat="1" ht="13" customHeight="1" x14ac:dyDescent="0.15">
      <c r="A35" s="151" t="s">
        <v>1194</v>
      </c>
      <c r="B35" s="151" t="s">
        <v>143</v>
      </c>
      <c r="C35" s="143" t="s">
        <v>1195</v>
      </c>
      <c r="D35" s="151" t="s">
        <v>1196</v>
      </c>
      <c r="E35" s="152" t="s">
        <v>1172</v>
      </c>
      <c r="F35" s="153">
        <v>41296</v>
      </c>
      <c r="G35" s="143"/>
      <c r="H35" s="64">
        <v>0.57999999999999996</v>
      </c>
      <c r="I35" s="64">
        <v>1.08</v>
      </c>
      <c r="J35" s="64">
        <v>0.38</v>
      </c>
      <c r="K35" s="64">
        <v>0.78</v>
      </c>
      <c r="L35" s="64">
        <v>2.23</v>
      </c>
      <c r="M35" s="53" t="s">
        <v>263</v>
      </c>
      <c r="N35" s="53" t="s">
        <v>263</v>
      </c>
      <c r="O35" s="53" t="s">
        <v>263</v>
      </c>
      <c r="P35" s="53" t="s">
        <v>263</v>
      </c>
      <c r="Q35" s="141"/>
      <c r="R35" s="520"/>
      <c r="S35" s="520"/>
      <c r="T35" s="141"/>
      <c r="U35" s="154"/>
      <c r="V35" s="402" t="s">
        <v>255</v>
      </c>
      <c r="W35" s="513">
        <v>1.5</v>
      </c>
      <c r="X35" s="513">
        <v>0.2</v>
      </c>
      <c r="Y35" s="481">
        <v>6</v>
      </c>
      <c r="Z35" s="481">
        <v>0.5</v>
      </c>
      <c r="AA35" s="481">
        <v>0.21</v>
      </c>
      <c r="AB35" s="481">
        <v>0.01</v>
      </c>
      <c r="AC35" s="481">
        <v>8.9</v>
      </c>
      <c r="AD35" s="481">
        <v>0.8</v>
      </c>
      <c r="AE35" s="480">
        <v>21</v>
      </c>
      <c r="AF35" s="480">
        <v>0.6</v>
      </c>
      <c r="AG35" s="481">
        <v>0.9</v>
      </c>
      <c r="AH35" s="481">
        <v>0.1</v>
      </c>
      <c r="AI35" s="481">
        <v>0.22800000000000001</v>
      </c>
      <c r="AJ35" s="481">
        <v>4.0000000000000001E-3</v>
      </c>
      <c r="AK35" s="488">
        <v>0.1</v>
      </c>
      <c r="AL35" s="481">
        <v>0.01</v>
      </c>
      <c r="AM35" s="481">
        <v>0.64</v>
      </c>
      <c r="AN35" s="481">
        <v>0.03</v>
      </c>
      <c r="AO35" s="481">
        <v>1.31</v>
      </c>
      <c r="AP35" s="481">
        <v>0.08</v>
      </c>
    </row>
    <row r="36" spans="1:16133" s="140" customFormat="1" x14ac:dyDescent="0.15">
      <c r="A36" s="151" t="s">
        <v>1197</v>
      </c>
      <c r="B36" s="151" t="s">
        <v>380</v>
      </c>
      <c r="C36" s="143" t="s">
        <v>1198</v>
      </c>
      <c r="D36" s="151" t="s">
        <v>1199</v>
      </c>
      <c r="E36" s="152" t="s">
        <v>1200</v>
      </c>
      <c r="F36" s="153">
        <v>40455</v>
      </c>
      <c r="G36" s="143"/>
      <c r="H36" s="154">
        <v>0.44</v>
      </c>
      <c r="I36" s="154">
        <v>1.37</v>
      </c>
      <c r="J36" s="154">
        <v>0.61</v>
      </c>
      <c r="K36" s="154">
        <v>1.2</v>
      </c>
      <c r="L36" s="154">
        <v>3.67</v>
      </c>
      <c r="M36" s="154">
        <v>1.54</v>
      </c>
      <c r="N36" s="154">
        <v>0.28999999999999998</v>
      </c>
      <c r="O36" s="154">
        <v>0.28999999999999998</v>
      </c>
      <c r="P36" s="155">
        <v>18</v>
      </c>
      <c r="Q36" s="141"/>
      <c r="R36" s="520">
        <v>0.72058800000000001</v>
      </c>
      <c r="S36" s="520">
        <v>6.0000000000000002E-6</v>
      </c>
      <c r="T36" s="141"/>
      <c r="U36" s="154">
        <v>0.31807999999999997</v>
      </c>
      <c r="V36" s="402" t="s">
        <v>255</v>
      </c>
      <c r="W36" s="503">
        <v>1</v>
      </c>
      <c r="X36" s="503">
        <v>0.1</v>
      </c>
      <c r="Y36" s="481">
        <v>9</v>
      </c>
      <c r="Z36" s="481">
        <v>0.7</v>
      </c>
      <c r="AA36" s="481">
        <v>0.16</v>
      </c>
      <c r="AB36" s="481">
        <v>0.01</v>
      </c>
      <c r="AC36" s="481">
        <v>12.9</v>
      </c>
      <c r="AD36" s="481">
        <v>0.9</v>
      </c>
      <c r="AE36" s="481">
        <v>66</v>
      </c>
      <c r="AF36" s="481">
        <v>2</v>
      </c>
      <c r="AG36" s="481">
        <v>1.4</v>
      </c>
      <c r="AH36" s="481">
        <v>0.1</v>
      </c>
      <c r="AI36" s="481">
        <v>0.28999999999999998</v>
      </c>
      <c r="AJ36" s="481">
        <v>0.01</v>
      </c>
      <c r="AK36" s="481">
        <v>0.28000000000000003</v>
      </c>
      <c r="AL36" s="481">
        <v>0.01</v>
      </c>
      <c r="AM36" s="481">
        <v>0.27</v>
      </c>
      <c r="AN36" s="481">
        <v>0.01</v>
      </c>
      <c r="AO36" s="481">
        <v>0.37</v>
      </c>
      <c r="AP36" s="481">
        <v>0.05</v>
      </c>
    </row>
    <row r="37" spans="1:16133" s="140" customFormat="1" x14ac:dyDescent="0.15">
      <c r="A37" s="151" t="s">
        <v>1201</v>
      </c>
      <c r="B37" s="151" t="s">
        <v>380</v>
      </c>
      <c r="C37" s="143" t="s">
        <v>1202</v>
      </c>
      <c r="D37" s="151" t="s">
        <v>1203</v>
      </c>
      <c r="E37" s="152" t="s">
        <v>1200</v>
      </c>
      <c r="F37" s="153">
        <v>40589</v>
      </c>
      <c r="G37" s="143"/>
      <c r="H37" s="154">
        <v>0.38</v>
      </c>
      <c r="I37" s="154">
        <v>1.1100000000000001</v>
      </c>
      <c r="J37" s="154">
        <v>0.69</v>
      </c>
      <c r="K37" s="154">
        <v>1.32</v>
      </c>
      <c r="L37" s="154">
        <v>2.93</v>
      </c>
      <c r="M37" s="154">
        <v>1.65</v>
      </c>
      <c r="N37" s="154">
        <v>0.66</v>
      </c>
      <c r="O37" s="154">
        <v>0.38</v>
      </c>
      <c r="P37" s="53" t="s">
        <v>263</v>
      </c>
      <c r="Q37" s="141"/>
      <c r="R37" s="520">
        <v>0.72021400000000002</v>
      </c>
      <c r="S37" s="519">
        <v>8.0000000000000007E-5</v>
      </c>
      <c r="T37" s="141"/>
      <c r="U37" s="154">
        <v>0.28826000000000002</v>
      </c>
      <c r="V37" s="402" t="s">
        <v>255</v>
      </c>
      <c r="W37" s="549">
        <v>1.02</v>
      </c>
      <c r="X37" s="513">
        <v>0.05</v>
      </c>
      <c r="Y37" s="481">
        <v>7.9</v>
      </c>
      <c r="Z37" s="481">
        <v>0.4</v>
      </c>
      <c r="AA37" s="481">
        <v>0.14000000000000001</v>
      </c>
      <c r="AB37" s="481">
        <v>0.01</v>
      </c>
      <c r="AC37" s="481">
        <v>12.3</v>
      </c>
      <c r="AD37" s="481">
        <v>0.9</v>
      </c>
      <c r="AE37" s="480">
        <v>29.6</v>
      </c>
      <c r="AF37" s="480">
        <v>0.5</v>
      </c>
      <c r="AG37" s="481">
        <v>2.2000000000000002</v>
      </c>
      <c r="AH37" s="481">
        <v>0.2</v>
      </c>
      <c r="AI37" s="481">
        <v>0.32</v>
      </c>
      <c r="AJ37" s="481">
        <v>7.0000000000000001E-3</v>
      </c>
      <c r="AK37" s="481">
        <v>0.22</v>
      </c>
      <c r="AL37" s="481">
        <v>0.01</v>
      </c>
      <c r="AM37" s="488">
        <v>0.2</v>
      </c>
      <c r="AN37" s="481">
        <v>0.02</v>
      </c>
      <c r="AO37" s="481">
        <v>1.21</v>
      </c>
      <c r="AP37" s="481">
        <v>0.08</v>
      </c>
    </row>
    <row r="38" spans="1:16133" s="140" customFormat="1" ht="6" customHeight="1" x14ac:dyDescent="0.15">
      <c r="A38" s="151"/>
      <c r="B38" s="151"/>
      <c r="C38" s="153"/>
      <c r="D38" s="151"/>
      <c r="E38" s="152"/>
      <c r="F38" s="153"/>
      <c r="G38" s="153"/>
      <c r="H38" s="154"/>
      <c r="I38" s="154"/>
      <c r="J38" s="154"/>
      <c r="K38" s="154"/>
      <c r="L38" s="154"/>
      <c r="M38" s="154"/>
      <c r="N38" s="154"/>
      <c r="O38" s="154"/>
      <c r="P38" s="155"/>
      <c r="Q38" s="141"/>
      <c r="R38" s="520"/>
      <c r="S38" s="520"/>
      <c r="T38" s="141"/>
      <c r="U38" s="154"/>
      <c r="V38" s="141"/>
      <c r="W38" s="154"/>
      <c r="X38" s="152"/>
    </row>
    <row r="39" spans="1:16133" s="140" customFormat="1" ht="17" customHeight="1" x14ac:dyDescent="0.15">
      <c r="A39" s="144" t="s">
        <v>1204</v>
      </c>
      <c r="B39" s="151"/>
      <c r="C39" s="153"/>
      <c r="D39" s="151"/>
      <c r="E39" s="152"/>
      <c r="F39" s="153"/>
      <c r="G39" s="153"/>
      <c r="H39" s="227">
        <f t="shared" ref="H39:P39" si="30">AVERAGE(H17:H37)</f>
        <v>0.73150000000000015</v>
      </c>
      <c r="I39" s="227">
        <f t="shared" si="30"/>
        <v>0.96549999999999991</v>
      </c>
      <c r="J39" s="227">
        <f t="shared" si="30"/>
        <v>0.46049999999999985</v>
      </c>
      <c r="K39" s="227">
        <f t="shared" si="30"/>
        <v>0.88600000000000012</v>
      </c>
      <c r="L39" s="227">
        <f t="shared" si="30"/>
        <v>2.1120000000000001</v>
      </c>
      <c r="M39" s="227">
        <f t="shared" si="30"/>
        <v>1.5999999999999999</v>
      </c>
      <c r="N39" s="227">
        <f t="shared" si="30"/>
        <v>0.67</v>
      </c>
      <c r="O39" s="227">
        <f t="shared" si="30"/>
        <v>0.35874999999999996</v>
      </c>
      <c r="P39" s="227">
        <f t="shared" si="30"/>
        <v>19</v>
      </c>
      <c r="Q39" s="141"/>
      <c r="R39" s="265">
        <f>AVERAGE(R17:R37)</f>
        <v>0.72055788888888894</v>
      </c>
      <c r="S39" s="520"/>
      <c r="T39" s="141"/>
      <c r="U39" s="154"/>
      <c r="V39" s="141"/>
      <c r="W39" s="227">
        <f>AVERAGE(W17:W37)</f>
        <v>1.9185000000000003</v>
      </c>
      <c r="X39" s="152"/>
      <c r="Y39" s="482">
        <f>AVERAGE(Y17:Y37)</f>
        <v>6.15</v>
      </c>
      <c r="Z39" s="492"/>
      <c r="AA39" s="482">
        <f>AVERAGE(AA17:AA37)</f>
        <v>0.25754999999999995</v>
      </c>
      <c r="AB39" s="492"/>
      <c r="AC39" s="493">
        <f>AVERAGE(AC17:AC37)</f>
        <v>10.654999999999999</v>
      </c>
      <c r="AD39" s="492"/>
      <c r="AE39" s="495">
        <f>AVERAGE(AE17:AE37)</f>
        <v>50.429999999999993</v>
      </c>
      <c r="AF39" s="492"/>
      <c r="AG39" s="482">
        <f>AVERAGE(AG17:AG37)</f>
        <v>1.2999999999999998</v>
      </c>
      <c r="AH39" s="492"/>
      <c r="AI39" s="482">
        <f>AVERAGE(AI17:AI37)</f>
        <v>0.23174999999999998</v>
      </c>
      <c r="AJ39" s="492"/>
      <c r="AK39" s="482">
        <f>AVERAGE(AK17:AK37)</f>
        <v>0.16711111111111113</v>
      </c>
      <c r="AL39" s="492"/>
      <c r="AM39" s="482">
        <f>AVERAGE(AM17:AM37)</f>
        <v>0.51937499999999992</v>
      </c>
      <c r="AN39" s="492"/>
      <c r="AO39" s="482">
        <f>AVERAGE(AO17:AO37)</f>
        <v>1.5364999999999998</v>
      </c>
      <c r="AP39" s="492"/>
    </row>
    <row r="40" spans="1:16133" s="140" customFormat="1" ht="17" customHeight="1" x14ac:dyDescent="0.25">
      <c r="A40" s="144" t="s">
        <v>158</v>
      </c>
      <c r="B40" s="151"/>
      <c r="C40" s="153"/>
      <c r="D40" s="151"/>
      <c r="E40" s="152"/>
      <c r="F40" s="153"/>
      <c r="G40" s="153"/>
      <c r="H40" s="222">
        <f t="shared" ref="H40:P40" si="31">_xlfn.CONFIDENCE.T(0.05,STDEV(H17:H37),COUNT(H17:H37))</f>
        <v>0.26578445340838347</v>
      </c>
      <c r="I40" s="222">
        <f t="shared" si="31"/>
        <v>0.11462431220710946</v>
      </c>
      <c r="J40" s="222">
        <f t="shared" si="31"/>
        <v>7.4642911718949614E-2</v>
      </c>
      <c r="K40" s="222">
        <f t="shared" si="31"/>
        <v>0.16137944836669638</v>
      </c>
      <c r="L40" s="222">
        <f t="shared" si="31"/>
        <v>0.24208322120579773</v>
      </c>
      <c r="M40" s="222">
        <f t="shared" si="31"/>
        <v>9.7904745408592259E-2</v>
      </c>
      <c r="N40" s="222">
        <f t="shared" si="31"/>
        <v>0.20497740536605866</v>
      </c>
      <c r="O40" s="222">
        <f t="shared" si="31"/>
        <v>8.0118238931967817E-2</v>
      </c>
      <c r="P40" s="222">
        <f t="shared" si="31"/>
        <v>12.706204736174707</v>
      </c>
      <c r="Q40" s="141"/>
      <c r="R40" s="310">
        <f>_xlfn.CONFIDENCE.T(0.05,STDEV(R17:R37),COUNT(R17:R37))</f>
        <v>3.4437753437589606E-4</v>
      </c>
      <c r="S40" s="520"/>
      <c r="T40" s="141"/>
      <c r="U40" s="154"/>
      <c r="V40" s="141"/>
      <c r="W40" s="222">
        <f>_xlfn.CONFIDENCE.T(0.05,STDEV(W17:W37),COUNT(W17:W37))</f>
        <v>0.61297997694898088</v>
      </c>
      <c r="X40" s="152"/>
      <c r="Y40" s="483">
        <f>_xlfn.CONFIDENCE.T(0.05,STDEV(Y17:Y37),COUNT(Y17:Y37))</f>
        <v>1.0919573693696702</v>
      </c>
      <c r="Z40" s="492"/>
      <c r="AA40" s="483">
        <f>_xlfn.CONFIDENCE.T(0.05,STDEV(AA17:AA37),COUNT(AA17:AA37))</f>
        <v>6.6933806798134404E-2</v>
      </c>
      <c r="AB40" s="492"/>
      <c r="AC40" s="494">
        <f>_xlfn.CONFIDENCE.T(0.05,STDEV(AC17:AC37),COUNT(AC17:AC37))</f>
        <v>1.3561349956507047</v>
      </c>
      <c r="AD40" s="492"/>
      <c r="AE40" s="496">
        <f>_xlfn.CONFIDENCE.T(0.05,STDEV(AE17:AE37),COUNT(AE17:AE37))</f>
        <v>21.558367542853567</v>
      </c>
      <c r="AF40" s="492"/>
      <c r="AG40" s="483">
        <f>_xlfn.CONFIDENCE.T(0.05,STDEV(AG17:AG37),COUNT(AG17:AG37))</f>
        <v>0.16926741870992593</v>
      </c>
      <c r="AH40" s="492"/>
      <c r="AI40" s="483">
        <f>_xlfn.CONFIDENCE.T(0.05,STDEV(AI17:AI37),COUNT(AI17:AI37))</f>
        <v>3.4306605256365606E-2</v>
      </c>
      <c r="AJ40" s="492"/>
      <c r="AK40" s="483">
        <f>_xlfn.CONFIDENCE.T(0.05,STDEV(AK17:AK37),COUNT(AK17:AK37))</f>
        <v>4.10559744595679E-2</v>
      </c>
      <c r="AL40" s="492"/>
      <c r="AM40" s="483">
        <f>_xlfn.CONFIDENCE.T(0.05,STDEV(AM17:AM37),COUNT(AM17:AM37))</f>
        <v>0.24136151638393677</v>
      </c>
      <c r="AN40" s="492"/>
      <c r="AO40" s="483">
        <f>_xlfn.CONFIDENCE.T(0.05,STDEV(AO17:AO37),COUNT(AO17:AO37))</f>
        <v>0.51366641706950311</v>
      </c>
      <c r="AP40" s="492"/>
    </row>
    <row r="41" spans="1:16133" s="140" customFormat="1" ht="17" customHeight="1" x14ac:dyDescent="0.15">
      <c r="A41" s="158" t="s">
        <v>159</v>
      </c>
      <c r="B41" s="151"/>
      <c r="C41" s="153"/>
      <c r="D41" s="151"/>
      <c r="E41" s="152"/>
      <c r="F41" s="153"/>
      <c r="G41" s="153"/>
      <c r="H41" s="222">
        <f t="shared" ref="H41:P41" si="32">2*STDEV(H17:H37)</f>
        <v>1.1357960343208402</v>
      </c>
      <c r="I41" s="222">
        <f t="shared" si="32"/>
        <v>0.48983240957870977</v>
      </c>
      <c r="J41" s="222">
        <f t="shared" si="32"/>
        <v>0.31897698316567302</v>
      </c>
      <c r="K41" s="222">
        <f t="shared" si="32"/>
        <v>0.68963453326648572</v>
      </c>
      <c r="L41" s="222">
        <f t="shared" si="32"/>
        <v>1.0345118350420679</v>
      </c>
      <c r="M41" s="222">
        <f t="shared" si="32"/>
        <v>0.23421601750764798</v>
      </c>
      <c r="N41" s="222">
        <f t="shared" si="32"/>
        <v>0.49036429606685555</v>
      </c>
      <c r="O41" s="222">
        <f t="shared" si="32"/>
        <v>0.19166563146718379</v>
      </c>
      <c r="P41" s="222">
        <f t="shared" si="32"/>
        <v>2.8284271247461903</v>
      </c>
      <c r="Q41" s="141"/>
      <c r="R41" s="310">
        <f>2*STDEV(R17:R37)</f>
        <v>8.9603707760586263E-4</v>
      </c>
      <c r="S41" s="520"/>
      <c r="T41" s="141"/>
      <c r="U41" s="154"/>
      <c r="V41" s="141"/>
      <c r="W41" s="222">
        <f>2*STDEV(W17:W37)</f>
        <v>2.6194919153791711</v>
      </c>
      <c r="X41" s="152"/>
      <c r="Y41" s="483">
        <f>2*STDEV(Y17:Y37)</f>
        <v>4.666340840755768</v>
      </c>
      <c r="Z41" s="492"/>
      <c r="AA41" s="483">
        <f>2*STDEV(AA17:AA37)</f>
        <v>0.28603310445139979</v>
      </c>
      <c r="AB41" s="492"/>
      <c r="AC41" s="494">
        <f>2*STDEV(AC17:AC37)</f>
        <v>5.7952703038544087</v>
      </c>
      <c r="AD41" s="492"/>
      <c r="AE41" s="496">
        <f>2*STDEV(AE17:AE37)</f>
        <v>92.126939885310293</v>
      </c>
      <c r="AF41" s="492"/>
      <c r="AG41" s="483">
        <f>2*STDEV(AG17:AG37)</f>
        <v>0.70237691685685133</v>
      </c>
      <c r="AH41" s="492"/>
      <c r="AI41" s="483">
        <f>2*STDEV(AI17:AI37)</f>
        <v>0.14660491124106317</v>
      </c>
      <c r="AJ41" s="492"/>
      <c r="AK41" s="483">
        <f>2*STDEV(AK17:AK37)</f>
        <v>0.16511940619034929</v>
      </c>
      <c r="AL41" s="492"/>
      <c r="AM41" s="483">
        <f>2*STDEV(AM17:AM37)</f>
        <v>0.90590562422362741</v>
      </c>
      <c r="AN41" s="492"/>
      <c r="AO41" s="483">
        <f>2*STDEV(AO17:AO37)</f>
        <v>2.1950880572194293</v>
      </c>
      <c r="AP41" s="492"/>
    </row>
    <row r="42" spans="1:16133" s="140" customFormat="1" ht="6" customHeight="1" x14ac:dyDescent="0.15">
      <c r="A42" s="151"/>
      <c r="B42" s="151"/>
      <c r="C42" s="153"/>
      <c r="D42" s="151"/>
      <c r="E42" s="152"/>
      <c r="F42" s="153"/>
      <c r="G42" s="153"/>
      <c r="H42" s="154"/>
      <c r="I42" s="154"/>
      <c r="J42" s="154"/>
      <c r="K42" s="154"/>
      <c r="L42" s="154"/>
      <c r="M42" s="154"/>
      <c r="N42" s="154"/>
      <c r="O42" s="154"/>
      <c r="P42" s="155"/>
      <c r="Q42" s="141"/>
      <c r="R42" s="520"/>
      <c r="S42" s="520"/>
      <c r="T42" s="141"/>
      <c r="U42" s="154"/>
      <c r="V42" s="141"/>
      <c r="W42" s="154"/>
      <c r="X42" s="152"/>
    </row>
    <row r="43" spans="1:16133" s="140" customFormat="1" ht="14" customHeight="1" x14ac:dyDescent="0.15">
      <c r="A43" s="151" t="s">
        <v>1205</v>
      </c>
      <c r="B43" s="151"/>
      <c r="C43" s="153"/>
      <c r="D43" s="151" t="s">
        <v>1206</v>
      </c>
      <c r="E43" s="152" t="s">
        <v>1207</v>
      </c>
      <c r="F43" s="153">
        <v>40339</v>
      </c>
      <c r="G43" s="153"/>
      <c r="H43" s="154">
        <v>4.8099999999999996</v>
      </c>
      <c r="I43" s="154">
        <v>3.85</v>
      </c>
      <c r="J43" s="154">
        <v>5.34</v>
      </c>
      <c r="K43" s="154">
        <v>16.399999999999999</v>
      </c>
      <c r="L43" s="154">
        <v>5.2123076923076921</v>
      </c>
      <c r="M43" s="154">
        <v>11.51</v>
      </c>
      <c r="N43" s="154">
        <v>17.04</v>
      </c>
      <c r="O43" s="53" t="s">
        <v>263</v>
      </c>
      <c r="P43" s="155">
        <v>11.19</v>
      </c>
      <c r="Q43" s="141"/>
      <c r="R43" s="520">
        <v>0.71782400000000002</v>
      </c>
      <c r="S43" s="519">
        <v>8.0000000000000007E-5</v>
      </c>
      <c r="T43" s="141"/>
      <c r="U43" s="513"/>
      <c r="V43" s="402" t="s">
        <v>255</v>
      </c>
      <c r="W43" s="503">
        <v>5.5</v>
      </c>
      <c r="X43" s="503">
        <v>0.2</v>
      </c>
      <c r="Y43" s="481">
        <v>77</v>
      </c>
      <c r="Z43" s="481">
        <v>3</v>
      </c>
      <c r="AA43" s="481">
        <v>7.0000000000000007E-2</v>
      </c>
      <c r="AB43" s="481">
        <v>4.0000000000000001E-3</v>
      </c>
      <c r="AC43" s="481">
        <v>55</v>
      </c>
      <c r="AD43" s="481">
        <v>5</v>
      </c>
      <c r="AE43" s="481">
        <v>25.5</v>
      </c>
      <c r="AF43" s="481">
        <v>0.8</v>
      </c>
      <c r="AG43" s="481">
        <v>23.5</v>
      </c>
      <c r="AH43" s="481">
        <v>0.9</v>
      </c>
      <c r="AI43" s="481">
        <v>0.94</v>
      </c>
      <c r="AJ43" s="481">
        <v>0.03</v>
      </c>
      <c r="AK43" s="481">
        <v>0.15</v>
      </c>
      <c r="AL43" s="481">
        <v>0.01</v>
      </c>
      <c r="AM43" s="481">
        <v>0.44</v>
      </c>
      <c r="AN43" s="481">
        <v>0.02</v>
      </c>
      <c r="AO43" s="480" t="s">
        <v>256</v>
      </c>
      <c r="AP43" s="480" t="s">
        <v>255</v>
      </c>
    </row>
    <row r="44" spans="1:16133" s="140" customFormat="1" ht="15.75" customHeight="1" x14ac:dyDescent="0.15">
      <c r="A44" s="126" t="s">
        <v>1208</v>
      </c>
      <c r="B44" s="126"/>
      <c r="C44" s="142"/>
      <c r="D44" s="126" t="s">
        <v>1209</v>
      </c>
      <c r="E44" s="152" t="s">
        <v>1207</v>
      </c>
      <c r="F44" s="153">
        <v>40589</v>
      </c>
      <c r="G44" s="142"/>
      <c r="H44" s="77">
        <v>3.49</v>
      </c>
      <c r="I44" s="77">
        <v>2.71</v>
      </c>
      <c r="J44" s="77">
        <v>4.34</v>
      </c>
      <c r="K44" s="77">
        <v>12.11</v>
      </c>
      <c r="L44" s="141">
        <v>4.3723076923076922</v>
      </c>
      <c r="M44" s="140">
        <v>9.6</v>
      </c>
      <c r="N44" s="140">
        <v>18.68</v>
      </c>
      <c r="O44" s="53" t="s">
        <v>263</v>
      </c>
      <c r="P44" s="140">
        <v>11.29</v>
      </c>
      <c r="Q44" s="126"/>
      <c r="R44" s="520">
        <v>0.71831100000000003</v>
      </c>
      <c r="S44" s="520">
        <v>1.2999999999999999E-5</v>
      </c>
      <c r="T44" s="126"/>
      <c r="U44" s="513"/>
      <c r="V44" s="402" t="s">
        <v>255</v>
      </c>
      <c r="W44" s="503">
        <v>3.7</v>
      </c>
      <c r="X44" s="503">
        <v>0.3</v>
      </c>
      <c r="Y44" s="481">
        <v>56</v>
      </c>
      <c r="Z44" s="481">
        <v>4</v>
      </c>
      <c r="AA44" s="481">
        <v>0.14000000000000001</v>
      </c>
      <c r="AB44" s="481">
        <v>7.0000000000000001E-3</v>
      </c>
      <c r="AC44" s="481">
        <v>45</v>
      </c>
      <c r="AD44" s="481">
        <v>2</v>
      </c>
      <c r="AE44" s="481">
        <v>96</v>
      </c>
      <c r="AF44" s="481">
        <v>3</v>
      </c>
      <c r="AG44" s="481">
        <v>23.2</v>
      </c>
      <c r="AH44" s="481">
        <v>0.6</v>
      </c>
      <c r="AI44" s="481">
        <v>0.98</v>
      </c>
      <c r="AJ44" s="481">
        <v>0.03</v>
      </c>
      <c r="AK44" s="481">
        <v>0.28000000000000003</v>
      </c>
      <c r="AL44" s="481">
        <v>0.01</v>
      </c>
      <c r="AM44" s="481">
        <v>0.49</v>
      </c>
      <c r="AN44" s="481">
        <v>0.02</v>
      </c>
      <c r="AO44" s="481">
        <v>1.56</v>
      </c>
      <c r="AP44" s="481">
        <v>0.09</v>
      </c>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126"/>
      <c r="BN44" s="126"/>
      <c r="BO44" s="126"/>
      <c r="BP44" s="126"/>
      <c r="BQ44" s="126"/>
      <c r="BR44" s="126"/>
      <c r="BS44" s="126"/>
      <c r="BT44" s="126"/>
      <c r="BU44" s="126"/>
      <c r="BV44" s="126"/>
      <c r="BW44" s="126"/>
      <c r="BX44" s="126"/>
      <c r="BY44" s="126"/>
      <c r="BZ44" s="126"/>
      <c r="CA44" s="126"/>
      <c r="CB44" s="126"/>
      <c r="CC44" s="126"/>
      <c r="CD44" s="126"/>
      <c r="CE44" s="126"/>
      <c r="CF44" s="126"/>
      <c r="CG44" s="126"/>
      <c r="CH44" s="126"/>
      <c r="CI44" s="126"/>
      <c r="CJ44" s="126"/>
      <c r="CK44" s="126"/>
      <c r="CL44" s="126"/>
      <c r="CM44" s="126"/>
      <c r="CN44" s="126"/>
      <c r="CO44" s="126"/>
      <c r="CP44" s="126"/>
      <c r="CQ44" s="126"/>
      <c r="CR44" s="126"/>
      <c r="CS44" s="126"/>
      <c r="CT44" s="126"/>
      <c r="CU44" s="126"/>
      <c r="CV44" s="126"/>
      <c r="CW44" s="126"/>
      <c r="CX44" s="126"/>
      <c r="CY44" s="126"/>
      <c r="CZ44" s="126"/>
      <c r="DA44" s="126"/>
      <c r="DB44" s="126"/>
      <c r="DC44" s="126"/>
      <c r="DD44" s="126"/>
      <c r="DE44" s="126"/>
      <c r="DF44" s="126"/>
      <c r="DG44" s="126"/>
      <c r="DH44" s="126"/>
      <c r="DI44" s="126"/>
      <c r="DJ44" s="126"/>
      <c r="DK44" s="126"/>
      <c r="DL44" s="126"/>
      <c r="DM44" s="126"/>
      <c r="DN44" s="126"/>
      <c r="DO44" s="126"/>
      <c r="DP44" s="126"/>
      <c r="DQ44" s="126"/>
      <c r="DR44" s="126"/>
      <c r="DS44" s="126"/>
      <c r="DT44" s="126"/>
      <c r="DU44" s="126"/>
      <c r="DV44" s="126"/>
      <c r="DW44" s="126"/>
      <c r="DX44" s="126"/>
      <c r="DY44" s="126"/>
      <c r="DZ44" s="126"/>
      <c r="EA44" s="126"/>
      <c r="EB44" s="126"/>
      <c r="EC44" s="126"/>
      <c r="ED44" s="126"/>
      <c r="EE44" s="126"/>
      <c r="EF44" s="126"/>
      <c r="EG44" s="126"/>
      <c r="EH44" s="126"/>
      <c r="EI44" s="126"/>
      <c r="EJ44" s="126"/>
      <c r="EK44" s="126"/>
      <c r="EL44" s="126"/>
      <c r="EM44" s="126"/>
      <c r="EN44" s="126"/>
      <c r="EO44" s="126"/>
      <c r="EP44" s="126"/>
      <c r="EQ44" s="126"/>
      <c r="ER44" s="126"/>
      <c r="ES44" s="126"/>
      <c r="ET44" s="126"/>
      <c r="EU44" s="126"/>
      <c r="EV44" s="126"/>
      <c r="EW44" s="126"/>
      <c r="EX44" s="126"/>
      <c r="EY44" s="126"/>
      <c r="EZ44" s="126"/>
      <c r="FA44" s="126"/>
      <c r="FB44" s="126"/>
      <c r="FC44" s="126"/>
      <c r="FD44" s="126"/>
      <c r="FE44" s="126"/>
      <c r="FF44" s="126"/>
      <c r="FG44" s="126"/>
      <c r="FH44" s="126"/>
      <c r="FI44" s="126"/>
      <c r="FJ44" s="126"/>
      <c r="FK44" s="126"/>
      <c r="FL44" s="126"/>
      <c r="FM44" s="126"/>
      <c r="FN44" s="126"/>
      <c r="FO44" s="126"/>
      <c r="FP44" s="126"/>
      <c r="FQ44" s="126"/>
      <c r="FR44" s="126"/>
      <c r="FS44" s="126"/>
      <c r="FT44" s="126"/>
      <c r="FU44" s="126"/>
      <c r="FV44" s="126"/>
      <c r="FW44" s="126"/>
      <c r="FX44" s="126"/>
      <c r="FY44" s="126"/>
      <c r="FZ44" s="126"/>
      <c r="GA44" s="126"/>
      <c r="GB44" s="126"/>
      <c r="GC44" s="126"/>
      <c r="GD44" s="126"/>
      <c r="GE44" s="126"/>
      <c r="GF44" s="126"/>
      <c r="GG44" s="126"/>
      <c r="GH44" s="126"/>
      <c r="GI44" s="126"/>
      <c r="GJ44" s="126"/>
      <c r="GK44" s="126"/>
      <c r="GL44" s="126"/>
      <c r="GM44" s="126"/>
      <c r="GN44" s="126"/>
      <c r="GO44" s="126"/>
      <c r="GP44" s="126"/>
      <c r="GQ44" s="126"/>
      <c r="GR44" s="126"/>
      <c r="GS44" s="126"/>
      <c r="GT44" s="126"/>
      <c r="GU44" s="126"/>
      <c r="GV44" s="126"/>
      <c r="GW44" s="126"/>
      <c r="GX44" s="126"/>
      <c r="GY44" s="126"/>
      <c r="GZ44" s="126"/>
      <c r="HA44" s="126"/>
      <c r="HB44" s="126"/>
      <c r="HC44" s="126"/>
      <c r="HD44" s="126"/>
      <c r="HE44" s="126"/>
      <c r="HF44" s="126"/>
      <c r="HG44" s="126"/>
      <c r="HH44" s="126"/>
      <c r="HI44" s="126"/>
      <c r="HJ44" s="126"/>
      <c r="HK44" s="126"/>
      <c r="HL44" s="126"/>
      <c r="HM44" s="126"/>
      <c r="HN44" s="126"/>
      <c r="HO44" s="126"/>
      <c r="HP44" s="126"/>
      <c r="HQ44" s="126"/>
      <c r="HR44" s="126"/>
      <c r="HS44" s="126"/>
      <c r="HT44" s="126"/>
      <c r="HU44" s="126"/>
      <c r="HV44" s="126"/>
      <c r="HW44" s="126"/>
      <c r="HX44" s="126"/>
      <c r="HY44" s="126"/>
      <c r="HZ44" s="126"/>
      <c r="IA44" s="126"/>
      <c r="IB44" s="126"/>
      <c r="IC44" s="126"/>
      <c r="ID44" s="126"/>
      <c r="IE44" s="126"/>
      <c r="IF44" s="126"/>
      <c r="IG44" s="126"/>
      <c r="IH44" s="126"/>
      <c r="II44" s="126"/>
      <c r="IJ44" s="126"/>
      <c r="IK44" s="126"/>
      <c r="IL44" s="126"/>
      <c r="IM44" s="126"/>
      <c r="IN44" s="126"/>
      <c r="IO44" s="126"/>
      <c r="IP44" s="126"/>
      <c r="IQ44" s="126"/>
      <c r="IR44" s="126"/>
      <c r="IS44" s="126"/>
      <c r="IT44" s="126"/>
      <c r="IU44" s="126"/>
      <c r="IV44" s="126"/>
      <c r="IW44" s="126"/>
      <c r="IX44" s="126"/>
      <c r="IY44" s="126"/>
      <c r="IZ44" s="126"/>
      <c r="JA44" s="126"/>
      <c r="JB44" s="126"/>
      <c r="JC44" s="126"/>
      <c r="JD44" s="126"/>
      <c r="JE44" s="126"/>
      <c r="JF44" s="126"/>
      <c r="JG44" s="126"/>
      <c r="JH44" s="126"/>
      <c r="JI44" s="126"/>
      <c r="JJ44" s="126"/>
      <c r="JK44" s="126"/>
      <c r="JL44" s="126"/>
      <c r="JM44" s="126"/>
      <c r="JN44" s="126"/>
      <c r="JO44" s="126"/>
      <c r="JP44" s="126"/>
      <c r="JQ44" s="126"/>
      <c r="JR44" s="126"/>
      <c r="JS44" s="126"/>
      <c r="JT44" s="126"/>
      <c r="JU44" s="126"/>
      <c r="JV44" s="126"/>
      <c r="JW44" s="126"/>
      <c r="JX44" s="126"/>
      <c r="JY44" s="126"/>
      <c r="JZ44" s="126"/>
      <c r="KA44" s="126"/>
      <c r="KB44" s="126"/>
      <c r="KC44" s="126"/>
      <c r="KD44" s="126"/>
      <c r="KE44" s="126"/>
      <c r="KF44" s="126"/>
      <c r="KG44" s="126"/>
      <c r="KH44" s="126"/>
      <c r="KI44" s="126"/>
      <c r="KJ44" s="126"/>
      <c r="KK44" s="126"/>
      <c r="KL44" s="126"/>
      <c r="KM44" s="126"/>
      <c r="KN44" s="126"/>
      <c r="KO44" s="126"/>
      <c r="KP44" s="126"/>
      <c r="KQ44" s="126"/>
      <c r="KR44" s="126"/>
      <c r="KS44" s="126"/>
      <c r="KT44" s="126"/>
      <c r="KU44" s="126"/>
      <c r="KV44" s="126"/>
      <c r="KW44" s="126"/>
      <c r="KX44" s="126"/>
      <c r="KY44" s="126"/>
      <c r="KZ44" s="126"/>
      <c r="LA44" s="126"/>
      <c r="LB44" s="126"/>
      <c r="LC44" s="126"/>
      <c r="LD44" s="126"/>
      <c r="LE44" s="126"/>
      <c r="LF44" s="126"/>
      <c r="LG44" s="126"/>
      <c r="LH44" s="126"/>
      <c r="LI44" s="126"/>
      <c r="LJ44" s="126"/>
      <c r="LK44" s="126"/>
      <c r="LL44" s="126"/>
      <c r="LM44" s="126"/>
      <c r="LN44" s="126"/>
      <c r="LO44" s="126"/>
      <c r="LP44" s="126"/>
      <c r="LQ44" s="126"/>
      <c r="LR44" s="126"/>
      <c r="LS44" s="126"/>
      <c r="LT44" s="126"/>
      <c r="LU44" s="126"/>
      <c r="LV44" s="126"/>
      <c r="LW44" s="126"/>
      <c r="LX44" s="126"/>
      <c r="LY44" s="126"/>
      <c r="LZ44" s="126"/>
      <c r="MA44" s="126"/>
      <c r="MB44" s="126"/>
      <c r="MC44" s="126"/>
      <c r="MD44" s="126"/>
      <c r="ME44" s="126"/>
      <c r="MF44" s="126"/>
      <c r="MG44" s="126"/>
      <c r="MH44" s="126"/>
      <c r="MI44" s="126"/>
      <c r="MJ44" s="126"/>
      <c r="MK44" s="126"/>
      <c r="ML44" s="126"/>
      <c r="MM44" s="126"/>
      <c r="MN44" s="126"/>
      <c r="MO44" s="126"/>
      <c r="MP44" s="126"/>
      <c r="MQ44" s="126"/>
      <c r="MR44" s="126"/>
      <c r="MS44" s="126"/>
      <c r="MT44" s="126"/>
      <c r="MU44" s="126"/>
      <c r="MV44" s="126"/>
      <c r="MW44" s="126"/>
      <c r="MX44" s="126"/>
      <c r="MY44" s="126"/>
      <c r="MZ44" s="126"/>
      <c r="NA44" s="126"/>
      <c r="NB44" s="126"/>
      <c r="NC44" s="126"/>
      <c r="ND44" s="126"/>
      <c r="NE44" s="126"/>
      <c r="NF44" s="126"/>
      <c r="NG44" s="126"/>
      <c r="NH44" s="126"/>
      <c r="NI44" s="126"/>
      <c r="NJ44" s="126"/>
      <c r="NK44" s="126"/>
      <c r="NL44" s="126"/>
      <c r="NM44" s="126"/>
      <c r="NN44" s="126"/>
      <c r="NO44" s="126"/>
      <c r="NP44" s="126"/>
      <c r="NQ44" s="126"/>
      <c r="NR44" s="126"/>
      <c r="NS44" s="126"/>
      <c r="NT44" s="126"/>
      <c r="NU44" s="126"/>
      <c r="NV44" s="126"/>
      <c r="NW44" s="126"/>
      <c r="NX44" s="126"/>
      <c r="NY44" s="126"/>
      <c r="NZ44" s="126"/>
      <c r="OA44" s="126"/>
      <c r="OB44" s="126"/>
      <c r="OC44" s="126"/>
      <c r="OD44" s="126"/>
      <c r="OE44" s="126"/>
      <c r="OF44" s="126"/>
      <c r="OG44" s="126"/>
      <c r="OH44" s="126"/>
      <c r="OI44" s="126"/>
      <c r="OJ44" s="126"/>
      <c r="OK44" s="126"/>
      <c r="OL44" s="126"/>
      <c r="OM44" s="126"/>
      <c r="ON44" s="126"/>
      <c r="OO44" s="126"/>
      <c r="OP44" s="126"/>
      <c r="OQ44" s="126"/>
      <c r="OR44" s="126"/>
      <c r="OS44" s="126"/>
      <c r="OT44" s="126"/>
      <c r="OU44" s="126"/>
      <c r="OV44" s="126"/>
      <c r="OW44" s="126"/>
      <c r="OX44" s="126"/>
      <c r="OY44" s="126"/>
      <c r="OZ44" s="126"/>
      <c r="PA44" s="126"/>
      <c r="PB44" s="126"/>
      <c r="PC44" s="126"/>
      <c r="PD44" s="126"/>
      <c r="PE44" s="126"/>
      <c r="PF44" s="126"/>
      <c r="PG44" s="126"/>
      <c r="PH44" s="126"/>
      <c r="PI44" s="126"/>
      <c r="PJ44" s="126"/>
      <c r="PK44" s="126"/>
      <c r="PL44" s="126"/>
      <c r="PM44" s="126"/>
      <c r="PN44" s="126"/>
      <c r="PO44" s="126"/>
      <c r="PP44" s="126"/>
      <c r="PQ44" s="126"/>
      <c r="PR44" s="126"/>
      <c r="PS44" s="126"/>
      <c r="PT44" s="126"/>
      <c r="PU44" s="126"/>
      <c r="PV44" s="126"/>
      <c r="PW44" s="126"/>
      <c r="PX44" s="126"/>
      <c r="PY44" s="126"/>
      <c r="PZ44" s="126"/>
      <c r="QA44" s="126"/>
      <c r="QB44" s="126"/>
      <c r="QC44" s="126"/>
      <c r="QD44" s="126"/>
      <c r="QE44" s="126"/>
      <c r="QF44" s="126"/>
      <c r="QG44" s="126"/>
      <c r="QH44" s="126"/>
      <c r="QI44" s="126"/>
      <c r="QJ44" s="126"/>
      <c r="QK44" s="126"/>
      <c r="QL44" s="126"/>
      <c r="QM44" s="126"/>
      <c r="QN44" s="126"/>
      <c r="QO44" s="126"/>
      <c r="QP44" s="126"/>
      <c r="QQ44" s="126"/>
      <c r="QR44" s="126"/>
      <c r="QS44" s="126"/>
      <c r="QT44" s="126"/>
      <c r="QU44" s="126"/>
      <c r="QV44" s="126"/>
      <c r="QW44" s="126"/>
      <c r="QX44" s="126"/>
      <c r="QY44" s="126"/>
      <c r="QZ44" s="126"/>
      <c r="RA44" s="126"/>
      <c r="RB44" s="126"/>
      <c r="RC44" s="126"/>
      <c r="RD44" s="126"/>
      <c r="RE44" s="126"/>
      <c r="RF44" s="126"/>
      <c r="RG44" s="126"/>
      <c r="RH44" s="126"/>
      <c r="RI44" s="126"/>
      <c r="RJ44" s="126"/>
      <c r="RK44" s="126"/>
      <c r="RL44" s="126"/>
      <c r="RM44" s="126"/>
      <c r="RN44" s="126"/>
      <c r="RO44" s="126"/>
      <c r="RP44" s="126"/>
      <c r="RQ44" s="126"/>
      <c r="RR44" s="126"/>
      <c r="RS44" s="126"/>
      <c r="RT44" s="126"/>
      <c r="RU44" s="126"/>
      <c r="RV44" s="126"/>
      <c r="RW44" s="126"/>
      <c r="RX44" s="126"/>
      <c r="RY44" s="126"/>
      <c r="RZ44" s="126"/>
      <c r="SA44" s="126"/>
      <c r="SB44" s="126"/>
      <c r="SC44" s="126"/>
      <c r="SD44" s="126"/>
      <c r="SE44" s="126"/>
      <c r="SF44" s="126"/>
      <c r="SG44" s="126"/>
      <c r="SH44" s="126"/>
      <c r="SI44" s="126"/>
      <c r="SJ44" s="126"/>
      <c r="SK44" s="126"/>
      <c r="SL44" s="126"/>
      <c r="SM44" s="126"/>
      <c r="SN44" s="126"/>
      <c r="SO44" s="126"/>
      <c r="SP44" s="126"/>
      <c r="SQ44" s="126"/>
      <c r="SR44" s="126"/>
      <c r="SS44" s="126"/>
      <c r="ST44" s="126"/>
      <c r="SU44" s="126"/>
      <c r="SV44" s="126"/>
      <c r="SW44" s="126"/>
      <c r="SX44" s="126"/>
      <c r="SY44" s="126"/>
      <c r="SZ44" s="126"/>
      <c r="TA44" s="126"/>
      <c r="TB44" s="126"/>
      <c r="TC44" s="126"/>
      <c r="TD44" s="126"/>
      <c r="TE44" s="126"/>
      <c r="TF44" s="126"/>
      <c r="TG44" s="126"/>
      <c r="TH44" s="126"/>
      <c r="TI44" s="126"/>
      <c r="TJ44" s="126"/>
      <c r="TK44" s="126"/>
      <c r="TL44" s="126"/>
      <c r="TM44" s="126"/>
      <c r="TN44" s="126"/>
      <c r="TO44" s="126"/>
      <c r="TP44" s="126"/>
      <c r="TQ44" s="126"/>
      <c r="TR44" s="126"/>
      <c r="TS44" s="126"/>
      <c r="TT44" s="126"/>
      <c r="TU44" s="126"/>
      <c r="TV44" s="126"/>
      <c r="TW44" s="126"/>
      <c r="TX44" s="126"/>
      <c r="TY44" s="126"/>
      <c r="TZ44" s="126"/>
      <c r="UA44" s="126"/>
      <c r="UB44" s="126"/>
      <c r="UC44" s="126"/>
      <c r="UD44" s="126"/>
      <c r="UE44" s="126"/>
      <c r="UF44" s="126"/>
      <c r="UG44" s="126"/>
      <c r="UH44" s="126"/>
      <c r="UI44" s="126"/>
      <c r="UJ44" s="126"/>
      <c r="UK44" s="126"/>
      <c r="UL44" s="126"/>
      <c r="UM44" s="126"/>
      <c r="UN44" s="126"/>
      <c r="UO44" s="126"/>
      <c r="UP44" s="126"/>
      <c r="UQ44" s="126"/>
      <c r="UR44" s="126"/>
      <c r="US44" s="126"/>
      <c r="UT44" s="126"/>
      <c r="UU44" s="126"/>
      <c r="UV44" s="126"/>
      <c r="UW44" s="126"/>
      <c r="UX44" s="126"/>
      <c r="UY44" s="126"/>
      <c r="UZ44" s="126"/>
      <c r="VA44" s="126"/>
      <c r="VB44" s="126"/>
      <c r="VC44" s="126"/>
      <c r="VD44" s="126"/>
      <c r="VE44" s="126"/>
      <c r="VF44" s="126"/>
      <c r="VG44" s="126"/>
      <c r="VH44" s="126"/>
      <c r="VI44" s="126"/>
      <c r="VJ44" s="126"/>
      <c r="VK44" s="126"/>
      <c r="VL44" s="126"/>
      <c r="VM44" s="126"/>
      <c r="VN44" s="126"/>
      <c r="VO44" s="126"/>
      <c r="VP44" s="126"/>
      <c r="VQ44" s="126"/>
      <c r="VR44" s="126"/>
      <c r="VS44" s="126"/>
      <c r="VT44" s="126"/>
      <c r="VU44" s="126"/>
      <c r="VV44" s="126"/>
      <c r="VW44" s="126"/>
      <c r="VX44" s="126"/>
      <c r="VY44" s="126"/>
      <c r="VZ44" s="126"/>
      <c r="WA44" s="126"/>
      <c r="WB44" s="126"/>
      <c r="WC44" s="126"/>
      <c r="WD44" s="126"/>
      <c r="WE44" s="126"/>
      <c r="WF44" s="126"/>
      <c r="WG44" s="126"/>
      <c r="WH44" s="126"/>
      <c r="WI44" s="126"/>
      <c r="WJ44" s="126"/>
      <c r="WK44" s="126"/>
      <c r="WL44" s="126"/>
      <c r="WM44" s="126"/>
      <c r="WN44" s="126"/>
      <c r="WO44" s="126"/>
      <c r="WP44" s="126"/>
      <c r="WQ44" s="126"/>
      <c r="WR44" s="126"/>
      <c r="WS44" s="126"/>
      <c r="WT44" s="126"/>
      <c r="WU44" s="126"/>
      <c r="WV44" s="126"/>
      <c r="WW44" s="126"/>
      <c r="WX44" s="126"/>
      <c r="WY44" s="126"/>
      <c r="WZ44" s="126"/>
      <c r="XA44" s="126"/>
      <c r="XB44" s="126"/>
      <c r="XC44" s="126"/>
      <c r="XD44" s="126"/>
      <c r="XE44" s="126"/>
      <c r="XF44" s="126"/>
      <c r="XG44" s="126"/>
      <c r="XH44" s="126"/>
      <c r="XI44" s="126"/>
      <c r="XJ44" s="126"/>
      <c r="XK44" s="126"/>
      <c r="XL44" s="126"/>
      <c r="XM44" s="126"/>
      <c r="XN44" s="126"/>
      <c r="XO44" s="126"/>
      <c r="XP44" s="126"/>
      <c r="XQ44" s="126"/>
      <c r="XR44" s="126"/>
      <c r="XS44" s="126"/>
      <c r="XT44" s="126"/>
      <c r="XU44" s="126"/>
      <c r="XV44" s="126"/>
      <c r="XW44" s="126"/>
      <c r="XX44" s="126"/>
      <c r="XY44" s="126"/>
      <c r="XZ44" s="126"/>
      <c r="YA44" s="126"/>
      <c r="YB44" s="126"/>
      <c r="YC44" s="126"/>
      <c r="YD44" s="126"/>
      <c r="YE44" s="126"/>
      <c r="YF44" s="126"/>
      <c r="YG44" s="126"/>
      <c r="YH44" s="126"/>
      <c r="YI44" s="126"/>
      <c r="YJ44" s="126"/>
      <c r="YK44" s="126"/>
      <c r="YL44" s="126"/>
      <c r="YM44" s="126"/>
      <c r="YN44" s="126"/>
      <c r="YO44" s="126"/>
      <c r="YP44" s="126"/>
      <c r="YQ44" s="126"/>
      <c r="YR44" s="126"/>
      <c r="YS44" s="126"/>
      <c r="YT44" s="126"/>
      <c r="YU44" s="126"/>
      <c r="YV44" s="126"/>
      <c r="YW44" s="126"/>
      <c r="YX44" s="126"/>
      <c r="YY44" s="126"/>
      <c r="YZ44" s="126"/>
      <c r="ZA44" s="126"/>
      <c r="ZB44" s="126"/>
      <c r="ZC44" s="126"/>
      <c r="ZD44" s="126"/>
      <c r="ZE44" s="126"/>
      <c r="ZF44" s="126"/>
      <c r="ZG44" s="126"/>
      <c r="ZH44" s="126"/>
      <c r="ZI44" s="126"/>
      <c r="ZJ44" s="126"/>
      <c r="ZK44" s="126"/>
      <c r="ZL44" s="126"/>
      <c r="ZM44" s="126"/>
      <c r="ZN44" s="126"/>
      <c r="ZO44" s="126"/>
      <c r="ZP44" s="126"/>
      <c r="ZQ44" s="126"/>
      <c r="ZR44" s="126"/>
      <c r="ZS44" s="126"/>
      <c r="ZT44" s="126"/>
      <c r="ZU44" s="126"/>
      <c r="ZV44" s="126"/>
      <c r="ZW44" s="126"/>
      <c r="ZX44" s="126"/>
      <c r="ZY44" s="126"/>
      <c r="ZZ44" s="126"/>
      <c r="AAA44" s="126"/>
      <c r="AAB44" s="126"/>
      <c r="AAC44" s="126"/>
      <c r="AAD44" s="126"/>
      <c r="AAE44" s="126"/>
      <c r="AAF44" s="126"/>
      <c r="AAG44" s="126"/>
      <c r="AAH44" s="126"/>
      <c r="AAI44" s="126"/>
      <c r="AAJ44" s="126"/>
      <c r="AAK44" s="126"/>
      <c r="AAL44" s="126"/>
      <c r="AAM44" s="126"/>
      <c r="AAN44" s="126"/>
      <c r="AAO44" s="126"/>
      <c r="AAP44" s="126"/>
      <c r="AAQ44" s="126"/>
      <c r="AAR44" s="126"/>
      <c r="AAS44" s="126"/>
      <c r="AAT44" s="126"/>
      <c r="AAU44" s="126"/>
      <c r="AAV44" s="126"/>
      <c r="AAW44" s="126"/>
      <c r="AAX44" s="126"/>
      <c r="AAY44" s="126"/>
      <c r="AAZ44" s="126"/>
      <c r="ABA44" s="126"/>
      <c r="ABB44" s="126"/>
      <c r="ABC44" s="126"/>
      <c r="ABD44" s="126"/>
      <c r="ABE44" s="126"/>
      <c r="ABF44" s="126"/>
      <c r="ABG44" s="126"/>
      <c r="ABH44" s="126"/>
      <c r="ABI44" s="126"/>
      <c r="ABJ44" s="126"/>
      <c r="ABK44" s="126"/>
      <c r="ABL44" s="126"/>
      <c r="ABM44" s="126"/>
      <c r="ABN44" s="126"/>
      <c r="ABO44" s="126"/>
      <c r="ABP44" s="126"/>
      <c r="ABQ44" s="126"/>
      <c r="ABR44" s="126"/>
      <c r="ABS44" s="126"/>
      <c r="ABT44" s="126"/>
      <c r="ABU44" s="126"/>
      <c r="ABV44" s="126"/>
      <c r="ABW44" s="126"/>
      <c r="ABX44" s="126"/>
      <c r="ABY44" s="126"/>
      <c r="ABZ44" s="126"/>
      <c r="ACA44" s="126"/>
      <c r="ACB44" s="126"/>
      <c r="ACC44" s="126"/>
      <c r="ACD44" s="126"/>
      <c r="ACE44" s="126"/>
      <c r="ACF44" s="126"/>
      <c r="ACG44" s="126"/>
      <c r="ACH44" s="126"/>
      <c r="ACI44" s="126"/>
      <c r="ACJ44" s="126"/>
      <c r="ACK44" s="126"/>
      <c r="ACL44" s="126"/>
      <c r="ACM44" s="126"/>
      <c r="ACN44" s="126"/>
      <c r="ACO44" s="126"/>
      <c r="ACP44" s="126"/>
      <c r="ACQ44" s="126"/>
      <c r="ACR44" s="126"/>
      <c r="ACS44" s="126"/>
      <c r="ACT44" s="126"/>
      <c r="ACU44" s="126"/>
      <c r="ACV44" s="126"/>
      <c r="ACW44" s="126"/>
      <c r="ACX44" s="126"/>
      <c r="ACY44" s="126"/>
      <c r="ACZ44" s="126"/>
      <c r="ADA44" s="126"/>
      <c r="ADB44" s="126"/>
      <c r="ADC44" s="126"/>
      <c r="ADD44" s="126"/>
      <c r="ADE44" s="126"/>
      <c r="ADF44" s="126"/>
      <c r="ADG44" s="126"/>
      <c r="ADH44" s="126"/>
      <c r="ADI44" s="126"/>
      <c r="ADJ44" s="126"/>
      <c r="ADK44" s="126"/>
      <c r="ADL44" s="126"/>
      <c r="ADM44" s="126"/>
      <c r="ADN44" s="126"/>
      <c r="ADO44" s="126"/>
      <c r="ADP44" s="126"/>
      <c r="ADQ44" s="126"/>
      <c r="ADR44" s="126"/>
      <c r="ADS44" s="126"/>
      <c r="ADT44" s="126"/>
      <c r="ADU44" s="126"/>
      <c r="ADV44" s="126"/>
      <c r="ADW44" s="126"/>
      <c r="ADX44" s="126"/>
      <c r="ADY44" s="126"/>
      <c r="ADZ44" s="126"/>
      <c r="AEA44" s="126"/>
      <c r="AEB44" s="126"/>
      <c r="AEC44" s="126"/>
      <c r="AED44" s="126"/>
      <c r="AEE44" s="126"/>
      <c r="AEF44" s="126"/>
      <c r="AEG44" s="126"/>
      <c r="AEH44" s="126"/>
      <c r="AEI44" s="126"/>
      <c r="AEJ44" s="126"/>
      <c r="AEK44" s="126"/>
      <c r="AEL44" s="126"/>
      <c r="AEM44" s="126"/>
      <c r="AEN44" s="126"/>
      <c r="AEO44" s="126"/>
      <c r="AEP44" s="126"/>
      <c r="AEQ44" s="126"/>
      <c r="AER44" s="126"/>
      <c r="AES44" s="126"/>
      <c r="AET44" s="126"/>
      <c r="AEU44" s="126"/>
      <c r="AEV44" s="126"/>
      <c r="AEW44" s="126"/>
      <c r="AEX44" s="126"/>
      <c r="AEY44" s="126"/>
      <c r="AEZ44" s="126"/>
      <c r="AFA44" s="126"/>
      <c r="AFB44" s="126"/>
      <c r="AFC44" s="126"/>
      <c r="AFD44" s="126"/>
      <c r="AFE44" s="126"/>
      <c r="AFF44" s="126"/>
      <c r="AFG44" s="126"/>
      <c r="AFH44" s="126"/>
      <c r="AFI44" s="126"/>
      <c r="AFJ44" s="126"/>
      <c r="AFK44" s="126"/>
      <c r="AFL44" s="126"/>
      <c r="AFM44" s="126"/>
      <c r="AFN44" s="126"/>
      <c r="AFO44" s="126"/>
      <c r="AFP44" s="126"/>
      <c r="AFQ44" s="126"/>
      <c r="AFR44" s="126"/>
      <c r="AFS44" s="126"/>
      <c r="AFT44" s="126"/>
      <c r="AFU44" s="126"/>
      <c r="AFV44" s="126"/>
      <c r="AFW44" s="126"/>
      <c r="AFX44" s="126"/>
      <c r="AFY44" s="126"/>
      <c r="AFZ44" s="126"/>
      <c r="AGA44" s="126"/>
      <c r="AGB44" s="126"/>
      <c r="AGC44" s="126"/>
      <c r="AGD44" s="126"/>
      <c r="AGE44" s="126"/>
      <c r="AGF44" s="126"/>
      <c r="AGG44" s="126"/>
      <c r="AGH44" s="126"/>
      <c r="AGI44" s="126"/>
      <c r="AGJ44" s="126"/>
      <c r="AGK44" s="126"/>
      <c r="AGL44" s="126"/>
      <c r="AGM44" s="126"/>
      <c r="AGN44" s="126"/>
      <c r="AGO44" s="126"/>
      <c r="AGP44" s="126"/>
      <c r="AGQ44" s="126"/>
      <c r="AGR44" s="126"/>
      <c r="AGS44" s="126"/>
      <c r="AGT44" s="126"/>
      <c r="AGU44" s="126"/>
      <c r="AGV44" s="126"/>
      <c r="AGW44" s="126"/>
      <c r="AGX44" s="126"/>
      <c r="AGY44" s="126"/>
      <c r="AGZ44" s="126"/>
      <c r="AHA44" s="126"/>
      <c r="AHB44" s="126"/>
      <c r="AHC44" s="126"/>
      <c r="AHD44" s="126"/>
      <c r="AHE44" s="126"/>
      <c r="AHF44" s="126"/>
      <c r="AHG44" s="126"/>
      <c r="AHH44" s="126"/>
      <c r="AHI44" s="126"/>
      <c r="AHJ44" s="126"/>
      <c r="AHK44" s="126"/>
      <c r="AHL44" s="126"/>
      <c r="AHM44" s="126"/>
      <c r="AHN44" s="126"/>
      <c r="AHO44" s="126"/>
      <c r="AHP44" s="126"/>
      <c r="AHQ44" s="126"/>
      <c r="AHR44" s="126"/>
      <c r="AHS44" s="126"/>
      <c r="AHT44" s="126"/>
      <c r="AHU44" s="126"/>
      <c r="AHV44" s="126"/>
      <c r="AHW44" s="126"/>
      <c r="AHX44" s="126"/>
      <c r="AHY44" s="126"/>
      <c r="AHZ44" s="126"/>
      <c r="AIA44" s="126"/>
      <c r="AIB44" s="126"/>
      <c r="AIC44" s="126"/>
      <c r="AID44" s="126"/>
      <c r="AIE44" s="126"/>
      <c r="AIF44" s="126"/>
      <c r="AIG44" s="126"/>
      <c r="AIH44" s="126"/>
      <c r="AII44" s="126"/>
      <c r="AIJ44" s="126"/>
      <c r="AIK44" s="126"/>
      <c r="AIL44" s="126"/>
      <c r="AIM44" s="126"/>
      <c r="AIN44" s="126"/>
      <c r="AIO44" s="126"/>
      <c r="AIP44" s="126"/>
      <c r="AIQ44" s="126"/>
      <c r="AIR44" s="126"/>
      <c r="AIS44" s="126"/>
      <c r="AIT44" s="126"/>
      <c r="AIU44" s="126"/>
      <c r="AIV44" s="126"/>
      <c r="AIW44" s="126"/>
      <c r="AIX44" s="126"/>
      <c r="AIY44" s="126"/>
      <c r="AIZ44" s="126"/>
      <c r="AJA44" s="126"/>
      <c r="AJB44" s="126"/>
      <c r="AJC44" s="126"/>
      <c r="AJD44" s="126"/>
      <c r="AJE44" s="126"/>
      <c r="AJF44" s="126"/>
      <c r="AJG44" s="126"/>
      <c r="AJH44" s="126"/>
      <c r="AJI44" s="126"/>
      <c r="AJJ44" s="126"/>
      <c r="AJK44" s="126"/>
      <c r="AJL44" s="126"/>
      <c r="AJM44" s="126"/>
      <c r="AJN44" s="126"/>
      <c r="AJO44" s="126"/>
      <c r="AJP44" s="126"/>
      <c r="AJQ44" s="126"/>
      <c r="AJR44" s="126"/>
      <c r="AJS44" s="126"/>
      <c r="AJT44" s="126"/>
      <c r="AJU44" s="126"/>
      <c r="AJV44" s="126"/>
      <c r="AJW44" s="126"/>
      <c r="AJX44" s="126"/>
      <c r="AJY44" s="126"/>
      <c r="AJZ44" s="126"/>
      <c r="AKA44" s="126"/>
      <c r="AKB44" s="126"/>
      <c r="AKC44" s="126"/>
      <c r="AKD44" s="126"/>
      <c r="AKE44" s="126"/>
      <c r="AKF44" s="126"/>
      <c r="AKG44" s="126"/>
      <c r="AKH44" s="126"/>
      <c r="AKI44" s="126"/>
      <c r="AKJ44" s="126"/>
      <c r="AKK44" s="126"/>
      <c r="AKL44" s="126"/>
      <c r="AKM44" s="126"/>
      <c r="AKN44" s="126"/>
      <c r="AKO44" s="126"/>
      <c r="AKP44" s="126"/>
      <c r="AKQ44" s="126"/>
      <c r="AKR44" s="126"/>
      <c r="AKS44" s="126"/>
      <c r="AKT44" s="126"/>
      <c r="AKU44" s="126"/>
      <c r="AKV44" s="126"/>
      <c r="AKW44" s="126"/>
      <c r="AKX44" s="126"/>
      <c r="AKY44" s="126"/>
      <c r="AKZ44" s="126"/>
      <c r="ALA44" s="126"/>
      <c r="ALB44" s="126"/>
      <c r="ALC44" s="126"/>
      <c r="ALD44" s="126"/>
      <c r="ALE44" s="126"/>
      <c r="ALF44" s="126"/>
      <c r="ALG44" s="126"/>
      <c r="ALH44" s="126"/>
      <c r="ALI44" s="126"/>
      <c r="ALJ44" s="126"/>
      <c r="ALK44" s="126"/>
      <c r="ALL44" s="126"/>
      <c r="ALM44" s="126"/>
      <c r="ALN44" s="126"/>
      <c r="ALO44" s="126"/>
      <c r="ALP44" s="126"/>
      <c r="ALQ44" s="126"/>
      <c r="ALR44" s="126"/>
      <c r="ALS44" s="126"/>
      <c r="ALT44" s="126"/>
      <c r="ALU44" s="126"/>
      <c r="ALV44" s="126"/>
      <c r="ALW44" s="126"/>
      <c r="ALX44" s="126"/>
      <c r="ALY44" s="126"/>
      <c r="ALZ44" s="126"/>
      <c r="AMA44" s="126"/>
      <c r="AMB44" s="126"/>
      <c r="AMC44" s="126"/>
      <c r="AMD44" s="126"/>
      <c r="AME44" s="126"/>
      <c r="AMF44" s="126"/>
      <c r="AMG44" s="126"/>
      <c r="AMH44" s="126"/>
      <c r="AMI44" s="126"/>
      <c r="AMJ44" s="126"/>
      <c r="AMK44" s="126"/>
      <c r="AML44" s="126"/>
      <c r="AMM44" s="126"/>
      <c r="AMN44" s="126"/>
      <c r="AMO44" s="126"/>
      <c r="AMP44" s="126"/>
      <c r="AMQ44" s="126"/>
      <c r="AMR44" s="126"/>
      <c r="AMS44" s="126"/>
      <c r="AMT44" s="126"/>
      <c r="AMU44" s="126"/>
      <c r="AMV44" s="126"/>
      <c r="AMW44" s="126"/>
      <c r="AMX44" s="126"/>
      <c r="AMY44" s="126"/>
      <c r="AMZ44" s="126"/>
      <c r="ANA44" s="126"/>
      <c r="ANB44" s="126"/>
      <c r="ANC44" s="126"/>
      <c r="AND44" s="126"/>
      <c r="ANE44" s="126"/>
      <c r="ANF44" s="126"/>
      <c r="ANG44" s="126"/>
      <c r="ANH44" s="126"/>
      <c r="ANI44" s="126"/>
      <c r="ANJ44" s="126"/>
      <c r="ANK44" s="126"/>
      <c r="ANL44" s="126"/>
      <c r="ANM44" s="126"/>
      <c r="ANN44" s="126"/>
      <c r="ANO44" s="126"/>
      <c r="ANP44" s="126"/>
      <c r="ANQ44" s="126"/>
      <c r="ANR44" s="126"/>
      <c r="ANS44" s="126"/>
      <c r="ANT44" s="126"/>
      <c r="ANU44" s="126"/>
      <c r="ANV44" s="126"/>
      <c r="ANW44" s="126"/>
      <c r="ANX44" s="126"/>
      <c r="ANY44" s="126"/>
      <c r="ANZ44" s="126"/>
      <c r="AOA44" s="126"/>
      <c r="AOB44" s="126"/>
      <c r="AOC44" s="126"/>
      <c r="AOD44" s="126"/>
      <c r="AOE44" s="126"/>
      <c r="AOF44" s="126"/>
      <c r="AOG44" s="126"/>
      <c r="AOH44" s="126"/>
      <c r="AOI44" s="126"/>
      <c r="AOJ44" s="126"/>
      <c r="AOK44" s="126"/>
      <c r="AOL44" s="126"/>
      <c r="AOM44" s="126"/>
      <c r="AON44" s="126"/>
      <c r="AOO44" s="126"/>
      <c r="AOP44" s="126"/>
      <c r="AOQ44" s="126"/>
      <c r="AOR44" s="126"/>
      <c r="AOS44" s="126"/>
      <c r="AOT44" s="126"/>
      <c r="AOU44" s="126"/>
      <c r="AOV44" s="126"/>
      <c r="AOW44" s="126"/>
      <c r="AOX44" s="126"/>
      <c r="AOY44" s="126"/>
      <c r="AOZ44" s="126"/>
      <c r="APA44" s="126"/>
      <c r="APB44" s="126"/>
      <c r="APC44" s="126"/>
      <c r="APD44" s="126"/>
      <c r="APE44" s="126"/>
      <c r="APF44" s="126"/>
      <c r="APG44" s="126"/>
      <c r="APH44" s="126"/>
      <c r="API44" s="126"/>
      <c r="APJ44" s="126"/>
      <c r="APK44" s="126"/>
      <c r="APL44" s="126"/>
      <c r="APM44" s="126"/>
      <c r="APN44" s="126"/>
      <c r="APO44" s="126"/>
      <c r="APP44" s="126"/>
      <c r="APQ44" s="126"/>
      <c r="APR44" s="126"/>
      <c r="APS44" s="126"/>
      <c r="APT44" s="126"/>
      <c r="APU44" s="126"/>
      <c r="APV44" s="126"/>
      <c r="APW44" s="126"/>
      <c r="APX44" s="126"/>
      <c r="APY44" s="126"/>
      <c r="APZ44" s="126"/>
      <c r="AQA44" s="126"/>
      <c r="AQB44" s="126"/>
      <c r="AQC44" s="126"/>
      <c r="AQD44" s="126"/>
      <c r="AQE44" s="126"/>
      <c r="AQF44" s="126"/>
      <c r="AQG44" s="126"/>
      <c r="AQH44" s="126"/>
      <c r="AQI44" s="126"/>
      <c r="AQJ44" s="126"/>
      <c r="AQK44" s="126"/>
      <c r="AQL44" s="126"/>
      <c r="AQM44" s="126"/>
      <c r="AQN44" s="126"/>
      <c r="AQO44" s="126"/>
      <c r="AQP44" s="126"/>
      <c r="AQQ44" s="126"/>
      <c r="AQR44" s="126"/>
      <c r="AQS44" s="126"/>
      <c r="AQT44" s="126"/>
      <c r="AQU44" s="126"/>
      <c r="AQV44" s="126"/>
      <c r="AQW44" s="126"/>
      <c r="AQX44" s="126"/>
      <c r="AQY44" s="126"/>
      <c r="AQZ44" s="126"/>
      <c r="ARA44" s="126"/>
      <c r="ARB44" s="126"/>
      <c r="ARC44" s="126"/>
      <c r="ARD44" s="126"/>
      <c r="ARE44" s="126"/>
      <c r="ARF44" s="126"/>
      <c r="ARG44" s="126"/>
      <c r="ARH44" s="126"/>
      <c r="ARI44" s="126"/>
      <c r="ARJ44" s="126"/>
      <c r="ARK44" s="126"/>
      <c r="ARL44" s="126"/>
      <c r="ARM44" s="126"/>
      <c r="ARN44" s="126"/>
      <c r="ARO44" s="126"/>
      <c r="ARP44" s="126"/>
      <c r="ARQ44" s="126"/>
      <c r="ARR44" s="126"/>
      <c r="ARS44" s="126"/>
      <c r="ART44" s="126"/>
      <c r="ARU44" s="126"/>
      <c r="ARV44" s="126"/>
      <c r="ARW44" s="126"/>
      <c r="ARX44" s="126"/>
      <c r="ARY44" s="126"/>
      <c r="ARZ44" s="126"/>
      <c r="ASA44" s="126"/>
      <c r="ASB44" s="126"/>
      <c r="ASC44" s="126"/>
      <c r="ASD44" s="126"/>
      <c r="ASE44" s="126"/>
      <c r="ASF44" s="126"/>
      <c r="ASG44" s="126"/>
      <c r="ASH44" s="126"/>
      <c r="ASI44" s="126"/>
      <c r="ASJ44" s="126"/>
      <c r="ASK44" s="126"/>
      <c r="ASL44" s="126"/>
      <c r="ASM44" s="126"/>
      <c r="ASN44" s="126"/>
      <c r="ASO44" s="126"/>
      <c r="ASP44" s="126"/>
      <c r="ASQ44" s="126"/>
      <c r="ASR44" s="126"/>
      <c r="ASS44" s="126"/>
      <c r="AST44" s="126"/>
      <c r="ASU44" s="126"/>
      <c r="ASV44" s="126"/>
      <c r="ASW44" s="126"/>
      <c r="ASX44" s="126"/>
      <c r="ASY44" s="126"/>
      <c r="ASZ44" s="126"/>
      <c r="ATA44" s="126"/>
      <c r="ATB44" s="126"/>
      <c r="ATC44" s="126"/>
      <c r="ATD44" s="126"/>
      <c r="ATE44" s="126"/>
      <c r="ATF44" s="126"/>
      <c r="ATG44" s="126"/>
      <c r="ATH44" s="126"/>
      <c r="ATI44" s="126"/>
      <c r="ATJ44" s="126"/>
      <c r="ATK44" s="126"/>
      <c r="ATL44" s="126"/>
      <c r="ATM44" s="126"/>
      <c r="ATN44" s="126"/>
      <c r="ATO44" s="126"/>
      <c r="ATP44" s="126"/>
      <c r="ATQ44" s="126"/>
      <c r="ATR44" s="126"/>
      <c r="ATS44" s="126"/>
      <c r="ATT44" s="126"/>
      <c r="ATU44" s="126"/>
      <c r="ATV44" s="126"/>
      <c r="ATW44" s="126"/>
      <c r="ATX44" s="126"/>
      <c r="ATY44" s="126"/>
      <c r="ATZ44" s="126"/>
      <c r="AUA44" s="126"/>
      <c r="AUB44" s="126"/>
      <c r="AUC44" s="126"/>
      <c r="AUD44" s="126"/>
      <c r="AUE44" s="126"/>
      <c r="AUF44" s="126"/>
      <c r="AUG44" s="126"/>
      <c r="AUH44" s="126"/>
      <c r="AUI44" s="126"/>
      <c r="AUJ44" s="126"/>
      <c r="AUK44" s="126"/>
      <c r="AUL44" s="126"/>
      <c r="AUM44" s="126"/>
      <c r="AUN44" s="126"/>
      <c r="AUO44" s="126"/>
      <c r="AUP44" s="126"/>
      <c r="AUQ44" s="126"/>
      <c r="AUR44" s="126"/>
      <c r="AUS44" s="126"/>
      <c r="AUT44" s="126"/>
      <c r="AUU44" s="126"/>
      <c r="AUV44" s="126"/>
      <c r="AUW44" s="126"/>
      <c r="AUX44" s="126"/>
      <c r="AUY44" s="126"/>
      <c r="AUZ44" s="126"/>
      <c r="AVA44" s="126"/>
      <c r="AVB44" s="126"/>
      <c r="AVC44" s="126"/>
      <c r="AVD44" s="126"/>
      <c r="AVE44" s="126"/>
      <c r="AVF44" s="126"/>
      <c r="AVG44" s="126"/>
      <c r="AVH44" s="126"/>
      <c r="AVI44" s="126"/>
      <c r="AVJ44" s="126"/>
      <c r="AVK44" s="126"/>
      <c r="AVL44" s="126"/>
      <c r="AVM44" s="126"/>
      <c r="AVN44" s="126"/>
      <c r="AVO44" s="126"/>
      <c r="AVP44" s="126"/>
      <c r="AVQ44" s="126"/>
      <c r="AVR44" s="126"/>
      <c r="AVS44" s="126"/>
      <c r="AVT44" s="126"/>
      <c r="AVU44" s="126"/>
      <c r="AVV44" s="126"/>
      <c r="AVW44" s="126"/>
      <c r="AVX44" s="126"/>
      <c r="AVY44" s="126"/>
      <c r="AVZ44" s="126"/>
      <c r="AWA44" s="126"/>
      <c r="AWB44" s="126"/>
      <c r="AWC44" s="126"/>
      <c r="AWD44" s="126"/>
      <c r="AWE44" s="126"/>
      <c r="AWF44" s="126"/>
      <c r="AWG44" s="126"/>
      <c r="AWH44" s="126"/>
      <c r="AWI44" s="126"/>
      <c r="AWJ44" s="126"/>
      <c r="AWK44" s="126"/>
      <c r="AWL44" s="126"/>
      <c r="AWM44" s="126"/>
      <c r="AWN44" s="126"/>
      <c r="AWO44" s="126"/>
      <c r="AWP44" s="126"/>
      <c r="AWQ44" s="126"/>
      <c r="AWR44" s="126"/>
      <c r="AWS44" s="126"/>
      <c r="AWT44" s="126"/>
      <c r="AWU44" s="126"/>
      <c r="AWV44" s="126"/>
      <c r="AWW44" s="126"/>
      <c r="AWX44" s="126"/>
      <c r="AWY44" s="126"/>
      <c r="AWZ44" s="126"/>
      <c r="AXA44" s="126"/>
      <c r="AXB44" s="126"/>
      <c r="AXC44" s="126"/>
      <c r="AXD44" s="126"/>
      <c r="AXE44" s="126"/>
      <c r="AXF44" s="126"/>
      <c r="AXG44" s="126"/>
      <c r="AXH44" s="126"/>
      <c r="AXI44" s="126"/>
      <c r="AXJ44" s="126"/>
      <c r="AXK44" s="126"/>
      <c r="AXL44" s="126"/>
      <c r="AXM44" s="126"/>
      <c r="AXN44" s="126"/>
      <c r="AXO44" s="126"/>
      <c r="AXP44" s="126"/>
      <c r="AXQ44" s="126"/>
      <c r="AXR44" s="126"/>
      <c r="AXS44" s="126"/>
      <c r="AXT44" s="126"/>
      <c r="AXU44" s="126"/>
      <c r="AXV44" s="126"/>
      <c r="AXW44" s="126"/>
      <c r="AXX44" s="126"/>
      <c r="AXY44" s="126"/>
      <c r="AXZ44" s="126"/>
      <c r="AYA44" s="126"/>
      <c r="AYB44" s="126"/>
      <c r="AYC44" s="126"/>
      <c r="AYD44" s="126"/>
      <c r="AYE44" s="126"/>
      <c r="AYF44" s="126"/>
      <c r="AYG44" s="126"/>
      <c r="AYH44" s="126"/>
      <c r="AYI44" s="126"/>
      <c r="AYJ44" s="126"/>
      <c r="AYK44" s="126"/>
      <c r="AYL44" s="126"/>
      <c r="AYM44" s="126"/>
      <c r="AYN44" s="126"/>
      <c r="AYO44" s="126"/>
      <c r="AYP44" s="126"/>
      <c r="AYQ44" s="126"/>
      <c r="AYR44" s="126"/>
      <c r="AYS44" s="126"/>
      <c r="AYT44" s="126"/>
      <c r="AYU44" s="126"/>
      <c r="AYV44" s="126"/>
      <c r="AYW44" s="126"/>
      <c r="AYX44" s="126"/>
      <c r="AYY44" s="126"/>
      <c r="AYZ44" s="126"/>
      <c r="AZA44" s="126"/>
      <c r="AZB44" s="126"/>
      <c r="AZC44" s="126"/>
      <c r="AZD44" s="126"/>
      <c r="AZE44" s="126"/>
      <c r="AZF44" s="126"/>
      <c r="AZG44" s="126"/>
      <c r="AZH44" s="126"/>
      <c r="AZI44" s="126"/>
      <c r="AZJ44" s="126"/>
      <c r="AZK44" s="126"/>
      <c r="AZL44" s="126"/>
      <c r="AZM44" s="126"/>
      <c r="AZN44" s="126"/>
      <c r="AZO44" s="126"/>
      <c r="AZP44" s="126"/>
      <c r="AZQ44" s="126"/>
      <c r="AZR44" s="126"/>
      <c r="AZS44" s="126"/>
      <c r="AZT44" s="126"/>
      <c r="AZU44" s="126"/>
      <c r="AZV44" s="126"/>
      <c r="AZW44" s="126"/>
      <c r="AZX44" s="126"/>
      <c r="AZY44" s="126"/>
      <c r="AZZ44" s="126"/>
      <c r="BAA44" s="126"/>
      <c r="BAB44" s="126"/>
      <c r="BAC44" s="126"/>
      <c r="BAD44" s="126"/>
      <c r="BAE44" s="126"/>
      <c r="BAF44" s="126"/>
      <c r="BAG44" s="126"/>
      <c r="BAH44" s="126"/>
      <c r="BAI44" s="126"/>
      <c r="BAJ44" s="126"/>
      <c r="BAK44" s="126"/>
      <c r="BAL44" s="126"/>
      <c r="BAM44" s="126"/>
      <c r="BAN44" s="126"/>
      <c r="BAO44" s="126"/>
      <c r="BAP44" s="126"/>
      <c r="BAQ44" s="126"/>
      <c r="BAR44" s="126"/>
      <c r="BAS44" s="126"/>
      <c r="BAT44" s="126"/>
      <c r="BAU44" s="126"/>
      <c r="BAV44" s="126"/>
      <c r="BAW44" s="126"/>
      <c r="BAX44" s="126"/>
      <c r="BAY44" s="126"/>
      <c r="BAZ44" s="126"/>
      <c r="BBA44" s="126"/>
      <c r="BBB44" s="126"/>
      <c r="BBC44" s="126"/>
      <c r="BBD44" s="126"/>
      <c r="BBE44" s="126"/>
      <c r="BBF44" s="126"/>
      <c r="BBG44" s="126"/>
      <c r="BBH44" s="126"/>
      <c r="BBI44" s="126"/>
      <c r="BBJ44" s="126"/>
      <c r="BBK44" s="126"/>
      <c r="BBL44" s="126"/>
      <c r="BBM44" s="126"/>
      <c r="BBN44" s="126"/>
      <c r="BBO44" s="126"/>
      <c r="BBP44" s="126"/>
      <c r="BBQ44" s="126"/>
      <c r="BBR44" s="126"/>
      <c r="BBS44" s="126"/>
      <c r="BBT44" s="126"/>
      <c r="BBU44" s="126"/>
      <c r="BBV44" s="126"/>
      <c r="BBW44" s="126"/>
      <c r="BBX44" s="126"/>
      <c r="BBY44" s="126"/>
      <c r="BBZ44" s="126"/>
      <c r="BCA44" s="126"/>
      <c r="BCB44" s="126"/>
      <c r="BCC44" s="126"/>
      <c r="BCD44" s="126"/>
      <c r="BCE44" s="126"/>
      <c r="BCF44" s="126"/>
      <c r="BCG44" s="126"/>
      <c r="BCH44" s="126"/>
      <c r="BCI44" s="126"/>
      <c r="BCJ44" s="126"/>
      <c r="BCK44" s="126"/>
      <c r="BCL44" s="126"/>
      <c r="BCM44" s="126"/>
      <c r="BCN44" s="126"/>
      <c r="BCO44" s="126"/>
      <c r="BCP44" s="126"/>
      <c r="BCQ44" s="126"/>
      <c r="BCR44" s="126"/>
      <c r="BCS44" s="126"/>
      <c r="BCT44" s="126"/>
      <c r="BCU44" s="126"/>
      <c r="BCV44" s="126"/>
      <c r="BCW44" s="126"/>
      <c r="BCX44" s="126"/>
      <c r="BCY44" s="126"/>
      <c r="BCZ44" s="126"/>
      <c r="BDA44" s="126"/>
      <c r="BDB44" s="126"/>
      <c r="BDC44" s="126"/>
      <c r="BDD44" s="126"/>
      <c r="BDE44" s="126"/>
      <c r="BDF44" s="126"/>
      <c r="BDG44" s="126"/>
      <c r="BDH44" s="126"/>
      <c r="BDI44" s="126"/>
      <c r="BDJ44" s="126"/>
      <c r="BDK44" s="126"/>
      <c r="BDL44" s="126"/>
      <c r="BDM44" s="126"/>
      <c r="BDN44" s="126"/>
      <c r="BDO44" s="126"/>
      <c r="BDP44" s="126"/>
      <c r="BDQ44" s="126"/>
      <c r="BDR44" s="126"/>
      <c r="BDS44" s="126"/>
      <c r="BDT44" s="126"/>
      <c r="BDU44" s="126"/>
      <c r="BDV44" s="126"/>
      <c r="BDW44" s="126"/>
      <c r="BDX44" s="126"/>
      <c r="BDY44" s="126"/>
      <c r="BDZ44" s="126"/>
      <c r="BEA44" s="126"/>
      <c r="BEB44" s="126"/>
      <c r="BEC44" s="126"/>
      <c r="BED44" s="126"/>
      <c r="BEE44" s="126"/>
      <c r="BEF44" s="126"/>
      <c r="BEG44" s="126"/>
      <c r="BEH44" s="126"/>
      <c r="BEI44" s="126"/>
      <c r="BEJ44" s="126"/>
      <c r="BEK44" s="126"/>
      <c r="BEL44" s="126"/>
      <c r="BEM44" s="126"/>
      <c r="BEN44" s="126"/>
      <c r="BEO44" s="126"/>
      <c r="BEP44" s="126"/>
      <c r="BEQ44" s="126"/>
      <c r="BER44" s="126"/>
      <c r="BES44" s="126"/>
      <c r="BET44" s="126"/>
      <c r="BEU44" s="126"/>
      <c r="BEV44" s="126"/>
      <c r="BEW44" s="126"/>
      <c r="BEX44" s="126"/>
      <c r="BEY44" s="126"/>
      <c r="BEZ44" s="126"/>
      <c r="BFA44" s="126"/>
      <c r="BFB44" s="126"/>
      <c r="BFC44" s="126"/>
      <c r="BFD44" s="126"/>
      <c r="BFE44" s="126"/>
      <c r="BFF44" s="126"/>
      <c r="BFG44" s="126"/>
      <c r="BFH44" s="126"/>
      <c r="BFI44" s="126"/>
      <c r="BFJ44" s="126"/>
      <c r="BFK44" s="126"/>
      <c r="BFL44" s="126"/>
      <c r="BFM44" s="126"/>
      <c r="BFN44" s="126"/>
      <c r="BFO44" s="126"/>
      <c r="BFP44" s="126"/>
      <c r="BFQ44" s="126"/>
      <c r="BFR44" s="126"/>
      <c r="BFS44" s="126"/>
      <c r="BFT44" s="126"/>
      <c r="BFU44" s="126"/>
      <c r="BFV44" s="126"/>
      <c r="BFW44" s="126"/>
      <c r="BFX44" s="126"/>
      <c r="BFY44" s="126"/>
      <c r="BFZ44" s="126"/>
      <c r="BGA44" s="126"/>
      <c r="BGB44" s="126"/>
      <c r="BGC44" s="126"/>
      <c r="BGD44" s="126"/>
      <c r="BGE44" s="126"/>
      <c r="BGF44" s="126"/>
      <c r="BGG44" s="126"/>
      <c r="BGH44" s="126"/>
      <c r="BGI44" s="126"/>
      <c r="BGJ44" s="126"/>
      <c r="BGK44" s="126"/>
      <c r="BGL44" s="126"/>
      <c r="BGM44" s="126"/>
      <c r="BGN44" s="126"/>
      <c r="BGO44" s="126"/>
      <c r="BGP44" s="126"/>
      <c r="BGQ44" s="126"/>
      <c r="BGR44" s="126"/>
      <c r="BGS44" s="126"/>
      <c r="BGT44" s="126"/>
      <c r="BGU44" s="126"/>
      <c r="BGV44" s="126"/>
      <c r="BGW44" s="126"/>
      <c r="BGX44" s="126"/>
      <c r="BGY44" s="126"/>
      <c r="BGZ44" s="126"/>
      <c r="BHA44" s="126"/>
      <c r="BHB44" s="126"/>
      <c r="BHC44" s="126"/>
      <c r="BHD44" s="126"/>
      <c r="BHE44" s="126"/>
      <c r="BHF44" s="126"/>
      <c r="BHG44" s="126"/>
      <c r="BHH44" s="126"/>
      <c r="BHI44" s="126"/>
      <c r="BHJ44" s="126"/>
      <c r="BHK44" s="126"/>
      <c r="BHL44" s="126"/>
      <c r="BHM44" s="126"/>
      <c r="BHN44" s="126"/>
      <c r="BHO44" s="126"/>
      <c r="BHP44" s="126"/>
      <c r="BHQ44" s="126"/>
      <c r="BHR44" s="126"/>
      <c r="BHS44" s="126"/>
      <c r="BHT44" s="126"/>
      <c r="BHU44" s="126"/>
      <c r="BHV44" s="126"/>
      <c r="BHW44" s="126"/>
      <c r="BHX44" s="126"/>
      <c r="BHY44" s="126"/>
      <c r="BHZ44" s="126"/>
      <c r="BIA44" s="126"/>
      <c r="BIB44" s="126"/>
      <c r="BIC44" s="126"/>
      <c r="BID44" s="126"/>
      <c r="BIE44" s="126"/>
      <c r="BIF44" s="126"/>
      <c r="BIG44" s="126"/>
      <c r="BIH44" s="126"/>
      <c r="BII44" s="126"/>
      <c r="BIJ44" s="126"/>
      <c r="BIK44" s="126"/>
      <c r="BIL44" s="126"/>
      <c r="BIM44" s="126"/>
      <c r="BIN44" s="126"/>
      <c r="BIO44" s="126"/>
      <c r="BIP44" s="126"/>
      <c r="BIQ44" s="126"/>
      <c r="BIR44" s="126"/>
      <c r="BIS44" s="126"/>
      <c r="BIT44" s="126"/>
      <c r="BIU44" s="126"/>
      <c r="BIV44" s="126"/>
      <c r="BIW44" s="126"/>
      <c r="BIX44" s="126"/>
      <c r="BIY44" s="126"/>
      <c r="BIZ44" s="126"/>
      <c r="BJA44" s="126"/>
      <c r="BJB44" s="126"/>
      <c r="BJC44" s="126"/>
      <c r="BJD44" s="126"/>
      <c r="BJE44" s="126"/>
      <c r="BJF44" s="126"/>
      <c r="BJG44" s="126"/>
      <c r="BJH44" s="126"/>
      <c r="BJI44" s="126"/>
      <c r="BJJ44" s="126"/>
      <c r="BJK44" s="126"/>
      <c r="BJL44" s="126"/>
      <c r="BJM44" s="126"/>
      <c r="BJN44" s="126"/>
      <c r="BJO44" s="126"/>
      <c r="BJP44" s="126"/>
      <c r="BJQ44" s="126"/>
      <c r="BJR44" s="126"/>
      <c r="BJS44" s="126"/>
      <c r="BJT44" s="126"/>
      <c r="BJU44" s="126"/>
      <c r="BJV44" s="126"/>
      <c r="BJW44" s="126"/>
      <c r="BJX44" s="126"/>
      <c r="BJY44" s="126"/>
      <c r="BJZ44" s="126"/>
      <c r="BKA44" s="126"/>
      <c r="BKB44" s="126"/>
      <c r="BKC44" s="126"/>
      <c r="BKD44" s="126"/>
      <c r="BKE44" s="126"/>
      <c r="BKF44" s="126"/>
      <c r="BKG44" s="126"/>
      <c r="BKH44" s="126"/>
      <c r="BKI44" s="126"/>
      <c r="BKJ44" s="126"/>
      <c r="BKK44" s="126"/>
      <c r="BKL44" s="126"/>
      <c r="BKM44" s="126"/>
      <c r="BKN44" s="126"/>
      <c r="BKO44" s="126"/>
      <c r="BKP44" s="126"/>
      <c r="BKQ44" s="126"/>
      <c r="BKR44" s="126"/>
      <c r="BKS44" s="126"/>
      <c r="BKT44" s="126"/>
      <c r="BKU44" s="126"/>
      <c r="BKV44" s="126"/>
      <c r="BKW44" s="126"/>
      <c r="BKX44" s="126"/>
      <c r="BKY44" s="126"/>
      <c r="BKZ44" s="126"/>
      <c r="BLA44" s="126"/>
      <c r="BLB44" s="126"/>
      <c r="BLC44" s="126"/>
      <c r="BLD44" s="126"/>
      <c r="BLE44" s="126"/>
      <c r="BLF44" s="126"/>
      <c r="BLG44" s="126"/>
      <c r="BLH44" s="126"/>
      <c r="BLI44" s="126"/>
      <c r="BLJ44" s="126"/>
      <c r="BLK44" s="126"/>
      <c r="BLL44" s="126"/>
      <c r="BLM44" s="126"/>
      <c r="BLN44" s="126"/>
      <c r="BLO44" s="126"/>
      <c r="BLP44" s="126"/>
      <c r="BLQ44" s="126"/>
      <c r="BLR44" s="126"/>
      <c r="BLS44" s="126"/>
      <c r="BLT44" s="126"/>
      <c r="BLU44" s="126"/>
      <c r="BLV44" s="126"/>
      <c r="BLW44" s="126"/>
      <c r="BLX44" s="126"/>
      <c r="BLY44" s="126"/>
      <c r="BLZ44" s="126"/>
      <c r="BMA44" s="126"/>
      <c r="BMB44" s="126"/>
      <c r="BMC44" s="126"/>
      <c r="BMD44" s="126"/>
      <c r="BME44" s="126"/>
      <c r="BMF44" s="126"/>
      <c r="BMG44" s="126"/>
      <c r="BMH44" s="126"/>
      <c r="BMI44" s="126"/>
      <c r="BMJ44" s="126"/>
      <c r="BMK44" s="126"/>
      <c r="BML44" s="126"/>
      <c r="BMM44" s="126"/>
      <c r="BMN44" s="126"/>
      <c r="BMO44" s="126"/>
      <c r="BMP44" s="126"/>
      <c r="BMQ44" s="126"/>
      <c r="BMR44" s="126"/>
      <c r="BMS44" s="126"/>
      <c r="BMT44" s="126"/>
      <c r="BMU44" s="126"/>
      <c r="BMV44" s="126"/>
      <c r="BMW44" s="126"/>
      <c r="BMX44" s="126"/>
      <c r="BMY44" s="126"/>
      <c r="BMZ44" s="126"/>
      <c r="BNA44" s="126"/>
      <c r="BNB44" s="126"/>
      <c r="BNC44" s="126"/>
      <c r="BND44" s="126"/>
      <c r="BNE44" s="126"/>
      <c r="BNF44" s="126"/>
      <c r="BNG44" s="126"/>
      <c r="BNH44" s="126"/>
      <c r="BNI44" s="126"/>
      <c r="BNJ44" s="126"/>
      <c r="BNK44" s="126"/>
      <c r="BNL44" s="126"/>
      <c r="BNM44" s="126"/>
      <c r="BNN44" s="126"/>
      <c r="BNO44" s="126"/>
      <c r="BNP44" s="126"/>
      <c r="BNQ44" s="126"/>
      <c r="BNR44" s="126"/>
      <c r="BNS44" s="126"/>
      <c r="BNT44" s="126"/>
      <c r="BNU44" s="126"/>
      <c r="BNV44" s="126"/>
      <c r="BNW44" s="126"/>
      <c r="BNX44" s="126"/>
      <c r="BNY44" s="126"/>
      <c r="BNZ44" s="126"/>
      <c r="BOA44" s="126"/>
      <c r="BOB44" s="126"/>
      <c r="BOC44" s="126"/>
      <c r="BOD44" s="126"/>
      <c r="BOE44" s="126"/>
      <c r="BOF44" s="126"/>
      <c r="BOG44" s="126"/>
      <c r="BOH44" s="126"/>
      <c r="BOI44" s="126"/>
      <c r="BOJ44" s="126"/>
      <c r="BOK44" s="126"/>
      <c r="BOL44" s="126"/>
      <c r="BOM44" s="126"/>
      <c r="BON44" s="126"/>
      <c r="BOO44" s="126"/>
      <c r="BOP44" s="126"/>
      <c r="BOQ44" s="126"/>
      <c r="BOR44" s="126"/>
      <c r="BOS44" s="126"/>
      <c r="BOT44" s="126"/>
      <c r="BOU44" s="126"/>
      <c r="BOV44" s="126"/>
      <c r="BOW44" s="126"/>
      <c r="BOX44" s="126"/>
      <c r="BOY44" s="126"/>
      <c r="BOZ44" s="126"/>
      <c r="BPA44" s="126"/>
      <c r="BPB44" s="126"/>
      <c r="BPC44" s="126"/>
      <c r="BPD44" s="126"/>
      <c r="BPE44" s="126"/>
      <c r="BPF44" s="126"/>
      <c r="BPG44" s="126"/>
      <c r="BPH44" s="126"/>
      <c r="BPI44" s="126"/>
      <c r="BPJ44" s="126"/>
      <c r="BPK44" s="126"/>
      <c r="BPL44" s="126"/>
      <c r="BPM44" s="126"/>
      <c r="BPN44" s="126"/>
      <c r="BPO44" s="126"/>
      <c r="BPP44" s="126"/>
      <c r="BPQ44" s="126"/>
      <c r="BPR44" s="126"/>
      <c r="BPS44" s="126"/>
      <c r="BPT44" s="126"/>
      <c r="BPU44" s="126"/>
      <c r="BPV44" s="126"/>
      <c r="BPW44" s="126"/>
      <c r="BPX44" s="126"/>
      <c r="BPY44" s="126"/>
      <c r="BPZ44" s="126"/>
      <c r="BQA44" s="126"/>
      <c r="BQB44" s="126"/>
      <c r="BQC44" s="126"/>
      <c r="BQD44" s="126"/>
      <c r="BQE44" s="126"/>
      <c r="BQF44" s="126"/>
      <c r="BQG44" s="126"/>
      <c r="BQH44" s="126"/>
      <c r="BQI44" s="126"/>
      <c r="BQJ44" s="126"/>
      <c r="BQK44" s="126"/>
      <c r="BQL44" s="126"/>
      <c r="BQM44" s="126"/>
      <c r="BQN44" s="126"/>
      <c r="BQO44" s="126"/>
      <c r="BQP44" s="126"/>
      <c r="BQQ44" s="126"/>
      <c r="BQR44" s="126"/>
      <c r="BQS44" s="126"/>
      <c r="BQT44" s="126"/>
      <c r="BQU44" s="126"/>
      <c r="BQV44" s="126"/>
      <c r="BQW44" s="126"/>
      <c r="BQX44" s="126"/>
      <c r="BQY44" s="126"/>
      <c r="BQZ44" s="126"/>
      <c r="BRA44" s="126"/>
      <c r="BRB44" s="126"/>
      <c r="BRC44" s="126"/>
      <c r="BRD44" s="126"/>
      <c r="BRE44" s="126"/>
      <c r="BRF44" s="126"/>
      <c r="BRG44" s="126"/>
      <c r="BRH44" s="126"/>
      <c r="BRI44" s="126"/>
      <c r="BRJ44" s="126"/>
      <c r="BRK44" s="126"/>
      <c r="BRL44" s="126"/>
      <c r="BRM44" s="126"/>
      <c r="BRN44" s="126"/>
      <c r="BRO44" s="126"/>
      <c r="BRP44" s="126"/>
      <c r="BRQ44" s="126"/>
      <c r="BRR44" s="126"/>
      <c r="BRS44" s="126"/>
      <c r="BRT44" s="126"/>
      <c r="BRU44" s="126"/>
      <c r="BRV44" s="126"/>
      <c r="BRW44" s="126"/>
      <c r="BRX44" s="126"/>
      <c r="BRY44" s="126"/>
      <c r="BRZ44" s="126"/>
      <c r="BSA44" s="126"/>
      <c r="BSB44" s="126"/>
      <c r="BSC44" s="126"/>
      <c r="BSD44" s="126"/>
      <c r="BSE44" s="126"/>
      <c r="BSF44" s="126"/>
      <c r="BSG44" s="126"/>
      <c r="BSH44" s="126"/>
      <c r="BSI44" s="126"/>
      <c r="BSJ44" s="126"/>
      <c r="BSK44" s="126"/>
      <c r="BSL44" s="126"/>
      <c r="BSM44" s="126"/>
      <c r="BSN44" s="126"/>
      <c r="BSO44" s="126"/>
      <c r="BSP44" s="126"/>
      <c r="BSQ44" s="126"/>
      <c r="BSR44" s="126"/>
      <c r="BSS44" s="126"/>
      <c r="BST44" s="126"/>
      <c r="BSU44" s="126"/>
      <c r="BSV44" s="126"/>
      <c r="BSW44" s="126"/>
      <c r="BSX44" s="126"/>
      <c r="BSY44" s="126"/>
      <c r="BSZ44" s="126"/>
      <c r="BTA44" s="126"/>
      <c r="BTB44" s="126"/>
      <c r="BTC44" s="126"/>
      <c r="BTD44" s="126"/>
      <c r="BTE44" s="126"/>
      <c r="BTF44" s="126"/>
      <c r="BTG44" s="126"/>
      <c r="BTH44" s="126"/>
      <c r="BTI44" s="126"/>
      <c r="BTJ44" s="126"/>
      <c r="BTK44" s="126"/>
      <c r="BTL44" s="126"/>
      <c r="BTM44" s="126"/>
      <c r="BTN44" s="126"/>
      <c r="BTO44" s="126"/>
      <c r="BTP44" s="126"/>
      <c r="BTQ44" s="126"/>
      <c r="BTR44" s="126"/>
      <c r="BTS44" s="126"/>
      <c r="BTT44" s="126"/>
      <c r="BTU44" s="126"/>
      <c r="BTV44" s="126"/>
      <c r="BTW44" s="126"/>
      <c r="BTX44" s="126"/>
      <c r="BTY44" s="126"/>
      <c r="BTZ44" s="126"/>
      <c r="BUA44" s="126"/>
      <c r="BUB44" s="126"/>
      <c r="BUC44" s="126"/>
      <c r="BUD44" s="126"/>
      <c r="BUE44" s="126"/>
      <c r="BUF44" s="126"/>
      <c r="BUG44" s="126"/>
      <c r="BUH44" s="126"/>
      <c r="BUI44" s="126"/>
      <c r="BUJ44" s="126"/>
      <c r="BUK44" s="126"/>
      <c r="BUL44" s="126"/>
      <c r="BUM44" s="126"/>
      <c r="BUN44" s="126"/>
      <c r="BUO44" s="126"/>
      <c r="BUP44" s="126"/>
      <c r="BUQ44" s="126"/>
      <c r="BUR44" s="126"/>
      <c r="BUS44" s="126"/>
      <c r="BUT44" s="126"/>
      <c r="BUU44" s="126"/>
      <c r="BUV44" s="126"/>
      <c r="BUW44" s="126"/>
      <c r="BUX44" s="126"/>
      <c r="BUY44" s="126"/>
      <c r="BUZ44" s="126"/>
      <c r="BVA44" s="126"/>
      <c r="BVB44" s="126"/>
      <c r="BVC44" s="126"/>
      <c r="BVD44" s="126"/>
      <c r="BVE44" s="126"/>
      <c r="BVF44" s="126"/>
      <c r="BVG44" s="126"/>
      <c r="BVH44" s="126"/>
      <c r="BVI44" s="126"/>
      <c r="BVJ44" s="126"/>
      <c r="BVK44" s="126"/>
      <c r="BVL44" s="126"/>
      <c r="BVM44" s="126"/>
      <c r="BVN44" s="126"/>
      <c r="BVO44" s="126"/>
      <c r="BVP44" s="126"/>
      <c r="BVQ44" s="126"/>
      <c r="BVR44" s="126"/>
      <c r="BVS44" s="126"/>
      <c r="BVT44" s="126"/>
      <c r="BVU44" s="126"/>
      <c r="BVV44" s="126"/>
      <c r="BVW44" s="126"/>
      <c r="BVX44" s="126"/>
      <c r="BVY44" s="126"/>
      <c r="BVZ44" s="126"/>
      <c r="BWA44" s="126"/>
      <c r="BWB44" s="126"/>
      <c r="BWC44" s="126"/>
      <c r="BWD44" s="126"/>
      <c r="BWE44" s="126"/>
      <c r="BWF44" s="126"/>
      <c r="BWG44" s="126"/>
      <c r="BWH44" s="126"/>
      <c r="BWI44" s="126"/>
      <c r="BWJ44" s="126"/>
      <c r="BWK44" s="126"/>
      <c r="BWL44" s="126"/>
      <c r="BWM44" s="126"/>
      <c r="BWN44" s="126"/>
      <c r="BWO44" s="126"/>
      <c r="BWP44" s="126"/>
      <c r="BWQ44" s="126"/>
      <c r="BWR44" s="126"/>
      <c r="BWS44" s="126"/>
      <c r="BWT44" s="126"/>
      <c r="BWU44" s="126"/>
      <c r="BWV44" s="126"/>
      <c r="BWW44" s="126"/>
      <c r="BWX44" s="126"/>
      <c r="BWY44" s="126"/>
      <c r="BWZ44" s="126"/>
      <c r="BXA44" s="126"/>
      <c r="BXB44" s="126"/>
      <c r="BXC44" s="126"/>
      <c r="BXD44" s="126"/>
      <c r="BXE44" s="126"/>
      <c r="BXF44" s="126"/>
      <c r="BXG44" s="126"/>
      <c r="BXH44" s="126"/>
      <c r="BXI44" s="126"/>
      <c r="BXJ44" s="126"/>
      <c r="BXK44" s="126"/>
      <c r="BXL44" s="126"/>
      <c r="BXM44" s="126"/>
      <c r="BXN44" s="126"/>
      <c r="BXO44" s="126"/>
      <c r="BXP44" s="126"/>
      <c r="BXQ44" s="126"/>
      <c r="BXR44" s="126"/>
      <c r="BXS44" s="126"/>
      <c r="BXT44" s="126"/>
      <c r="BXU44" s="126"/>
      <c r="BXV44" s="126"/>
      <c r="BXW44" s="126"/>
      <c r="BXX44" s="126"/>
      <c r="BXY44" s="126"/>
      <c r="BXZ44" s="126"/>
      <c r="BYA44" s="126"/>
      <c r="BYB44" s="126"/>
      <c r="BYC44" s="126"/>
      <c r="BYD44" s="126"/>
      <c r="BYE44" s="126"/>
      <c r="BYF44" s="126"/>
      <c r="BYG44" s="126"/>
      <c r="BYH44" s="126"/>
      <c r="BYI44" s="126"/>
      <c r="BYJ44" s="126"/>
      <c r="BYK44" s="126"/>
      <c r="BYL44" s="126"/>
      <c r="BYM44" s="126"/>
      <c r="BYN44" s="126"/>
      <c r="BYO44" s="126"/>
      <c r="BYP44" s="126"/>
      <c r="BYQ44" s="126"/>
      <c r="BYR44" s="126"/>
      <c r="BYS44" s="126"/>
      <c r="BYT44" s="126"/>
      <c r="BYU44" s="126"/>
      <c r="BYV44" s="126"/>
      <c r="BYW44" s="126"/>
      <c r="BYX44" s="126"/>
      <c r="BYY44" s="126"/>
      <c r="BYZ44" s="126"/>
      <c r="BZA44" s="126"/>
      <c r="BZB44" s="126"/>
      <c r="BZC44" s="126"/>
      <c r="BZD44" s="126"/>
      <c r="BZE44" s="126"/>
      <c r="BZF44" s="126"/>
      <c r="BZG44" s="126"/>
      <c r="BZH44" s="126"/>
      <c r="BZI44" s="126"/>
      <c r="BZJ44" s="126"/>
      <c r="BZK44" s="126"/>
      <c r="BZL44" s="126"/>
      <c r="BZM44" s="126"/>
      <c r="BZN44" s="126"/>
      <c r="BZO44" s="126"/>
      <c r="BZP44" s="126"/>
      <c r="BZQ44" s="126"/>
      <c r="BZR44" s="126"/>
      <c r="BZS44" s="126"/>
      <c r="BZT44" s="126"/>
      <c r="BZU44" s="126"/>
      <c r="BZV44" s="126"/>
      <c r="BZW44" s="126"/>
      <c r="BZX44" s="126"/>
      <c r="BZY44" s="126"/>
      <c r="BZZ44" s="126"/>
      <c r="CAA44" s="126"/>
      <c r="CAB44" s="126"/>
      <c r="CAC44" s="126"/>
      <c r="CAD44" s="126"/>
      <c r="CAE44" s="126"/>
      <c r="CAF44" s="126"/>
      <c r="CAG44" s="126"/>
      <c r="CAH44" s="126"/>
      <c r="CAI44" s="126"/>
      <c r="CAJ44" s="126"/>
      <c r="CAK44" s="126"/>
      <c r="CAL44" s="126"/>
      <c r="CAM44" s="126"/>
      <c r="CAN44" s="126"/>
      <c r="CAO44" s="126"/>
      <c r="CAP44" s="126"/>
      <c r="CAQ44" s="126"/>
      <c r="CAR44" s="126"/>
      <c r="CAS44" s="126"/>
      <c r="CAT44" s="126"/>
      <c r="CAU44" s="126"/>
      <c r="CAV44" s="126"/>
      <c r="CAW44" s="126"/>
      <c r="CAX44" s="126"/>
      <c r="CAY44" s="126"/>
      <c r="CAZ44" s="126"/>
      <c r="CBA44" s="126"/>
      <c r="CBB44" s="126"/>
      <c r="CBC44" s="126"/>
      <c r="CBD44" s="126"/>
      <c r="CBE44" s="126"/>
      <c r="CBF44" s="126"/>
      <c r="CBG44" s="126"/>
      <c r="CBH44" s="126"/>
      <c r="CBI44" s="126"/>
      <c r="CBJ44" s="126"/>
      <c r="CBK44" s="126"/>
      <c r="CBL44" s="126"/>
      <c r="CBM44" s="126"/>
      <c r="CBN44" s="126"/>
      <c r="CBO44" s="126"/>
      <c r="CBP44" s="126"/>
      <c r="CBQ44" s="126"/>
      <c r="CBR44" s="126"/>
      <c r="CBS44" s="126"/>
      <c r="CBT44" s="126"/>
      <c r="CBU44" s="126"/>
      <c r="CBV44" s="126"/>
      <c r="CBW44" s="126"/>
      <c r="CBX44" s="126"/>
      <c r="CBY44" s="126"/>
      <c r="CBZ44" s="126"/>
      <c r="CCA44" s="126"/>
      <c r="CCB44" s="126"/>
      <c r="CCC44" s="126"/>
      <c r="CCD44" s="126"/>
      <c r="CCE44" s="126"/>
      <c r="CCF44" s="126"/>
      <c r="CCG44" s="126"/>
      <c r="CCH44" s="126"/>
      <c r="CCI44" s="126"/>
      <c r="CCJ44" s="126"/>
      <c r="CCK44" s="126"/>
      <c r="CCL44" s="126"/>
      <c r="CCM44" s="126"/>
      <c r="CCN44" s="126"/>
      <c r="CCO44" s="126"/>
      <c r="CCP44" s="126"/>
      <c r="CCQ44" s="126"/>
      <c r="CCR44" s="126"/>
      <c r="CCS44" s="126"/>
      <c r="CCT44" s="126"/>
      <c r="CCU44" s="126"/>
      <c r="CCV44" s="126"/>
      <c r="CCW44" s="126"/>
      <c r="CCX44" s="126"/>
      <c r="CCY44" s="126"/>
      <c r="CCZ44" s="126"/>
      <c r="CDA44" s="126"/>
      <c r="CDB44" s="126"/>
      <c r="CDC44" s="126"/>
      <c r="CDD44" s="126"/>
      <c r="CDE44" s="126"/>
      <c r="CDF44" s="126"/>
      <c r="CDG44" s="126"/>
      <c r="CDH44" s="126"/>
      <c r="CDI44" s="126"/>
      <c r="CDJ44" s="126"/>
      <c r="CDK44" s="126"/>
      <c r="CDL44" s="126"/>
      <c r="CDM44" s="126"/>
      <c r="CDN44" s="126"/>
      <c r="CDO44" s="126"/>
      <c r="CDP44" s="126"/>
      <c r="CDQ44" s="126"/>
      <c r="CDR44" s="126"/>
      <c r="CDS44" s="126"/>
      <c r="CDT44" s="126"/>
      <c r="CDU44" s="126"/>
      <c r="CDV44" s="126"/>
      <c r="CDW44" s="126"/>
      <c r="CDX44" s="126"/>
      <c r="CDY44" s="126"/>
      <c r="CDZ44" s="126"/>
      <c r="CEA44" s="126"/>
      <c r="CEB44" s="126"/>
      <c r="CEC44" s="126"/>
      <c r="CED44" s="126"/>
      <c r="CEE44" s="126"/>
      <c r="CEF44" s="126"/>
      <c r="CEG44" s="126"/>
      <c r="CEH44" s="126"/>
      <c r="CEI44" s="126"/>
      <c r="CEJ44" s="126"/>
      <c r="CEK44" s="126"/>
      <c r="CEL44" s="126"/>
      <c r="CEM44" s="126"/>
      <c r="CEN44" s="126"/>
      <c r="CEO44" s="126"/>
      <c r="CEP44" s="126"/>
      <c r="CEQ44" s="126"/>
      <c r="CER44" s="126"/>
      <c r="CES44" s="126"/>
      <c r="CET44" s="126"/>
      <c r="CEU44" s="126"/>
      <c r="CEV44" s="126"/>
      <c r="CEW44" s="126"/>
      <c r="CEX44" s="126"/>
      <c r="CEY44" s="126"/>
      <c r="CEZ44" s="126"/>
      <c r="CFA44" s="126"/>
      <c r="CFB44" s="126"/>
      <c r="CFC44" s="126"/>
      <c r="CFD44" s="126"/>
      <c r="CFE44" s="126"/>
      <c r="CFF44" s="126"/>
      <c r="CFG44" s="126"/>
      <c r="CFH44" s="126"/>
      <c r="CFI44" s="126"/>
      <c r="CFJ44" s="126"/>
      <c r="CFK44" s="126"/>
      <c r="CFL44" s="126"/>
      <c r="CFM44" s="126"/>
      <c r="CFN44" s="126"/>
      <c r="CFO44" s="126"/>
      <c r="CFP44" s="126"/>
      <c r="CFQ44" s="126"/>
      <c r="CFR44" s="126"/>
      <c r="CFS44" s="126"/>
      <c r="CFT44" s="126"/>
      <c r="CFU44" s="126"/>
      <c r="CFV44" s="126"/>
      <c r="CFW44" s="126"/>
      <c r="CFX44" s="126"/>
      <c r="CFY44" s="126"/>
      <c r="CFZ44" s="126"/>
      <c r="CGA44" s="126"/>
      <c r="CGB44" s="126"/>
      <c r="CGC44" s="126"/>
      <c r="CGD44" s="126"/>
      <c r="CGE44" s="126"/>
      <c r="CGF44" s="126"/>
      <c r="CGG44" s="126"/>
      <c r="CGH44" s="126"/>
      <c r="CGI44" s="126"/>
      <c r="CGJ44" s="126"/>
      <c r="CGK44" s="126"/>
      <c r="CGL44" s="126"/>
      <c r="CGM44" s="126"/>
      <c r="CGN44" s="126"/>
      <c r="CGO44" s="126"/>
      <c r="CGP44" s="126"/>
      <c r="CGQ44" s="126"/>
      <c r="CGR44" s="126"/>
      <c r="CGS44" s="126"/>
      <c r="CGT44" s="126"/>
      <c r="CGU44" s="126"/>
      <c r="CGV44" s="126"/>
      <c r="CGW44" s="126"/>
      <c r="CGX44" s="126"/>
      <c r="CGY44" s="126"/>
      <c r="CGZ44" s="126"/>
      <c r="CHA44" s="126"/>
      <c r="CHB44" s="126"/>
      <c r="CHC44" s="126"/>
      <c r="CHD44" s="126"/>
      <c r="CHE44" s="126"/>
      <c r="CHF44" s="126"/>
      <c r="CHG44" s="126"/>
      <c r="CHH44" s="126"/>
      <c r="CHI44" s="126"/>
      <c r="CHJ44" s="126"/>
      <c r="CHK44" s="126"/>
      <c r="CHL44" s="126"/>
      <c r="CHM44" s="126"/>
      <c r="CHN44" s="126"/>
      <c r="CHO44" s="126"/>
      <c r="CHP44" s="126"/>
      <c r="CHQ44" s="126"/>
      <c r="CHR44" s="126"/>
      <c r="CHS44" s="126"/>
      <c r="CHT44" s="126"/>
      <c r="CHU44" s="126"/>
      <c r="CHV44" s="126"/>
      <c r="CHW44" s="126"/>
      <c r="CHX44" s="126"/>
      <c r="CHY44" s="126"/>
      <c r="CHZ44" s="126"/>
      <c r="CIA44" s="126"/>
      <c r="CIB44" s="126"/>
      <c r="CIC44" s="126"/>
      <c r="CID44" s="126"/>
      <c r="CIE44" s="126"/>
      <c r="CIF44" s="126"/>
      <c r="CIG44" s="126"/>
      <c r="CIH44" s="126"/>
      <c r="CII44" s="126"/>
      <c r="CIJ44" s="126"/>
      <c r="CIK44" s="126"/>
      <c r="CIL44" s="126"/>
      <c r="CIM44" s="126"/>
      <c r="CIN44" s="126"/>
      <c r="CIO44" s="126"/>
      <c r="CIP44" s="126"/>
      <c r="CIQ44" s="126"/>
      <c r="CIR44" s="126"/>
      <c r="CIS44" s="126"/>
      <c r="CIT44" s="126"/>
      <c r="CIU44" s="126"/>
      <c r="CIV44" s="126"/>
      <c r="CIW44" s="126"/>
      <c r="CIX44" s="126"/>
      <c r="CIY44" s="126"/>
      <c r="CIZ44" s="126"/>
      <c r="CJA44" s="126"/>
      <c r="CJB44" s="126"/>
      <c r="CJC44" s="126"/>
      <c r="CJD44" s="126"/>
      <c r="CJE44" s="126"/>
      <c r="CJF44" s="126"/>
      <c r="CJG44" s="126"/>
      <c r="CJH44" s="126"/>
      <c r="CJI44" s="126"/>
      <c r="CJJ44" s="126"/>
      <c r="CJK44" s="126"/>
      <c r="CJL44" s="126"/>
      <c r="CJM44" s="126"/>
      <c r="CJN44" s="126"/>
      <c r="CJO44" s="126"/>
      <c r="CJP44" s="126"/>
      <c r="CJQ44" s="126"/>
      <c r="CJR44" s="126"/>
      <c r="CJS44" s="126"/>
      <c r="CJT44" s="126"/>
      <c r="CJU44" s="126"/>
      <c r="CJV44" s="126"/>
      <c r="CJW44" s="126"/>
      <c r="CJX44" s="126"/>
      <c r="CJY44" s="126"/>
      <c r="CJZ44" s="126"/>
      <c r="CKA44" s="126"/>
      <c r="CKB44" s="126"/>
      <c r="CKC44" s="126"/>
      <c r="CKD44" s="126"/>
      <c r="CKE44" s="126"/>
      <c r="CKF44" s="126"/>
      <c r="CKG44" s="126"/>
      <c r="CKH44" s="126"/>
      <c r="CKI44" s="126"/>
      <c r="CKJ44" s="126"/>
      <c r="CKK44" s="126"/>
      <c r="CKL44" s="126"/>
      <c r="CKM44" s="126"/>
      <c r="CKN44" s="126"/>
      <c r="CKO44" s="126"/>
      <c r="CKP44" s="126"/>
      <c r="CKQ44" s="126"/>
      <c r="CKR44" s="126"/>
      <c r="CKS44" s="126"/>
      <c r="CKT44" s="126"/>
      <c r="CKU44" s="126"/>
      <c r="CKV44" s="126"/>
      <c r="CKW44" s="126"/>
      <c r="CKX44" s="126"/>
      <c r="CKY44" s="126"/>
      <c r="CKZ44" s="126"/>
      <c r="CLA44" s="126"/>
      <c r="CLB44" s="126"/>
      <c r="CLC44" s="126"/>
      <c r="CLD44" s="126"/>
      <c r="CLE44" s="126"/>
      <c r="CLF44" s="126"/>
      <c r="CLG44" s="126"/>
      <c r="CLH44" s="126"/>
      <c r="CLI44" s="126"/>
      <c r="CLJ44" s="126"/>
      <c r="CLK44" s="126"/>
      <c r="CLL44" s="126"/>
      <c r="CLM44" s="126"/>
      <c r="CLN44" s="126"/>
      <c r="CLO44" s="126"/>
      <c r="CLP44" s="126"/>
      <c r="CLQ44" s="126"/>
      <c r="CLR44" s="126"/>
      <c r="CLS44" s="126"/>
      <c r="CLT44" s="126"/>
      <c r="CLU44" s="126"/>
      <c r="CLV44" s="126"/>
      <c r="CLW44" s="126"/>
      <c r="CLX44" s="126"/>
      <c r="CLY44" s="126"/>
      <c r="CLZ44" s="126"/>
      <c r="CMA44" s="126"/>
      <c r="CMB44" s="126"/>
      <c r="CMC44" s="126"/>
      <c r="CMD44" s="126"/>
      <c r="CME44" s="126"/>
      <c r="CMF44" s="126"/>
      <c r="CMG44" s="126"/>
      <c r="CMH44" s="126"/>
      <c r="CMI44" s="126"/>
      <c r="CMJ44" s="126"/>
      <c r="CMK44" s="126"/>
      <c r="CML44" s="126"/>
      <c r="CMM44" s="126"/>
      <c r="CMN44" s="126"/>
      <c r="CMO44" s="126"/>
      <c r="CMP44" s="126"/>
      <c r="CMQ44" s="126"/>
      <c r="CMR44" s="126"/>
      <c r="CMS44" s="126"/>
      <c r="CMT44" s="126"/>
      <c r="CMU44" s="126"/>
      <c r="CMV44" s="126"/>
      <c r="CMW44" s="126"/>
      <c r="CMX44" s="126"/>
      <c r="CMY44" s="126"/>
      <c r="CMZ44" s="126"/>
      <c r="CNA44" s="126"/>
      <c r="CNB44" s="126"/>
      <c r="CNC44" s="126"/>
      <c r="CND44" s="126"/>
      <c r="CNE44" s="126"/>
      <c r="CNF44" s="126"/>
      <c r="CNG44" s="126"/>
      <c r="CNH44" s="126"/>
      <c r="CNI44" s="126"/>
      <c r="CNJ44" s="126"/>
      <c r="CNK44" s="126"/>
      <c r="CNL44" s="126"/>
      <c r="CNM44" s="126"/>
      <c r="CNN44" s="126"/>
      <c r="CNO44" s="126"/>
      <c r="CNP44" s="126"/>
      <c r="CNQ44" s="126"/>
      <c r="CNR44" s="126"/>
      <c r="CNS44" s="126"/>
      <c r="CNT44" s="126"/>
      <c r="CNU44" s="126"/>
      <c r="CNV44" s="126"/>
      <c r="CNW44" s="126"/>
      <c r="CNX44" s="126"/>
      <c r="CNY44" s="126"/>
      <c r="CNZ44" s="126"/>
      <c r="COA44" s="126"/>
      <c r="COB44" s="126"/>
      <c r="COC44" s="126"/>
      <c r="COD44" s="126"/>
      <c r="COE44" s="126"/>
      <c r="COF44" s="126"/>
      <c r="COG44" s="126"/>
      <c r="COH44" s="126"/>
      <c r="COI44" s="126"/>
      <c r="COJ44" s="126"/>
      <c r="COK44" s="126"/>
      <c r="COL44" s="126"/>
      <c r="COM44" s="126"/>
      <c r="CON44" s="126"/>
      <c r="COO44" s="126"/>
      <c r="COP44" s="126"/>
      <c r="COQ44" s="126"/>
      <c r="COR44" s="126"/>
      <c r="COS44" s="126"/>
      <c r="COT44" s="126"/>
      <c r="COU44" s="126"/>
      <c r="COV44" s="126"/>
      <c r="COW44" s="126"/>
      <c r="COX44" s="126"/>
      <c r="COY44" s="126"/>
      <c r="COZ44" s="126"/>
      <c r="CPA44" s="126"/>
      <c r="CPB44" s="126"/>
      <c r="CPC44" s="126"/>
      <c r="CPD44" s="126"/>
      <c r="CPE44" s="126"/>
      <c r="CPF44" s="126"/>
      <c r="CPG44" s="126"/>
      <c r="CPH44" s="126"/>
      <c r="CPI44" s="126"/>
      <c r="CPJ44" s="126"/>
      <c r="CPK44" s="126"/>
      <c r="CPL44" s="126"/>
      <c r="CPM44" s="126"/>
      <c r="CPN44" s="126"/>
      <c r="CPO44" s="126"/>
      <c r="CPP44" s="126"/>
      <c r="CPQ44" s="126"/>
      <c r="CPR44" s="126"/>
      <c r="CPS44" s="126"/>
      <c r="CPT44" s="126"/>
      <c r="CPU44" s="126"/>
      <c r="CPV44" s="126"/>
      <c r="CPW44" s="126"/>
      <c r="CPX44" s="126"/>
      <c r="CPY44" s="126"/>
      <c r="CPZ44" s="126"/>
      <c r="CQA44" s="126"/>
      <c r="CQB44" s="126"/>
      <c r="CQC44" s="126"/>
      <c r="CQD44" s="126"/>
      <c r="CQE44" s="126"/>
      <c r="CQF44" s="126"/>
      <c r="CQG44" s="126"/>
      <c r="CQH44" s="126"/>
      <c r="CQI44" s="126"/>
      <c r="CQJ44" s="126"/>
      <c r="CQK44" s="126"/>
      <c r="CQL44" s="126"/>
      <c r="CQM44" s="126"/>
      <c r="CQN44" s="126"/>
      <c r="CQO44" s="126"/>
      <c r="CQP44" s="126"/>
      <c r="CQQ44" s="126"/>
      <c r="CQR44" s="126"/>
      <c r="CQS44" s="126"/>
      <c r="CQT44" s="126"/>
      <c r="CQU44" s="126"/>
      <c r="CQV44" s="126"/>
      <c r="CQW44" s="126"/>
      <c r="CQX44" s="126"/>
      <c r="CQY44" s="126"/>
      <c r="CQZ44" s="126"/>
      <c r="CRA44" s="126"/>
      <c r="CRB44" s="126"/>
      <c r="CRC44" s="126"/>
      <c r="CRD44" s="126"/>
      <c r="CRE44" s="126"/>
      <c r="CRF44" s="126"/>
      <c r="CRG44" s="126"/>
      <c r="CRH44" s="126"/>
      <c r="CRI44" s="126"/>
      <c r="CRJ44" s="126"/>
      <c r="CRK44" s="126"/>
      <c r="CRL44" s="126"/>
      <c r="CRM44" s="126"/>
      <c r="CRN44" s="126"/>
      <c r="CRO44" s="126"/>
      <c r="CRP44" s="126"/>
      <c r="CRQ44" s="126"/>
      <c r="CRR44" s="126"/>
      <c r="CRS44" s="126"/>
      <c r="CRT44" s="126"/>
      <c r="CRU44" s="126"/>
      <c r="CRV44" s="126"/>
      <c r="CRW44" s="126"/>
      <c r="CRX44" s="126"/>
      <c r="CRY44" s="126"/>
      <c r="CRZ44" s="126"/>
      <c r="CSA44" s="126"/>
      <c r="CSB44" s="126"/>
      <c r="CSC44" s="126"/>
      <c r="CSD44" s="126"/>
      <c r="CSE44" s="126"/>
      <c r="CSF44" s="126"/>
      <c r="CSG44" s="126"/>
      <c r="CSH44" s="126"/>
      <c r="CSI44" s="126"/>
      <c r="CSJ44" s="126"/>
      <c r="CSK44" s="126"/>
      <c r="CSL44" s="126"/>
      <c r="CSM44" s="126"/>
      <c r="CSN44" s="126"/>
      <c r="CSO44" s="126"/>
      <c r="CSP44" s="126"/>
      <c r="CSQ44" s="126"/>
      <c r="CSR44" s="126"/>
      <c r="CSS44" s="126"/>
      <c r="CST44" s="126"/>
      <c r="CSU44" s="126"/>
      <c r="CSV44" s="126"/>
      <c r="CSW44" s="126"/>
      <c r="CSX44" s="126"/>
      <c r="CSY44" s="126"/>
      <c r="CSZ44" s="126"/>
      <c r="CTA44" s="126"/>
      <c r="CTB44" s="126"/>
      <c r="CTC44" s="126"/>
      <c r="CTD44" s="126"/>
      <c r="CTE44" s="126"/>
      <c r="CTF44" s="126"/>
      <c r="CTG44" s="126"/>
      <c r="CTH44" s="126"/>
      <c r="CTI44" s="126"/>
      <c r="CTJ44" s="126"/>
      <c r="CTK44" s="126"/>
      <c r="CTL44" s="126"/>
      <c r="CTM44" s="126"/>
      <c r="CTN44" s="126"/>
      <c r="CTO44" s="126"/>
      <c r="CTP44" s="126"/>
      <c r="CTQ44" s="126"/>
      <c r="CTR44" s="126"/>
      <c r="CTS44" s="126"/>
      <c r="CTT44" s="126"/>
      <c r="CTU44" s="126"/>
      <c r="CTV44" s="126"/>
      <c r="CTW44" s="126"/>
      <c r="CTX44" s="126"/>
      <c r="CTY44" s="126"/>
      <c r="CTZ44" s="126"/>
      <c r="CUA44" s="126"/>
      <c r="CUB44" s="126"/>
      <c r="CUC44" s="126"/>
      <c r="CUD44" s="126"/>
      <c r="CUE44" s="126"/>
      <c r="CUF44" s="126"/>
      <c r="CUG44" s="126"/>
      <c r="CUH44" s="126"/>
      <c r="CUI44" s="126"/>
      <c r="CUJ44" s="126"/>
      <c r="CUK44" s="126"/>
      <c r="CUL44" s="126"/>
      <c r="CUM44" s="126"/>
      <c r="CUN44" s="126"/>
      <c r="CUO44" s="126"/>
      <c r="CUP44" s="126"/>
      <c r="CUQ44" s="126"/>
      <c r="CUR44" s="126"/>
      <c r="CUS44" s="126"/>
      <c r="CUT44" s="126"/>
      <c r="CUU44" s="126"/>
      <c r="CUV44" s="126"/>
      <c r="CUW44" s="126"/>
      <c r="CUX44" s="126"/>
      <c r="CUY44" s="126"/>
      <c r="CUZ44" s="126"/>
      <c r="CVA44" s="126"/>
      <c r="CVB44" s="126"/>
      <c r="CVC44" s="126"/>
      <c r="CVD44" s="126"/>
      <c r="CVE44" s="126"/>
      <c r="CVF44" s="126"/>
      <c r="CVG44" s="126"/>
      <c r="CVH44" s="126"/>
      <c r="CVI44" s="126"/>
      <c r="CVJ44" s="126"/>
      <c r="CVK44" s="126"/>
      <c r="CVL44" s="126"/>
      <c r="CVM44" s="126"/>
      <c r="CVN44" s="126"/>
      <c r="CVO44" s="126"/>
      <c r="CVP44" s="126"/>
      <c r="CVQ44" s="126"/>
      <c r="CVR44" s="126"/>
      <c r="CVS44" s="126"/>
      <c r="CVT44" s="126"/>
      <c r="CVU44" s="126"/>
      <c r="CVV44" s="126"/>
      <c r="CVW44" s="126"/>
      <c r="CVX44" s="126"/>
      <c r="CVY44" s="126"/>
      <c r="CVZ44" s="126"/>
      <c r="CWA44" s="126"/>
      <c r="CWB44" s="126"/>
      <c r="CWC44" s="126"/>
      <c r="CWD44" s="126"/>
      <c r="CWE44" s="126"/>
      <c r="CWF44" s="126"/>
      <c r="CWG44" s="126"/>
      <c r="CWH44" s="126"/>
      <c r="CWI44" s="126"/>
      <c r="CWJ44" s="126"/>
      <c r="CWK44" s="126"/>
      <c r="CWL44" s="126"/>
      <c r="CWM44" s="126"/>
      <c r="CWN44" s="126"/>
      <c r="CWO44" s="126"/>
      <c r="CWP44" s="126"/>
      <c r="CWQ44" s="126"/>
      <c r="CWR44" s="126"/>
      <c r="CWS44" s="126"/>
      <c r="CWT44" s="126"/>
      <c r="CWU44" s="126"/>
      <c r="CWV44" s="126"/>
      <c r="CWW44" s="126"/>
      <c r="CWX44" s="126"/>
      <c r="CWY44" s="126"/>
      <c r="CWZ44" s="126"/>
      <c r="CXA44" s="126"/>
      <c r="CXB44" s="126"/>
      <c r="CXC44" s="126"/>
      <c r="CXD44" s="126"/>
      <c r="CXE44" s="126"/>
      <c r="CXF44" s="126"/>
      <c r="CXG44" s="126"/>
      <c r="CXH44" s="126"/>
      <c r="CXI44" s="126"/>
      <c r="CXJ44" s="126"/>
      <c r="CXK44" s="126"/>
      <c r="CXL44" s="126"/>
      <c r="CXM44" s="126"/>
      <c r="CXN44" s="126"/>
      <c r="CXO44" s="126"/>
      <c r="CXP44" s="126"/>
      <c r="CXQ44" s="126"/>
      <c r="CXR44" s="126"/>
      <c r="CXS44" s="126"/>
      <c r="CXT44" s="126"/>
      <c r="CXU44" s="126"/>
      <c r="CXV44" s="126"/>
      <c r="CXW44" s="126"/>
      <c r="CXX44" s="126"/>
      <c r="CXY44" s="126"/>
      <c r="CXZ44" s="126"/>
      <c r="CYA44" s="126"/>
      <c r="CYB44" s="126"/>
      <c r="CYC44" s="126"/>
      <c r="CYD44" s="126"/>
      <c r="CYE44" s="126"/>
      <c r="CYF44" s="126"/>
      <c r="CYG44" s="126"/>
      <c r="CYH44" s="126"/>
      <c r="CYI44" s="126"/>
      <c r="CYJ44" s="126"/>
      <c r="CYK44" s="126"/>
      <c r="CYL44" s="126"/>
      <c r="CYM44" s="126"/>
      <c r="CYN44" s="126"/>
      <c r="CYO44" s="126"/>
      <c r="CYP44" s="126"/>
      <c r="CYQ44" s="126"/>
      <c r="CYR44" s="126"/>
      <c r="CYS44" s="126"/>
      <c r="CYT44" s="126"/>
      <c r="CYU44" s="126"/>
      <c r="CYV44" s="126"/>
      <c r="CYW44" s="126"/>
      <c r="CYX44" s="126"/>
      <c r="CYY44" s="126"/>
      <c r="CYZ44" s="126"/>
      <c r="CZA44" s="126"/>
      <c r="CZB44" s="126"/>
      <c r="CZC44" s="126"/>
      <c r="CZD44" s="126"/>
      <c r="CZE44" s="126"/>
      <c r="CZF44" s="126"/>
      <c r="CZG44" s="126"/>
      <c r="CZH44" s="126"/>
      <c r="CZI44" s="126"/>
      <c r="CZJ44" s="126"/>
      <c r="CZK44" s="126"/>
      <c r="CZL44" s="126"/>
      <c r="CZM44" s="126"/>
      <c r="CZN44" s="126"/>
      <c r="CZO44" s="126"/>
      <c r="CZP44" s="126"/>
      <c r="CZQ44" s="126"/>
      <c r="CZR44" s="126"/>
      <c r="CZS44" s="126"/>
      <c r="CZT44" s="126"/>
      <c r="CZU44" s="126"/>
      <c r="CZV44" s="126"/>
      <c r="CZW44" s="126"/>
      <c r="CZX44" s="126"/>
      <c r="CZY44" s="126"/>
      <c r="CZZ44" s="126"/>
      <c r="DAA44" s="126"/>
      <c r="DAB44" s="126"/>
      <c r="DAC44" s="126"/>
      <c r="DAD44" s="126"/>
      <c r="DAE44" s="126"/>
      <c r="DAF44" s="126"/>
      <c r="DAG44" s="126"/>
      <c r="DAH44" s="126"/>
      <c r="DAI44" s="126"/>
      <c r="DAJ44" s="126"/>
      <c r="DAK44" s="126"/>
      <c r="DAL44" s="126"/>
      <c r="DAM44" s="126"/>
      <c r="DAN44" s="126"/>
      <c r="DAO44" s="126"/>
      <c r="DAP44" s="126"/>
      <c r="DAQ44" s="126"/>
      <c r="DAR44" s="126"/>
      <c r="DAS44" s="126"/>
      <c r="DAT44" s="126"/>
      <c r="DAU44" s="126"/>
      <c r="DAV44" s="126"/>
      <c r="DAW44" s="126"/>
      <c r="DAX44" s="126"/>
      <c r="DAY44" s="126"/>
      <c r="DAZ44" s="126"/>
      <c r="DBA44" s="126"/>
      <c r="DBB44" s="126"/>
      <c r="DBC44" s="126"/>
      <c r="DBD44" s="126"/>
      <c r="DBE44" s="126"/>
      <c r="DBF44" s="126"/>
      <c r="DBG44" s="126"/>
      <c r="DBH44" s="126"/>
      <c r="DBI44" s="126"/>
      <c r="DBJ44" s="126"/>
      <c r="DBK44" s="126"/>
      <c r="DBL44" s="126"/>
      <c r="DBM44" s="126"/>
      <c r="DBN44" s="126"/>
      <c r="DBO44" s="126"/>
      <c r="DBP44" s="126"/>
      <c r="DBQ44" s="126"/>
      <c r="DBR44" s="126"/>
      <c r="DBS44" s="126"/>
      <c r="DBT44" s="126"/>
      <c r="DBU44" s="126"/>
      <c r="DBV44" s="126"/>
      <c r="DBW44" s="126"/>
      <c r="DBX44" s="126"/>
      <c r="DBY44" s="126"/>
      <c r="DBZ44" s="126"/>
      <c r="DCA44" s="126"/>
      <c r="DCB44" s="126"/>
      <c r="DCC44" s="126"/>
      <c r="DCD44" s="126"/>
      <c r="DCE44" s="126"/>
      <c r="DCF44" s="126"/>
      <c r="DCG44" s="126"/>
      <c r="DCH44" s="126"/>
      <c r="DCI44" s="126"/>
      <c r="DCJ44" s="126"/>
      <c r="DCK44" s="126"/>
      <c r="DCL44" s="126"/>
      <c r="DCM44" s="126"/>
      <c r="DCN44" s="126"/>
      <c r="DCO44" s="126"/>
      <c r="DCP44" s="126"/>
      <c r="DCQ44" s="126"/>
      <c r="DCR44" s="126"/>
      <c r="DCS44" s="126"/>
      <c r="DCT44" s="126"/>
      <c r="DCU44" s="126"/>
      <c r="DCV44" s="126"/>
      <c r="DCW44" s="126"/>
      <c r="DCX44" s="126"/>
      <c r="DCY44" s="126"/>
      <c r="DCZ44" s="126"/>
      <c r="DDA44" s="126"/>
      <c r="DDB44" s="126"/>
      <c r="DDC44" s="126"/>
      <c r="DDD44" s="126"/>
      <c r="DDE44" s="126"/>
      <c r="DDF44" s="126"/>
      <c r="DDG44" s="126"/>
      <c r="DDH44" s="126"/>
      <c r="DDI44" s="126"/>
      <c r="DDJ44" s="126"/>
      <c r="DDK44" s="126"/>
      <c r="DDL44" s="126"/>
      <c r="DDM44" s="126"/>
      <c r="DDN44" s="126"/>
      <c r="DDO44" s="126"/>
      <c r="DDP44" s="126"/>
      <c r="DDQ44" s="126"/>
      <c r="DDR44" s="126"/>
      <c r="DDS44" s="126"/>
      <c r="DDT44" s="126"/>
      <c r="DDU44" s="126"/>
      <c r="DDV44" s="126"/>
      <c r="DDW44" s="126"/>
      <c r="DDX44" s="126"/>
      <c r="DDY44" s="126"/>
      <c r="DDZ44" s="126"/>
      <c r="DEA44" s="126"/>
      <c r="DEB44" s="126"/>
      <c r="DEC44" s="126"/>
      <c r="DED44" s="126"/>
      <c r="DEE44" s="126"/>
      <c r="DEF44" s="126"/>
      <c r="DEG44" s="126"/>
      <c r="DEH44" s="126"/>
      <c r="DEI44" s="126"/>
      <c r="DEJ44" s="126"/>
      <c r="DEK44" s="126"/>
      <c r="DEL44" s="126"/>
      <c r="DEM44" s="126"/>
      <c r="DEN44" s="126"/>
      <c r="DEO44" s="126"/>
      <c r="DEP44" s="126"/>
      <c r="DEQ44" s="126"/>
      <c r="DER44" s="126"/>
      <c r="DES44" s="126"/>
      <c r="DET44" s="126"/>
      <c r="DEU44" s="126"/>
      <c r="DEV44" s="126"/>
      <c r="DEW44" s="126"/>
      <c r="DEX44" s="126"/>
      <c r="DEY44" s="126"/>
      <c r="DEZ44" s="126"/>
      <c r="DFA44" s="126"/>
      <c r="DFB44" s="126"/>
      <c r="DFC44" s="126"/>
      <c r="DFD44" s="126"/>
      <c r="DFE44" s="126"/>
      <c r="DFF44" s="126"/>
      <c r="DFG44" s="126"/>
      <c r="DFH44" s="126"/>
      <c r="DFI44" s="126"/>
      <c r="DFJ44" s="126"/>
      <c r="DFK44" s="126"/>
      <c r="DFL44" s="126"/>
      <c r="DFM44" s="126"/>
      <c r="DFN44" s="126"/>
      <c r="DFO44" s="126"/>
      <c r="DFP44" s="126"/>
      <c r="DFQ44" s="126"/>
      <c r="DFR44" s="126"/>
      <c r="DFS44" s="126"/>
      <c r="DFT44" s="126"/>
      <c r="DFU44" s="126"/>
      <c r="DFV44" s="126"/>
      <c r="DFW44" s="126"/>
      <c r="DFX44" s="126"/>
      <c r="DFY44" s="126"/>
      <c r="DFZ44" s="126"/>
      <c r="DGA44" s="126"/>
      <c r="DGB44" s="126"/>
      <c r="DGC44" s="126"/>
      <c r="DGD44" s="126"/>
      <c r="DGE44" s="126"/>
      <c r="DGF44" s="126"/>
      <c r="DGG44" s="126"/>
      <c r="DGH44" s="126"/>
      <c r="DGI44" s="126"/>
      <c r="DGJ44" s="126"/>
      <c r="DGK44" s="126"/>
      <c r="DGL44" s="126"/>
      <c r="DGM44" s="126"/>
      <c r="DGN44" s="126"/>
      <c r="DGO44" s="126"/>
      <c r="DGP44" s="126"/>
      <c r="DGQ44" s="126"/>
      <c r="DGR44" s="126"/>
      <c r="DGS44" s="126"/>
      <c r="DGT44" s="126"/>
      <c r="DGU44" s="126"/>
      <c r="DGV44" s="126"/>
      <c r="DGW44" s="126"/>
      <c r="DGX44" s="126"/>
      <c r="DGY44" s="126"/>
      <c r="DGZ44" s="126"/>
      <c r="DHA44" s="126"/>
      <c r="DHB44" s="126"/>
      <c r="DHC44" s="126"/>
      <c r="DHD44" s="126"/>
      <c r="DHE44" s="126"/>
      <c r="DHF44" s="126"/>
      <c r="DHG44" s="126"/>
      <c r="DHH44" s="126"/>
      <c r="DHI44" s="126"/>
      <c r="DHJ44" s="126"/>
      <c r="DHK44" s="126"/>
      <c r="DHL44" s="126"/>
      <c r="DHM44" s="126"/>
      <c r="DHN44" s="126"/>
      <c r="DHO44" s="126"/>
      <c r="DHP44" s="126"/>
      <c r="DHQ44" s="126"/>
      <c r="DHR44" s="126"/>
      <c r="DHS44" s="126"/>
      <c r="DHT44" s="126"/>
      <c r="DHU44" s="126"/>
      <c r="DHV44" s="126"/>
      <c r="DHW44" s="126"/>
      <c r="DHX44" s="126"/>
      <c r="DHY44" s="126"/>
      <c r="DHZ44" s="126"/>
      <c r="DIA44" s="126"/>
      <c r="DIB44" s="126"/>
      <c r="DIC44" s="126"/>
      <c r="DID44" s="126"/>
      <c r="DIE44" s="126"/>
      <c r="DIF44" s="126"/>
      <c r="DIG44" s="126"/>
      <c r="DIH44" s="126"/>
      <c r="DII44" s="126"/>
      <c r="DIJ44" s="126"/>
      <c r="DIK44" s="126"/>
      <c r="DIL44" s="126"/>
      <c r="DIM44" s="126"/>
      <c r="DIN44" s="126"/>
      <c r="DIO44" s="126"/>
      <c r="DIP44" s="126"/>
      <c r="DIQ44" s="126"/>
      <c r="DIR44" s="126"/>
      <c r="DIS44" s="126"/>
      <c r="DIT44" s="126"/>
      <c r="DIU44" s="126"/>
      <c r="DIV44" s="126"/>
      <c r="DIW44" s="126"/>
      <c r="DIX44" s="126"/>
      <c r="DIY44" s="126"/>
      <c r="DIZ44" s="126"/>
      <c r="DJA44" s="126"/>
      <c r="DJB44" s="126"/>
      <c r="DJC44" s="126"/>
      <c r="DJD44" s="126"/>
      <c r="DJE44" s="126"/>
      <c r="DJF44" s="126"/>
      <c r="DJG44" s="126"/>
      <c r="DJH44" s="126"/>
      <c r="DJI44" s="126"/>
      <c r="DJJ44" s="126"/>
      <c r="DJK44" s="126"/>
      <c r="DJL44" s="126"/>
      <c r="DJM44" s="126"/>
      <c r="DJN44" s="126"/>
      <c r="DJO44" s="126"/>
      <c r="DJP44" s="126"/>
      <c r="DJQ44" s="126"/>
      <c r="DJR44" s="126"/>
      <c r="DJS44" s="126"/>
      <c r="DJT44" s="126"/>
      <c r="DJU44" s="126"/>
      <c r="DJV44" s="126"/>
      <c r="DJW44" s="126"/>
      <c r="DJX44" s="126"/>
      <c r="DJY44" s="126"/>
      <c r="DJZ44" s="126"/>
      <c r="DKA44" s="126"/>
      <c r="DKB44" s="126"/>
      <c r="DKC44" s="126"/>
      <c r="DKD44" s="126"/>
      <c r="DKE44" s="126"/>
      <c r="DKF44" s="126"/>
      <c r="DKG44" s="126"/>
      <c r="DKH44" s="126"/>
      <c r="DKI44" s="126"/>
      <c r="DKJ44" s="126"/>
      <c r="DKK44" s="126"/>
      <c r="DKL44" s="126"/>
      <c r="DKM44" s="126"/>
      <c r="DKN44" s="126"/>
      <c r="DKO44" s="126"/>
      <c r="DKP44" s="126"/>
      <c r="DKQ44" s="126"/>
      <c r="DKR44" s="126"/>
      <c r="DKS44" s="126"/>
      <c r="DKT44" s="126"/>
      <c r="DKU44" s="126"/>
      <c r="DKV44" s="126"/>
      <c r="DKW44" s="126"/>
      <c r="DKX44" s="126"/>
      <c r="DKY44" s="126"/>
      <c r="DKZ44" s="126"/>
      <c r="DLA44" s="126"/>
      <c r="DLB44" s="126"/>
      <c r="DLC44" s="126"/>
      <c r="DLD44" s="126"/>
      <c r="DLE44" s="126"/>
      <c r="DLF44" s="126"/>
      <c r="DLG44" s="126"/>
      <c r="DLH44" s="126"/>
      <c r="DLI44" s="126"/>
      <c r="DLJ44" s="126"/>
      <c r="DLK44" s="126"/>
      <c r="DLL44" s="126"/>
      <c r="DLM44" s="126"/>
      <c r="DLN44" s="126"/>
      <c r="DLO44" s="126"/>
      <c r="DLP44" s="126"/>
      <c r="DLQ44" s="126"/>
      <c r="DLR44" s="126"/>
      <c r="DLS44" s="126"/>
      <c r="DLT44" s="126"/>
      <c r="DLU44" s="126"/>
      <c r="DLV44" s="126"/>
      <c r="DLW44" s="126"/>
      <c r="DLX44" s="126"/>
      <c r="DLY44" s="126"/>
      <c r="DLZ44" s="126"/>
      <c r="DMA44" s="126"/>
      <c r="DMB44" s="126"/>
      <c r="DMC44" s="126"/>
      <c r="DMD44" s="126"/>
      <c r="DME44" s="126"/>
      <c r="DMF44" s="126"/>
      <c r="DMG44" s="126"/>
      <c r="DMH44" s="126"/>
      <c r="DMI44" s="126"/>
      <c r="DMJ44" s="126"/>
      <c r="DMK44" s="126"/>
      <c r="DML44" s="126"/>
      <c r="DMM44" s="126"/>
      <c r="DMN44" s="126"/>
      <c r="DMO44" s="126"/>
      <c r="DMP44" s="126"/>
      <c r="DMQ44" s="126"/>
      <c r="DMR44" s="126"/>
      <c r="DMS44" s="126"/>
      <c r="DMT44" s="126"/>
      <c r="DMU44" s="126"/>
      <c r="DMV44" s="126"/>
      <c r="DMW44" s="126"/>
      <c r="DMX44" s="126"/>
      <c r="DMY44" s="126"/>
      <c r="DMZ44" s="126"/>
      <c r="DNA44" s="126"/>
      <c r="DNB44" s="126"/>
      <c r="DNC44" s="126"/>
      <c r="DND44" s="126"/>
      <c r="DNE44" s="126"/>
      <c r="DNF44" s="126"/>
      <c r="DNG44" s="126"/>
      <c r="DNH44" s="126"/>
      <c r="DNI44" s="126"/>
      <c r="DNJ44" s="126"/>
      <c r="DNK44" s="126"/>
      <c r="DNL44" s="126"/>
      <c r="DNM44" s="126"/>
      <c r="DNN44" s="126"/>
      <c r="DNO44" s="126"/>
      <c r="DNP44" s="126"/>
      <c r="DNQ44" s="126"/>
      <c r="DNR44" s="126"/>
      <c r="DNS44" s="126"/>
      <c r="DNT44" s="126"/>
      <c r="DNU44" s="126"/>
      <c r="DNV44" s="126"/>
      <c r="DNW44" s="126"/>
      <c r="DNX44" s="126"/>
      <c r="DNY44" s="126"/>
      <c r="DNZ44" s="126"/>
      <c r="DOA44" s="126"/>
      <c r="DOB44" s="126"/>
      <c r="DOC44" s="126"/>
      <c r="DOD44" s="126"/>
      <c r="DOE44" s="126"/>
      <c r="DOF44" s="126"/>
      <c r="DOG44" s="126"/>
      <c r="DOH44" s="126"/>
      <c r="DOI44" s="126"/>
      <c r="DOJ44" s="126"/>
      <c r="DOK44" s="126"/>
      <c r="DOL44" s="126"/>
      <c r="DOM44" s="126"/>
      <c r="DON44" s="126"/>
      <c r="DOO44" s="126"/>
      <c r="DOP44" s="126"/>
      <c r="DOQ44" s="126"/>
      <c r="DOR44" s="126"/>
      <c r="DOS44" s="126"/>
      <c r="DOT44" s="126"/>
      <c r="DOU44" s="126"/>
      <c r="DOV44" s="126"/>
      <c r="DOW44" s="126"/>
      <c r="DOX44" s="126"/>
      <c r="DOY44" s="126"/>
      <c r="DOZ44" s="126"/>
      <c r="DPA44" s="126"/>
      <c r="DPB44" s="126"/>
      <c r="DPC44" s="126"/>
      <c r="DPD44" s="126"/>
      <c r="DPE44" s="126"/>
      <c r="DPF44" s="126"/>
      <c r="DPG44" s="126"/>
      <c r="DPH44" s="126"/>
      <c r="DPI44" s="126"/>
      <c r="DPJ44" s="126"/>
      <c r="DPK44" s="126"/>
      <c r="DPL44" s="126"/>
      <c r="DPM44" s="126"/>
      <c r="DPN44" s="126"/>
      <c r="DPO44" s="126"/>
      <c r="DPP44" s="126"/>
      <c r="DPQ44" s="126"/>
      <c r="DPR44" s="126"/>
      <c r="DPS44" s="126"/>
      <c r="DPT44" s="126"/>
      <c r="DPU44" s="126"/>
      <c r="DPV44" s="126"/>
      <c r="DPW44" s="126"/>
      <c r="DPX44" s="126"/>
      <c r="DPY44" s="126"/>
      <c r="DPZ44" s="126"/>
      <c r="DQA44" s="126"/>
      <c r="DQB44" s="126"/>
      <c r="DQC44" s="126"/>
      <c r="DQD44" s="126"/>
      <c r="DQE44" s="126"/>
      <c r="DQF44" s="126"/>
      <c r="DQG44" s="126"/>
      <c r="DQH44" s="126"/>
      <c r="DQI44" s="126"/>
      <c r="DQJ44" s="126"/>
      <c r="DQK44" s="126"/>
      <c r="DQL44" s="126"/>
      <c r="DQM44" s="126"/>
      <c r="DQN44" s="126"/>
      <c r="DQO44" s="126"/>
      <c r="DQP44" s="126"/>
      <c r="DQQ44" s="126"/>
      <c r="DQR44" s="126"/>
      <c r="DQS44" s="126"/>
      <c r="DQT44" s="126"/>
      <c r="DQU44" s="126"/>
      <c r="DQV44" s="126"/>
      <c r="DQW44" s="126"/>
      <c r="DQX44" s="126"/>
      <c r="DQY44" s="126"/>
      <c r="DQZ44" s="126"/>
      <c r="DRA44" s="126"/>
      <c r="DRB44" s="126"/>
      <c r="DRC44" s="126"/>
      <c r="DRD44" s="126"/>
      <c r="DRE44" s="126"/>
      <c r="DRF44" s="126"/>
      <c r="DRG44" s="126"/>
      <c r="DRH44" s="126"/>
      <c r="DRI44" s="126"/>
      <c r="DRJ44" s="126"/>
      <c r="DRK44" s="126"/>
      <c r="DRL44" s="126"/>
      <c r="DRM44" s="126"/>
      <c r="DRN44" s="126"/>
      <c r="DRO44" s="126"/>
      <c r="DRP44" s="126"/>
      <c r="DRQ44" s="126"/>
      <c r="DRR44" s="126"/>
      <c r="DRS44" s="126"/>
      <c r="DRT44" s="126"/>
      <c r="DRU44" s="126"/>
      <c r="DRV44" s="126"/>
      <c r="DRW44" s="126"/>
      <c r="DRX44" s="126"/>
      <c r="DRY44" s="126"/>
      <c r="DRZ44" s="126"/>
      <c r="DSA44" s="126"/>
      <c r="DSB44" s="126"/>
      <c r="DSC44" s="126"/>
      <c r="DSD44" s="126"/>
      <c r="DSE44" s="126"/>
      <c r="DSF44" s="126"/>
      <c r="DSG44" s="126"/>
      <c r="DSH44" s="126"/>
      <c r="DSI44" s="126"/>
      <c r="DSJ44" s="126"/>
      <c r="DSK44" s="126"/>
      <c r="DSL44" s="126"/>
      <c r="DSM44" s="126"/>
      <c r="DSN44" s="126"/>
      <c r="DSO44" s="126"/>
      <c r="DSP44" s="126"/>
      <c r="DSQ44" s="126"/>
      <c r="DSR44" s="126"/>
      <c r="DSS44" s="126"/>
      <c r="DST44" s="126"/>
      <c r="DSU44" s="126"/>
      <c r="DSV44" s="126"/>
      <c r="DSW44" s="126"/>
      <c r="DSX44" s="126"/>
      <c r="DSY44" s="126"/>
      <c r="DSZ44" s="126"/>
      <c r="DTA44" s="126"/>
      <c r="DTB44" s="126"/>
      <c r="DTC44" s="126"/>
      <c r="DTD44" s="126"/>
      <c r="DTE44" s="126"/>
      <c r="DTF44" s="126"/>
      <c r="DTG44" s="126"/>
      <c r="DTH44" s="126"/>
      <c r="DTI44" s="126"/>
      <c r="DTJ44" s="126"/>
      <c r="DTK44" s="126"/>
      <c r="DTL44" s="126"/>
      <c r="DTM44" s="126"/>
      <c r="DTN44" s="126"/>
      <c r="DTO44" s="126"/>
      <c r="DTP44" s="126"/>
      <c r="DTQ44" s="126"/>
      <c r="DTR44" s="126"/>
      <c r="DTS44" s="126"/>
      <c r="DTT44" s="126"/>
      <c r="DTU44" s="126"/>
      <c r="DTV44" s="126"/>
      <c r="DTW44" s="126"/>
      <c r="DTX44" s="126"/>
      <c r="DTY44" s="126"/>
      <c r="DTZ44" s="126"/>
      <c r="DUA44" s="126"/>
      <c r="DUB44" s="126"/>
      <c r="DUC44" s="126"/>
      <c r="DUD44" s="126"/>
      <c r="DUE44" s="126"/>
      <c r="DUF44" s="126"/>
      <c r="DUG44" s="126"/>
      <c r="DUH44" s="126"/>
      <c r="DUI44" s="126"/>
      <c r="DUJ44" s="126"/>
      <c r="DUK44" s="126"/>
      <c r="DUL44" s="126"/>
      <c r="DUM44" s="126"/>
      <c r="DUN44" s="126"/>
      <c r="DUO44" s="126"/>
      <c r="DUP44" s="126"/>
      <c r="DUQ44" s="126"/>
      <c r="DUR44" s="126"/>
      <c r="DUS44" s="126"/>
      <c r="DUT44" s="126"/>
      <c r="DUU44" s="126"/>
      <c r="DUV44" s="126"/>
      <c r="DUW44" s="126"/>
      <c r="DUX44" s="126"/>
      <c r="DUY44" s="126"/>
      <c r="DUZ44" s="126"/>
      <c r="DVA44" s="126"/>
      <c r="DVB44" s="126"/>
      <c r="DVC44" s="126"/>
      <c r="DVD44" s="126"/>
      <c r="DVE44" s="126"/>
      <c r="DVF44" s="126"/>
      <c r="DVG44" s="126"/>
      <c r="DVH44" s="126"/>
      <c r="DVI44" s="126"/>
      <c r="DVJ44" s="126"/>
      <c r="DVK44" s="126"/>
      <c r="DVL44" s="126"/>
      <c r="DVM44" s="126"/>
      <c r="DVN44" s="126"/>
      <c r="DVO44" s="126"/>
      <c r="DVP44" s="126"/>
      <c r="DVQ44" s="126"/>
      <c r="DVR44" s="126"/>
      <c r="DVS44" s="126"/>
      <c r="DVT44" s="126"/>
      <c r="DVU44" s="126"/>
      <c r="DVV44" s="126"/>
      <c r="DVW44" s="126"/>
      <c r="DVX44" s="126"/>
      <c r="DVY44" s="126"/>
      <c r="DVZ44" s="126"/>
      <c r="DWA44" s="126"/>
      <c r="DWB44" s="126"/>
      <c r="DWC44" s="126"/>
      <c r="DWD44" s="126"/>
      <c r="DWE44" s="126"/>
      <c r="DWF44" s="126"/>
      <c r="DWG44" s="126"/>
      <c r="DWH44" s="126"/>
      <c r="DWI44" s="126"/>
      <c r="DWJ44" s="126"/>
      <c r="DWK44" s="126"/>
      <c r="DWL44" s="126"/>
      <c r="DWM44" s="126"/>
      <c r="DWN44" s="126"/>
      <c r="DWO44" s="126"/>
      <c r="DWP44" s="126"/>
      <c r="DWQ44" s="126"/>
      <c r="DWR44" s="126"/>
      <c r="DWS44" s="126"/>
      <c r="DWT44" s="126"/>
      <c r="DWU44" s="126"/>
      <c r="DWV44" s="126"/>
      <c r="DWW44" s="126"/>
      <c r="DWX44" s="126"/>
      <c r="DWY44" s="126"/>
      <c r="DWZ44" s="126"/>
      <c r="DXA44" s="126"/>
      <c r="DXB44" s="126"/>
      <c r="DXC44" s="126"/>
      <c r="DXD44" s="126"/>
      <c r="DXE44" s="126"/>
      <c r="DXF44" s="126"/>
      <c r="DXG44" s="126"/>
      <c r="DXH44" s="126"/>
      <c r="DXI44" s="126"/>
      <c r="DXJ44" s="126"/>
      <c r="DXK44" s="126"/>
      <c r="DXL44" s="126"/>
      <c r="DXM44" s="126"/>
      <c r="DXN44" s="126"/>
      <c r="DXO44" s="126"/>
      <c r="DXP44" s="126"/>
      <c r="DXQ44" s="126"/>
      <c r="DXR44" s="126"/>
      <c r="DXS44" s="126"/>
      <c r="DXT44" s="126"/>
      <c r="DXU44" s="126"/>
      <c r="DXV44" s="126"/>
      <c r="DXW44" s="126"/>
      <c r="DXX44" s="126"/>
      <c r="DXY44" s="126"/>
      <c r="DXZ44" s="126"/>
      <c r="DYA44" s="126"/>
      <c r="DYB44" s="126"/>
      <c r="DYC44" s="126"/>
      <c r="DYD44" s="126"/>
      <c r="DYE44" s="126"/>
      <c r="DYF44" s="126"/>
      <c r="DYG44" s="126"/>
      <c r="DYH44" s="126"/>
      <c r="DYI44" s="126"/>
      <c r="DYJ44" s="126"/>
      <c r="DYK44" s="126"/>
      <c r="DYL44" s="126"/>
      <c r="DYM44" s="126"/>
      <c r="DYN44" s="126"/>
      <c r="DYO44" s="126"/>
      <c r="DYP44" s="126"/>
      <c r="DYQ44" s="126"/>
      <c r="DYR44" s="126"/>
      <c r="DYS44" s="126"/>
      <c r="DYT44" s="126"/>
      <c r="DYU44" s="126"/>
      <c r="DYV44" s="126"/>
      <c r="DYW44" s="126"/>
      <c r="DYX44" s="126"/>
      <c r="DYY44" s="126"/>
      <c r="DYZ44" s="126"/>
      <c r="DZA44" s="126"/>
      <c r="DZB44" s="126"/>
      <c r="DZC44" s="126"/>
      <c r="DZD44" s="126"/>
      <c r="DZE44" s="126"/>
      <c r="DZF44" s="126"/>
      <c r="DZG44" s="126"/>
      <c r="DZH44" s="126"/>
      <c r="DZI44" s="126"/>
      <c r="DZJ44" s="126"/>
      <c r="DZK44" s="126"/>
      <c r="DZL44" s="126"/>
      <c r="DZM44" s="126"/>
      <c r="DZN44" s="126"/>
      <c r="DZO44" s="126"/>
      <c r="DZP44" s="126"/>
      <c r="DZQ44" s="126"/>
      <c r="DZR44" s="126"/>
      <c r="DZS44" s="126"/>
      <c r="DZT44" s="126"/>
      <c r="DZU44" s="126"/>
      <c r="DZV44" s="126"/>
      <c r="DZW44" s="126"/>
      <c r="DZX44" s="126"/>
      <c r="DZY44" s="126"/>
      <c r="DZZ44" s="126"/>
      <c r="EAA44" s="126"/>
      <c r="EAB44" s="126"/>
      <c r="EAC44" s="126"/>
      <c r="EAD44" s="126"/>
      <c r="EAE44" s="126"/>
      <c r="EAF44" s="126"/>
      <c r="EAG44" s="126"/>
      <c r="EAH44" s="126"/>
      <c r="EAI44" s="126"/>
      <c r="EAJ44" s="126"/>
      <c r="EAK44" s="126"/>
      <c r="EAL44" s="126"/>
      <c r="EAM44" s="126"/>
      <c r="EAN44" s="126"/>
      <c r="EAO44" s="126"/>
      <c r="EAP44" s="126"/>
      <c r="EAQ44" s="126"/>
      <c r="EAR44" s="126"/>
      <c r="EAS44" s="126"/>
      <c r="EAT44" s="126"/>
      <c r="EAU44" s="126"/>
      <c r="EAV44" s="126"/>
      <c r="EAW44" s="126"/>
      <c r="EAX44" s="126"/>
      <c r="EAY44" s="126"/>
      <c r="EAZ44" s="126"/>
      <c r="EBA44" s="126"/>
      <c r="EBB44" s="126"/>
      <c r="EBC44" s="126"/>
      <c r="EBD44" s="126"/>
      <c r="EBE44" s="126"/>
      <c r="EBF44" s="126"/>
      <c r="EBG44" s="126"/>
      <c r="EBH44" s="126"/>
      <c r="EBI44" s="126"/>
      <c r="EBJ44" s="126"/>
      <c r="EBK44" s="126"/>
      <c r="EBL44" s="126"/>
      <c r="EBM44" s="126"/>
      <c r="EBN44" s="126"/>
      <c r="EBO44" s="126"/>
      <c r="EBP44" s="126"/>
      <c r="EBQ44" s="126"/>
      <c r="EBR44" s="126"/>
      <c r="EBS44" s="126"/>
      <c r="EBT44" s="126"/>
      <c r="EBU44" s="126"/>
      <c r="EBV44" s="126"/>
      <c r="EBW44" s="126"/>
      <c r="EBX44" s="126"/>
      <c r="EBY44" s="126"/>
      <c r="EBZ44" s="126"/>
      <c r="ECA44" s="126"/>
      <c r="ECB44" s="126"/>
      <c r="ECC44" s="126"/>
      <c r="ECD44" s="126"/>
      <c r="ECE44" s="126"/>
      <c r="ECF44" s="126"/>
      <c r="ECG44" s="126"/>
      <c r="ECH44" s="126"/>
      <c r="ECI44" s="126"/>
      <c r="ECJ44" s="126"/>
      <c r="ECK44" s="126"/>
      <c r="ECL44" s="126"/>
      <c r="ECM44" s="126"/>
      <c r="ECN44" s="126"/>
      <c r="ECO44" s="126"/>
      <c r="ECP44" s="126"/>
      <c r="ECQ44" s="126"/>
      <c r="ECR44" s="126"/>
      <c r="ECS44" s="126"/>
      <c r="ECT44" s="126"/>
      <c r="ECU44" s="126"/>
      <c r="ECV44" s="126"/>
      <c r="ECW44" s="126"/>
      <c r="ECX44" s="126"/>
      <c r="ECY44" s="126"/>
      <c r="ECZ44" s="126"/>
      <c r="EDA44" s="126"/>
      <c r="EDB44" s="126"/>
      <c r="EDC44" s="126"/>
      <c r="EDD44" s="126"/>
      <c r="EDE44" s="126"/>
      <c r="EDF44" s="126"/>
      <c r="EDG44" s="126"/>
      <c r="EDH44" s="126"/>
      <c r="EDI44" s="126"/>
      <c r="EDJ44" s="126"/>
      <c r="EDK44" s="126"/>
      <c r="EDL44" s="126"/>
      <c r="EDM44" s="126"/>
      <c r="EDN44" s="126"/>
      <c r="EDO44" s="126"/>
      <c r="EDP44" s="126"/>
      <c r="EDQ44" s="126"/>
      <c r="EDR44" s="126"/>
      <c r="EDS44" s="126"/>
      <c r="EDT44" s="126"/>
      <c r="EDU44" s="126"/>
      <c r="EDV44" s="126"/>
      <c r="EDW44" s="126"/>
      <c r="EDX44" s="126"/>
      <c r="EDY44" s="126"/>
      <c r="EDZ44" s="126"/>
      <c r="EEA44" s="126"/>
      <c r="EEB44" s="126"/>
      <c r="EEC44" s="126"/>
      <c r="EED44" s="126"/>
      <c r="EEE44" s="126"/>
      <c r="EEF44" s="126"/>
      <c r="EEG44" s="126"/>
      <c r="EEH44" s="126"/>
      <c r="EEI44" s="126"/>
      <c r="EEJ44" s="126"/>
      <c r="EEK44" s="126"/>
      <c r="EEL44" s="126"/>
      <c r="EEM44" s="126"/>
      <c r="EEN44" s="126"/>
      <c r="EEO44" s="126"/>
      <c r="EEP44" s="126"/>
      <c r="EEQ44" s="126"/>
      <c r="EER44" s="126"/>
      <c r="EES44" s="126"/>
      <c r="EET44" s="126"/>
      <c r="EEU44" s="126"/>
      <c r="EEV44" s="126"/>
      <c r="EEW44" s="126"/>
      <c r="EEX44" s="126"/>
      <c r="EEY44" s="126"/>
      <c r="EEZ44" s="126"/>
      <c r="EFA44" s="126"/>
      <c r="EFB44" s="126"/>
      <c r="EFC44" s="126"/>
      <c r="EFD44" s="126"/>
      <c r="EFE44" s="126"/>
      <c r="EFF44" s="126"/>
      <c r="EFG44" s="126"/>
      <c r="EFH44" s="126"/>
      <c r="EFI44" s="126"/>
      <c r="EFJ44" s="126"/>
      <c r="EFK44" s="126"/>
      <c r="EFL44" s="126"/>
      <c r="EFM44" s="126"/>
      <c r="EFN44" s="126"/>
      <c r="EFO44" s="126"/>
      <c r="EFP44" s="126"/>
      <c r="EFQ44" s="126"/>
      <c r="EFR44" s="126"/>
      <c r="EFS44" s="126"/>
      <c r="EFT44" s="126"/>
      <c r="EFU44" s="126"/>
      <c r="EFV44" s="126"/>
      <c r="EFW44" s="126"/>
      <c r="EFX44" s="126"/>
      <c r="EFY44" s="126"/>
      <c r="EFZ44" s="126"/>
      <c r="EGA44" s="126"/>
      <c r="EGB44" s="126"/>
      <c r="EGC44" s="126"/>
      <c r="EGD44" s="126"/>
      <c r="EGE44" s="126"/>
      <c r="EGF44" s="126"/>
      <c r="EGG44" s="126"/>
      <c r="EGH44" s="126"/>
      <c r="EGI44" s="126"/>
      <c r="EGJ44" s="126"/>
      <c r="EGK44" s="126"/>
      <c r="EGL44" s="126"/>
      <c r="EGM44" s="126"/>
      <c r="EGN44" s="126"/>
      <c r="EGO44" s="126"/>
      <c r="EGP44" s="126"/>
      <c r="EGQ44" s="126"/>
      <c r="EGR44" s="126"/>
      <c r="EGS44" s="126"/>
      <c r="EGT44" s="126"/>
      <c r="EGU44" s="126"/>
      <c r="EGV44" s="126"/>
      <c r="EGW44" s="126"/>
      <c r="EGX44" s="126"/>
      <c r="EGY44" s="126"/>
      <c r="EGZ44" s="126"/>
      <c r="EHA44" s="126"/>
      <c r="EHB44" s="126"/>
      <c r="EHC44" s="126"/>
      <c r="EHD44" s="126"/>
      <c r="EHE44" s="126"/>
      <c r="EHF44" s="126"/>
      <c r="EHG44" s="126"/>
      <c r="EHH44" s="126"/>
      <c r="EHI44" s="126"/>
      <c r="EHJ44" s="126"/>
      <c r="EHK44" s="126"/>
      <c r="EHL44" s="126"/>
      <c r="EHM44" s="126"/>
      <c r="EHN44" s="126"/>
      <c r="EHO44" s="126"/>
      <c r="EHP44" s="126"/>
      <c r="EHQ44" s="126"/>
      <c r="EHR44" s="126"/>
      <c r="EHS44" s="126"/>
      <c r="EHT44" s="126"/>
      <c r="EHU44" s="126"/>
      <c r="EHV44" s="126"/>
      <c r="EHW44" s="126"/>
      <c r="EHX44" s="126"/>
      <c r="EHY44" s="126"/>
      <c r="EHZ44" s="126"/>
      <c r="EIA44" s="126"/>
      <c r="EIB44" s="126"/>
      <c r="EIC44" s="126"/>
      <c r="EID44" s="126"/>
      <c r="EIE44" s="126"/>
      <c r="EIF44" s="126"/>
      <c r="EIG44" s="126"/>
      <c r="EIH44" s="126"/>
      <c r="EII44" s="126"/>
      <c r="EIJ44" s="126"/>
      <c r="EIK44" s="126"/>
      <c r="EIL44" s="126"/>
      <c r="EIM44" s="126"/>
      <c r="EIN44" s="126"/>
      <c r="EIO44" s="126"/>
      <c r="EIP44" s="126"/>
      <c r="EIQ44" s="126"/>
      <c r="EIR44" s="126"/>
      <c r="EIS44" s="126"/>
      <c r="EIT44" s="126"/>
      <c r="EIU44" s="126"/>
      <c r="EIV44" s="126"/>
      <c r="EIW44" s="126"/>
      <c r="EIX44" s="126"/>
      <c r="EIY44" s="126"/>
      <c r="EIZ44" s="126"/>
      <c r="EJA44" s="126"/>
      <c r="EJB44" s="126"/>
      <c r="EJC44" s="126"/>
      <c r="EJD44" s="126"/>
      <c r="EJE44" s="126"/>
      <c r="EJF44" s="126"/>
      <c r="EJG44" s="126"/>
      <c r="EJH44" s="126"/>
      <c r="EJI44" s="126"/>
      <c r="EJJ44" s="126"/>
      <c r="EJK44" s="126"/>
      <c r="EJL44" s="126"/>
      <c r="EJM44" s="126"/>
      <c r="EJN44" s="126"/>
      <c r="EJO44" s="126"/>
      <c r="EJP44" s="126"/>
      <c r="EJQ44" s="126"/>
      <c r="EJR44" s="126"/>
      <c r="EJS44" s="126"/>
      <c r="EJT44" s="126"/>
      <c r="EJU44" s="126"/>
      <c r="EJV44" s="126"/>
      <c r="EJW44" s="126"/>
      <c r="EJX44" s="126"/>
      <c r="EJY44" s="126"/>
      <c r="EJZ44" s="126"/>
      <c r="EKA44" s="126"/>
      <c r="EKB44" s="126"/>
      <c r="EKC44" s="126"/>
      <c r="EKD44" s="126"/>
      <c r="EKE44" s="126"/>
      <c r="EKF44" s="126"/>
      <c r="EKG44" s="126"/>
      <c r="EKH44" s="126"/>
      <c r="EKI44" s="126"/>
      <c r="EKJ44" s="126"/>
      <c r="EKK44" s="126"/>
      <c r="EKL44" s="126"/>
      <c r="EKM44" s="126"/>
      <c r="EKN44" s="126"/>
      <c r="EKO44" s="126"/>
      <c r="EKP44" s="126"/>
      <c r="EKQ44" s="126"/>
      <c r="EKR44" s="126"/>
      <c r="EKS44" s="126"/>
      <c r="EKT44" s="126"/>
      <c r="EKU44" s="126"/>
      <c r="EKV44" s="126"/>
      <c r="EKW44" s="126"/>
      <c r="EKX44" s="126"/>
      <c r="EKY44" s="126"/>
      <c r="EKZ44" s="126"/>
      <c r="ELA44" s="126"/>
      <c r="ELB44" s="126"/>
      <c r="ELC44" s="126"/>
      <c r="ELD44" s="126"/>
      <c r="ELE44" s="126"/>
      <c r="ELF44" s="126"/>
      <c r="ELG44" s="126"/>
      <c r="ELH44" s="126"/>
      <c r="ELI44" s="126"/>
      <c r="ELJ44" s="126"/>
      <c r="ELK44" s="126"/>
      <c r="ELL44" s="126"/>
      <c r="ELM44" s="126"/>
      <c r="ELN44" s="126"/>
      <c r="ELO44" s="126"/>
      <c r="ELP44" s="126"/>
      <c r="ELQ44" s="126"/>
      <c r="ELR44" s="126"/>
      <c r="ELS44" s="126"/>
      <c r="ELT44" s="126"/>
      <c r="ELU44" s="126"/>
      <c r="ELV44" s="126"/>
      <c r="ELW44" s="126"/>
      <c r="ELX44" s="126"/>
      <c r="ELY44" s="126"/>
      <c r="ELZ44" s="126"/>
      <c r="EMA44" s="126"/>
      <c r="EMB44" s="126"/>
      <c r="EMC44" s="126"/>
      <c r="EMD44" s="126"/>
      <c r="EME44" s="126"/>
      <c r="EMF44" s="126"/>
      <c r="EMG44" s="126"/>
      <c r="EMH44" s="126"/>
      <c r="EMI44" s="126"/>
      <c r="EMJ44" s="126"/>
      <c r="EMK44" s="126"/>
      <c r="EML44" s="126"/>
      <c r="EMM44" s="126"/>
      <c r="EMN44" s="126"/>
      <c r="EMO44" s="126"/>
      <c r="EMP44" s="126"/>
      <c r="EMQ44" s="126"/>
      <c r="EMR44" s="126"/>
      <c r="EMS44" s="126"/>
      <c r="EMT44" s="126"/>
      <c r="EMU44" s="126"/>
      <c r="EMV44" s="126"/>
      <c r="EMW44" s="126"/>
      <c r="EMX44" s="126"/>
      <c r="EMY44" s="126"/>
      <c r="EMZ44" s="126"/>
      <c r="ENA44" s="126"/>
      <c r="ENB44" s="126"/>
      <c r="ENC44" s="126"/>
      <c r="END44" s="126"/>
      <c r="ENE44" s="126"/>
      <c r="ENF44" s="126"/>
      <c r="ENG44" s="126"/>
      <c r="ENH44" s="126"/>
      <c r="ENI44" s="126"/>
      <c r="ENJ44" s="126"/>
      <c r="ENK44" s="126"/>
      <c r="ENL44" s="126"/>
      <c r="ENM44" s="126"/>
      <c r="ENN44" s="126"/>
      <c r="ENO44" s="126"/>
      <c r="ENP44" s="126"/>
      <c r="ENQ44" s="126"/>
      <c r="ENR44" s="126"/>
      <c r="ENS44" s="126"/>
      <c r="ENT44" s="126"/>
      <c r="ENU44" s="126"/>
      <c r="ENV44" s="126"/>
      <c r="ENW44" s="126"/>
      <c r="ENX44" s="126"/>
      <c r="ENY44" s="126"/>
      <c r="ENZ44" s="126"/>
      <c r="EOA44" s="126"/>
      <c r="EOB44" s="126"/>
      <c r="EOC44" s="126"/>
      <c r="EOD44" s="126"/>
      <c r="EOE44" s="126"/>
      <c r="EOF44" s="126"/>
      <c r="EOG44" s="126"/>
      <c r="EOH44" s="126"/>
      <c r="EOI44" s="126"/>
      <c r="EOJ44" s="126"/>
      <c r="EOK44" s="126"/>
      <c r="EOL44" s="126"/>
      <c r="EOM44" s="126"/>
      <c r="EON44" s="126"/>
      <c r="EOO44" s="126"/>
      <c r="EOP44" s="126"/>
      <c r="EOQ44" s="126"/>
      <c r="EOR44" s="126"/>
      <c r="EOS44" s="126"/>
      <c r="EOT44" s="126"/>
      <c r="EOU44" s="126"/>
      <c r="EOV44" s="126"/>
      <c r="EOW44" s="126"/>
      <c r="EOX44" s="126"/>
      <c r="EOY44" s="126"/>
      <c r="EOZ44" s="126"/>
      <c r="EPA44" s="126"/>
      <c r="EPB44" s="126"/>
      <c r="EPC44" s="126"/>
      <c r="EPD44" s="126"/>
      <c r="EPE44" s="126"/>
      <c r="EPF44" s="126"/>
      <c r="EPG44" s="126"/>
      <c r="EPH44" s="126"/>
      <c r="EPI44" s="126"/>
      <c r="EPJ44" s="126"/>
      <c r="EPK44" s="126"/>
      <c r="EPL44" s="126"/>
      <c r="EPM44" s="126"/>
      <c r="EPN44" s="126"/>
      <c r="EPO44" s="126"/>
      <c r="EPP44" s="126"/>
      <c r="EPQ44" s="126"/>
      <c r="EPR44" s="126"/>
      <c r="EPS44" s="126"/>
      <c r="EPT44" s="126"/>
      <c r="EPU44" s="126"/>
      <c r="EPV44" s="126"/>
      <c r="EPW44" s="126"/>
      <c r="EPX44" s="126"/>
      <c r="EPY44" s="126"/>
      <c r="EPZ44" s="126"/>
      <c r="EQA44" s="126"/>
      <c r="EQB44" s="126"/>
      <c r="EQC44" s="126"/>
      <c r="EQD44" s="126"/>
      <c r="EQE44" s="126"/>
      <c r="EQF44" s="126"/>
      <c r="EQG44" s="126"/>
      <c r="EQH44" s="126"/>
      <c r="EQI44" s="126"/>
      <c r="EQJ44" s="126"/>
      <c r="EQK44" s="126"/>
      <c r="EQL44" s="126"/>
      <c r="EQM44" s="126"/>
      <c r="EQN44" s="126"/>
      <c r="EQO44" s="126"/>
      <c r="EQP44" s="126"/>
      <c r="EQQ44" s="126"/>
      <c r="EQR44" s="126"/>
      <c r="EQS44" s="126"/>
      <c r="EQT44" s="126"/>
      <c r="EQU44" s="126"/>
      <c r="EQV44" s="126"/>
      <c r="EQW44" s="126"/>
      <c r="EQX44" s="126"/>
      <c r="EQY44" s="126"/>
      <c r="EQZ44" s="126"/>
      <c r="ERA44" s="126"/>
      <c r="ERB44" s="126"/>
      <c r="ERC44" s="126"/>
      <c r="ERD44" s="126"/>
      <c r="ERE44" s="126"/>
      <c r="ERF44" s="126"/>
      <c r="ERG44" s="126"/>
      <c r="ERH44" s="126"/>
      <c r="ERI44" s="126"/>
      <c r="ERJ44" s="126"/>
      <c r="ERK44" s="126"/>
      <c r="ERL44" s="126"/>
      <c r="ERM44" s="126"/>
      <c r="ERN44" s="126"/>
      <c r="ERO44" s="126"/>
      <c r="ERP44" s="126"/>
      <c r="ERQ44" s="126"/>
      <c r="ERR44" s="126"/>
      <c r="ERS44" s="126"/>
      <c r="ERT44" s="126"/>
      <c r="ERU44" s="126"/>
      <c r="ERV44" s="126"/>
      <c r="ERW44" s="126"/>
      <c r="ERX44" s="126"/>
      <c r="ERY44" s="126"/>
      <c r="ERZ44" s="126"/>
      <c r="ESA44" s="126"/>
      <c r="ESB44" s="126"/>
      <c r="ESC44" s="126"/>
      <c r="ESD44" s="126"/>
      <c r="ESE44" s="126"/>
      <c r="ESF44" s="126"/>
      <c r="ESG44" s="126"/>
      <c r="ESH44" s="126"/>
      <c r="ESI44" s="126"/>
      <c r="ESJ44" s="126"/>
      <c r="ESK44" s="126"/>
      <c r="ESL44" s="126"/>
      <c r="ESM44" s="126"/>
      <c r="ESN44" s="126"/>
      <c r="ESO44" s="126"/>
      <c r="ESP44" s="126"/>
      <c r="ESQ44" s="126"/>
      <c r="ESR44" s="126"/>
      <c r="ESS44" s="126"/>
      <c r="EST44" s="126"/>
      <c r="ESU44" s="126"/>
      <c r="ESV44" s="126"/>
      <c r="ESW44" s="126"/>
      <c r="ESX44" s="126"/>
      <c r="ESY44" s="126"/>
      <c r="ESZ44" s="126"/>
      <c r="ETA44" s="126"/>
      <c r="ETB44" s="126"/>
      <c r="ETC44" s="126"/>
      <c r="ETD44" s="126"/>
      <c r="ETE44" s="126"/>
      <c r="ETF44" s="126"/>
      <c r="ETG44" s="126"/>
      <c r="ETH44" s="126"/>
      <c r="ETI44" s="126"/>
      <c r="ETJ44" s="126"/>
      <c r="ETK44" s="126"/>
      <c r="ETL44" s="126"/>
      <c r="ETM44" s="126"/>
      <c r="ETN44" s="126"/>
      <c r="ETO44" s="126"/>
      <c r="ETP44" s="126"/>
      <c r="ETQ44" s="126"/>
      <c r="ETR44" s="126"/>
      <c r="ETS44" s="126"/>
      <c r="ETT44" s="126"/>
      <c r="ETU44" s="126"/>
      <c r="ETV44" s="126"/>
      <c r="ETW44" s="126"/>
      <c r="ETX44" s="126"/>
      <c r="ETY44" s="126"/>
      <c r="ETZ44" s="126"/>
      <c r="EUA44" s="126"/>
      <c r="EUB44" s="126"/>
      <c r="EUC44" s="126"/>
      <c r="EUD44" s="126"/>
      <c r="EUE44" s="126"/>
      <c r="EUF44" s="126"/>
      <c r="EUG44" s="126"/>
      <c r="EUH44" s="126"/>
      <c r="EUI44" s="126"/>
      <c r="EUJ44" s="126"/>
      <c r="EUK44" s="126"/>
      <c r="EUL44" s="126"/>
      <c r="EUM44" s="126"/>
      <c r="EUN44" s="126"/>
      <c r="EUO44" s="126"/>
      <c r="EUP44" s="126"/>
      <c r="EUQ44" s="126"/>
      <c r="EUR44" s="126"/>
      <c r="EUS44" s="126"/>
      <c r="EUT44" s="126"/>
      <c r="EUU44" s="126"/>
      <c r="EUV44" s="126"/>
      <c r="EUW44" s="126"/>
      <c r="EUX44" s="126"/>
      <c r="EUY44" s="126"/>
      <c r="EUZ44" s="126"/>
      <c r="EVA44" s="126"/>
      <c r="EVB44" s="126"/>
      <c r="EVC44" s="126"/>
      <c r="EVD44" s="126"/>
      <c r="EVE44" s="126"/>
      <c r="EVF44" s="126"/>
      <c r="EVG44" s="126"/>
      <c r="EVH44" s="126"/>
      <c r="EVI44" s="126"/>
      <c r="EVJ44" s="126"/>
      <c r="EVK44" s="126"/>
      <c r="EVL44" s="126"/>
      <c r="EVM44" s="126"/>
      <c r="EVN44" s="126"/>
      <c r="EVO44" s="126"/>
      <c r="EVP44" s="126"/>
      <c r="EVQ44" s="126"/>
      <c r="EVR44" s="126"/>
      <c r="EVS44" s="126"/>
      <c r="EVT44" s="126"/>
      <c r="EVU44" s="126"/>
      <c r="EVV44" s="126"/>
      <c r="EVW44" s="126"/>
      <c r="EVX44" s="126"/>
      <c r="EVY44" s="126"/>
      <c r="EVZ44" s="126"/>
      <c r="EWA44" s="126"/>
      <c r="EWB44" s="126"/>
      <c r="EWC44" s="126"/>
      <c r="EWD44" s="126"/>
      <c r="EWE44" s="126"/>
      <c r="EWF44" s="126"/>
      <c r="EWG44" s="126"/>
      <c r="EWH44" s="126"/>
      <c r="EWI44" s="126"/>
      <c r="EWJ44" s="126"/>
      <c r="EWK44" s="126"/>
      <c r="EWL44" s="126"/>
      <c r="EWM44" s="126"/>
      <c r="EWN44" s="126"/>
      <c r="EWO44" s="126"/>
      <c r="EWP44" s="126"/>
      <c r="EWQ44" s="126"/>
      <c r="EWR44" s="126"/>
      <c r="EWS44" s="126"/>
      <c r="EWT44" s="126"/>
      <c r="EWU44" s="126"/>
      <c r="EWV44" s="126"/>
      <c r="EWW44" s="126"/>
      <c r="EWX44" s="126"/>
      <c r="EWY44" s="126"/>
      <c r="EWZ44" s="126"/>
      <c r="EXA44" s="126"/>
      <c r="EXB44" s="126"/>
      <c r="EXC44" s="126"/>
      <c r="EXD44" s="126"/>
      <c r="EXE44" s="126"/>
      <c r="EXF44" s="126"/>
      <c r="EXG44" s="126"/>
      <c r="EXH44" s="126"/>
      <c r="EXI44" s="126"/>
      <c r="EXJ44" s="126"/>
      <c r="EXK44" s="126"/>
      <c r="EXL44" s="126"/>
      <c r="EXM44" s="126"/>
      <c r="EXN44" s="126"/>
      <c r="EXO44" s="126"/>
      <c r="EXP44" s="126"/>
      <c r="EXQ44" s="126"/>
      <c r="EXR44" s="126"/>
      <c r="EXS44" s="126"/>
      <c r="EXT44" s="126"/>
      <c r="EXU44" s="126"/>
      <c r="EXV44" s="126"/>
      <c r="EXW44" s="126"/>
      <c r="EXX44" s="126"/>
      <c r="EXY44" s="126"/>
      <c r="EXZ44" s="126"/>
      <c r="EYA44" s="126"/>
      <c r="EYB44" s="126"/>
      <c r="EYC44" s="126"/>
      <c r="EYD44" s="126"/>
      <c r="EYE44" s="126"/>
      <c r="EYF44" s="126"/>
      <c r="EYG44" s="126"/>
      <c r="EYH44" s="126"/>
      <c r="EYI44" s="126"/>
      <c r="EYJ44" s="126"/>
      <c r="EYK44" s="126"/>
      <c r="EYL44" s="126"/>
      <c r="EYM44" s="126"/>
      <c r="EYN44" s="126"/>
      <c r="EYO44" s="126"/>
      <c r="EYP44" s="126"/>
      <c r="EYQ44" s="126"/>
      <c r="EYR44" s="126"/>
      <c r="EYS44" s="126"/>
      <c r="EYT44" s="126"/>
      <c r="EYU44" s="126"/>
      <c r="EYV44" s="126"/>
      <c r="EYW44" s="126"/>
      <c r="EYX44" s="126"/>
      <c r="EYY44" s="126"/>
      <c r="EYZ44" s="126"/>
      <c r="EZA44" s="126"/>
      <c r="EZB44" s="126"/>
      <c r="EZC44" s="126"/>
      <c r="EZD44" s="126"/>
      <c r="EZE44" s="126"/>
      <c r="EZF44" s="126"/>
      <c r="EZG44" s="126"/>
      <c r="EZH44" s="126"/>
      <c r="EZI44" s="126"/>
      <c r="EZJ44" s="126"/>
      <c r="EZK44" s="126"/>
      <c r="EZL44" s="126"/>
      <c r="EZM44" s="126"/>
      <c r="EZN44" s="126"/>
      <c r="EZO44" s="126"/>
      <c r="EZP44" s="126"/>
      <c r="EZQ44" s="126"/>
      <c r="EZR44" s="126"/>
      <c r="EZS44" s="126"/>
      <c r="EZT44" s="126"/>
      <c r="EZU44" s="126"/>
      <c r="EZV44" s="126"/>
      <c r="EZW44" s="126"/>
      <c r="EZX44" s="126"/>
      <c r="EZY44" s="126"/>
      <c r="EZZ44" s="126"/>
      <c r="FAA44" s="126"/>
      <c r="FAB44" s="126"/>
      <c r="FAC44" s="126"/>
      <c r="FAD44" s="126"/>
      <c r="FAE44" s="126"/>
      <c r="FAF44" s="126"/>
      <c r="FAG44" s="126"/>
      <c r="FAH44" s="126"/>
      <c r="FAI44" s="126"/>
      <c r="FAJ44" s="126"/>
      <c r="FAK44" s="126"/>
      <c r="FAL44" s="126"/>
      <c r="FAM44" s="126"/>
      <c r="FAN44" s="126"/>
      <c r="FAO44" s="126"/>
      <c r="FAP44" s="126"/>
      <c r="FAQ44" s="126"/>
      <c r="FAR44" s="126"/>
      <c r="FAS44" s="126"/>
      <c r="FAT44" s="126"/>
      <c r="FAU44" s="126"/>
      <c r="FAV44" s="126"/>
      <c r="FAW44" s="126"/>
      <c r="FAX44" s="126"/>
      <c r="FAY44" s="126"/>
      <c r="FAZ44" s="126"/>
      <c r="FBA44" s="126"/>
      <c r="FBB44" s="126"/>
      <c r="FBC44" s="126"/>
      <c r="FBD44" s="126"/>
      <c r="FBE44" s="126"/>
      <c r="FBF44" s="126"/>
      <c r="FBG44" s="126"/>
      <c r="FBH44" s="126"/>
      <c r="FBI44" s="126"/>
      <c r="FBJ44" s="126"/>
      <c r="FBK44" s="126"/>
      <c r="FBL44" s="126"/>
      <c r="FBM44" s="126"/>
      <c r="FBN44" s="126"/>
      <c r="FBO44" s="126"/>
      <c r="FBP44" s="126"/>
      <c r="FBQ44" s="126"/>
      <c r="FBR44" s="126"/>
      <c r="FBS44" s="126"/>
      <c r="FBT44" s="126"/>
      <c r="FBU44" s="126"/>
      <c r="FBV44" s="126"/>
      <c r="FBW44" s="126"/>
      <c r="FBX44" s="126"/>
      <c r="FBY44" s="126"/>
      <c r="FBZ44" s="126"/>
      <c r="FCA44" s="126"/>
      <c r="FCB44" s="126"/>
      <c r="FCC44" s="126"/>
      <c r="FCD44" s="126"/>
      <c r="FCE44" s="126"/>
      <c r="FCF44" s="126"/>
      <c r="FCG44" s="126"/>
      <c r="FCH44" s="126"/>
      <c r="FCI44" s="126"/>
      <c r="FCJ44" s="126"/>
      <c r="FCK44" s="126"/>
      <c r="FCL44" s="126"/>
      <c r="FCM44" s="126"/>
      <c r="FCN44" s="126"/>
      <c r="FCO44" s="126"/>
      <c r="FCP44" s="126"/>
      <c r="FCQ44" s="126"/>
      <c r="FCR44" s="126"/>
      <c r="FCS44" s="126"/>
      <c r="FCT44" s="126"/>
      <c r="FCU44" s="126"/>
      <c r="FCV44" s="126"/>
      <c r="FCW44" s="126"/>
      <c r="FCX44" s="126"/>
      <c r="FCY44" s="126"/>
      <c r="FCZ44" s="126"/>
      <c r="FDA44" s="126"/>
      <c r="FDB44" s="126"/>
      <c r="FDC44" s="126"/>
      <c r="FDD44" s="126"/>
      <c r="FDE44" s="126"/>
      <c r="FDF44" s="126"/>
      <c r="FDG44" s="126"/>
      <c r="FDH44" s="126"/>
      <c r="FDI44" s="126"/>
      <c r="FDJ44" s="126"/>
      <c r="FDK44" s="126"/>
      <c r="FDL44" s="126"/>
      <c r="FDM44" s="126"/>
      <c r="FDN44" s="126"/>
      <c r="FDO44" s="126"/>
      <c r="FDP44" s="126"/>
      <c r="FDQ44" s="126"/>
      <c r="FDR44" s="126"/>
      <c r="FDS44" s="126"/>
      <c r="FDT44" s="126"/>
      <c r="FDU44" s="126"/>
      <c r="FDV44" s="126"/>
      <c r="FDW44" s="126"/>
      <c r="FDX44" s="126"/>
      <c r="FDY44" s="126"/>
      <c r="FDZ44" s="126"/>
      <c r="FEA44" s="126"/>
      <c r="FEB44" s="126"/>
      <c r="FEC44" s="126"/>
      <c r="FED44" s="126"/>
      <c r="FEE44" s="126"/>
      <c r="FEF44" s="126"/>
      <c r="FEG44" s="126"/>
      <c r="FEH44" s="126"/>
      <c r="FEI44" s="126"/>
      <c r="FEJ44" s="126"/>
      <c r="FEK44" s="126"/>
      <c r="FEL44" s="126"/>
      <c r="FEM44" s="126"/>
      <c r="FEN44" s="126"/>
      <c r="FEO44" s="126"/>
      <c r="FEP44" s="126"/>
      <c r="FEQ44" s="126"/>
      <c r="FER44" s="126"/>
      <c r="FES44" s="126"/>
      <c r="FET44" s="126"/>
      <c r="FEU44" s="126"/>
      <c r="FEV44" s="126"/>
      <c r="FEW44" s="126"/>
      <c r="FEX44" s="126"/>
      <c r="FEY44" s="126"/>
      <c r="FEZ44" s="126"/>
      <c r="FFA44" s="126"/>
      <c r="FFB44" s="126"/>
      <c r="FFC44" s="126"/>
      <c r="FFD44" s="126"/>
      <c r="FFE44" s="126"/>
      <c r="FFF44" s="126"/>
      <c r="FFG44" s="126"/>
      <c r="FFH44" s="126"/>
      <c r="FFI44" s="126"/>
      <c r="FFJ44" s="126"/>
      <c r="FFK44" s="126"/>
      <c r="FFL44" s="126"/>
      <c r="FFM44" s="126"/>
      <c r="FFN44" s="126"/>
      <c r="FFO44" s="126"/>
      <c r="FFP44" s="126"/>
      <c r="FFQ44" s="126"/>
      <c r="FFR44" s="126"/>
      <c r="FFS44" s="126"/>
      <c r="FFT44" s="126"/>
      <c r="FFU44" s="126"/>
      <c r="FFV44" s="126"/>
      <c r="FFW44" s="126"/>
      <c r="FFX44" s="126"/>
      <c r="FFY44" s="126"/>
      <c r="FFZ44" s="126"/>
      <c r="FGA44" s="126"/>
      <c r="FGB44" s="126"/>
      <c r="FGC44" s="126"/>
      <c r="FGD44" s="126"/>
      <c r="FGE44" s="126"/>
      <c r="FGF44" s="126"/>
      <c r="FGG44" s="126"/>
      <c r="FGH44" s="126"/>
      <c r="FGI44" s="126"/>
      <c r="FGJ44" s="126"/>
      <c r="FGK44" s="126"/>
      <c r="FGL44" s="126"/>
      <c r="FGM44" s="126"/>
      <c r="FGN44" s="126"/>
      <c r="FGO44" s="126"/>
      <c r="FGP44" s="126"/>
      <c r="FGQ44" s="126"/>
      <c r="FGR44" s="126"/>
      <c r="FGS44" s="126"/>
      <c r="FGT44" s="126"/>
      <c r="FGU44" s="126"/>
      <c r="FGV44" s="126"/>
      <c r="FGW44" s="126"/>
      <c r="FGX44" s="126"/>
      <c r="FGY44" s="126"/>
      <c r="FGZ44" s="126"/>
      <c r="FHA44" s="126"/>
      <c r="FHB44" s="126"/>
      <c r="FHC44" s="126"/>
      <c r="FHD44" s="126"/>
      <c r="FHE44" s="126"/>
      <c r="FHF44" s="126"/>
      <c r="FHG44" s="126"/>
      <c r="FHH44" s="126"/>
      <c r="FHI44" s="126"/>
      <c r="FHJ44" s="126"/>
      <c r="FHK44" s="126"/>
      <c r="FHL44" s="126"/>
      <c r="FHM44" s="126"/>
      <c r="FHN44" s="126"/>
      <c r="FHO44" s="126"/>
      <c r="FHP44" s="126"/>
      <c r="FHQ44" s="126"/>
      <c r="FHR44" s="126"/>
      <c r="FHS44" s="126"/>
      <c r="FHT44" s="126"/>
      <c r="FHU44" s="126"/>
      <c r="FHV44" s="126"/>
      <c r="FHW44" s="126"/>
      <c r="FHX44" s="126"/>
      <c r="FHY44" s="126"/>
      <c r="FHZ44" s="126"/>
      <c r="FIA44" s="126"/>
      <c r="FIB44" s="126"/>
      <c r="FIC44" s="126"/>
      <c r="FID44" s="126"/>
      <c r="FIE44" s="126"/>
      <c r="FIF44" s="126"/>
      <c r="FIG44" s="126"/>
      <c r="FIH44" s="126"/>
      <c r="FII44" s="126"/>
      <c r="FIJ44" s="126"/>
      <c r="FIK44" s="126"/>
      <c r="FIL44" s="126"/>
      <c r="FIM44" s="126"/>
      <c r="FIN44" s="126"/>
      <c r="FIO44" s="126"/>
      <c r="FIP44" s="126"/>
      <c r="FIQ44" s="126"/>
      <c r="FIR44" s="126"/>
      <c r="FIS44" s="126"/>
      <c r="FIT44" s="126"/>
      <c r="FIU44" s="126"/>
      <c r="FIV44" s="126"/>
      <c r="FIW44" s="126"/>
      <c r="FIX44" s="126"/>
      <c r="FIY44" s="126"/>
      <c r="FIZ44" s="126"/>
      <c r="FJA44" s="126"/>
      <c r="FJB44" s="126"/>
      <c r="FJC44" s="126"/>
      <c r="FJD44" s="126"/>
      <c r="FJE44" s="126"/>
      <c r="FJF44" s="126"/>
      <c r="FJG44" s="126"/>
      <c r="FJH44" s="126"/>
      <c r="FJI44" s="126"/>
      <c r="FJJ44" s="126"/>
      <c r="FJK44" s="126"/>
      <c r="FJL44" s="126"/>
      <c r="FJM44" s="126"/>
      <c r="FJN44" s="126"/>
      <c r="FJO44" s="126"/>
      <c r="FJP44" s="126"/>
      <c r="FJQ44" s="126"/>
      <c r="FJR44" s="126"/>
      <c r="FJS44" s="126"/>
      <c r="FJT44" s="126"/>
      <c r="FJU44" s="126"/>
      <c r="FJV44" s="126"/>
      <c r="FJW44" s="126"/>
      <c r="FJX44" s="126"/>
      <c r="FJY44" s="126"/>
      <c r="FJZ44" s="126"/>
      <c r="FKA44" s="126"/>
      <c r="FKB44" s="126"/>
      <c r="FKC44" s="126"/>
      <c r="FKD44" s="126"/>
      <c r="FKE44" s="126"/>
      <c r="FKF44" s="126"/>
      <c r="FKG44" s="126"/>
      <c r="FKH44" s="126"/>
      <c r="FKI44" s="126"/>
      <c r="FKJ44" s="126"/>
      <c r="FKK44" s="126"/>
      <c r="FKL44" s="126"/>
      <c r="FKM44" s="126"/>
      <c r="FKN44" s="126"/>
      <c r="FKO44" s="126"/>
      <c r="FKP44" s="126"/>
      <c r="FKQ44" s="126"/>
      <c r="FKR44" s="126"/>
      <c r="FKS44" s="126"/>
      <c r="FKT44" s="126"/>
      <c r="FKU44" s="126"/>
      <c r="FKV44" s="126"/>
      <c r="FKW44" s="126"/>
      <c r="FKX44" s="126"/>
      <c r="FKY44" s="126"/>
      <c r="FKZ44" s="126"/>
      <c r="FLA44" s="126"/>
      <c r="FLB44" s="126"/>
      <c r="FLC44" s="126"/>
      <c r="FLD44" s="126"/>
      <c r="FLE44" s="126"/>
      <c r="FLF44" s="126"/>
      <c r="FLG44" s="126"/>
      <c r="FLH44" s="126"/>
      <c r="FLI44" s="126"/>
      <c r="FLJ44" s="126"/>
      <c r="FLK44" s="126"/>
      <c r="FLL44" s="126"/>
      <c r="FLM44" s="126"/>
      <c r="FLN44" s="126"/>
      <c r="FLO44" s="126"/>
      <c r="FLP44" s="126"/>
      <c r="FLQ44" s="126"/>
      <c r="FLR44" s="126"/>
      <c r="FLS44" s="126"/>
      <c r="FLT44" s="126"/>
      <c r="FLU44" s="126"/>
      <c r="FLV44" s="126"/>
      <c r="FLW44" s="126"/>
      <c r="FLX44" s="126"/>
      <c r="FLY44" s="126"/>
      <c r="FLZ44" s="126"/>
      <c r="FMA44" s="126"/>
      <c r="FMB44" s="126"/>
      <c r="FMC44" s="126"/>
      <c r="FMD44" s="126"/>
      <c r="FME44" s="126"/>
      <c r="FMF44" s="126"/>
      <c r="FMG44" s="126"/>
      <c r="FMH44" s="126"/>
      <c r="FMI44" s="126"/>
      <c r="FMJ44" s="126"/>
      <c r="FMK44" s="126"/>
      <c r="FML44" s="126"/>
      <c r="FMM44" s="126"/>
      <c r="FMN44" s="126"/>
      <c r="FMO44" s="126"/>
      <c r="FMP44" s="126"/>
      <c r="FMQ44" s="126"/>
      <c r="FMR44" s="126"/>
      <c r="FMS44" s="126"/>
      <c r="FMT44" s="126"/>
      <c r="FMU44" s="126"/>
      <c r="FMV44" s="126"/>
      <c r="FMW44" s="126"/>
      <c r="FMX44" s="126"/>
      <c r="FMY44" s="126"/>
      <c r="FMZ44" s="126"/>
      <c r="FNA44" s="126"/>
      <c r="FNB44" s="126"/>
      <c r="FNC44" s="126"/>
      <c r="FND44" s="126"/>
      <c r="FNE44" s="126"/>
      <c r="FNF44" s="126"/>
      <c r="FNG44" s="126"/>
      <c r="FNH44" s="126"/>
      <c r="FNI44" s="126"/>
      <c r="FNJ44" s="126"/>
      <c r="FNK44" s="126"/>
      <c r="FNL44" s="126"/>
      <c r="FNM44" s="126"/>
      <c r="FNN44" s="126"/>
      <c r="FNO44" s="126"/>
      <c r="FNP44" s="126"/>
      <c r="FNQ44" s="126"/>
      <c r="FNR44" s="126"/>
      <c r="FNS44" s="126"/>
      <c r="FNT44" s="126"/>
      <c r="FNU44" s="126"/>
      <c r="FNV44" s="126"/>
      <c r="FNW44" s="126"/>
      <c r="FNX44" s="126"/>
      <c r="FNY44" s="126"/>
      <c r="FNZ44" s="126"/>
      <c r="FOA44" s="126"/>
      <c r="FOB44" s="126"/>
      <c r="FOC44" s="126"/>
      <c r="FOD44" s="126"/>
      <c r="FOE44" s="126"/>
      <c r="FOF44" s="126"/>
      <c r="FOG44" s="126"/>
      <c r="FOH44" s="126"/>
      <c r="FOI44" s="126"/>
      <c r="FOJ44" s="126"/>
      <c r="FOK44" s="126"/>
      <c r="FOL44" s="126"/>
      <c r="FOM44" s="126"/>
      <c r="FON44" s="126"/>
      <c r="FOO44" s="126"/>
      <c r="FOP44" s="126"/>
      <c r="FOQ44" s="126"/>
      <c r="FOR44" s="126"/>
      <c r="FOS44" s="126"/>
      <c r="FOT44" s="126"/>
      <c r="FOU44" s="126"/>
      <c r="FOV44" s="126"/>
      <c r="FOW44" s="126"/>
      <c r="FOX44" s="126"/>
      <c r="FOY44" s="126"/>
      <c r="FOZ44" s="126"/>
      <c r="FPA44" s="126"/>
      <c r="FPB44" s="126"/>
      <c r="FPC44" s="126"/>
      <c r="FPD44" s="126"/>
      <c r="FPE44" s="126"/>
      <c r="FPF44" s="126"/>
      <c r="FPG44" s="126"/>
      <c r="FPH44" s="126"/>
      <c r="FPI44" s="126"/>
      <c r="FPJ44" s="126"/>
      <c r="FPK44" s="126"/>
      <c r="FPL44" s="126"/>
      <c r="FPM44" s="126"/>
      <c r="FPN44" s="126"/>
      <c r="FPO44" s="126"/>
      <c r="FPP44" s="126"/>
      <c r="FPQ44" s="126"/>
      <c r="FPR44" s="126"/>
      <c r="FPS44" s="126"/>
      <c r="FPT44" s="126"/>
      <c r="FPU44" s="126"/>
      <c r="FPV44" s="126"/>
      <c r="FPW44" s="126"/>
      <c r="FPX44" s="126"/>
      <c r="FPY44" s="126"/>
      <c r="FPZ44" s="126"/>
      <c r="FQA44" s="126"/>
      <c r="FQB44" s="126"/>
      <c r="FQC44" s="126"/>
      <c r="FQD44" s="126"/>
      <c r="FQE44" s="126"/>
      <c r="FQF44" s="126"/>
      <c r="FQG44" s="126"/>
      <c r="FQH44" s="126"/>
      <c r="FQI44" s="126"/>
      <c r="FQJ44" s="126"/>
      <c r="FQK44" s="126"/>
      <c r="FQL44" s="126"/>
      <c r="FQM44" s="126"/>
      <c r="FQN44" s="126"/>
      <c r="FQO44" s="126"/>
      <c r="FQP44" s="126"/>
      <c r="FQQ44" s="126"/>
      <c r="FQR44" s="126"/>
      <c r="FQS44" s="126"/>
      <c r="FQT44" s="126"/>
      <c r="FQU44" s="126"/>
      <c r="FQV44" s="126"/>
      <c r="FQW44" s="126"/>
      <c r="FQX44" s="126"/>
      <c r="FQY44" s="126"/>
      <c r="FQZ44" s="126"/>
      <c r="FRA44" s="126"/>
      <c r="FRB44" s="126"/>
      <c r="FRC44" s="126"/>
      <c r="FRD44" s="126"/>
      <c r="FRE44" s="126"/>
      <c r="FRF44" s="126"/>
      <c r="FRG44" s="126"/>
      <c r="FRH44" s="126"/>
      <c r="FRI44" s="126"/>
      <c r="FRJ44" s="126"/>
      <c r="FRK44" s="126"/>
      <c r="FRL44" s="126"/>
      <c r="FRM44" s="126"/>
      <c r="FRN44" s="126"/>
      <c r="FRO44" s="126"/>
      <c r="FRP44" s="126"/>
      <c r="FRQ44" s="126"/>
      <c r="FRR44" s="126"/>
      <c r="FRS44" s="126"/>
      <c r="FRT44" s="126"/>
      <c r="FRU44" s="126"/>
      <c r="FRV44" s="126"/>
      <c r="FRW44" s="126"/>
      <c r="FRX44" s="126"/>
      <c r="FRY44" s="126"/>
      <c r="FRZ44" s="126"/>
      <c r="FSA44" s="126"/>
      <c r="FSB44" s="126"/>
      <c r="FSC44" s="126"/>
      <c r="FSD44" s="126"/>
      <c r="FSE44" s="126"/>
      <c r="FSF44" s="126"/>
      <c r="FSG44" s="126"/>
      <c r="FSH44" s="126"/>
      <c r="FSI44" s="126"/>
      <c r="FSJ44" s="126"/>
      <c r="FSK44" s="126"/>
      <c r="FSL44" s="126"/>
      <c r="FSM44" s="126"/>
      <c r="FSN44" s="126"/>
      <c r="FSO44" s="126"/>
      <c r="FSP44" s="126"/>
      <c r="FSQ44" s="126"/>
      <c r="FSR44" s="126"/>
      <c r="FSS44" s="126"/>
      <c r="FST44" s="126"/>
      <c r="FSU44" s="126"/>
      <c r="FSV44" s="126"/>
      <c r="FSW44" s="126"/>
      <c r="FSX44" s="126"/>
      <c r="FSY44" s="126"/>
      <c r="FSZ44" s="126"/>
      <c r="FTA44" s="126"/>
      <c r="FTB44" s="126"/>
      <c r="FTC44" s="126"/>
      <c r="FTD44" s="126"/>
      <c r="FTE44" s="126"/>
      <c r="FTF44" s="126"/>
      <c r="FTG44" s="126"/>
      <c r="FTH44" s="126"/>
      <c r="FTI44" s="126"/>
      <c r="FTJ44" s="126"/>
      <c r="FTK44" s="126"/>
      <c r="FTL44" s="126"/>
      <c r="FTM44" s="126"/>
      <c r="FTN44" s="126"/>
      <c r="FTO44" s="126"/>
      <c r="FTP44" s="126"/>
      <c r="FTQ44" s="126"/>
      <c r="FTR44" s="126"/>
      <c r="FTS44" s="126"/>
      <c r="FTT44" s="126"/>
      <c r="FTU44" s="126"/>
      <c r="FTV44" s="126"/>
      <c r="FTW44" s="126"/>
      <c r="FTX44" s="126"/>
      <c r="FTY44" s="126"/>
      <c r="FTZ44" s="126"/>
      <c r="FUA44" s="126"/>
      <c r="FUB44" s="126"/>
      <c r="FUC44" s="126"/>
      <c r="FUD44" s="126"/>
      <c r="FUE44" s="126"/>
      <c r="FUF44" s="126"/>
      <c r="FUG44" s="126"/>
      <c r="FUH44" s="126"/>
      <c r="FUI44" s="126"/>
      <c r="FUJ44" s="126"/>
      <c r="FUK44" s="126"/>
      <c r="FUL44" s="126"/>
      <c r="FUM44" s="126"/>
      <c r="FUN44" s="126"/>
      <c r="FUO44" s="126"/>
      <c r="FUP44" s="126"/>
      <c r="FUQ44" s="126"/>
      <c r="FUR44" s="126"/>
      <c r="FUS44" s="126"/>
      <c r="FUT44" s="126"/>
      <c r="FUU44" s="126"/>
      <c r="FUV44" s="126"/>
      <c r="FUW44" s="126"/>
      <c r="FUX44" s="126"/>
      <c r="FUY44" s="126"/>
      <c r="FUZ44" s="126"/>
      <c r="FVA44" s="126"/>
      <c r="FVB44" s="126"/>
      <c r="FVC44" s="126"/>
      <c r="FVD44" s="126"/>
      <c r="FVE44" s="126"/>
      <c r="FVF44" s="126"/>
      <c r="FVG44" s="126"/>
      <c r="FVH44" s="126"/>
      <c r="FVI44" s="126"/>
      <c r="FVJ44" s="126"/>
      <c r="FVK44" s="126"/>
      <c r="FVL44" s="126"/>
      <c r="FVM44" s="126"/>
      <c r="FVN44" s="126"/>
      <c r="FVO44" s="126"/>
      <c r="FVP44" s="126"/>
      <c r="FVQ44" s="126"/>
      <c r="FVR44" s="126"/>
      <c r="FVS44" s="126"/>
      <c r="FVT44" s="126"/>
      <c r="FVU44" s="126"/>
      <c r="FVV44" s="126"/>
      <c r="FVW44" s="126"/>
      <c r="FVX44" s="126"/>
      <c r="FVY44" s="126"/>
      <c r="FVZ44" s="126"/>
      <c r="FWA44" s="126"/>
      <c r="FWB44" s="126"/>
      <c r="FWC44" s="126"/>
      <c r="FWD44" s="126"/>
      <c r="FWE44" s="126"/>
      <c r="FWF44" s="126"/>
      <c r="FWG44" s="126"/>
      <c r="FWH44" s="126"/>
      <c r="FWI44" s="126"/>
      <c r="FWJ44" s="126"/>
      <c r="FWK44" s="126"/>
      <c r="FWL44" s="126"/>
      <c r="FWM44" s="126"/>
      <c r="FWN44" s="126"/>
      <c r="FWO44" s="126"/>
      <c r="FWP44" s="126"/>
      <c r="FWQ44" s="126"/>
      <c r="FWR44" s="126"/>
      <c r="FWS44" s="126"/>
      <c r="FWT44" s="126"/>
      <c r="FWU44" s="126"/>
      <c r="FWV44" s="126"/>
      <c r="FWW44" s="126"/>
      <c r="FWX44" s="126"/>
      <c r="FWY44" s="126"/>
      <c r="FWZ44" s="126"/>
      <c r="FXA44" s="126"/>
      <c r="FXB44" s="126"/>
      <c r="FXC44" s="126"/>
      <c r="FXD44" s="126"/>
      <c r="FXE44" s="126"/>
      <c r="FXF44" s="126"/>
      <c r="FXG44" s="126"/>
      <c r="FXH44" s="126"/>
      <c r="FXI44" s="126"/>
      <c r="FXJ44" s="126"/>
      <c r="FXK44" s="126"/>
      <c r="FXL44" s="126"/>
      <c r="FXM44" s="126"/>
      <c r="FXN44" s="126"/>
      <c r="FXO44" s="126"/>
      <c r="FXP44" s="126"/>
      <c r="FXQ44" s="126"/>
      <c r="FXR44" s="126"/>
      <c r="FXS44" s="126"/>
      <c r="FXT44" s="126"/>
      <c r="FXU44" s="126"/>
      <c r="FXV44" s="126"/>
      <c r="FXW44" s="126"/>
      <c r="FXX44" s="126"/>
      <c r="FXY44" s="126"/>
      <c r="FXZ44" s="126"/>
      <c r="FYA44" s="126"/>
      <c r="FYB44" s="126"/>
      <c r="FYC44" s="126"/>
      <c r="FYD44" s="126"/>
      <c r="FYE44" s="126"/>
      <c r="FYF44" s="126"/>
      <c r="FYG44" s="126"/>
      <c r="FYH44" s="126"/>
      <c r="FYI44" s="126"/>
      <c r="FYJ44" s="126"/>
      <c r="FYK44" s="126"/>
      <c r="FYL44" s="126"/>
      <c r="FYM44" s="126"/>
      <c r="FYN44" s="126"/>
      <c r="FYO44" s="126"/>
      <c r="FYP44" s="126"/>
      <c r="FYQ44" s="126"/>
      <c r="FYR44" s="126"/>
      <c r="FYS44" s="126"/>
      <c r="FYT44" s="126"/>
      <c r="FYU44" s="126"/>
      <c r="FYV44" s="126"/>
      <c r="FYW44" s="126"/>
      <c r="FYX44" s="126"/>
      <c r="FYY44" s="126"/>
      <c r="FYZ44" s="126"/>
      <c r="FZA44" s="126"/>
      <c r="FZB44" s="126"/>
      <c r="FZC44" s="126"/>
      <c r="FZD44" s="126"/>
      <c r="FZE44" s="126"/>
      <c r="FZF44" s="126"/>
      <c r="FZG44" s="126"/>
      <c r="FZH44" s="126"/>
      <c r="FZI44" s="126"/>
      <c r="FZJ44" s="126"/>
      <c r="FZK44" s="126"/>
      <c r="FZL44" s="126"/>
      <c r="FZM44" s="126"/>
      <c r="FZN44" s="126"/>
      <c r="FZO44" s="126"/>
      <c r="FZP44" s="126"/>
      <c r="FZQ44" s="126"/>
      <c r="FZR44" s="126"/>
      <c r="FZS44" s="126"/>
      <c r="FZT44" s="126"/>
      <c r="FZU44" s="126"/>
      <c r="FZV44" s="126"/>
      <c r="FZW44" s="126"/>
      <c r="FZX44" s="126"/>
      <c r="FZY44" s="126"/>
      <c r="FZZ44" s="126"/>
      <c r="GAA44" s="126"/>
      <c r="GAB44" s="126"/>
      <c r="GAC44" s="126"/>
      <c r="GAD44" s="126"/>
      <c r="GAE44" s="126"/>
      <c r="GAF44" s="126"/>
      <c r="GAG44" s="126"/>
      <c r="GAH44" s="126"/>
      <c r="GAI44" s="126"/>
      <c r="GAJ44" s="126"/>
      <c r="GAK44" s="126"/>
      <c r="GAL44" s="126"/>
      <c r="GAM44" s="126"/>
      <c r="GAN44" s="126"/>
      <c r="GAO44" s="126"/>
      <c r="GAP44" s="126"/>
      <c r="GAQ44" s="126"/>
      <c r="GAR44" s="126"/>
      <c r="GAS44" s="126"/>
      <c r="GAT44" s="126"/>
      <c r="GAU44" s="126"/>
      <c r="GAV44" s="126"/>
      <c r="GAW44" s="126"/>
      <c r="GAX44" s="126"/>
      <c r="GAY44" s="126"/>
      <c r="GAZ44" s="126"/>
      <c r="GBA44" s="126"/>
      <c r="GBB44" s="126"/>
      <c r="GBC44" s="126"/>
      <c r="GBD44" s="126"/>
      <c r="GBE44" s="126"/>
      <c r="GBF44" s="126"/>
      <c r="GBG44" s="126"/>
      <c r="GBH44" s="126"/>
      <c r="GBI44" s="126"/>
      <c r="GBJ44" s="126"/>
      <c r="GBK44" s="126"/>
      <c r="GBL44" s="126"/>
      <c r="GBM44" s="126"/>
      <c r="GBN44" s="126"/>
      <c r="GBO44" s="126"/>
      <c r="GBP44" s="126"/>
      <c r="GBQ44" s="126"/>
      <c r="GBR44" s="126"/>
      <c r="GBS44" s="126"/>
      <c r="GBT44" s="126"/>
      <c r="GBU44" s="126"/>
      <c r="GBV44" s="126"/>
      <c r="GBW44" s="126"/>
      <c r="GBX44" s="126"/>
      <c r="GBY44" s="126"/>
      <c r="GBZ44" s="126"/>
      <c r="GCA44" s="126"/>
      <c r="GCB44" s="126"/>
      <c r="GCC44" s="126"/>
      <c r="GCD44" s="126"/>
      <c r="GCE44" s="126"/>
      <c r="GCF44" s="126"/>
      <c r="GCG44" s="126"/>
      <c r="GCH44" s="126"/>
      <c r="GCI44" s="126"/>
      <c r="GCJ44" s="126"/>
      <c r="GCK44" s="126"/>
      <c r="GCL44" s="126"/>
      <c r="GCM44" s="126"/>
      <c r="GCN44" s="126"/>
      <c r="GCO44" s="126"/>
      <c r="GCP44" s="126"/>
      <c r="GCQ44" s="126"/>
      <c r="GCR44" s="126"/>
      <c r="GCS44" s="126"/>
      <c r="GCT44" s="126"/>
      <c r="GCU44" s="126"/>
      <c r="GCV44" s="126"/>
      <c r="GCW44" s="126"/>
      <c r="GCX44" s="126"/>
      <c r="GCY44" s="126"/>
      <c r="GCZ44" s="126"/>
      <c r="GDA44" s="126"/>
      <c r="GDB44" s="126"/>
      <c r="GDC44" s="126"/>
      <c r="GDD44" s="126"/>
      <c r="GDE44" s="126"/>
      <c r="GDF44" s="126"/>
      <c r="GDG44" s="126"/>
      <c r="GDH44" s="126"/>
      <c r="GDI44" s="126"/>
      <c r="GDJ44" s="126"/>
      <c r="GDK44" s="126"/>
      <c r="GDL44" s="126"/>
      <c r="GDM44" s="126"/>
      <c r="GDN44" s="126"/>
      <c r="GDO44" s="126"/>
      <c r="GDP44" s="126"/>
      <c r="GDQ44" s="126"/>
      <c r="GDR44" s="126"/>
      <c r="GDS44" s="126"/>
      <c r="GDT44" s="126"/>
      <c r="GDU44" s="126"/>
      <c r="GDV44" s="126"/>
      <c r="GDW44" s="126"/>
      <c r="GDX44" s="126"/>
      <c r="GDY44" s="126"/>
      <c r="GDZ44" s="126"/>
      <c r="GEA44" s="126"/>
      <c r="GEB44" s="126"/>
      <c r="GEC44" s="126"/>
      <c r="GED44" s="126"/>
      <c r="GEE44" s="126"/>
      <c r="GEF44" s="126"/>
      <c r="GEG44" s="126"/>
      <c r="GEH44" s="126"/>
      <c r="GEI44" s="126"/>
      <c r="GEJ44" s="126"/>
      <c r="GEK44" s="126"/>
      <c r="GEL44" s="126"/>
      <c r="GEM44" s="126"/>
      <c r="GEN44" s="126"/>
      <c r="GEO44" s="126"/>
      <c r="GEP44" s="126"/>
      <c r="GEQ44" s="126"/>
      <c r="GER44" s="126"/>
      <c r="GES44" s="126"/>
      <c r="GET44" s="126"/>
      <c r="GEU44" s="126"/>
      <c r="GEV44" s="126"/>
      <c r="GEW44" s="126"/>
      <c r="GEX44" s="126"/>
      <c r="GEY44" s="126"/>
      <c r="GEZ44" s="126"/>
      <c r="GFA44" s="126"/>
      <c r="GFB44" s="126"/>
      <c r="GFC44" s="126"/>
      <c r="GFD44" s="126"/>
      <c r="GFE44" s="126"/>
      <c r="GFF44" s="126"/>
      <c r="GFG44" s="126"/>
      <c r="GFH44" s="126"/>
      <c r="GFI44" s="126"/>
      <c r="GFJ44" s="126"/>
      <c r="GFK44" s="126"/>
      <c r="GFL44" s="126"/>
      <c r="GFM44" s="126"/>
      <c r="GFN44" s="126"/>
      <c r="GFO44" s="126"/>
      <c r="GFP44" s="126"/>
      <c r="GFQ44" s="126"/>
      <c r="GFR44" s="126"/>
      <c r="GFS44" s="126"/>
      <c r="GFT44" s="126"/>
      <c r="GFU44" s="126"/>
      <c r="GFV44" s="126"/>
      <c r="GFW44" s="126"/>
      <c r="GFX44" s="126"/>
      <c r="GFY44" s="126"/>
      <c r="GFZ44" s="126"/>
      <c r="GGA44" s="126"/>
      <c r="GGB44" s="126"/>
      <c r="GGC44" s="126"/>
      <c r="GGD44" s="126"/>
      <c r="GGE44" s="126"/>
      <c r="GGF44" s="126"/>
      <c r="GGG44" s="126"/>
      <c r="GGH44" s="126"/>
      <c r="GGI44" s="126"/>
      <c r="GGJ44" s="126"/>
      <c r="GGK44" s="126"/>
      <c r="GGL44" s="126"/>
      <c r="GGM44" s="126"/>
      <c r="GGN44" s="126"/>
      <c r="GGO44" s="126"/>
      <c r="GGP44" s="126"/>
      <c r="GGQ44" s="126"/>
      <c r="GGR44" s="126"/>
      <c r="GGS44" s="126"/>
      <c r="GGT44" s="126"/>
      <c r="GGU44" s="126"/>
      <c r="GGV44" s="126"/>
      <c r="GGW44" s="126"/>
      <c r="GGX44" s="126"/>
      <c r="GGY44" s="126"/>
      <c r="GGZ44" s="126"/>
      <c r="GHA44" s="126"/>
      <c r="GHB44" s="126"/>
      <c r="GHC44" s="126"/>
      <c r="GHD44" s="126"/>
      <c r="GHE44" s="126"/>
      <c r="GHF44" s="126"/>
      <c r="GHG44" s="126"/>
      <c r="GHH44" s="126"/>
      <c r="GHI44" s="126"/>
      <c r="GHJ44" s="126"/>
      <c r="GHK44" s="126"/>
      <c r="GHL44" s="126"/>
      <c r="GHM44" s="126"/>
      <c r="GHN44" s="126"/>
      <c r="GHO44" s="126"/>
      <c r="GHP44" s="126"/>
      <c r="GHQ44" s="126"/>
      <c r="GHR44" s="126"/>
      <c r="GHS44" s="126"/>
      <c r="GHT44" s="126"/>
      <c r="GHU44" s="126"/>
      <c r="GHV44" s="126"/>
      <c r="GHW44" s="126"/>
      <c r="GHX44" s="126"/>
      <c r="GHY44" s="126"/>
      <c r="GHZ44" s="126"/>
      <c r="GIA44" s="126"/>
      <c r="GIB44" s="126"/>
      <c r="GIC44" s="126"/>
      <c r="GID44" s="126"/>
      <c r="GIE44" s="126"/>
      <c r="GIF44" s="126"/>
      <c r="GIG44" s="126"/>
      <c r="GIH44" s="126"/>
      <c r="GII44" s="126"/>
      <c r="GIJ44" s="126"/>
      <c r="GIK44" s="126"/>
      <c r="GIL44" s="126"/>
      <c r="GIM44" s="126"/>
      <c r="GIN44" s="126"/>
      <c r="GIO44" s="126"/>
      <c r="GIP44" s="126"/>
      <c r="GIQ44" s="126"/>
      <c r="GIR44" s="126"/>
      <c r="GIS44" s="126"/>
      <c r="GIT44" s="126"/>
      <c r="GIU44" s="126"/>
      <c r="GIV44" s="126"/>
      <c r="GIW44" s="126"/>
      <c r="GIX44" s="126"/>
      <c r="GIY44" s="126"/>
      <c r="GIZ44" s="126"/>
      <c r="GJA44" s="126"/>
      <c r="GJB44" s="126"/>
      <c r="GJC44" s="126"/>
      <c r="GJD44" s="126"/>
      <c r="GJE44" s="126"/>
      <c r="GJF44" s="126"/>
      <c r="GJG44" s="126"/>
      <c r="GJH44" s="126"/>
      <c r="GJI44" s="126"/>
      <c r="GJJ44" s="126"/>
      <c r="GJK44" s="126"/>
      <c r="GJL44" s="126"/>
      <c r="GJM44" s="126"/>
      <c r="GJN44" s="126"/>
      <c r="GJO44" s="126"/>
      <c r="GJP44" s="126"/>
      <c r="GJQ44" s="126"/>
      <c r="GJR44" s="126"/>
      <c r="GJS44" s="126"/>
      <c r="GJT44" s="126"/>
      <c r="GJU44" s="126"/>
      <c r="GJV44" s="126"/>
      <c r="GJW44" s="126"/>
      <c r="GJX44" s="126"/>
      <c r="GJY44" s="126"/>
      <c r="GJZ44" s="126"/>
      <c r="GKA44" s="126"/>
      <c r="GKB44" s="126"/>
      <c r="GKC44" s="126"/>
      <c r="GKD44" s="126"/>
      <c r="GKE44" s="126"/>
      <c r="GKF44" s="126"/>
      <c r="GKG44" s="126"/>
      <c r="GKH44" s="126"/>
      <c r="GKI44" s="126"/>
      <c r="GKJ44" s="126"/>
      <c r="GKK44" s="126"/>
      <c r="GKL44" s="126"/>
      <c r="GKM44" s="126"/>
      <c r="GKN44" s="126"/>
      <c r="GKO44" s="126"/>
      <c r="GKP44" s="126"/>
      <c r="GKQ44" s="126"/>
      <c r="GKR44" s="126"/>
      <c r="GKS44" s="126"/>
      <c r="GKT44" s="126"/>
      <c r="GKU44" s="126"/>
      <c r="GKV44" s="126"/>
      <c r="GKW44" s="126"/>
      <c r="GKX44" s="126"/>
      <c r="GKY44" s="126"/>
      <c r="GKZ44" s="126"/>
      <c r="GLA44" s="126"/>
      <c r="GLB44" s="126"/>
      <c r="GLC44" s="126"/>
      <c r="GLD44" s="126"/>
      <c r="GLE44" s="126"/>
      <c r="GLF44" s="126"/>
      <c r="GLG44" s="126"/>
      <c r="GLH44" s="126"/>
      <c r="GLI44" s="126"/>
      <c r="GLJ44" s="126"/>
      <c r="GLK44" s="126"/>
      <c r="GLL44" s="126"/>
      <c r="GLM44" s="126"/>
      <c r="GLN44" s="126"/>
      <c r="GLO44" s="126"/>
      <c r="GLP44" s="126"/>
      <c r="GLQ44" s="126"/>
      <c r="GLR44" s="126"/>
      <c r="GLS44" s="126"/>
      <c r="GLT44" s="126"/>
      <c r="GLU44" s="126"/>
      <c r="GLV44" s="126"/>
      <c r="GLW44" s="126"/>
      <c r="GLX44" s="126"/>
      <c r="GLY44" s="126"/>
      <c r="GLZ44" s="126"/>
      <c r="GMA44" s="126"/>
      <c r="GMB44" s="126"/>
      <c r="GMC44" s="126"/>
      <c r="GMD44" s="126"/>
      <c r="GME44" s="126"/>
      <c r="GMF44" s="126"/>
      <c r="GMG44" s="126"/>
      <c r="GMH44" s="126"/>
      <c r="GMI44" s="126"/>
      <c r="GMJ44" s="126"/>
      <c r="GMK44" s="126"/>
      <c r="GML44" s="126"/>
      <c r="GMM44" s="126"/>
      <c r="GMN44" s="126"/>
      <c r="GMO44" s="126"/>
      <c r="GMP44" s="126"/>
      <c r="GMQ44" s="126"/>
      <c r="GMR44" s="126"/>
      <c r="GMS44" s="126"/>
      <c r="GMT44" s="126"/>
      <c r="GMU44" s="126"/>
      <c r="GMV44" s="126"/>
      <c r="GMW44" s="126"/>
      <c r="GMX44" s="126"/>
      <c r="GMY44" s="126"/>
      <c r="GMZ44" s="126"/>
      <c r="GNA44" s="126"/>
      <c r="GNB44" s="126"/>
      <c r="GNC44" s="126"/>
      <c r="GND44" s="126"/>
      <c r="GNE44" s="126"/>
      <c r="GNF44" s="126"/>
      <c r="GNG44" s="126"/>
      <c r="GNH44" s="126"/>
      <c r="GNI44" s="126"/>
      <c r="GNJ44" s="126"/>
      <c r="GNK44" s="126"/>
      <c r="GNL44" s="126"/>
      <c r="GNM44" s="126"/>
      <c r="GNN44" s="126"/>
      <c r="GNO44" s="126"/>
      <c r="GNP44" s="126"/>
      <c r="GNQ44" s="126"/>
      <c r="GNR44" s="126"/>
      <c r="GNS44" s="126"/>
      <c r="GNT44" s="126"/>
      <c r="GNU44" s="126"/>
      <c r="GNV44" s="126"/>
      <c r="GNW44" s="126"/>
      <c r="GNX44" s="126"/>
      <c r="GNY44" s="126"/>
      <c r="GNZ44" s="126"/>
      <c r="GOA44" s="126"/>
      <c r="GOB44" s="126"/>
      <c r="GOC44" s="126"/>
      <c r="GOD44" s="126"/>
      <c r="GOE44" s="126"/>
      <c r="GOF44" s="126"/>
      <c r="GOG44" s="126"/>
      <c r="GOH44" s="126"/>
      <c r="GOI44" s="126"/>
      <c r="GOJ44" s="126"/>
      <c r="GOK44" s="126"/>
      <c r="GOL44" s="126"/>
      <c r="GOM44" s="126"/>
      <c r="GON44" s="126"/>
      <c r="GOO44" s="126"/>
      <c r="GOP44" s="126"/>
      <c r="GOQ44" s="126"/>
      <c r="GOR44" s="126"/>
      <c r="GOS44" s="126"/>
      <c r="GOT44" s="126"/>
      <c r="GOU44" s="126"/>
      <c r="GOV44" s="126"/>
      <c r="GOW44" s="126"/>
      <c r="GOX44" s="126"/>
      <c r="GOY44" s="126"/>
      <c r="GOZ44" s="126"/>
      <c r="GPA44" s="126"/>
      <c r="GPB44" s="126"/>
      <c r="GPC44" s="126"/>
      <c r="GPD44" s="126"/>
      <c r="GPE44" s="126"/>
      <c r="GPF44" s="126"/>
      <c r="GPG44" s="126"/>
      <c r="GPH44" s="126"/>
      <c r="GPI44" s="126"/>
      <c r="GPJ44" s="126"/>
      <c r="GPK44" s="126"/>
      <c r="GPL44" s="126"/>
      <c r="GPM44" s="126"/>
      <c r="GPN44" s="126"/>
      <c r="GPO44" s="126"/>
      <c r="GPP44" s="126"/>
      <c r="GPQ44" s="126"/>
      <c r="GPR44" s="126"/>
      <c r="GPS44" s="126"/>
      <c r="GPT44" s="126"/>
      <c r="GPU44" s="126"/>
      <c r="GPV44" s="126"/>
      <c r="GPW44" s="126"/>
      <c r="GPX44" s="126"/>
      <c r="GPY44" s="126"/>
      <c r="GPZ44" s="126"/>
      <c r="GQA44" s="126"/>
      <c r="GQB44" s="126"/>
      <c r="GQC44" s="126"/>
      <c r="GQD44" s="126"/>
      <c r="GQE44" s="126"/>
      <c r="GQF44" s="126"/>
      <c r="GQG44" s="126"/>
      <c r="GQH44" s="126"/>
      <c r="GQI44" s="126"/>
      <c r="GQJ44" s="126"/>
      <c r="GQK44" s="126"/>
      <c r="GQL44" s="126"/>
      <c r="GQM44" s="126"/>
      <c r="GQN44" s="126"/>
      <c r="GQO44" s="126"/>
      <c r="GQP44" s="126"/>
      <c r="GQQ44" s="126"/>
      <c r="GQR44" s="126"/>
      <c r="GQS44" s="126"/>
      <c r="GQT44" s="126"/>
      <c r="GQU44" s="126"/>
      <c r="GQV44" s="126"/>
      <c r="GQW44" s="126"/>
      <c r="GQX44" s="126"/>
      <c r="GQY44" s="126"/>
      <c r="GQZ44" s="126"/>
      <c r="GRA44" s="126"/>
      <c r="GRB44" s="126"/>
      <c r="GRC44" s="126"/>
      <c r="GRD44" s="126"/>
      <c r="GRE44" s="126"/>
      <c r="GRF44" s="126"/>
      <c r="GRG44" s="126"/>
      <c r="GRH44" s="126"/>
      <c r="GRI44" s="126"/>
      <c r="GRJ44" s="126"/>
      <c r="GRK44" s="126"/>
      <c r="GRL44" s="126"/>
      <c r="GRM44" s="126"/>
      <c r="GRN44" s="126"/>
      <c r="GRO44" s="126"/>
      <c r="GRP44" s="126"/>
      <c r="GRQ44" s="126"/>
      <c r="GRR44" s="126"/>
      <c r="GRS44" s="126"/>
      <c r="GRT44" s="126"/>
      <c r="GRU44" s="126"/>
      <c r="GRV44" s="126"/>
      <c r="GRW44" s="126"/>
      <c r="GRX44" s="126"/>
      <c r="GRY44" s="126"/>
      <c r="GRZ44" s="126"/>
      <c r="GSA44" s="126"/>
      <c r="GSB44" s="126"/>
      <c r="GSC44" s="126"/>
      <c r="GSD44" s="126"/>
      <c r="GSE44" s="126"/>
      <c r="GSF44" s="126"/>
      <c r="GSG44" s="126"/>
      <c r="GSH44" s="126"/>
      <c r="GSI44" s="126"/>
      <c r="GSJ44" s="126"/>
      <c r="GSK44" s="126"/>
      <c r="GSL44" s="126"/>
      <c r="GSM44" s="126"/>
      <c r="GSN44" s="126"/>
      <c r="GSO44" s="126"/>
      <c r="GSP44" s="126"/>
      <c r="GSQ44" s="126"/>
      <c r="GSR44" s="126"/>
      <c r="GSS44" s="126"/>
      <c r="GST44" s="126"/>
      <c r="GSU44" s="126"/>
      <c r="GSV44" s="126"/>
      <c r="GSW44" s="126"/>
      <c r="GSX44" s="126"/>
      <c r="GSY44" s="126"/>
      <c r="GSZ44" s="126"/>
      <c r="GTA44" s="126"/>
      <c r="GTB44" s="126"/>
      <c r="GTC44" s="126"/>
      <c r="GTD44" s="126"/>
      <c r="GTE44" s="126"/>
      <c r="GTF44" s="126"/>
      <c r="GTG44" s="126"/>
      <c r="GTH44" s="126"/>
      <c r="GTI44" s="126"/>
      <c r="GTJ44" s="126"/>
      <c r="GTK44" s="126"/>
      <c r="GTL44" s="126"/>
      <c r="GTM44" s="126"/>
      <c r="GTN44" s="126"/>
      <c r="GTO44" s="126"/>
      <c r="GTP44" s="126"/>
      <c r="GTQ44" s="126"/>
      <c r="GTR44" s="126"/>
      <c r="GTS44" s="126"/>
      <c r="GTT44" s="126"/>
      <c r="GTU44" s="126"/>
      <c r="GTV44" s="126"/>
      <c r="GTW44" s="126"/>
      <c r="GTX44" s="126"/>
      <c r="GTY44" s="126"/>
      <c r="GTZ44" s="126"/>
      <c r="GUA44" s="126"/>
      <c r="GUB44" s="126"/>
      <c r="GUC44" s="126"/>
      <c r="GUD44" s="126"/>
      <c r="GUE44" s="126"/>
      <c r="GUF44" s="126"/>
      <c r="GUG44" s="126"/>
      <c r="GUH44" s="126"/>
      <c r="GUI44" s="126"/>
      <c r="GUJ44" s="126"/>
      <c r="GUK44" s="126"/>
      <c r="GUL44" s="126"/>
      <c r="GUM44" s="126"/>
      <c r="GUN44" s="126"/>
      <c r="GUO44" s="126"/>
      <c r="GUP44" s="126"/>
      <c r="GUQ44" s="126"/>
      <c r="GUR44" s="126"/>
      <c r="GUS44" s="126"/>
      <c r="GUT44" s="126"/>
      <c r="GUU44" s="126"/>
      <c r="GUV44" s="126"/>
      <c r="GUW44" s="126"/>
      <c r="GUX44" s="126"/>
      <c r="GUY44" s="126"/>
      <c r="GUZ44" s="126"/>
      <c r="GVA44" s="126"/>
      <c r="GVB44" s="126"/>
      <c r="GVC44" s="126"/>
      <c r="GVD44" s="126"/>
      <c r="GVE44" s="126"/>
      <c r="GVF44" s="126"/>
      <c r="GVG44" s="126"/>
      <c r="GVH44" s="126"/>
      <c r="GVI44" s="126"/>
      <c r="GVJ44" s="126"/>
      <c r="GVK44" s="126"/>
      <c r="GVL44" s="126"/>
      <c r="GVM44" s="126"/>
      <c r="GVN44" s="126"/>
      <c r="GVO44" s="126"/>
      <c r="GVP44" s="126"/>
      <c r="GVQ44" s="126"/>
      <c r="GVR44" s="126"/>
      <c r="GVS44" s="126"/>
      <c r="GVT44" s="126"/>
      <c r="GVU44" s="126"/>
      <c r="GVV44" s="126"/>
      <c r="GVW44" s="126"/>
      <c r="GVX44" s="126"/>
      <c r="GVY44" s="126"/>
      <c r="GVZ44" s="126"/>
      <c r="GWA44" s="126"/>
      <c r="GWB44" s="126"/>
      <c r="GWC44" s="126"/>
      <c r="GWD44" s="126"/>
      <c r="GWE44" s="126"/>
      <c r="GWF44" s="126"/>
      <c r="GWG44" s="126"/>
      <c r="GWH44" s="126"/>
      <c r="GWI44" s="126"/>
      <c r="GWJ44" s="126"/>
      <c r="GWK44" s="126"/>
      <c r="GWL44" s="126"/>
      <c r="GWM44" s="126"/>
      <c r="GWN44" s="126"/>
      <c r="GWO44" s="126"/>
      <c r="GWP44" s="126"/>
      <c r="GWQ44" s="126"/>
      <c r="GWR44" s="126"/>
      <c r="GWS44" s="126"/>
      <c r="GWT44" s="126"/>
      <c r="GWU44" s="126"/>
      <c r="GWV44" s="126"/>
      <c r="GWW44" s="126"/>
      <c r="GWX44" s="126"/>
      <c r="GWY44" s="126"/>
      <c r="GWZ44" s="126"/>
      <c r="GXA44" s="126"/>
      <c r="GXB44" s="126"/>
      <c r="GXC44" s="126"/>
      <c r="GXD44" s="126"/>
      <c r="GXE44" s="126"/>
      <c r="GXF44" s="126"/>
      <c r="GXG44" s="126"/>
      <c r="GXH44" s="126"/>
      <c r="GXI44" s="126"/>
      <c r="GXJ44" s="126"/>
      <c r="GXK44" s="126"/>
      <c r="GXL44" s="126"/>
      <c r="GXM44" s="126"/>
      <c r="GXN44" s="126"/>
      <c r="GXO44" s="126"/>
      <c r="GXP44" s="126"/>
      <c r="GXQ44" s="126"/>
      <c r="GXR44" s="126"/>
      <c r="GXS44" s="126"/>
      <c r="GXT44" s="126"/>
      <c r="GXU44" s="126"/>
      <c r="GXV44" s="126"/>
      <c r="GXW44" s="126"/>
      <c r="GXX44" s="126"/>
      <c r="GXY44" s="126"/>
      <c r="GXZ44" s="126"/>
      <c r="GYA44" s="126"/>
      <c r="GYB44" s="126"/>
      <c r="GYC44" s="126"/>
      <c r="GYD44" s="126"/>
      <c r="GYE44" s="126"/>
      <c r="GYF44" s="126"/>
      <c r="GYG44" s="126"/>
      <c r="GYH44" s="126"/>
      <c r="GYI44" s="126"/>
      <c r="GYJ44" s="126"/>
      <c r="GYK44" s="126"/>
      <c r="GYL44" s="126"/>
      <c r="GYM44" s="126"/>
      <c r="GYN44" s="126"/>
      <c r="GYO44" s="126"/>
      <c r="GYP44" s="126"/>
      <c r="GYQ44" s="126"/>
      <c r="GYR44" s="126"/>
      <c r="GYS44" s="126"/>
      <c r="GYT44" s="126"/>
      <c r="GYU44" s="126"/>
      <c r="GYV44" s="126"/>
      <c r="GYW44" s="126"/>
      <c r="GYX44" s="126"/>
      <c r="GYY44" s="126"/>
      <c r="GYZ44" s="126"/>
      <c r="GZA44" s="126"/>
      <c r="GZB44" s="126"/>
      <c r="GZC44" s="126"/>
      <c r="GZD44" s="126"/>
      <c r="GZE44" s="126"/>
      <c r="GZF44" s="126"/>
      <c r="GZG44" s="126"/>
      <c r="GZH44" s="126"/>
      <c r="GZI44" s="126"/>
      <c r="GZJ44" s="126"/>
      <c r="GZK44" s="126"/>
      <c r="GZL44" s="126"/>
      <c r="GZM44" s="126"/>
      <c r="GZN44" s="126"/>
      <c r="GZO44" s="126"/>
      <c r="GZP44" s="126"/>
      <c r="GZQ44" s="126"/>
      <c r="GZR44" s="126"/>
      <c r="GZS44" s="126"/>
      <c r="GZT44" s="126"/>
      <c r="GZU44" s="126"/>
      <c r="GZV44" s="126"/>
      <c r="GZW44" s="126"/>
      <c r="GZX44" s="126"/>
      <c r="GZY44" s="126"/>
      <c r="GZZ44" s="126"/>
      <c r="HAA44" s="126"/>
      <c r="HAB44" s="126"/>
      <c r="HAC44" s="126"/>
      <c r="HAD44" s="126"/>
      <c r="HAE44" s="126"/>
      <c r="HAF44" s="126"/>
      <c r="HAG44" s="126"/>
      <c r="HAH44" s="126"/>
      <c r="HAI44" s="126"/>
      <c r="HAJ44" s="126"/>
      <c r="HAK44" s="126"/>
      <c r="HAL44" s="126"/>
      <c r="HAM44" s="126"/>
      <c r="HAN44" s="126"/>
      <c r="HAO44" s="126"/>
      <c r="HAP44" s="126"/>
      <c r="HAQ44" s="126"/>
      <c r="HAR44" s="126"/>
      <c r="HAS44" s="126"/>
      <c r="HAT44" s="126"/>
      <c r="HAU44" s="126"/>
      <c r="HAV44" s="126"/>
      <c r="HAW44" s="126"/>
      <c r="HAX44" s="126"/>
      <c r="HAY44" s="126"/>
      <c r="HAZ44" s="126"/>
      <c r="HBA44" s="126"/>
      <c r="HBB44" s="126"/>
      <c r="HBC44" s="126"/>
      <c r="HBD44" s="126"/>
      <c r="HBE44" s="126"/>
      <c r="HBF44" s="126"/>
      <c r="HBG44" s="126"/>
      <c r="HBH44" s="126"/>
      <c r="HBI44" s="126"/>
      <c r="HBJ44" s="126"/>
      <c r="HBK44" s="126"/>
      <c r="HBL44" s="126"/>
      <c r="HBM44" s="126"/>
      <c r="HBN44" s="126"/>
      <c r="HBO44" s="126"/>
      <c r="HBP44" s="126"/>
      <c r="HBQ44" s="126"/>
      <c r="HBR44" s="126"/>
      <c r="HBS44" s="126"/>
      <c r="HBT44" s="126"/>
      <c r="HBU44" s="126"/>
      <c r="HBV44" s="126"/>
      <c r="HBW44" s="126"/>
      <c r="HBX44" s="126"/>
      <c r="HBY44" s="126"/>
      <c r="HBZ44" s="126"/>
      <c r="HCA44" s="126"/>
      <c r="HCB44" s="126"/>
      <c r="HCC44" s="126"/>
      <c r="HCD44" s="126"/>
      <c r="HCE44" s="126"/>
      <c r="HCF44" s="126"/>
      <c r="HCG44" s="126"/>
      <c r="HCH44" s="126"/>
      <c r="HCI44" s="126"/>
      <c r="HCJ44" s="126"/>
      <c r="HCK44" s="126"/>
      <c r="HCL44" s="126"/>
      <c r="HCM44" s="126"/>
      <c r="HCN44" s="126"/>
      <c r="HCO44" s="126"/>
      <c r="HCP44" s="126"/>
      <c r="HCQ44" s="126"/>
      <c r="HCR44" s="126"/>
      <c r="HCS44" s="126"/>
      <c r="HCT44" s="126"/>
      <c r="HCU44" s="126"/>
      <c r="HCV44" s="126"/>
      <c r="HCW44" s="126"/>
      <c r="HCX44" s="126"/>
      <c r="HCY44" s="126"/>
      <c r="HCZ44" s="126"/>
      <c r="HDA44" s="126"/>
      <c r="HDB44" s="126"/>
      <c r="HDC44" s="126"/>
      <c r="HDD44" s="126"/>
      <c r="HDE44" s="126"/>
      <c r="HDF44" s="126"/>
      <c r="HDG44" s="126"/>
      <c r="HDH44" s="126"/>
      <c r="HDI44" s="126"/>
      <c r="HDJ44" s="126"/>
      <c r="HDK44" s="126"/>
      <c r="HDL44" s="126"/>
      <c r="HDM44" s="126"/>
      <c r="HDN44" s="126"/>
      <c r="HDO44" s="126"/>
      <c r="HDP44" s="126"/>
      <c r="HDQ44" s="126"/>
      <c r="HDR44" s="126"/>
      <c r="HDS44" s="126"/>
      <c r="HDT44" s="126"/>
      <c r="HDU44" s="126"/>
      <c r="HDV44" s="126"/>
      <c r="HDW44" s="126"/>
      <c r="HDX44" s="126"/>
      <c r="HDY44" s="126"/>
      <c r="HDZ44" s="126"/>
      <c r="HEA44" s="126"/>
      <c r="HEB44" s="126"/>
      <c r="HEC44" s="126"/>
      <c r="HED44" s="126"/>
      <c r="HEE44" s="126"/>
      <c r="HEF44" s="126"/>
      <c r="HEG44" s="126"/>
      <c r="HEH44" s="126"/>
      <c r="HEI44" s="126"/>
      <c r="HEJ44" s="126"/>
      <c r="HEK44" s="126"/>
      <c r="HEL44" s="126"/>
      <c r="HEM44" s="126"/>
      <c r="HEN44" s="126"/>
      <c r="HEO44" s="126"/>
      <c r="HEP44" s="126"/>
      <c r="HEQ44" s="126"/>
      <c r="HER44" s="126"/>
      <c r="HES44" s="126"/>
      <c r="HET44" s="126"/>
      <c r="HEU44" s="126"/>
      <c r="HEV44" s="126"/>
      <c r="HEW44" s="126"/>
      <c r="HEX44" s="126"/>
      <c r="HEY44" s="126"/>
      <c r="HEZ44" s="126"/>
      <c r="HFA44" s="126"/>
      <c r="HFB44" s="126"/>
      <c r="HFC44" s="126"/>
      <c r="HFD44" s="126"/>
      <c r="HFE44" s="126"/>
      <c r="HFF44" s="126"/>
      <c r="HFG44" s="126"/>
      <c r="HFH44" s="126"/>
      <c r="HFI44" s="126"/>
      <c r="HFJ44" s="126"/>
      <c r="HFK44" s="126"/>
      <c r="HFL44" s="126"/>
      <c r="HFM44" s="126"/>
      <c r="HFN44" s="126"/>
      <c r="HFO44" s="126"/>
      <c r="HFP44" s="126"/>
      <c r="HFQ44" s="126"/>
      <c r="HFR44" s="126"/>
      <c r="HFS44" s="126"/>
      <c r="HFT44" s="126"/>
      <c r="HFU44" s="126"/>
      <c r="HFV44" s="126"/>
      <c r="HFW44" s="126"/>
      <c r="HFX44" s="126"/>
      <c r="HFY44" s="126"/>
      <c r="HFZ44" s="126"/>
      <c r="HGA44" s="126"/>
      <c r="HGB44" s="126"/>
      <c r="HGC44" s="126"/>
      <c r="HGD44" s="126"/>
      <c r="HGE44" s="126"/>
      <c r="HGF44" s="126"/>
      <c r="HGG44" s="126"/>
      <c r="HGH44" s="126"/>
      <c r="HGI44" s="126"/>
      <c r="HGJ44" s="126"/>
      <c r="HGK44" s="126"/>
      <c r="HGL44" s="126"/>
      <c r="HGM44" s="126"/>
      <c r="HGN44" s="126"/>
      <c r="HGO44" s="126"/>
      <c r="HGP44" s="126"/>
      <c r="HGQ44" s="126"/>
      <c r="HGR44" s="126"/>
      <c r="HGS44" s="126"/>
      <c r="HGT44" s="126"/>
      <c r="HGU44" s="126"/>
      <c r="HGV44" s="126"/>
      <c r="HGW44" s="126"/>
      <c r="HGX44" s="126"/>
      <c r="HGY44" s="126"/>
      <c r="HGZ44" s="126"/>
      <c r="HHA44" s="126"/>
      <c r="HHB44" s="126"/>
      <c r="HHC44" s="126"/>
      <c r="HHD44" s="126"/>
      <c r="HHE44" s="126"/>
      <c r="HHF44" s="126"/>
      <c r="HHG44" s="126"/>
      <c r="HHH44" s="126"/>
      <c r="HHI44" s="126"/>
      <c r="HHJ44" s="126"/>
      <c r="HHK44" s="126"/>
      <c r="HHL44" s="126"/>
      <c r="HHM44" s="126"/>
      <c r="HHN44" s="126"/>
      <c r="HHO44" s="126"/>
      <c r="HHP44" s="126"/>
      <c r="HHQ44" s="126"/>
      <c r="HHR44" s="126"/>
      <c r="HHS44" s="126"/>
      <c r="HHT44" s="126"/>
      <c r="HHU44" s="126"/>
      <c r="HHV44" s="126"/>
      <c r="HHW44" s="126"/>
      <c r="HHX44" s="126"/>
      <c r="HHY44" s="126"/>
      <c r="HHZ44" s="126"/>
      <c r="HIA44" s="126"/>
      <c r="HIB44" s="126"/>
      <c r="HIC44" s="126"/>
      <c r="HID44" s="126"/>
      <c r="HIE44" s="126"/>
      <c r="HIF44" s="126"/>
      <c r="HIG44" s="126"/>
      <c r="HIH44" s="126"/>
      <c r="HII44" s="126"/>
      <c r="HIJ44" s="126"/>
      <c r="HIK44" s="126"/>
      <c r="HIL44" s="126"/>
      <c r="HIM44" s="126"/>
      <c r="HIN44" s="126"/>
      <c r="HIO44" s="126"/>
      <c r="HIP44" s="126"/>
      <c r="HIQ44" s="126"/>
      <c r="HIR44" s="126"/>
      <c r="HIS44" s="126"/>
      <c r="HIT44" s="126"/>
      <c r="HIU44" s="126"/>
      <c r="HIV44" s="126"/>
      <c r="HIW44" s="126"/>
      <c r="HIX44" s="126"/>
      <c r="HIY44" s="126"/>
      <c r="HIZ44" s="126"/>
      <c r="HJA44" s="126"/>
      <c r="HJB44" s="126"/>
      <c r="HJC44" s="126"/>
      <c r="HJD44" s="126"/>
      <c r="HJE44" s="126"/>
      <c r="HJF44" s="126"/>
      <c r="HJG44" s="126"/>
      <c r="HJH44" s="126"/>
      <c r="HJI44" s="126"/>
      <c r="HJJ44" s="126"/>
      <c r="HJK44" s="126"/>
      <c r="HJL44" s="126"/>
      <c r="HJM44" s="126"/>
      <c r="HJN44" s="126"/>
      <c r="HJO44" s="126"/>
      <c r="HJP44" s="126"/>
      <c r="HJQ44" s="126"/>
      <c r="HJR44" s="126"/>
      <c r="HJS44" s="126"/>
      <c r="HJT44" s="126"/>
      <c r="HJU44" s="126"/>
      <c r="HJV44" s="126"/>
      <c r="HJW44" s="126"/>
      <c r="HJX44" s="126"/>
      <c r="HJY44" s="126"/>
      <c r="HJZ44" s="126"/>
      <c r="HKA44" s="126"/>
      <c r="HKB44" s="126"/>
      <c r="HKC44" s="126"/>
      <c r="HKD44" s="126"/>
      <c r="HKE44" s="126"/>
      <c r="HKF44" s="126"/>
      <c r="HKG44" s="126"/>
      <c r="HKH44" s="126"/>
      <c r="HKI44" s="126"/>
      <c r="HKJ44" s="126"/>
      <c r="HKK44" s="126"/>
      <c r="HKL44" s="126"/>
      <c r="HKM44" s="126"/>
      <c r="HKN44" s="126"/>
      <c r="HKO44" s="126"/>
      <c r="HKP44" s="126"/>
      <c r="HKQ44" s="126"/>
      <c r="HKR44" s="126"/>
      <c r="HKS44" s="126"/>
      <c r="HKT44" s="126"/>
      <c r="HKU44" s="126"/>
      <c r="HKV44" s="126"/>
      <c r="HKW44" s="126"/>
      <c r="HKX44" s="126"/>
      <c r="HKY44" s="126"/>
      <c r="HKZ44" s="126"/>
      <c r="HLA44" s="126"/>
      <c r="HLB44" s="126"/>
      <c r="HLC44" s="126"/>
      <c r="HLD44" s="126"/>
      <c r="HLE44" s="126"/>
      <c r="HLF44" s="126"/>
      <c r="HLG44" s="126"/>
      <c r="HLH44" s="126"/>
      <c r="HLI44" s="126"/>
      <c r="HLJ44" s="126"/>
      <c r="HLK44" s="126"/>
      <c r="HLL44" s="126"/>
      <c r="HLM44" s="126"/>
      <c r="HLN44" s="126"/>
      <c r="HLO44" s="126"/>
      <c r="HLP44" s="126"/>
      <c r="HLQ44" s="126"/>
      <c r="HLR44" s="126"/>
      <c r="HLS44" s="126"/>
      <c r="HLT44" s="126"/>
      <c r="HLU44" s="126"/>
      <c r="HLV44" s="126"/>
      <c r="HLW44" s="126"/>
      <c r="HLX44" s="126"/>
      <c r="HLY44" s="126"/>
      <c r="HLZ44" s="126"/>
      <c r="HMA44" s="126"/>
      <c r="HMB44" s="126"/>
      <c r="HMC44" s="126"/>
      <c r="HMD44" s="126"/>
      <c r="HME44" s="126"/>
      <c r="HMF44" s="126"/>
      <c r="HMG44" s="126"/>
      <c r="HMH44" s="126"/>
      <c r="HMI44" s="126"/>
      <c r="HMJ44" s="126"/>
      <c r="HMK44" s="126"/>
      <c r="HML44" s="126"/>
      <c r="HMM44" s="126"/>
      <c r="HMN44" s="126"/>
      <c r="HMO44" s="126"/>
      <c r="HMP44" s="126"/>
      <c r="HMQ44" s="126"/>
      <c r="HMR44" s="126"/>
      <c r="HMS44" s="126"/>
      <c r="HMT44" s="126"/>
      <c r="HMU44" s="126"/>
      <c r="HMV44" s="126"/>
      <c r="HMW44" s="126"/>
      <c r="HMX44" s="126"/>
      <c r="HMY44" s="126"/>
      <c r="HMZ44" s="126"/>
      <c r="HNA44" s="126"/>
      <c r="HNB44" s="126"/>
      <c r="HNC44" s="126"/>
      <c r="HND44" s="126"/>
      <c r="HNE44" s="126"/>
      <c r="HNF44" s="126"/>
      <c r="HNG44" s="126"/>
      <c r="HNH44" s="126"/>
      <c r="HNI44" s="126"/>
      <c r="HNJ44" s="126"/>
      <c r="HNK44" s="126"/>
      <c r="HNL44" s="126"/>
      <c r="HNM44" s="126"/>
      <c r="HNN44" s="126"/>
      <c r="HNO44" s="126"/>
      <c r="HNP44" s="126"/>
      <c r="HNQ44" s="126"/>
      <c r="HNR44" s="126"/>
      <c r="HNS44" s="126"/>
      <c r="HNT44" s="126"/>
      <c r="HNU44" s="126"/>
      <c r="HNV44" s="126"/>
      <c r="HNW44" s="126"/>
      <c r="HNX44" s="126"/>
      <c r="HNY44" s="126"/>
      <c r="HNZ44" s="126"/>
      <c r="HOA44" s="126"/>
      <c r="HOB44" s="126"/>
      <c r="HOC44" s="126"/>
      <c r="HOD44" s="126"/>
      <c r="HOE44" s="126"/>
      <c r="HOF44" s="126"/>
      <c r="HOG44" s="126"/>
      <c r="HOH44" s="126"/>
      <c r="HOI44" s="126"/>
      <c r="HOJ44" s="126"/>
      <c r="HOK44" s="126"/>
      <c r="HOL44" s="126"/>
      <c r="HOM44" s="126"/>
      <c r="HON44" s="126"/>
      <c r="HOO44" s="126"/>
      <c r="HOP44" s="126"/>
      <c r="HOQ44" s="126"/>
      <c r="HOR44" s="126"/>
      <c r="HOS44" s="126"/>
      <c r="HOT44" s="126"/>
      <c r="HOU44" s="126"/>
      <c r="HOV44" s="126"/>
      <c r="HOW44" s="126"/>
      <c r="HOX44" s="126"/>
      <c r="HOY44" s="126"/>
      <c r="HOZ44" s="126"/>
      <c r="HPA44" s="126"/>
      <c r="HPB44" s="126"/>
      <c r="HPC44" s="126"/>
      <c r="HPD44" s="126"/>
      <c r="HPE44" s="126"/>
      <c r="HPF44" s="126"/>
      <c r="HPG44" s="126"/>
      <c r="HPH44" s="126"/>
      <c r="HPI44" s="126"/>
      <c r="HPJ44" s="126"/>
      <c r="HPK44" s="126"/>
      <c r="HPL44" s="126"/>
      <c r="HPM44" s="126"/>
      <c r="HPN44" s="126"/>
      <c r="HPO44" s="126"/>
      <c r="HPP44" s="126"/>
      <c r="HPQ44" s="126"/>
      <c r="HPR44" s="126"/>
      <c r="HPS44" s="126"/>
      <c r="HPT44" s="126"/>
      <c r="HPU44" s="126"/>
      <c r="HPV44" s="126"/>
      <c r="HPW44" s="126"/>
      <c r="HPX44" s="126"/>
      <c r="HPY44" s="126"/>
      <c r="HPZ44" s="126"/>
      <c r="HQA44" s="126"/>
      <c r="HQB44" s="126"/>
      <c r="HQC44" s="126"/>
      <c r="HQD44" s="126"/>
      <c r="HQE44" s="126"/>
      <c r="HQF44" s="126"/>
      <c r="HQG44" s="126"/>
      <c r="HQH44" s="126"/>
      <c r="HQI44" s="126"/>
      <c r="HQJ44" s="126"/>
      <c r="HQK44" s="126"/>
      <c r="HQL44" s="126"/>
      <c r="HQM44" s="126"/>
      <c r="HQN44" s="126"/>
      <c r="HQO44" s="126"/>
      <c r="HQP44" s="126"/>
      <c r="HQQ44" s="126"/>
      <c r="HQR44" s="126"/>
      <c r="HQS44" s="126"/>
      <c r="HQT44" s="126"/>
      <c r="HQU44" s="126"/>
      <c r="HQV44" s="126"/>
      <c r="HQW44" s="126"/>
      <c r="HQX44" s="126"/>
      <c r="HQY44" s="126"/>
      <c r="HQZ44" s="126"/>
      <c r="HRA44" s="126"/>
      <c r="HRB44" s="126"/>
      <c r="HRC44" s="126"/>
      <c r="HRD44" s="126"/>
      <c r="HRE44" s="126"/>
      <c r="HRF44" s="126"/>
      <c r="HRG44" s="126"/>
      <c r="HRH44" s="126"/>
      <c r="HRI44" s="126"/>
      <c r="HRJ44" s="126"/>
      <c r="HRK44" s="126"/>
      <c r="HRL44" s="126"/>
      <c r="HRM44" s="126"/>
      <c r="HRN44" s="126"/>
      <c r="HRO44" s="126"/>
      <c r="HRP44" s="126"/>
      <c r="HRQ44" s="126"/>
      <c r="HRR44" s="126"/>
      <c r="HRS44" s="126"/>
      <c r="HRT44" s="126"/>
      <c r="HRU44" s="126"/>
      <c r="HRV44" s="126"/>
      <c r="HRW44" s="126"/>
      <c r="HRX44" s="126"/>
      <c r="HRY44" s="126"/>
      <c r="HRZ44" s="126"/>
      <c r="HSA44" s="126"/>
      <c r="HSB44" s="126"/>
      <c r="HSC44" s="126"/>
      <c r="HSD44" s="126"/>
      <c r="HSE44" s="126"/>
      <c r="HSF44" s="126"/>
      <c r="HSG44" s="126"/>
      <c r="HSH44" s="126"/>
      <c r="HSI44" s="126"/>
      <c r="HSJ44" s="126"/>
      <c r="HSK44" s="126"/>
      <c r="HSL44" s="126"/>
      <c r="HSM44" s="126"/>
      <c r="HSN44" s="126"/>
      <c r="HSO44" s="126"/>
      <c r="HSP44" s="126"/>
      <c r="HSQ44" s="126"/>
      <c r="HSR44" s="126"/>
      <c r="HSS44" s="126"/>
      <c r="HST44" s="126"/>
      <c r="HSU44" s="126"/>
      <c r="HSV44" s="126"/>
      <c r="HSW44" s="126"/>
      <c r="HSX44" s="126"/>
      <c r="HSY44" s="126"/>
      <c r="HSZ44" s="126"/>
      <c r="HTA44" s="126"/>
      <c r="HTB44" s="126"/>
      <c r="HTC44" s="126"/>
      <c r="HTD44" s="126"/>
      <c r="HTE44" s="126"/>
      <c r="HTF44" s="126"/>
      <c r="HTG44" s="126"/>
      <c r="HTH44" s="126"/>
      <c r="HTI44" s="126"/>
      <c r="HTJ44" s="126"/>
      <c r="HTK44" s="126"/>
      <c r="HTL44" s="126"/>
      <c r="HTM44" s="126"/>
      <c r="HTN44" s="126"/>
      <c r="HTO44" s="126"/>
      <c r="HTP44" s="126"/>
      <c r="HTQ44" s="126"/>
      <c r="HTR44" s="126"/>
      <c r="HTS44" s="126"/>
      <c r="HTT44" s="126"/>
      <c r="HTU44" s="126"/>
      <c r="HTV44" s="126"/>
      <c r="HTW44" s="126"/>
      <c r="HTX44" s="126"/>
      <c r="HTY44" s="126"/>
      <c r="HTZ44" s="126"/>
      <c r="HUA44" s="126"/>
      <c r="HUB44" s="126"/>
      <c r="HUC44" s="126"/>
      <c r="HUD44" s="126"/>
      <c r="HUE44" s="126"/>
      <c r="HUF44" s="126"/>
      <c r="HUG44" s="126"/>
      <c r="HUH44" s="126"/>
      <c r="HUI44" s="126"/>
      <c r="HUJ44" s="126"/>
      <c r="HUK44" s="126"/>
      <c r="HUL44" s="126"/>
      <c r="HUM44" s="126"/>
      <c r="HUN44" s="126"/>
      <c r="HUO44" s="126"/>
      <c r="HUP44" s="126"/>
      <c r="HUQ44" s="126"/>
      <c r="HUR44" s="126"/>
      <c r="HUS44" s="126"/>
      <c r="HUT44" s="126"/>
      <c r="HUU44" s="126"/>
      <c r="HUV44" s="126"/>
      <c r="HUW44" s="126"/>
      <c r="HUX44" s="126"/>
      <c r="HUY44" s="126"/>
      <c r="HUZ44" s="126"/>
      <c r="HVA44" s="126"/>
      <c r="HVB44" s="126"/>
      <c r="HVC44" s="126"/>
      <c r="HVD44" s="126"/>
      <c r="HVE44" s="126"/>
      <c r="HVF44" s="126"/>
      <c r="HVG44" s="126"/>
      <c r="HVH44" s="126"/>
      <c r="HVI44" s="126"/>
      <c r="HVJ44" s="126"/>
      <c r="HVK44" s="126"/>
      <c r="HVL44" s="126"/>
      <c r="HVM44" s="126"/>
      <c r="HVN44" s="126"/>
      <c r="HVO44" s="126"/>
      <c r="HVP44" s="126"/>
      <c r="HVQ44" s="126"/>
      <c r="HVR44" s="126"/>
      <c r="HVS44" s="126"/>
      <c r="HVT44" s="126"/>
      <c r="HVU44" s="126"/>
      <c r="HVV44" s="126"/>
      <c r="HVW44" s="126"/>
      <c r="HVX44" s="126"/>
      <c r="HVY44" s="126"/>
      <c r="HVZ44" s="126"/>
      <c r="HWA44" s="126"/>
      <c r="HWB44" s="126"/>
      <c r="HWC44" s="126"/>
      <c r="HWD44" s="126"/>
      <c r="HWE44" s="126"/>
      <c r="HWF44" s="126"/>
      <c r="HWG44" s="126"/>
      <c r="HWH44" s="126"/>
      <c r="HWI44" s="126"/>
      <c r="HWJ44" s="126"/>
      <c r="HWK44" s="126"/>
      <c r="HWL44" s="126"/>
      <c r="HWM44" s="126"/>
      <c r="HWN44" s="126"/>
      <c r="HWO44" s="126"/>
      <c r="HWP44" s="126"/>
      <c r="HWQ44" s="126"/>
      <c r="HWR44" s="126"/>
      <c r="HWS44" s="126"/>
      <c r="HWT44" s="126"/>
      <c r="HWU44" s="126"/>
      <c r="HWV44" s="126"/>
      <c r="HWW44" s="126"/>
      <c r="HWX44" s="126"/>
      <c r="HWY44" s="126"/>
      <c r="HWZ44" s="126"/>
      <c r="HXA44" s="126"/>
      <c r="HXB44" s="126"/>
      <c r="HXC44" s="126"/>
      <c r="HXD44" s="126"/>
      <c r="HXE44" s="126"/>
      <c r="HXF44" s="126"/>
      <c r="HXG44" s="126"/>
      <c r="HXH44" s="126"/>
      <c r="HXI44" s="126"/>
      <c r="HXJ44" s="126"/>
      <c r="HXK44" s="126"/>
      <c r="HXL44" s="126"/>
      <c r="HXM44" s="126"/>
      <c r="HXN44" s="126"/>
      <c r="HXO44" s="126"/>
      <c r="HXP44" s="126"/>
      <c r="HXQ44" s="126"/>
      <c r="HXR44" s="126"/>
      <c r="HXS44" s="126"/>
      <c r="HXT44" s="126"/>
      <c r="HXU44" s="126"/>
      <c r="HXV44" s="126"/>
      <c r="HXW44" s="126"/>
      <c r="HXX44" s="126"/>
      <c r="HXY44" s="126"/>
      <c r="HXZ44" s="126"/>
      <c r="HYA44" s="126"/>
      <c r="HYB44" s="126"/>
      <c r="HYC44" s="126"/>
      <c r="HYD44" s="126"/>
      <c r="HYE44" s="126"/>
      <c r="HYF44" s="126"/>
      <c r="HYG44" s="126"/>
      <c r="HYH44" s="126"/>
      <c r="HYI44" s="126"/>
      <c r="HYJ44" s="126"/>
      <c r="HYK44" s="126"/>
      <c r="HYL44" s="126"/>
      <c r="HYM44" s="126"/>
      <c r="HYN44" s="126"/>
      <c r="HYO44" s="126"/>
      <c r="HYP44" s="126"/>
      <c r="HYQ44" s="126"/>
      <c r="HYR44" s="126"/>
      <c r="HYS44" s="126"/>
      <c r="HYT44" s="126"/>
      <c r="HYU44" s="126"/>
      <c r="HYV44" s="126"/>
      <c r="HYW44" s="126"/>
      <c r="HYX44" s="126"/>
      <c r="HYY44" s="126"/>
      <c r="HYZ44" s="126"/>
      <c r="HZA44" s="126"/>
      <c r="HZB44" s="126"/>
      <c r="HZC44" s="126"/>
      <c r="HZD44" s="126"/>
      <c r="HZE44" s="126"/>
      <c r="HZF44" s="126"/>
      <c r="HZG44" s="126"/>
      <c r="HZH44" s="126"/>
      <c r="HZI44" s="126"/>
      <c r="HZJ44" s="126"/>
      <c r="HZK44" s="126"/>
      <c r="HZL44" s="126"/>
      <c r="HZM44" s="126"/>
      <c r="HZN44" s="126"/>
      <c r="HZO44" s="126"/>
      <c r="HZP44" s="126"/>
      <c r="HZQ44" s="126"/>
      <c r="HZR44" s="126"/>
      <c r="HZS44" s="126"/>
      <c r="HZT44" s="126"/>
      <c r="HZU44" s="126"/>
      <c r="HZV44" s="126"/>
      <c r="HZW44" s="126"/>
      <c r="HZX44" s="126"/>
      <c r="HZY44" s="126"/>
      <c r="HZZ44" s="126"/>
      <c r="IAA44" s="126"/>
      <c r="IAB44" s="126"/>
      <c r="IAC44" s="126"/>
      <c r="IAD44" s="126"/>
      <c r="IAE44" s="126"/>
      <c r="IAF44" s="126"/>
      <c r="IAG44" s="126"/>
      <c r="IAH44" s="126"/>
      <c r="IAI44" s="126"/>
      <c r="IAJ44" s="126"/>
      <c r="IAK44" s="126"/>
      <c r="IAL44" s="126"/>
      <c r="IAM44" s="126"/>
      <c r="IAN44" s="126"/>
      <c r="IAO44" s="126"/>
      <c r="IAP44" s="126"/>
      <c r="IAQ44" s="126"/>
      <c r="IAR44" s="126"/>
      <c r="IAS44" s="126"/>
      <c r="IAT44" s="126"/>
      <c r="IAU44" s="126"/>
      <c r="IAV44" s="126"/>
      <c r="IAW44" s="126"/>
      <c r="IAX44" s="126"/>
      <c r="IAY44" s="126"/>
      <c r="IAZ44" s="126"/>
      <c r="IBA44" s="126"/>
      <c r="IBB44" s="126"/>
      <c r="IBC44" s="126"/>
      <c r="IBD44" s="126"/>
      <c r="IBE44" s="126"/>
      <c r="IBF44" s="126"/>
      <c r="IBG44" s="126"/>
      <c r="IBH44" s="126"/>
      <c r="IBI44" s="126"/>
      <c r="IBJ44" s="126"/>
      <c r="IBK44" s="126"/>
      <c r="IBL44" s="126"/>
      <c r="IBM44" s="126"/>
      <c r="IBN44" s="126"/>
      <c r="IBO44" s="126"/>
      <c r="IBP44" s="126"/>
      <c r="IBQ44" s="126"/>
      <c r="IBR44" s="126"/>
      <c r="IBS44" s="126"/>
      <c r="IBT44" s="126"/>
      <c r="IBU44" s="126"/>
      <c r="IBV44" s="126"/>
      <c r="IBW44" s="126"/>
      <c r="IBX44" s="126"/>
      <c r="IBY44" s="126"/>
      <c r="IBZ44" s="126"/>
      <c r="ICA44" s="126"/>
      <c r="ICB44" s="126"/>
      <c r="ICC44" s="126"/>
      <c r="ICD44" s="126"/>
      <c r="ICE44" s="126"/>
      <c r="ICF44" s="126"/>
      <c r="ICG44" s="126"/>
      <c r="ICH44" s="126"/>
      <c r="ICI44" s="126"/>
      <c r="ICJ44" s="126"/>
      <c r="ICK44" s="126"/>
      <c r="ICL44" s="126"/>
      <c r="ICM44" s="126"/>
      <c r="ICN44" s="126"/>
      <c r="ICO44" s="126"/>
      <c r="ICP44" s="126"/>
      <c r="ICQ44" s="126"/>
      <c r="ICR44" s="126"/>
      <c r="ICS44" s="126"/>
      <c r="ICT44" s="126"/>
      <c r="ICU44" s="126"/>
      <c r="ICV44" s="126"/>
      <c r="ICW44" s="126"/>
      <c r="ICX44" s="126"/>
      <c r="ICY44" s="126"/>
      <c r="ICZ44" s="126"/>
      <c r="IDA44" s="126"/>
      <c r="IDB44" s="126"/>
      <c r="IDC44" s="126"/>
      <c r="IDD44" s="126"/>
      <c r="IDE44" s="126"/>
      <c r="IDF44" s="126"/>
      <c r="IDG44" s="126"/>
      <c r="IDH44" s="126"/>
      <c r="IDI44" s="126"/>
      <c r="IDJ44" s="126"/>
      <c r="IDK44" s="126"/>
      <c r="IDL44" s="126"/>
      <c r="IDM44" s="126"/>
      <c r="IDN44" s="126"/>
      <c r="IDO44" s="126"/>
      <c r="IDP44" s="126"/>
      <c r="IDQ44" s="126"/>
      <c r="IDR44" s="126"/>
      <c r="IDS44" s="126"/>
      <c r="IDT44" s="126"/>
      <c r="IDU44" s="126"/>
      <c r="IDV44" s="126"/>
      <c r="IDW44" s="126"/>
      <c r="IDX44" s="126"/>
      <c r="IDY44" s="126"/>
      <c r="IDZ44" s="126"/>
      <c r="IEA44" s="126"/>
      <c r="IEB44" s="126"/>
      <c r="IEC44" s="126"/>
      <c r="IED44" s="126"/>
      <c r="IEE44" s="126"/>
      <c r="IEF44" s="126"/>
      <c r="IEG44" s="126"/>
      <c r="IEH44" s="126"/>
      <c r="IEI44" s="126"/>
      <c r="IEJ44" s="126"/>
      <c r="IEK44" s="126"/>
      <c r="IEL44" s="126"/>
      <c r="IEM44" s="126"/>
      <c r="IEN44" s="126"/>
      <c r="IEO44" s="126"/>
      <c r="IEP44" s="126"/>
      <c r="IEQ44" s="126"/>
      <c r="IER44" s="126"/>
      <c r="IES44" s="126"/>
      <c r="IET44" s="126"/>
      <c r="IEU44" s="126"/>
      <c r="IEV44" s="126"/>
      <c r="IEW44" s="126"/>
      <c r="IEX44" s="126"/>
      <c r="IEY44" s="126"/>
      <c r="IEZ44" s="126"/>
      <c r="IFA44" s="126"/>
      <c r="IFB44" s="126"/>
      <c r="IFC44" s="126"/>
      <c r="IFD44" s="126"/>
      <c r="IFE44" s="126"/>
      <c r="IFF44" s="126"/>
      <c r="IFG44" s="126"/>
      <c r="IFH44" s="126"/>
      <c r="IFI44" s="126"/>
      <c r="IFJ44" s="126"/>
      <c r="IFK44" s="126"/>
      <c r="IFL44" s="126"/>
      <c r="IFM44" s="126"/>
      <c r="IFN44" s="126"/>
      <c r="IFO44" s="126"/>
      <c r="IFP44" s="126"/>
      <c r="IFQ44" s="126"/>
      <c r="IFR44" s="126"/>
      <c r="IFS44" s="126"/>
      <c r="IFT44" s="126"/>
      <c r="IFU44" s="126"/>
      <c r="IFV44" s="126"/>
      <c r="IFW44" s="126"/>
      <c r="IFX44" s="126"/>
      <c r="IFY44" s="126"/>
      <c r="IFZ44" s="126"/>
      <c r="IGA44" s="126"/>
      <c r="IGB44" s="126"/>
      <c r="IGC44" s="126"/>
      <c r="IGD44" s="126"/>
      <c r="IGE44" s="126"/>
      <c r="IGF44" s="126"/>
      <c r="IGG44" s="126"/>
      <c r="IGH44" s="126"/>
      <c r="IGI44" s="126"/>
      <c r="IGJ44" s="126"/>
      <c r="IGK44" s="126"/>
      <c r="IGL44" s="126"/>
      <c r="IGM44" s="126"/>
      <c r="IGN44" s="126"/>
      <c r="IGO44" s="126"/>
      <c r="IGP44" s="126"/>
      <c r="IGQ44" s="126"/>
      <c r="IGR44" s="126"/>
      <c r="IGS44" s="126"/>
      <c r="IGT44" s="126"/>
      <c r="IGU44" s="126"/>
      <c r="IGV44" s="126"/>
      <c r="IGW44" s="126"/>
      <c r="IGX44" s="126"/>
      <c r="IGY44" s="126"/>
      <c r="IGZ44" s="126"/>
      <c r="IHA44" s="126"/>
      <c r="IHB44" s="126"/>
      <c r="IHC44" s="126"/>
      <c r="IHD44" s="126"/>
      <c r="IHE44" s="126"/>
      <c r="IHF44" s="126"/>
      <c r="IHG44" s="126"/>
      <c r="IHH44" s="126"/>
      <c r="IHI44" s="126"/>
      <c r="IHJ44" s="126"/>
      <c r="IHK44" s="126"/>
      <c r="IHL44" s="126"/>
      <c r="IHM44" s="126"/>
      <c r="IHN44" s="126"/>
      <c r="IHO44" s="126"/>
      <c r="IHP44" s="126"/>
      <c r="IHQ44" s="126"/>
      <c r="IHR44" s="126"/>
      <c r="IHS44" s="126"/>
      <c r="IHT44" s="126"/>
      <c r="IHU44" s="126"/>
      <c r="IHV44" s="126"/>
      <c r="IHW44" s="126"/>
      <c r="IHX44" s="126"/>
      <c r="IHY44" s="126"/>
      <c r="IHZ44" s="126"/>
      <c r="IIA44" s="126"/>
      <c r="IIB44" s="126"/>
      <c r="IIC44" s="126"/>
      <c r="IID44" s="126"/>
      <c r="IIE44" s="126"/>
      <c r="IIF44" s="126"/>
      <c r="IIG44" s="126"/>
      <c r="IIH44" s="126"/>
      <c r="III44" s="126"/>
      <c r="IIJ44" s="126"/>
      <c r="IIK44" s="126"/>
      <c r="IIL44" s="126"/>
      <c r="IIM44" s="126"/>
      <c r="IIN44" s="126"/>
      <c r="IIO44" s="126"/>
      <c r="IIP44" s="126"/>
      <c r="IIQ44" s="126"/>
      <c r="IIR44" s="126"/>
      <c r="IIS44" s="126"/>
      <c r="IIT44" s="126"/>
      <c r="IIU44" s="126"/>
      <c r="IIV44" s="126"/>
      <c r="IIW44" s="126"/>
      <c r="IIX44" s="126"/>
      <c r="IIY44" s="126"/>
      <c r="IIZ44" s="126"/>
      <c r="IJA44" s="126"/>
      <c r="IJB44" s="126"/>
      <c r="IJC44" s="126"/>
      <c r="IJD44" s="126"/>
      <c r="IJE44" s="126"/>
      <c r="IJF44" s="126"/>
      <c r="IJG44" s="126"/>
      <c r="IJH44" s="126"/>
      <c r="IJI44" s="126"/>
      <c r="IJJ44" s="126"/>
      <c r="IJK44" s="126"/>
      <c r="IJL44" s="126"/>
      <c r="IJM44" s="126"/>
      <c r="IJN44" s="126"/>
      <c r="IJO44" s="126"/>
      <c r="IJP44" s="126"/>
      <c r="IJQ44" s="126"/>
      <c r="IJR44" s="126"/>
      <c r="IJS44" s="126"/>
      <c r="IJT44" s="126"/>
      <c r="IJU44" s="126"/>
      <c r="IJV44" s="126"/>
      <c r="IJW44" s="126"/>
      <c r="IJX44" s="126"/>
      <c r="IJY44" s="126"/>
      <c r="IJZ44" s="126"/>
      <c r="IKA44" s="126"/>
      <c r="IKB44" s="126"/>
      <c r="IKC44" s="126"/>
      <c r="IKD44" s="126"/>
      <c r="IKE44" s="126"/>
      <c r="IKF44" s="126"/>
      <c r="IKG44" s="126"/>
      <c r="IKH44" s="126"/>
      <c r="IKI44" s="126"/>
      <c r="IKJ44" s="126"/>
      <c r="IKK44" s="126"/>
      <c r="IKL44" s="126"/>
      <c r="IKM44" s="126"/>
      <c r="IKN44" s="126"/>
      <c r="IKO44" s="126"/>
      <c r="IKP44" s="126"/>
      <c r="IKQ44" s="126"/>
      <c r="IKR44" s="126"/>
      <c r="IKS44" s="126"/>
      <c r="IKT44" s="126"/>
      <c r="IKU44" s="126"/>
      <c r="IKV44" s="126"/>
      <c r="IKW44" s="126"/>
      <c r="IKX44" s="126"/>
      <c r="IKY44" s="126"/>
      <c r="IKZ44" s="126"/>
      <c r="ILA44" s="126"/>
      <c r="ILB44" s="126"/>
      <c r="ILC44" s="126"/>
      <c r="ILD44" s="126"/>
      <c r="ILE44" s="126"/>
      <c r="ILF44" s="126"/>
      <c r="ILG44" s="126"/>
      <c r="ILH44" s="126"/>
      <c r="ILI44" s="126"/>
      <c r="ILJ44" s="126"/>
      <c r="ILK44" s="126"/>
      <c r="ILL44" s="126"/>
      <c r="ILM44" s="126"/>
      <c r="ILN44" s="126"/>
      <c r="ILO44" s="126"/>
      <c r="ILP44" s="126"/>
      <c r="ILQ44" s="126"/>
      <c r="ILR44" s="126"/>
      <c r="ILS44" s="126"/>
      <c r="ILT44" s="126"/>
      <c r="ILU44" s="126"/>
      <c r="ILV44" s="126"/>
      <c r="ILW44" s="126"/>
      <c r="ILX44" s="126"/>
      <c r="ILY44" s="126"/>
      <c r="ILZ44" s="126"/>
      <c r="IMA44" s="126"/>
      <c r="IMB44" s="126"/>
      <c r="IMC44" s="126"/>
      <c r="IMD44" s="126"/>
      <c r="IME44" s="126"/>
      <c r="IMF44" s="126"/>
      <c r="IMG44" s="126"/>
      <c r="IMH44" s="126"/>
      <c r="IMI44" s="126"/>
      <c r="IMJ44" s="126"/>
      <c r="IMK44" s="126"/>
      <c r="IML44" s="126"/>
      <c r="IMM44" s="126"/>
      <c r="IMN44" s="126"/>
      <c r="IMO44" s="126"/>
      <c r="IMP44" s="126"/>
      <c r="IMQ44" s="126"/>
      <c r="IMR44" s="126"/>
      <c r="IMS44" s="126"/>
      <c r="IMT44" s="126"/>
      <c r="IMU44" s="126"/>
      <c r="IMV44" s="126"/>
      <c r="IMW44" s="126"/>
      <c r="IMX44" s="126"/>
      <c r="IMY44" s="126"/>
      <c r="IMZ44" s="126"/>
      <c r="INA44" s="126"/>
      <c r="INB44" s="126"/>
      <c r="INC44" s="126"/>
      <c r="IND44" s="126"/>
      <c r="INE44" s="126"/>
      <c r="INF44" s="126"/>
      <c r="ING44" s="126"/>
      <c r="INH44" s="126"/>
      <c r="INI44" s="126"/>
      <c r="INJ44" s="126"/>
      <c r="INK44" s="126"/>
      <c r="INL44" s="126"/>
      <c r="INM44" s="126"/>
      <c r="INN44" s="126"/>
      <c r="INO44" s="126"/>
      <c r="INP44" s="126"/>
      <c r="INQ44" s="126"/>
      <c r="INR44" s="126"/>
      <c r="INS44" s="126"/>
      <c r="INT44" s="126"/>
      <c r="INU44" s="126"/>
      <c r="INV44" s="126"/>
      <c r="INW44" s="126"/>
      <c r="INX44" s="126"/>
      <c r="INY44" s="126"/>
      <c r="INZ44" s="126"/>
      <c r="IOA44" s="126"/>
      <c r="IOB44" s="126"/>
      <c r="IOC44" s="126"/>
      <c r="IOD44" s="126"/>
      <c r="IOE44" s="126"/>
      <c r="IOF44" s="126"/>
      <c r="IOG44" s="126"/>
      <c r="IOH44" s="126"/>
      <c r="IOI44" s="126"/>
      <c r="IOJ44" s="126"/>
      <c r="IOK44" s="126"/>
      <c r="IOL44" s="126"/>
      <c r="IOM44" s="126"/>
      <c r="ION44" s="126"/>
      <c r="IOO44" s="126"/>
      <c r="IOP44" s="126"/>
      <c r="IOQ44" s="126"/>
      <c r="IOR44" s="126"/>
      <c r="IOS44" s="126"/>
      <c r="IOT44" s="126"/>
      <c r="IOU44" s="126"/>
      <c r="IOV44" s="126"/>
      <c r="IOW44" s="126"/>
      <c r="IOX44" s="126"/>
      <c r="IOY44" s="126"/>
      <c r="IOZ44" s="126"/>
      <c r="IPA44" s="126"/>
      <c r="IPB44" s="126"/>
      <c r="IPC44" s="126"/>
      <c r="IPD44" s="126"/>
      <c r="IPE44" s="126"/>
      <c r="IPF44" s="126"/>
      <c r="IPG44" s="126"/>
      <c r="IPH44" s="126"/>
      <c r="IPI44" s="126"/>
      <c r="IPJ44" s="126"/>
      <c r="IPK44" s="126"/>
      <c r="IPL44" s="126"/>
      <c r="IPM44" s="126"/>
      <c r="IPN44" s="126"/>
      <c r="IPO44" s="126"/>
      <c r="IPP44" s="126"/>
      <c r="IPQ44" s="126"/>
      <c r="IPR44" s="126"/>
      <c r="IPS44" s="126"/>
      <c r="IPT44" s="126"/>
      <c r="IPU44" s="126"/>
      <c r="IPV44" s="126"/>
      <c r="IPW44" s="126"/>
      <c r="IPX44" s="126"/>
      <c r="IPY44" s="126"/>
      <c r="IPZ44" s="126"/>
      <c r="IQA44" s="126"/>
      <c r="IQB44" s="126"/>
      <c r="IQC44" s="126"/>
      <c r="IQD44" s="126"/>
      <c r="IQE44" s="126"/>
      <c r="IQF44" s="126"/>
      <c r="IQG44" s="126"/>
      <c r="IQH44" s="126"/>
      <c r="IQI44" s="126"/>
      <c r="IQJ44" s="126"/>
      <c r="IQK44" s="126"/>
      <c r="IQL44" s="126"/>
      <c r="IQM44" s="126"/>
      <c r="IQN44" s="126"/>
      <c r="IQO44" s="126"/>
      <c r="IQP44" s="126"/>
      <c r="IQQ44" s="126"/>
      <c r="IQR44" s="126"/>
      <c r="IQS44" s="126"/>
      <c r="IQT44" s="126"/>
      <c r="IQU44" s="126"/>
      <c r="IQV44" s="126"/>
      <c r="IQW44" s="126"/>
      <c r="IQX44" s="126"/>
      <c r="IQY44" s="126"/>
      <c r="IQZ44" s="126"/>
      <c r="IRA44" s="126"/>
      <c r="IRB44" s="126"/>
      <c r="IRC44" s="126"/>
      <c r="IRD44" s="126"/>
      <c r="IRE44" s="126"/>
      <c r="IRF44" s="126"/>
      <c r="IRG44" s="126"/>
      <c r="IRH44" s="126"/>
      <c r="IRI44" s="126"/>
      <c r="IRJ44" s="126"/>
      <c r="IRK44" s="126"/>
      <c r="IRL44" s="126"/>
      <c r="IRM44" s="126"/>
      <c r="IRN44" s="126"/>
      <c r="IRO44" s="126"/>
      <c r="IRP44" s="126"/>
      <c r="IRQ44" s="126"/>
      <c r="IRR44" s="126"/>
      <c r="IRS44" s="126"/>
      <c r="IRT44" s="126"/>
      <c r="IRU44" s="126"/>
      <c r="IRV44" s="126"/>
      <c r="IRW44" s="126"/>
      <c r="IRX44" s="126"/>
      <c r="IRY44" s="126"/>
      <c r="IRZ44" s="126"/>
      <c r="ISA44" s="126"/>
      <c r="ISB44" s="126"/>
      <c r="ISC44" s="126"/>
      <c r="ISD44" s="126"/>
      <c r="ISE44" s="126"/>
      <c r="ISF44" s="126"/>
      <c r="ISG44" s="126"/>
      <c r="ISH44" s="126"/>
      <c r="ISI44" s="126"/>
      <c r="ISJ44" s="126"/>
      <c r="ISK44" s="126"/>
      <c r="ISL44" s="126"/>
      <c r="ISM44" s="126"/>
      <c r="ISN44" s="126"/>
      <c r="ISO44" s="126"/>
      <c r="ISP44" s="126"/>
      <c r="ISQ44" s="126"/>
      <c r="ISR44" s="126"/>
      <c r="ISS44" s="126"/>
      <c r="IST44" s="126"/>
      <c r="ISU44" s="126"/>
      <c r="ISV44" s="126"/>
      <c r="ISW44" s="126"/>
      <c r="ISX44" s="126"/>
      <c r="ISY44" s="126"/>
      <c r="ISZ44" s="126"/>
      <c r="ITA44" s="126"/>
      <c r="ITB44" s="126"/>
      <c r="ITC44" s="126"/>
      <c r="ITD44" s="126"/>
      <c r="ITE44" s="126"/>
      <c r="ITF44" s="126"/>
      <c r="ITG44" s="126"/>
      <c r="ITH44" s="126"/>
      <c r="ITI44" s="126"/>
      <c r="ITJ44" s="126"/>
      <c r="ITK44" s="126"/>
      <c r="ITL44" s="126"/>
      <c r="ITM44" s="126"/>
      <c r="ITN44" s="126"/>
      <c r="ITO44" s="126"/>
      <c r="ITP44" s="126"/>
      <c r="ITQ44" s="126"/>
      <c r="ITR44" s="126"/>
      <c r="ITS44" s="126"/>
      <c r="ITT44" s="126"/>
      <c r="ITU44" s="126"/>
      <c r="ITV44" s="126"/>
      <c r="ITW44" s="126"/>
      <c r="ITX44" s="126"/>
      <c r="ITY44" s="126"/>
      <c r="ITZ44" s="126"/>
      <c r="IUA44" s="126"/>
      <c r="IUB44" s="126"/>
      <c r="IUC44" s="126"/>
      <c r="IUD44" s="126"/>
      <c r="IUE44" s="126"/>
      <c r="IUF44" s="126"/>
      <c r="IUG44" s="126"/>
      <c r="IUH44" s="126"/>
      <c r="IUI44" s="126"/>
      <c r="IUJ44" s="126"/>
      <c r="IUK44" s="126"/>
      <c r="IUL44" s="126"/>
      <c r="IUM44" s="126"/>
      <c r="IUN44" s="126"/>
      <c r="IUO44" s="126"/>
      <c r="IUP44" s="126"/>
      <c r="IUQ44" s="126"/>
      <c r="IUR44" s="126"/>
      <c r="IUS44" s="126"/>
      <c r="IUT44" s="126"/>
      <c r="IUU44" s="126"/>
      <c r="IUV44" s="126"/>
      <c r="IUW44" s="126"/>
      <c r="IUX44" s="126"/>
      <c r="IUY44" s="126"/>
      <c r="IUZ44" s="126"/>
      <c r="IVA44" s="126"/>
      <c r="IVB44" s="126"/>
      <c r="IVC44" s="126"/>
      <c r="IVD44" s="126"/>
      <c r="IVE44" s="126"/>
      <c r="IVF44" s="126"/>
      <c r="IVG44" s="126"/>
      <c r="IVH44" s="126"/>
      <c r="IVI44" s="126"/>
      <c r="IVJ44" s="126"/>
      <c r="IVK44" s="126"/>
      <c r="IVL44" s="126"/>
      <c r="IVM44" s="126"/>
      <c r="IVN44" s="126"/>
      <c r="IVO44" s="126"/>
      <c r="IVP44" s="126"/>
      <c r="IVQ44" s="126"/>
      <c r="IVR44" s="126"/>
      <c r="IVS44" s="126"/>
      <c r="IVT44" s="126"/>
      <c r="IVU44" s="126"/>
      <c r="IVV44" s="126"/>
      <c r="IVW44" s="126"/>
      <c r="IVX44" s="126"/>
      <c r="IVY44" s="126"/>
      <c r="IVZ44" s="126"/>
      <c r="IWA44" s="126"/>
      <c r="IWB44" s="126"/>
      <c r="IWC44" s="126"/>
      <c r="IWD44" s="126"/>
      <c r="IWE44" s="126"/>
      <c r="IWF44" s="126"/>
      <c r="IWG44" s="126"/>
      <c r="IWH44" s="126"/>
      <c r="IWI44" s="126"/>
      <c r="IWJ44" s="126"/>
      <c r="IWK44" s="126"/>
      <c r="IWL44" s="126"/>
      <c r="IWM44" s="126"/>
      <c r="IWN44" s="126"/>
      <c r="IWO44" s="126"/>
      <c r="IWP44" s="126"/>
      <c r="IWQ44" s="126"/>
      <c r="IWR44" s="126"/>
      <c r="IWS44" s="126"/>
      <c r="IWT44" s="126"/>
      <c r="IWU44" s="126"/>
      <c r="IWV44" s="126"/>
      <c r="IWW44" s="126"/>
      <c r="IWX44" s="126"/>
      <c r="IWY44" s="126"/>
      <c r="IWZ44" s="126"/>
      <c r="IXA44" s="126"/>
      <c r="IXB44" s="126"/>
      <c r="IXC44" s="126"/>
      <c r="IXD44" s="126"/>
      <c r="IXE44" s="126"/>
      <c r="IXF44" s="126"/>
      <c r="IXG44" s="126"/>
      <c r="IXH44" s="126"/>
      <c r="IXI44" s="126"/>
      <c r="IXJ44" s="126"/>
      <c r="IXK44" s="126"/>
      <c r="IXL44" s="126"/>
      <c r="IXM44" s="126"/>
      <c r="IXN44" s="126"/>
      <c r="IXO44" s="126"/>
      <c r="IXP44" s="126"/>
      <c r="IXQ44" s="126"/>
      <c r="IXR44" s="126"/>
      <c r="IXS44" s="126"/>
      <c r="IXT44" s="126"/>
      <c r="IXU44" s="126"/>
      <c r="IXV44" s="126"/>
      <c r="IXW44" s="126"/>
      <c r="IXX44" s="126"/>
      <c r="IXY44" s="126"/>
      <c r="IXZ44" s="126"/>
      <c r="IYA44" s="126"/>
      <c r="IYB44" s="126"/>
      <c r="IYC44" s="126"/>
      <c r="IYD44" s="126"/>
      <c r="IYE44" s="126"/>
      <c r="IYF44" s="126"/>
      <c r="IYG44" s="126"/>
      <c r="IYH44" s="126"/>
      <c r="IYI44" s="126"/>
      <c r="IYJ44" s="126"/>
      <c r="IYK44" s="126"/>
      <c r="IYL44" s="126"/>
      <c r="IYM44" s="126"/>
      <c r="IYN44" s="126"/>
      <c r="IYO44" s="126"/>
      <c r="IYP44" s="126"/>
      <c r="IYQ44" s="126"/>
      <c r="IYR44" s="126"/>
      <c r="IYS44" s="126"/>
      <c r="IYT44" s="126"/>
      <c r="IYU44" s="126"/>
      <c r="IYV44" s="126"/>
      <c r="IYW44" s="126"/>
      <c r="IYX44" s="126"/>
      <c r="IYY44" s="126"/>
      <c r="IYZ44" s="126"/>
      <c r="IZA44" s="126"/>
      <c r="IZB44" s="126"/>
      <c r="IZC44" s="126"/>
      <c r="IZD44" s="126"/>
      <c r="IZE44" s="126"/>
      <c r="IZF44" s="126"/>
      <c r="IZG44" s="126"/>
      <c r="IZH44" s="126"/>
      <c r="IZI44" s="126"/>
      <c r="IZJ44" s="126"/>
      <c r="IZK44" s="126"/>
      <c r="IZL44" s="126"/>
      <c r="IZM44" s="126"/>
      <c r="IZN44" s="126"/>
      <c r="IZO44" s="126"/>
      <c r="IZP44" s="126"/>
      <c r="IZQ44" s="126"/>
      <c r="IZR44" s="126"/>
      <c r="IZS44" s="126"/>
      <c r="IZT44" s="126"/>
      <c r="IZU44" s="126"/>
      <c r="IZV44" s="126"/>
      <c r="IZW44" s="126"/>
      <c r="IZX44" s="126"/>
      <c r="IZY44" s="126"/>
      <c r="IZZ44" s="126"/>
      <c r="JAA44" s="126"/>
      <c r="JAB44" s="126"/>
      <c r="JAC44" s="126"/>
      <c r="JAD44" s="126"/>
      <c r="JAE44" s="126"/>
      <c r="JAF44" s="126"/>
      <c r="JAG44" s="126"/>
      <c r="JAH44" s="126"/>
      <c r="JAI44" s="126"/>
      <c r="JAJ44" s="126"/>
      <c r="JAK44" s="126"/>
      <c r="JAL44" s="126"/>
      <c r="JAM44" s="126"/>
      <c r="JAN44" s="126"/>
      <c r="JAO44" s="126"/>
      <c r="JAP44" s="126"/>
      <c r="JAQ44" s="126"/>
      <c r="JAR44" s="126"/>
      <c r="JAS44" s="126"/>
      <c r="JAT44" s="126"/>
      <c r="JAU44" s="126"/>
      <c r="JAV44" s="126"/>
      <c r="JAW44" s="126"/>
      <c r="JAX44" s="126"/>
      <c r="JAY44" s="126"/>
      <c r="JAZ44" s="126"/>
      <c r="JBA44" s="126"/>
      <c r="JBB44" s="126"/>
      <c r="JBC44" s="126"/>
      <c r="JBD44" s="126"/>
      <c r="JBE44" s="126"/>
      <c r="JBF44" s="126"/>
      <c r="JBG44" s="126"/>
      <c r="JBH44" s="126"/>
      <c r="JBI44" s="126"/>
      <c r="JBJ44" s="126"/>
      <c r="JBK44" s="126"/>
      <c r="JBL44" s="126"/>
      <c r="JBM44" s="126"/>
      <c r="JBN44" s="126"/>
      <c r="JBO44" s="126"/>
      <c r="JBP44" s="126"/>
      <c r="JBQ44" s="126"/>
      <c r="JBR44" s="126"/>
      <c r="JBS44" s="126"/>
      <c r="JBT44" s="126"/>
      <c r="JBU44" s="126"/>
      <c r="JBV44" s="126"/>
      <c r="JBW44" s="126"/>
      <c r="JBX44" s="126"/>
      <c r="JBY44" s="126"/>
      <c r="JBZ44" s="126"/>
      <c r="JCA44" s="126"/>
      <c r="JCB44" s="126"/>
      <c r="JCC44" s="126"/>
      <c r="JCD44" s="126"/>
      <c r="JCE44" s="126"/>
      <c r="JCF44" s="126"/>
      <c r="JCG44" s="126"/>
      <c r="JCH44" s="126"/>
      <c r="JCI44" s="126"/>
      <c r="JCJ44" s="126"/>
      <c r="JCK44" s="126"/>
      <c r="JCL44" s="126"/>
      <c r="JCM44" s="126"/>
      <c r="JCN44" s="126"/>
      <c r="JCO44" s="126"/>
      <c r="JCP44" s="126"/>
      <c r="JCQ44" s="126"/>
      <c r="JCR44" s="126"/>
      <c r="JCS44" s="126"/>
      <c r="JCT44" s="126"/>
      <c r="JCU44" s="126"/>
      <c r="JCV44" s="126"/>
      <c r="JCW44" s="126"/>
      <c r="JCX44" s="126"/>
      <c r="JCY44" s="126"/>
      <c r="JCZ44" s="126"/>
      <c r="JDA44" s="126"/>
      <c r="JDB44" s="126"/>
      <c r="JDC44" s="126"/>
      <c r="JDD44" s="126"/>
      <c r="JDE44" s="126"/>
      <c r="JDF44" s="126"/>
      <c r="JDG44" s="126"/>
      <c r="JDH44" s="126"/>
      <c r="JDI44" s="126"/>
      <c r="JDJ44" s="126"/>
      <c r="JDK44" s="126"/>
      <c r="JDL44" s="126"/>
      <c r="JDM44" s="126"/>
      <c r="JDN44" s="126"/>
      <c r="JDO44" s="126"/>
      <c r="JDP44" s="126"/>
      <c r="JDQ44" s="126"/>
      <c r="JDR44" s="126"/>
      <c r="JDS44" s="126"/>
      <c r="JDT44" s="126"/>
      <c r="JDU44" s="126"/>
      <c r="JDV44" s="126"/>
      <c r="JDW44" s="126"/>
      <c r="JDX44" s="126"/>
      <c r="JDY44" s="126"/>
      <c r="JDZ44" s="126"/>
      <c r="JEA44" s="126"/>
      <c r="JEB44" s="126"/>
      <c r="JEC44" s="126"/>
      <c r="JED44" s="126"/>
      <c r="JEE44" s="126"/>
      <c r="JEF44" s="126"/>
      <c r="JEG44" s="126"/>
      <c r="JEH44" s="126"/>
      <c r="JEI44" s="126"/>
      <c r="JEJ44" s="126"/>
      <c r="JEK44" s="126"/>
      <c r="JEL44" s="126"/>
      <c r="JEM44" s="126"/>
      <c r="JEN44" s="126"/>
      <c r="JEO44" s="126"/>
      <c r="JEP44" s="126"/>
      <c r="JEQ44" s="126"/>
      <c r="JER44" s="126"/>
      <c r="JES44" s="126"/>
      <c r="JET44" s="126"/>
      <c r="JEU44" s="126"/>
      <c r="JEV44" s="126"/>
      <c r="JEW44" s="126"/>
      <c r="JEX44" s="126"/>
      <c r="JEY44" s="126"/>
      <c r="JEZ44" s="126"/>
      <c r="JFA44" s="126"/>
      <c r="JFB44" s="126"/>
      <c r="JFC44" s="126"/>
      <c r="JFD44" s="126"/>
      <c r="JFE44" s="126"/>
      <c r="JFF44" s="126"/>
      <c r="JFG44" s="126"/>
      <c r="JFH44" s="126"/>
      <c r="JFI44" s="126"/>
      <c r="JFJ44" s="126"/>
      <c r="JFK44" s="126"/>
      <c r="JFL44" s="126"/>
      <c r="JFM44" s="126"/>
      <c r="JFN44" s="126"/>
      <c r="JFO44" s="126"/>
      <c r="JFP44" s="126"/>
      <c r="JFQ44" s="126"/>
      <c r="JFR44" s="126"/>
      <c r="JFS44" s="126"/>
      <c r="JFT44" s="126"/>
      <c r="JFU44" s="126"/>
      <c r="JFV44" s="126"/>
      <c r="JFW44" s="126"/>
      <c r="JFX44" s="126"/>
      <c r="JFY44" s="126"/>
      <c r="JFZ44" s="126"/>
      <c r="JGA44" s="126"/>
      <c r="JGB44" s="126"/>
      <c r="JGC44" s="126"/>
      <c r="JGD44" s="126"/>
      <c r="JGE44" s="126"/>
      <c r="JGF44" s="126"/>
      <c r="JGG44" s="126"/>
      <c r="JGH44" s="126"/>
      <c r="JGI44" s="126"/>
      <c r="JGJ44" s="126"/>
      <c r="JGK44" s="126"/>
      <c r="JGL44" s="126"/>
      <c r="JGM44" s="126"/>
      <c r="JGN44" s="126"/>
      <c r="JGO44" s="126"/>
      <c r="JGP44" s="126"/>
      <c r="JGQ44" s="126"/>
      <c r="JGR44" s="126"/>
      <c r="JGS44" s="126"/>
      <c r="JGT44" s="126"/>
      <c r="JGU44" s="126"/>
      <c r="JGV44" s="126"/>
      <c r="JGW44" s="126"/>
      <c r="JGX44" s="126"/>
      <c r="JGY44" s="126"/>
      <c r="JGZ44" s="126"/>
      <c r="JHA44" s="126"/>
      <c r="JHB44" s="126"/>
      <c r="JHC44" s="126"/>
      <c r="JHD44" s="126"/>
      <c r="JHE44" s="126"/>
      <c r="JHF44" s="126"/>
      <c r="JHG44" s="126"/>
      <c r="JHH44" s="126"/>
      <c r="JHI44" s="126"/>
      <c r="JHJ44" s="126"/>
      <c r="JHK44" s="126"/>
      <c r="JHL44" s="126"/>
      <c r="JHM44" s="126"/>
      <c r="JHN44" s="126"/>
      <c r="JHO44" s="126"/>
      <c r="JHP44" s="126"/>
      <c r="JHQ44" s="126"/>
      <c r="JHR44" s="126"/>
      <c r="JHS44" s="126"/>
      <c r="JHT44" s="126"/>
      <c r="JHU44" s="126"/>
      <c r="JHV44" s="126"/>
      <c r="JHW44" s="126"/>
      <c r="JHX44" s="126"/>
      <c r="JHY44" s="126"/>
      <c r="JHZ44" s="126"/>
      <c r="JIA44" s="126"/>
      <c r="JIB44" s="126"/>
      <c r="JIC44" s="126"/>
      <c r="JID44" s="126"/>
      <c r="JIE44" s="126"/>
      <c r="JIF44" s="126"/>
      <c r="JIG44" s="126"/>
      <c r="JIH44" s="126"/>
      <c r="JII44" s="126"/>
      <c r="JIJ44" s="126"/>
      <c r="JIK44" s="126"/>
      <c r="JIL44" s="126"/>
      <c r="JIM44" s="126"/>
      <c r="JIN44" s="126"/>
      <c r="JIO44" s="126"/>
      <c r="JIP44" s="126"/>
      <c r="JIQ44" s="126"/>
      <c r="JIR44" s="126"/>
      <c r="JIS44" s="126"/>
      <c r="JIT44" s="126"/>
      <c r="JIU44" s="126"/>
      <c r="JIV44" s="126"/>
      <c r="JIW44" s="126"/>
      <c r="JIX44" s="126"/>
      <c r="JIY44" s="126"/>
      <c r="JIZ44" s="126"/>
      <c r="JJA44" s="126"/>
      <c r="JJB44" s="126"/>
      <c r="JJC44" s="126"/>
      <c r="JJD44" s="126"/>
      <c r="JJE44" s="126"/>
      <c r="JJF44" s="126"/>
      <c r="JJG44" s="126"/>
      <c r="JJH44" s="126"/>
      <c r="JJI44" s="126"/>
      <c r="JJJ44" s="126"/>
      <c r="JJK44" s="126"/>
      <c r="JJL44" s="126"/>
      <c r="JJM44" s="126"/>
      <c r="JJN44" s="126"/>
      <c r="JJO44" s="126"/>
      <c r="JJP44" s="126"/>
      <c r="JJQ44" s="126"/>
      <c r="JJR44" s="126"/>
      <c r="JJS44" s="126"/>
      <c r="JJT44" s="126"/>
      <c r="JJU44" s="126"/>
      <c r="JJV44" s="126"/>
      <c r="JJW44" s="126"/>
      <c r="JJX44" s="126"/>
      <c r="JJY44" s="126"/>
      <c r="JJZ44" s="126"/>
      <c r="JKA44" s="126"/>
      <c r="JKB44" s="126"/>
      <c r="JKC44" s="126"/>
      <c r="JKD44" s="126"/>
      <c r="JKE44" s="126"/>
      <c r="JKF44" s="126"/>
      <c r="JKG44" s="126"/>
      <c r="JKH44" s="126"/>
      <c r="JKI44" s="126"/>
      <c r="JKJ44" s="126"/>
      <c r="JKK44" s="126"/>
      <c r="JKL44" s="126"/>
      <c r="JKM44" s="126"/>
      <c r="JKN44" s="126"/>
      <c r="JKO44" s="126"/>
      <c r="JKP44" s="126"/>
      <c r="JKQ44" s="126"/>
      <c r="JKR44" s="126"/>
      <c r="JKS44" s="126"/>
      <c r="JKT44" s="126"/>
      <c r="JKU44" s="126"/>
      <c r="JKV44" s="126"/>
      <c r="JKW44" s="126"/>
      <c r="JKX44" s="126"/>
      <c r="JKY44" s="126"/>
      <c r="JKZ44" s="126"/>
      <c r="JLA44" s="126"/>
      <c r="JLB44" s="126"/>
      <c r="JLC44" s="126"/>
      <c r="JLD44" s="126"/>
      <c r="JLE44" s="126"/>
      <c r="JLF44" s="126"/>
      <c r="JLG44" s="126"/>
      <c r="JLH44" s="126"/>
      <c r="JLI44" s="126"/>
      <c r="JLJ44" s="126"/>
      <c r="JLK44" s="126"/>
      <c r="JLL44" s="126"/>
      <c r="JLM44" s="126"/>
      <c r="JLN44" s="126"/>
      <c r="JLO44" s="126"/>
      <c r="JLP44" s="126"/>
      <c r="JLQ44" s="126"/>
      <c r="JLR44" s="126"/>
      <c r="JLS44" s="126"/>
      <c r="JLT44" s="126"/>
      <c r="JLU44" s="126"/>
      <c r="JLV44" s="126"/>
      <c r="JLW44" s="126"/>
      <c r="JLX44" s="126"/>
      <c r="JLY44" s="126"/>
      <c r="JLZ44" s="126"/>
      <c r="JMA44" s="126"/>
      <c r="JMB44" s="126"/>
      <c r="JMC44" s="126"/>
      <c r="JMD44" s="126"/>
      <c r="JME44" s="126"/>
      <c r="JMF44" s="126"/>
      <c r="JMG44" s="126"/>
      <c r="JMH44" s="126"/>
      <c r="JMI44" s="126"/>
      <c r="JMJ44" s="126"/>
      <c r="JMK44" s="126"/>
      <c r="JML44" s="126"/>
      <c r="JMM44" s="126"/>
      <c r="JMN44" s="126"/>
      <c r="JMO44" s="126"/>
      <c r="JMP44" s="126"/>
      <c r="JMQ44" s="126"/>
      <c r="JMR44" s="126"/>
      <c r="JMS44" s="126"/>
      <c r="JMT44" s="126"/>
      <c r="JMU44" s="126"/>
      <c r="JMV44" s="126"/>
      <c r="JMW44" s="126"/>
      <c r="JMX44" s="126"/>
      <c r="JMY44" s="126"/>
      <c r="JMZ44" s="126"/>
      <c r="JNA44" s="126"/>
      <c r="JNB44" s="126"/>
      <c r="JNC44" s="126"/>
      <c r="JND44" s="126"/>
      <c r="JNE44" s="126"/>
      <c r="JNF44" s="126"/>
      <c r="JNG44" s="126"/>
      <c r="JNH44" s="126"/>
      <c r="JNI44" s="126"/>
      <c r="JNJ44" s="126"/>
      <c r="JNK44" s="126"/>
      <c r="JNL44" s="126"/>
      <c r="JNM44" s="126"/>
      <c r="JNN44" s="126"/>
      <c r="JNO44" s="126"/>
      <c r="JNP44" s="126"/>
      <c r="JNQ44" s="126"/>
      <c r="JNR44" s="126"/>
      <c r="JNS44" s="126"/>
      <c r="JNT44" s="126"/>
      <c r="JNU44" s="126"/>
      <c r="JNV44" s="126"/>
      <c r="JNW44" s="126"/>
      <c r="JNX44" s="126"/>
      <c r="JNY44" s="126"/>
      <c r="JNZ44" s="126"/>
      <c r="JOA44" s="126"/>
      <c r="JOB44" s="126"/>
      <c r="JOC44" s="126"/>
      <c r="JOD44" s="126"/>
      <c r="JOE44" s="126"/>
      <c r="JOF44" s="126"/>
      <c r="JOG44" s="126"/>
      <c r="JOH44" s="126"/>
      <c r="JOI44" s="126"/>
      <c r="JOJ44" s="126"/>
      <c r="JOK44" s="126"/>
      <c r="JOL44" s="126"/>
      <c r="JOM44" s="126"/>
      <c r="JON44" s="126"/>
      <c r="JOO44" s="126"/>
      <c r="JOP44" s="126"/>
      <c r="JOQ44" s="126"/>
      <c r="JOR44" s="126"/>
      <c r="JOS44" s="126"/>
      <c r="JOT44" s="126"/>
      <c r="JOU44" s="126"/>
      <c r="JOV44" s="126"/>
      <c r="JOW44" s="126"/>
      <c r="JOX44" s="126"/>
      <c r="JOY44" s="126"/>
      <c r="JOZ44" s="126"/>
      <c r="JPA44" s="126"/>
      <c r="JPB44" s="126"/>
      <c r="JPC44" s="126"/>
      <c r="JPD44" s="126"/>
      <c r="JPE44" s="126"/>
      <c r="JPF44" s="126"/>
      <c r="JPG44" s="126"/>
      <c r="JPH44" s="126"/>
      <c r="JPI44" s="126"/>
      <c r="JPJ44" s="126"/>
      <c r="JPK44" s="126"/>
      <c r="JPL44" s="126"/>
      <c r="JPM44" s="126"/>
      <c r="JPN44" s="126"/>
      <c r="JPO44" s="126"/>
      <c r="JPP44" s="126"/>
      <c r="JPQ44" s="126"/>
      <c r="JPR44" s="126"/>
      <c r="JPS44" s="126"/>
      <c r="JPT44" s="126"/>
      <c r="JPU44" s="126"/>
      <c r="JPV44" s="126"/>
      <c r="JPW44" s="126"/>
      <c r="JPX44" s="126"/>
      <c r="JPY44" s="126"/>
      <c r="JPZ44" s="126"/>
      <c r="JQA44" s="126"/>
      <c r="JQB44" s="126"/>
      <c r="JQC44" s="126"/>
      <c r="JQD44" s="126"/>
      <c r="JQE44" s="126"/>
      <c r="JQF44" s="126"/>
      <c r="JQG44" s="126"/>
      <c r="JQH44" s="126"/>
      <c r="JQI44" s="126"/>
      <c r="JQJ44" s="126"/>
      <c r="JQK44" s="126"/>
      <c r="JQL44" s="126"/>
      <c r="JQM44" s="126"/>
      <c r="JQN44" s="126"/>
      <c r="JQO44" s="126"/>
      <c r="JQP44" s="126"/>
      <c r="JQQ44" s="126"/>
      <c r="JQR44" s="126"/>
      <c r="JQS44" s="126"/>
      <c r="JQT44" s="126"/>
      <c r="JQU44" s="126"/>
      <c r="JQV44" s="126"/>
      <c r="JQW44" s="126"/>
      <c r="JQX44" s="126"/>
      <c r="JQY44" s="126"/>
      <c r="JQZ44" s="126"/>
      <c r="JRA44" s="126"/>
      <c r="JRB44" s="126"/>
      <c r="JRC44" s="126"/>
      <c r="JRD44" s="126"/>
      <c r="JRE44" s="126"/>
      <c r="JRF44" s="126"/>
      <c r="JRG44" s="126"/>
      <c r="JRH44" s="126"/>
      <c r="JRI44" s="126"/>
      <c r="JRJ44" s="126"/>
      <c r="JRK44" s="126"/>
      <c r="JRL44" s="126"/>
      <c r="JRM44" s="126"/>
      <c r="JRN44" s="126"/>
      <c r="JRO44" s="126"/>
      <c r="JRP44" s="126"/>
      <c r="JRQ44" s="126"/>
      <c r="JRR44" s="126"/>
      <c r="JRS44" s="126"/>
      <c r="JRT44" s="126"/>
      <c r="JRU44" s="126"/>
      <c r="JRV44" s="126"/>
      <c r="JRW44" s="126"/>
      <c r="JRX44" s="126"/>
      <c r="JRY44" s="126"/>
      <c r="JRZ44" s="126"/>
      <c r="JSA44" s="126"/>
      <c r="JSB44" s="126"/>
      <c r="JSC44" s="126"/>
      <c r="JSD44" s="126"/>
      <c r="JSE44" s="126"/>
      <c r="JSF44" s="126"/>
      <c r="JSG44" s="126"/>
      <c r="JSH44" s="126"/>
      <c r="JSI44" s="126"/>
      <c r="JSJ44" s="126"/>
      <c r="JSK44" s="126"/>
      <c r="JSL44" s="126"/>
      <c r="JSM44" s="126"/>
      <c r="JSN44" s="126"/>
      <c r="JSO44" s="126"/>
      <c r="JSP44" s="126"/>
      <c r="JSQ44" s="126"/>
      <c r="JSR44" s="126"/>
      <c r="JSS44" s="126"/>
      <c r="JST44" s="126"/>
      <c r="JSU44" s="126"/>
      <c r="JSV44" s="126"/>
      <c r="JSW44" s="126"/>
      <c r="JSX44" s="126"/>
      <c r="JSY44" s="126"/>
      <c r="JSZ44" s="126"/>
      <c r="JTA44" s="126"/>
      <c r="JTB44" s="126"/>
      <c r="JTC44" s="126"/>
      <c r="JTD44" s="126"/>
      <c r="JTE44" s="126"/>
      <c r="JTF44" s="126"/>
      <c r="JTG44" s="126"/>
      <c r="JTH44" s="126"/>
      <c r="JTI44" s="126"/>
      <c r="JTJ44" s="126"/>
      <c r="JTK44" s="126"/>
      <c r="JTL44" s="126"/>
      <c r="JTM44" s="126"/>
      <c r="JTN44" s="126"/>
      <c r="JTO44" s="126"/>
      <c r="JTP44" s="126"/>
      <c r="JTQ44" s="126"/>
      <c r="JTR44" s="126"/>
      <c r="JTS44" s="126"/>
      <c r="JTT44" s="126"/>
      <c r="JTU44" s="126"/>
      <c r="JTV44" s="126"/>
      <c r="JTW44" s="126"/>
      <c r="JTX44" s="126"/>
      <c r="JTY44" s="126"/>
      <c r="JTZ44" s="126"/>
      <c r="JUA44" s="126"/>
      <c r="JUB44" s="126"/>
      <c r="JUC44" s="126"/>
      <c r="JUD44" s="126"/>
      <c r="JUE44" s="126"/>
      <c r="JUF44" s="126"/>
      <c r="JUG44" s="126"/>
      <c r="JUH44" s="126"/>
      <c r="JUI44" s="126"/>
      <c r="JUJ44" s="126"/>
      <c r="JUK44" s="126"/>
      <c r="JUL44" s="126"/>
      <c r="JUM44" s="126"/>
      <c r="JUN44" s="126"/>
      <c r="JUO44" s="126"/>
      <c r="JUP44" s="126"/>
      <c r="JUQ44" s="126"/>
      <c r="JUR44" s="126"/>
      <c r="JUS44" s="126"/>
      <c r="JUT44" s="126"/>
      <c r="JUU44" s="126"/>
      <c r="JUV44" s="126"/>
      <c r="JUW44" s="126"/>
      <c r="JUX44" s="126"/>
      <c r="JUY44" s="126"/>
      <c r="JUZ44" s="126"/>
      <c r="JVA44" s="126"/>
      <c r="JVB44" s="126"/>
      <c r="JVC44" s="126"/>
      <c r="JVD44" s="126"/>
      <c r="JVE44" s="126"/>
      <c r="JVF44" s="126"/>
      <c r="JVG44" s="126"/>
      <c r="JVH44" s="126"/>
      <c r="JVI44" s="126"/>
      <c r="JVJ44" s="126"/>
      <c r="JVK44" s="126"/>
      <c r="JVL44" s="126"/>
      <c r="JVM44" s="126"/>
      <c r="JVN44" s="126"/>
      <c r="JVO44" s="126"/>
      <c r="JVP44" s="126"/>
      <c r="JVQ44" s="126"/>
      <c r="JVR44" s="126"/>
      <c r="JVS44" s="126"/>
      <c r="JVT44" s="126"/>
      <c r="JVU44" s="126"/>
      <c r="JVV44" s="126"/>
      <c r="JVW44" s="126"/>
      <c r="JVX44" s="126"/>
      <c r="JVY44" s="126"/>
      <c r="JVZ44" s="126"/>
      <c r="JWA44" s="126"/>
      <c r="JWB44" s="126"/>
      <c r="JWC44" s="126"/>
      <c r="JWD44" s="126"/>
      <c r="JWE44" s="126"/>
      <c r="JWF44" s="126"/>
      <c r="JWG44" s="126"/>
      <c r="JWH44" s="126"/>
      <c r="JWI44" s="126"/>
      <c r="JWJ44" s="126"/>
      <c r="JWK44" s="126"/>
      <c r="JWL44" s="126"/>
      <c r="JWM44" s="126"/>
      <c r="JWN44" s="126"/>
      <c r="JWO44" s="126"/>
      <c r="JWP44" s="126"/>
      <c r="JWQ44" s="126"/>
      <c r="JWR44" s="126"/>
      <c r="JWS44" s="126"/>
      <c r="JWT44" s="126"/>
      <c r="JWU44" s="126"/>
      <c r="JWV44" s="126"/>
      <c r="JWW44" s="126"/>
      <c r="JWX44" s="126"/>
      <c r="JWY44" s="126"/>
      <c r="JWZ44" s="126"/>
      <c r="JXA44" s="126"/>
      <c r="JXB44" s="126"/>
      <c r="JXC44" s="126"/>
      <c r="JXD44" s="126"/>
      <c r="JXE44" s="126"/>
      <c r="JXF44" s="126"/>
      <c r="JXG44" s="126"/>
      <c r="JXH44" s="126"/>
      <c r="JXI44" s="126"/>
      <c r="JXJ44" s="126"/>
      <c r="JXK44" s="126"/>
      <c r="JXL44" s="126"/>
      <c r="JXM44" s="126"/>
      <c r="JXN44" s="126"/>
      <c r="JXO44" s="126"/>
      <c r="JXP44" s="126"/>
      <c r="JXQ44" s="126"/>
      <c r="JXR44" s="126"/>
      <c r="JXS44" s="126"/>
      <c r="JXT44" s="126"/>
      <c r="JXU44" s="126"/>
      <c r="JXV44" s="126"/>
      <c r="JXW44" s="126"/>
      <c r="JXX44" s="126"/>
      <c r="JXY44" s="126"/>
      <c r="JXZ44" s="126"/>
      <c r="JYA44" s="126"/>
      <c r="JYB44" s="126"/>
      <c r="JYC44" s="126"/>
      <c r="JYD44" s="126"/>
      <c r="JYE44" s="126"/>
      <c r="JYF44" s="126"/>
      <c r="JYG44" s="126"/>
      <c r="JYH44" s="126"/>
      <c r="JYI44" s="126"/>
      <c r="JYJ44" s="126"/>
      <c r="JYK44" s="126"/>
      <c r="JYL44" s="126"/>
      <c r="JYM44" s="126"/>
      <c r="JYN44" s="126"/>
      <c r="JYO44" s="126"/>
      <c r="JYP44" s="126"/>
      <c r="JYQ44" s="126"/>
      <c r="JYR44" s="126"/>
      <c r="JYS44" s="126"/>
      <c r="JYT44" s="126"/>
      <c r="JYU44" s="126"/>
      <c r="JYV44" s="126"/>
      <c r="JYW44" s="126"/>
      <c r="JYX44" s="126"/>
      <c r="JYY44" s="126"/>
      <c r="JYZ44" s="126"/>
      <c r="JZA44" s="126"/>
      <c r="JZB44" s="126"/>
      <c r="JZC44" s="126"/>
      <c r="JZD44" s="126"/>
      <c r="JZE44" s="126"/>
      <c r="JZF44" s="126"/>
      <c r="JZG44" s="126"/>
      <c r="JZH44" s="126"/>
      <c r="JZI44" s="126"/>
      <c r="JZJ44" s="126"/>
      <c r="JZK44" s="126"/>
      <c r="JZL44" s="126"/>
      <c r="JZM44" s="126"/>
      <c r="JZN44" s="126"/>
      <c r="JZO44" s="126"/>
      <c r="JZP44" s="126"/>
      <c r="JZQ44" s="126"/>
      <c r="JZR44" s="126"/>
      <c r="JZS44" s="126"/>
      <c r="JZT44" s="126"/>
      <c r="JZU44" s="126"/>
      <c r="JZV44" s="126"/>
      <c r="JZW44" s="126"/>
      <c r="JZX44" s="126"/>
      <c r="JZY44" s="126"/>
      <c r="JZZ44" s="126"/>
      <c r="KAA44" s="126"/>
      <c r="KAB44" s="126"/>
      <c r="KAC44" s="126"/>
      <c r="KAD44" s="126"/>
      <c r="KAE44" s="126"/>
      <c r="KAF44" s="126"/>
      <c r="KAG44" s="126"/>
      <c r="KAH44" s="126"/>
      <c r="KAI44" s="126"/>
      <c r="KAJ44" s="126"/>
      <c r="KAK44" s="126"/>
      <c r="KAL44" s="126"/>
      <c r="KAM44" s="126"/>
      <c r="KAN44" s="126"/>
      <c r="KAO44" s="126"/>
      <c r="KAP44" s="126"/>
      <c r="KAQ44" s="126"/>
      <c r="KAR44" s="126"/>
      <c r="KAS44" s="126"/>
      <c r="KAT44" s="126"/>
      <c r="KAU44" s="126"/>
      <c r="KAV44" s="126"/>
      <c r="KAW44" s="126"/>
      <c r="KAX44" s="126"/>
      <c r="KAY44" s="126"/>
      <c r="KAZ44" s="126"/>
      <c r="KBA44" s="126"/>
      <c r="KBB44" s="126"/>
      <c r="KBC44" s="126"/>
      <c r="KBD44" s="126"/>
      <c r="KBE44" s="126"/>
      <c r="KBF44" s="126"/>
      <c r="KBG44" s="126"/>
      <c r="KBH44" s="126"/>
      <c r="KBI44" s="126"/>
      <c r="KBJ44" s="126"/>
      <c r="KBK44" s="126"/>
      <c r="KBL44" s="126"/>
      <c r="KBM44" s="126"/>
      <c r="KBN44" s="126"/>
      <c r="KBO44" s="126"/>
      <c r="KBP44" s="126"/>
      <c r="KBQ44" s="126"/>
      <c r="KBR44" s="126"/>
      <c r="KBS44" s="126"/>
      <c r="KBT44" s="126"/>
      <c r="KBU44" s="126"/>
      <c r="KBV44" s="126"/>
      <c r="KBW44" s="126"/>
      <c r="KBX44" s="126"/>
      <c r="KBY44" s="126"/>
      <c r="KBZ44" s="126"/>
      <c r="KCA44" s="126"/>
      <c r="KCB44" s="126"/>
      <c r="KCC44" s="126"/>
      <c r="KCD44" s="126"/>
      <c r="KCE44" s="126"/>
      <c r="KCF44" s="126"/>
      <c r="KCG44" s="126"/>
      <c r="KCH44" s="126"/>
      <c r="KCI44" s="126"/>
      <c r="KCJ44" s="126"/>
      <c r="KCK44" s="126"/>
      <c r="KCL44" s="126"/>
      <c r="KCM44" s="126"/>
      <c r="KCN44" s="126"/>
      <c r="KCO44" s="126"/>
      <c r="KCP44" s="126"/>
      <c r="KCQ44" s="126"/>
      <c r="KCR44" s="126"/>
      <c r="KCS44" s="126"/>
      <c r="KCT44" s="126"/>
      <c r="KCU44" s="126"/>
      <c r="KCV44" s="126"/>
      <c r="KCW44" s="126"/>
      <c r="KCX44" s="126"/>
      <c r="KCY44" s="126"/>
      <c r="KCZ44" s="126"/>
      <c r="KDA44" s="126"/>
      <c r="KDB44" s="126"/>
      <c r="KDC44" s="126"/>
      <c r="KDD44" s="126"/>
      <c r="KDE44" s="126"/>
      <c r="KDF44" s="126"/>
      <c r="KDG44" s="126"/>
      <c r="KDH44" s="126"/>
      <c r="KDI44" s="126"/>
      <c r="KDJ44" s="126"/>
      <c r="KDK44" s="126"/>
      <c r="KDL44" s="126"/>
      <c r="KDM44" s="126"/>
      <c r="KDN44" s="126"/>
      <c r="KDO44" s="126"/>
      <c r="KDP44" s="126"/>
      <c r="KDQ44" s="126"/>
      <c r="KDR44" s="126"/>
      <c r="KDS44" s="126"/>
      <c r="KDT44" s="126"/>
      <c r="KDU44" s="126"/>
      <c r="KDV44" s="126"/>
      <c r="KDW44" s="126"/>
      <c r="KDX44" s="126"/>
      <c r="KDY44" s="126"/>
      <c r="KDZ44" s="126"/>
      <c r="KEA44" s="126"/>
      <c r="KEB44" s="126"/>
      <c r="KEC44" s="126"/>
      <c r="KED44" s="126"/>
      <c r="KEE44" s="126"/>
      <c r="KEF44" s="126"/>
      <c r="KEG44" s="126"/>
      <c r="KEH44" s="126"/>
      <c r="KEI44" s="126"/>
      <c r="KEJ44" s="126"/>
      <c r="KEK44" s="126"/>
      <c r="KEL44" s="126"/>
      <c r="KEM44" s="126"/>
      <c r="KEN44" s="126"/>
      <c r="KEO44" s="126"/>
      <c r="KEP44" s="126"/>
      <c r="KEQ44" s="126"/>
      <c r="KER44" s="126"/>
      <c r="KES44" s="126"/>
      <c r="KET44" s="126"/>
      <c r="KEU44" s="126"/>
      <c r="KEV44" s="126"/>
      <c r="KEW44" s="126"/>
      <c r="KEX44" s="126"/>
      <c r="KEY44" s="126"/>
      <c r="KEZ44" s="126"/>
      <c r="KFA44" s="126"/>
      <c r="KFB44" s="126"/>
      <c r="KFC44" s="126"/>
      <c r="KFD44" s="126"/>
      <c r="KFE44" s="126"/>
      <c r="KFF44" s="126"/>
      <c r="KFG44" s="126"/>
      <c r="KFH44" s="126"/>
      <c r="KFI44" s="126"/>
      <c r="KFJ44" s="126"/>
      <c r="KFK44" s="126"/>
      <c r="KFL44" s="126"/>
      <c r="KFM44" s="126"/>
      <c r="KFN44" s="126"/>
      <c r="KFO44" s="126"/>
      <c r="KFP44" s="126"/>
      <c r="KFQ44" s="126"/>
      <c r="KFR44" s="126"/>
      <c r="KFS44" s="126"/>
      <c r="KFT44" s="126"/>
      <c r="KFU44" s="126"/>
      <c r="KFV44" s="126"/>
      <c r="KFW44" s="126"/>
      <c r="KFX44" s="126"/>
      <c r="KFY44" s="126"/>
      <c r="KFZ44" s="126"/>
      <c r="KGA44" s="126"/>
      <c r="KGB44" s="126"/>
      <c r="KGC44" s="126"/>
      <c r="KGD44" s="126"/>
      <c r="KGE44" s="126"/>
      <c r="KGF44" s="126"/>
      <c r="KGG44" s="126"/>
      <c r="KGH44" s="126"/>
      <c r="KGI44" s="126"/>
      <c r="KGJ44" s="126"/>
      <c r="KGK44" s="126"/>
      <c r="KGL44" s="126"/>
      <c r="KGM44" s="126"/>
      <c r="KGN44" s="126"/>
      <c r="KGO44" s="126"/>
      <c r="KGP44" s="126"/>
      <c r="KGQ44" s="126"/>
      <c r="KGR44" s="126"/>
      <c r="KGS44" s="126"/>
      <c r="KGT44" s="126"/>
      <c r="KGU44" s="126"/>
      <c r="KGV44" s="126"/>
      <c r="KGW44" s="126"/>
      <c r="KGX44" s="126"/>
      <c r="KGY44" s="126"/>
      <c r="KGZ44" s="126"/>
      <c r="KHA44" s="126"/>
      <c r="KHB44" s="126"/>
      <c r="KHC44" s="126"/>
      <c r="KHD44" s="126"/>
      <c r="KHE44" s="126"/>
      <c r="KHF44" s="126"/>
      <c r="KHG44" s="126"/>
      <c r="KHH44" s="126"/>
      <c r="KHI44" s="126"/>
      <c r="KHJ44" s="126"/>
      <c r="KHK44" s="126"/>
      <c r="KHL44" s="126"/>
      <c r="KHM44" s="126"/>
      <c r="KHN44" s="126"/>
      <c r="KHO44" s="126"/>
      <c r="KHP44" s="126"/>
      <c r="KHQ44" s="126"/>
      <c r="KHR44" s="126"/>
      <c r="KHS44" s="126"/>
      <c r="KHT44" s="126"/>
      <c r="KHU44" s="126"/>
      <c r="KHV44" s="126"/>
      <c r="KHW44" s="126"/>
      <c r="KHX44" s="126"/>
      <c r="KHY44" s="126"/>
      <c r="KHZ44" s="126"/>
      <c r="KIA44" s="126"/>
      <c r="KIB44" s="126"/>
      <c r="KIC44" s="126"/>
      <c r="KID44" s="126"/>
      <c r="KIE44" s="126"/>
      <c r="KIF44" s="126"/>
      <c r="KIG44" s="126"/>
      <c r="KIH44" s="126"/>
      <c r="KII44" s="126"/>
      <c r="KIJ44" s="126"/>
      <c r="KIK44" s="126"/>
      <c r="KIL44" s="126"/>
      <c r="KIM44" s="126"/>
      <c r="KIN44" s="126"/>
      <c r="KIO44" s="126"/>
      <c r="KIP44" s="126"/>
      <c r="KIQ44" s="126"/>
      <c r="KIR44" s="126"/>
      <c r="KIS44" s="126"/>
      <c r="KIT44" s="126"/>
      <c r="KIU44" s="126"/>
      <c r="KIV44" s="126"/>
      <c r="KIW44" s="126"/>
      <c r="KIX44" s="126"/>
      <c r="KIY44" s="126"/>
      <c r="KIZ44" s="126"/>
      <c r="KJA44" s="126"/>
      <c r="KJB44" s="126"/>
      <c r="KJC44" s="126"/>
      <c r="KJD44" s="126"/>
      <c r="KJE44" s="126"/>
      <c r="KJF44" s="126"/>
      <c r="KJG44" s="126"/>
      <c r="KJH44" s="126"/>
      <c r="KJI44" s="126"/>
      <c r="KJJ44" s="126"/>
      <c r="KJK44" s="126"/>
      <c r="KJL44" s="126"/>
      <c r="KJM44" s="126"/>
      <c r="KJN44" s="126"/>
      <c r="KJO44" s="126"/>
      <c r="KJP44" s="126"/>
      <c r="KJQ44" s="126"/>
      <c r="KJR44" s="126"/>
      <c r="KJS44" s="126"/>
      <c r="KJT44" s="126"/>
      <c r="KJU44" s="126"/>
      <c r="KJV44" s="126"/>
      <c r="KJW44" s="126"/>
      <c r="KJX44" s="126"/>
      <c r="KJY44" s="126"/>
      <c r="KJZ44" s="126"/>
      <c r="KKA44" s="126"/>
      <c r="KKB44" s="126"/>
      <c r="KKC44" s="126"/>
      <c r="KKD44" s="126"/>
      <c r="KKE44" s="126"/>
      <c r="KKF44" s="126"/>
      <c r="KKG44" s="126"/>
      <c r="KKH44" s="126"/>
      <c r="KKI44" s="126"/>
      <c r="KKJ44" s="126"/>
      <c r="KKK44" s="126"/>
      <c r="KKL44" s="126"/>
      <c r="KKM44" s="126"/>
      <c r="KKN44" s="126"/>
      <c r="KKO44" s="126"/>
      <c r="KKP44" s="126"/>
      <c r="KKQ44" s="126"/>
      <c r="KKR44" s="126"/>
      <c r="KKS44" s="126"/>
      <c r="KKT44" s="126"/>
      <c r="KKU44" s="126"/>
      <c r="KKV44" s="126"/>
      <c r="KKW44" s="126"/>
      <c r="KKX44" s="126"/>
      <c r="KKY44" s="126"/>
      <c r="KKZ44" s="126"/>
      <c r="KLA44" s="126"/>
      <c r="KLB44" s="126"/>
      <c r="KLC44" s="126"/>
      <c r="KLD44" s="126"/>
      <c r="KLE44" s="126"/>
      <c r="KLF44" s="126"/>
      <c r="KLG44" s="126"/>
      <c r="KLH44" s="126"/>
      <c r="KLI44" s="126"/>
      <c r="KLJ44" s="126"/>
      <c r="KLK44" s="126"/>
      <c r="KLL44" s="126"/>
      <c r="KLM44" s="126"/>
      <c r="KLN44" s="126"/>
      <c r="KLO44" s="126"/>
      <c r="KLP44" s="126"/>
      <c r="KLQ44" s="126"/>
      <c r="KLR44" s="126"/>
      <c r="KLS44" s="126"/>
      <c r="KLT44" s="126"/>
      <c r="KLU44" s="126"/>
      <c r="KLV44" s="126"/>
      <c r="KLW44" s="126"/>
      <c r="KLX44" s="126"/>
      <c r="KLY44" s="126"/>
      <c r="KLZ44" s="126"/>
      <c r="KMA44" s="126"/>
      <c r="KMB44" s="126"/>
      <c r="KMC44" s="126"/>
      <c r="KMD44" s="126"/>
      <c r="KME44" s="126"/>
      <c r="KMF44" s="126"/>
      <c r="KMG44" s="126"/>
      <c r="KMH44" s="126"/>
      <c r="KMI44" s="126"/>
      <c r="KMJ44" s="126"/>
      <c r="KMK44" s="126"/>
      <c r="KML44" s="126"/>
      <c r="KMM44" s="126"/>
      <c r="KMN44" s="126"/>
      <c r="KMO44" s="126"/>
      <c r="KMP44" s="126"/>
      <c r="KMQ44" s="126"/>
      <c r="KMR44" s="126"/>
      <c r="KMS44" s="126"/>
      <c r="KMT44" s="126"/>
      <c r="KMU44" s="126"/>
      <c r="KMV44" s="126"/>
      <c r="KMW44" s="126"/>
      <c r="KMX44" s="126"/>
      <c r="KMY44" s="126"/>
      <c r="KMZ44" s="126"/>
      <c r="KNA44" s="126"/>
      <c r="KNB44" s="126"/>
      <c r="KNC44" s="126"/>
      <c r="KND44" s="126"/>
      <c r="KNE44" s="126"/>
      <c r="KNF44" s="126"/>
      <c r="KNG44" s="126"/>
      <c r="KNH44" s="126"/>
      <c r="KNI44" s="126"/>
      <c r="KNJ44" s="126"/>
      <c r="KNK44" s="126"/>
      <c r="KNL44" s="126"/>
      <c r="KNM44" s="126"/>
      <c r="KNN44" s="126"/>
      <c r="KNO44" s="126"/>
      <c r="KNP44" s="126"/>
      <c r="KNQ44" s="126"/>
      <c r="KNR44" s="126"/>
      <c r="KNS44" s="126"/>
      <c r="KNT44" s="126"/>
      <c r="KNU44" s="126"/>
      <c r="KNV44" s="126"/>
      <c r="KNW44" s="126"/>
      <c r="KNX44" s="126"/>
      <c r="KNY44" s="126"/>
      <c r="KNZ44" s="126"/>
      <c r="KOA44" s="126"/>
      <c r="KOB44" s="126"/>
      <c r="KOC44" s="126"/>
      <c r="KOD44" s="126"/>
      <c r="KOE44" s="126"/>
      <c r="KOF44" s="126"/>
      <c r="KOG44" s="126"/>
      <c r="KOH44" s="126"/>
      <c r="KOI44" s="126"/>
      <c r="KOJ44" s="126"/>
      <c r="KOK44" s="126"/>
      <c r="KOL44" s="126"/>
      <c r="KOM44" s="126"/>
      <c r="KON44" s="126"/>
      <c r="KOO44" s="126"/>
      <c r="KOP44" s="126"/>
      <c r="KOQ44" s="126"/>
      <c r="KOR44" s="126"/>
      <c r="KOS44" s="126"/>
      <c r="KOT44" s="126"/>
      <c r="KOU44" s="126"/>
      <c r="KOV44" s="126"/>
      <c r="KOW44" s="126"/>
      <c r="KOX44" s="126"/>
      <c r="KOY44" s="126"/>
      <c r="KOZ44" s="126"/>
      <c r="KPA44" s="126"/>
      <c r="KPB44" s="126"/>
      <c r="KPC44" s="126"/>
      <c r="KPD44" s="126"/>
      <c r="KPE44" s="126"/>
      <c r="KPF44" s="126"/>
      <c r="KPG44" s="126"/>
      <c r="KPH44" s="126"/>
      <c r="KPI44" s="126"/>
      <c r="KPJ44" s="126"/>
      <c r="KPK44" s="126"/>
      <c r="KPL44" s="126"/>
      <c r="KPM44" s="126"/>
      <c r="KPN44" s="126"/>
      <c r="KPO44" s="126"/>
      <c r="KPP44" s="126"/>
      <c r="KPQ44" s="126"/>
      <c r="KPR44" s="126"/>
      <c r="KPS44" s="126"/>
      <c r="KPT44" s="126"/>
      <c r="KPU44" s="126"/>
      <c r="KPV44" s="126"/>
      <c r="KPW44" s="126"/>
      <c r="KPX44" s="126"/>
      <c r="KPY44" s="126"/>
      <c r="KPZ44" s="126"/>
      <c r="KQA44" s="126"/>
      <c r="KQB44" s="126"/>
      <c r="KQC44" s="126"/>
      <c r="KQD44" s="126"/>
      <c r="KQE44" s="126"/>
      <c r="KQF44" s="126"/>
      <c r="KQG44" s="126"/>
      <c r="KQH44" s="126"/>
      <c r="KQI44" s="126"/>
      <c r="KQJ44" s="126"/>
      <c r="KQK44" s="126"/>
      <c r="KQL44" s="126"/>
      <c r="KQM44" s="126"/>
      <c r="KQN44" s="126"/>
      <c r="KQO44" s="126"/>
      <c r="KQP44" s="126"/>
      <c r="KQQ44" s="126"/>
      <c r="KQR44" s="126"/>
      <c r="KQS44" s="126"/>
      <c r="KQT44" s="126"/>
      <c r="KQU44" s="126"/>
      <c r="KQV44" s="126"/>
      <c r="KQW44" s="126"/>
      <c r="KQX44" s="126"/>
      <c r="KQY44" s="126"/>
      <c r="KQZ44" s="126"/>
      <c r="KRA44" s="126"/>
      <c r="KRB44" s="126"/>
      <c r="KRC44" s="126"/>
      <c r="KRD44" s="126"/>
      <c r="KRE44" s="126"/>
      <c r="KRF44" s="126"/>
      <c r="KRG44" s="126"/>
      <c r="KRH44" s="126"/>
      <c r="KRI44" s="126"/>
      <c r="KRJ44" s="126"/>
      <c r="KRK44" s="126"/>
      <c r="KRL44" s="126"/>
      <c r="KRM44" s="126"/>
      <c r="KRN44" s="126"/>
      <c r="KRO44" s="126"/>
      <c r="KRP44" s="126"/>
      <c r="KRQ44" s="126"/>
      <c r="KRR44" s="126"/>
      <c r="KRS44" s="126"/>
      <c r="KRT44" s="126"/>
      <c r="KRU44" s="126"/>
      <c r="KRV44" s="126"/>
      <c r="KRW44" s="126"/>
      <c r="KRX44" s="126"/>
      <c r="KRY44" s="126"/>
      <c r="KRZ44" s="126"/>
      <c r="KSA44" s="126"/>
      <c r="KSB44" s="126"/>
      <c r="KSC44" s="126"/>
      <c r="KSD44" s="126"/>
      <c r="KSE44" s="126"/>
      <c r="KSF44" s="126"/>
      <c r="KSG44" s="126"/>
      <c r="KSH44" s="126"/>
      <c r="KSI44" s="126"/>
      <c r="KSJ44" s="126"/>
      <c r="KSK44" s="126"/>
      <c r="KSL44" s="126"/>
      <c r="KSM44" s="126"/>
      <c r="KSN44" s="126"/>
      <c r="KSO44" s="126"/>
      <c r="KSP44" s="126"/>
      <c r="KSQ44" s="126"/>
      <c r="KSR44" s="126"/>
      <c r="KSS44" s="126"/>
      <c r="KST44" s="126"/>
      <c r="KSU44" s="126"/>
      <c r="KSV44" s="126"/>
      <c r="KSW44" s="126"/>
      <c r="KSX44" s="126"/>
      <c r="KSY44" s="126"/>
      <c r="KSZ44" s="126"/>
      <c r="KTA44" s="126"/>
      <c r="KTB44" s="126"/>
      <c r="KTC44" s="126"/>
      <c r="KTD44" s="126"/>
      <c r="KTE44" s="126"/>
      <c r="KTF44" s="126"/>
      <c r="KTG44" s="126"/>
      <c r="KTH44" s="126"/>
      <c r="KTI44" s="126"/>
      <c r="KTJ44" s="126"/>
      <c r="KTK44" s="126"/>
      <c r="KTL44" s="126"/>
      <c r="KTM44" s="126"/>
      <c r="KTN44" s="126"/>
      <c r="KTO44" s="126"/>
      <c r="KTP44" s="126"/>
      <c r="KTQ44" s="126"/>
      <c r="KTR44" s="126"/>
      <c r="KTS44" s="126"/>
      <c r="KTT44" s="126"/>
      <c r="KTU44" s="126"/>
      <c r="KTV44" s="126"/>
      <c r="KTW44" s="126"/>
      <c r="KTX44" s="126"/>
      <c r="KTY44" s="126"/>
      <c r="KTZ44" s="126"/>
      <c r="KUA44" s="126"/>
      <c r="KUB44" s="126"/>
      <c r="KUC44" s="126"/>
      <c r="KUD44" s="126"/>
      <c r="KUE44" s="126"/>
      <c r="KUF44" s="126"/>
      <c r="KUG44" s="126"/>
      <c r="KUH44" s="126"/>
      <c r="KUI44" s="126"/>
      <c r="KUJ44" s="126"/>
      <c r="KUK44" s="126"/>
      <c r="KUL44" s="126"/>
      <c r="KUM44" s="126"/>
      <c r="KUN44" s="126"/>
      <c r="KUO44" s="126"/>
      <c r="KUP44" s="126"/>
      <c r="KUQ44" s="126"/>
      <c r="KUR44" s="126"/>
      <c r="KUS44" s="126"/>
      <c r="KUT44" s="126"/>
      <c r="KUU44" s="126"/>
      <c r="KUV44" s="126"/>
      <c r="KUW44" s="126"/>
      <c r="KUX44" s="126"/>
      <c r="KUY44" s="126"/>
      <c r="KUZ44" s="126"/>
      <c r="KVA44" s="126"/>
      <c r="KVB44" s="126"/>
      <c r="KVC44" s="126"/>
      <c r="KVD44" s="126"/>
      <c r="KVE44" s="126"/>
      <c r="KVF44" s="126"/>
      <c r="KVG44" s="126"/>
      <c r="KVH44" s="126"/>
      <c r="KVI44" s="126"/>
      <c r="KVJ44" s="126"/>
      <c r="KVK44" s="126"/>
      <c r="KVL44" s="126"/>
      <c r="KVM44" s="126"/>
      <c r="KVN44" s="126"/>
      <c r="KVO44" s="126"/>
      <c r="KVP44" s="126"/>
      <c r="KVQ44" s="126"/>
      <c r="KVR44" s="126"/>
      <c r="KVS44" s="126"/>
      <c r="KVT44" s="126"/>
      <c r="KVU44" s="126"/>
      <c r="KVV44" s="126"/>
      <c r="KVW44" s="126"/>
      <c r="KVX44" s="126"/>
      <c r="KVY44" s="126"/>
      <c r="KVZ44" s="126"/>
      <c r="KWA44" s="126"/>
      <c r="KWB44" s="126"/>
      <c r="KWC44" s="126"/>
      <c r="KWD44" s="126"/>
      <c r="KWE44" s="126"/>
      <c r="KWF44" s="126"/>
      <c r="KWG44" s="126"/>
      <c r="KWH44" s="126"/>
      <c r="KWI44" s="126"/>
      <c r="KWJ44" s="126"/>
      <c r="KWK44" s="126"/>
      <c r="KWL44" s="126"/>
      <c r="KWM44" s="126"/>
      <c r="KWN44" s="126"/>
      <c r="KWO44" s="126"/>
      <c r="KWP44" s="126"/>
      <c r="KWQ44" s="126"/>
      <c r="KWR44" s="126"/>
      <c r="KWS44" s="126"/>
      <c r="KWT44" s="126"/>
      <c r="KWU44" s="126"/>
      <c r="KWV44" s="126"/>
      <c r="KWW44" s="126"/>
      <c r="KWX44" s="126"/>
      <c r="KWY44" s="126"/>
      <c r="KWZ44" s="126"/>
      <c r="KXA44" s="126"/>
      <c r="KXB44" s="126"/>
      <c r="KXC44" s="126"/>
      <c r="KXD44" s="126"/>
      <c r="KXE44" s="126"/>
      <c r="KXF44" s="126"/>
      <c r="KXG44" s="126"/>
      <c r="KXH44" s="126"/>
      <c r="KXI44" s="126"/>
      <c r="KXJ44" s="126"/>
      <c r="KXK44" s="126"/>
      <c r="KXL44" s="126"/>
      <c r="KXM44" s="126"/>
      <c r="KXN44" s="126"/>
      <c r="KXO44" s="126"/>
      <c r="KXP44" s="126"/>
      <c r="KXQ44" s="126"/>
      <c r="KXR44" s="126"/>
      <c r="KXS44" s="126"/>
      <c r="KXT44" s="126"/>
      <c r="KXU44" s="126"/>
      <c r="KXV44" s="126"/>
      <c r="KXW44" s="126"/>
      <c r="KXX44" s="126"/>
      <c r="KXY44" s="126"/>
      <c r="KXZ44" s="126"/>
      <c r="KYA44" s="126"/>
      <c r="KYB44" s="126"/>
      <c r="KYC44" s="126"/>
      <c r="KYD44" s="126"/>
      <c r="KYE44" s="126"/>
      <c r="KYF44" s="126"/>
      <c r="KYG44" s="126"/>
      <c r="KYH44" s="126"/>
      <c r="KYI44" s="126"/>
      <c r="KYJ44" s="126"/>
      <c r="KYK44" s="126"/>
      <c r="KYL44" s="126"/>
      <c r="KYM44" s="126"/>
      <c r="KYN44" s="126"/>
      <c r="KYO44" s="126"/>
      <c r="KYP44" s="126"/>
      <c r="KYQ44" s="126"/>
      <c r="KYR44" s="126"/>
      <c r="KYS44" s="126"/>
      <c r="KYT44" s="126"/>
      <c r="KYU44" s="126"/>
      <c r="KYV44" s="126"/>
      <c r="KYW44" s="126"/>
      <c r="KYX44" s="126"/>
      <c r="KYY44" s="126"/>
      <c r="KYZ44" s="126"/>
      <c r="KZA44" s="126"/>
      <c r="KZB44" s="126"/>
      <c r="KZC44" s="126"/>
      <c r="KZD44" s="126"/>
      <c r="KZE44" s="126"/>
      <c r="KZF44" s="126"/>
      <c r="KZG44" s="126"/>
      <c r="KZH44" s="126"/>
      <c r="KZI44" s="126"/>
      <c r="KZJ44" s="126"/>
      <c r="KZK44" s="126"/>
      <c r="KZL44" s="126"/>
      <c r="KZM44" s="126"/>
      <c r="KZN44" s="126"/>
      <c r="KZO44" s="126"/>
      <c r="KZP44" s="126"/>
      <c r="KZQ44" s="126"/>
      <c r="KZR44" s="126"/>
      <c r="KZS44" s="126"/>
      <c r="KZT44" s="126"/>
      <c r="KZU44" s="126"/>
      <c r="KZV44" s="126"/>
      <c r="KZW44" s="126"/>
      <c r="KZX44" s="126"/>
      <c r="KZY44" s="126"/>
      <c r="KZZ44" s="126"/>
      <c r="LAA44" s="126"/>
      <c r="LAB44" s="126"/>
      <c r="LAC44" s="126"/>
      <c r="LAD44" s="126"/>
      <c r="LAE44" s="126"/>
      <c r="LAF44" s="126"/>
      <c r="LAG44" s="126"/>
      <c r="LAH44" s="126"/>
      <c r="LAI44" s="126"/>
      <c r="LAJ44" s="126"/>
      <c r="LAK44" s="126"/>
      <c r="LAL44" s="126"/>
      <c r="LAM44" s="126"/>
      <c r="LAN44" s="126"/>
      <c r="LAO44" s="126"/>
      <c r="LAP44" s="126"/>
      <c r="LAQ44" s="126"/>
      <c r="LAR44" s="126"/>
      <c r="LAS44" s="126"/>
      <c r="LAT44" s="126"/>
      <c r="LAU44" s="126"/>
      <c r="LAV44" s="126"/>
      <c r="LAW44" s="126"/>
      <c r="LAX44" s="126"/>
      <c r="LAY44" s="126"/>
      <c r="LAZ44" s="126"/>
      <c r="LBA44" s="126"/>
      <c r="LBB44" s="126"/>
      <c r="LBC44" s="126"/>
      <c r="LBD44" s="126"/>
      <c r="LBE44" s="126"/>
      <c r="LBF44" s="126"/>
      <c r="LBG44" s="126"/>
      <c r="LBH44" s="126"/>
      <c r="LBI44" s="126"/>
      <c r="LBJ44" s="126"/>
      <c r="LBK44" s="126"/>
      <c r="LBL44" s="126"/>
      <c r="LBM44" s="126"/>
      <c r="LBN44" s="126"/>
      <c r="LBO44" s="126"/>
      <c r="LBP44" s="126"/>
      <c r="LBQ44" s="126"/>
      <c r="LBR44" s="126"/>
      <c r="LBS44" s="126"/>
      <c r="LBT44" s="126"/>
      <c r="LBU44" s="126"/>
      <c r="LBV44" s="126"/>
      <c r="LBW44" s="126"/>
      <c r="LBX44" s="126"/>
      <c r="LBY44" s="126"/>
      <c r="LBZ44" s="126"/>
      <c r="LCA44" s="126"/>
      <c r="LCB44" s="126"/>
      <c r="LCC44" s="126"/>
      <c r="LCD44" s="126"/>
      <c r="LCE44" s="126"/>
      <c r="LCF44" s="126"/>
      <c r="LCG44" s="126"/>
      <c r="LCH44" s="126"/>
      <c r="LCI44" s="126"/>
      <c r="LCJ44" s="126"/>
      <c r="LCK44" s="126"/>
      <c r="LCL44" s="126"/>
      <c r="LCM44" s="126"/>
      <c r="LCN44" s="126"/>
      <c r="LCO44" s="126"/>
      <c r="LCP44" s="126"/>
      <c r="LCQ44" s="126"/>
      <c r="LCR44" s="126"/>
      <c r="LCS44" s="126"/>
      <c r="LCT44" s="126"/>
      <c r="LCU44" s="126"/>
      <c r="LCV44" s="126"/>
      <c r="LCW44" s="126"/>
      <c r="LCX44" s="126"/>
      <c r="LCY44" s="126"/>
      <c r="LCZ44" s="126"/>
      <c r="LDA44" s="126"/>
      <c r="LDB44" s="126"/>
      <c r="LDC44" s="126"/>
      <c r="LDD44" s="126"/>
      <c r="LDE44" s="126"/>
      <c r="LDF44" s="126"/>
      <c r="LDG44" s="126"/>
      <c r="LDH44" s="126"/>
      <c r="LDI44" s="126"/>
      <c r="LDJ44" s="126"/>
      <c r="LDK44" s="126"/>
      <c r="LDL44" s="126"/>
      <c r="LDM44" s="126"/>
      <c r="LDN44" s="126"/>
      <c r="LDO44" s="126"/>
      <c r="LDP44" s="126"/>
      <c r="LDQ44" s="126"/>
      <c r="LDR44" s="126"/>
      <c r="LDS44" s="126"/>
      <c r="LDT44" s="126"/>
      <c r="LDU44" s="126"/>
      <c r="LDV44" s="126"/>
      <c r="LDW44" s="126"/>
      <c r="LDX44" s="126"/>
      <c r="LDY44" s="126"/>
      <c r="LDZ44" s="126"/>
      <c r="LEA44" s="126"/>
      <c r="LEB44" s="126"/>
      <c r="LEC44" s="126"/>
      <c r="LED44" s="126"/>
      <c r="LEE44" s="126"/>
      <c r="LEF44" s="126"/>
      <c r="LEG44" s="126"/>
      <c r="LEH44" s="126"/>
      <c r="LEI44" s="126"/>
      <c r="LEJ44" s="126"/>
      <c r="LEK44" s="126"/>
      <c r="LEL44" s="126"/>
      <c r="LEM44" s="126"/>
      <c r="LEN44" s="126"/>
      <c r="LEO44" s="126"/>
      <c r="LEP44" s="126"/>
      <c r="LEQ44" s="126"/>
      <c r="LER44" s="126"/>
      <c r="LES44" s="126"/>
      <c r="LET44" s="126"/>
      <c r="LEU44" s="126"/>
      <c r="LEV44" s="126"/>
      <c r="LEW44" s="126"/>
      <c r="LEX44" s="126"/>
      <c r="LEY44" s="126"/>
      <c r="LEZ44" s="126"/>
      <c r="LFA44" s="126"/>
      <c r="LFB44" s="126"/>
      <c r="LFC44" s="126"/>
      <c r="LFD44" s="126"/>
      <c r="LFE44" s="126"/>
      <c r="LFF44" s="126"/>
      <c r="LFG44" s="126"/>
      <c r="LFH44" s="126"/>
      <c r="LFI44" s="126"/>
      <c r="LFJ44" s="126"/>
      <c r="LFK44" s="126"/>
      <c r="LFL44" s="126"/>
      <c r="LFM44" s="126"/>
      <c r="LFN44" s="126"/>
      <c r="LFO44" s="126"/>
      <c r="LFP44" s="126"/>
      <c r="LFQ44" s="126"/>
      <c r="LFR44" s="126"/>
      <c r="LFS44" s="126"/>
      <c r="LFT44" s="126"/>
      <c r="LFU44" s="126"/>
      <c r="LFV44" s="126"/>
      <c r="LFW44" s="126"/>
      <c r="LFX44" s="126"/>
      <c r="LFY44" s="126"/>
      <c r="LFZ44" s="126"/>
      <c r="LGA44" s="126"/>
      <c r="LGB44" s="126"/>
      <c r="LGC44" s="126"/>
      <c r="LGD44" s="126"/>
      <c r="LGE44" s="126"/>
      <c r="LGF44" s="126"/>
      <c r="LGG44" s="126"/>
      <c r="LGH44" s="126"/>
      <c r="LGI44" s="126"/>
      <c r="LGJ44" s="126"/>
      <c r="LGK44" s="126"/>
      <c r="LGL44" s="126"/>
      <c r="LGM44" s="126"/>
      <c r="LGN44" s="126"/>
      <c r="LGO44" s="126"/>
      <c r="LGP44" s="126"/>
      <c r="LGQ44" s="126"/>
      <c r="LGR44" s="126"/>
      <c r="LGS44" s="126"/>
      <c r="LGT44" s="126"/>
      <c r="LGU44" s="126"/>
      <c r="LGV44" s="126"/>
      <c r="LGW44" s="126"/>
      <c r="LGX44" s="126"/>
      <c r="LGY44" s="126"/>
      <c r="LGZ44" s="126"/>
      <c r="LHA44" s="126"/>
      <c r="LHB44" s="126"/>
      <c r="LHC44" s="126"/>
      <c r="LHD44" s="126"/>
      <c r="LHE44" s="126"/>
      <c r="LHF44" s="126"/>
      <c r="LHG44" s="126"/>
      <c r="LHH44" s="126"/>
      <c r="LHI44" s="126"/>
      <c r="LHJ44" s="126"/>
      <c r="LHK44" s="126"/>
      <c r="LHL44" s="126"/>
      <c r="LHM44" s="126"/>
      <c r="LHN44" s="126"/>
      <c r="LHO44" s="126"/>
      <c r="LHP44" s="126"/>
      <c r="LHQ44" s="126"/>
      <c r="LHR44" s="126"/>
      <c r="LHS44" s="126"/>
      <c r="LHT44" s="126"/>
      <c r="LHU44" s="126"/>
      <c r="LHV44" s="126"/>
      <c r="LHW44" s="126"/>
      <c r="LHX44" s="126"/>
      <c r="LHY44" s="126"/>
      <c r="LHZ44" s="126"/>
      <c r="LIA44" s="126"/>
      <c r="LIB44" s="126"/>
      <c r="LIC44" s="126"/>
      <c r="LID44" s="126"/>
      <c r="LIE44" s="126"/>
      <c r="LIF44" s="126"/>
      <c r="LIG44" s="126"/>
      <c r="LIH44" s="126"/>
      <c r="LII44" s="126"/>
      <c r="LIJ44" s="126"/>
      <c r="LIK44" s="126"/>
      <c r="LIL44" s="126"/>
      <c r="LIM44" s="126"/>
      <c r="LIN44" s="126"/>
      <c r="LIO44" s="126"/>
      <c r="LIP44" s="126"/>
      <c r="LIQ44" s="126"/>
      <c r="LIR44" s="126"/>
      <c r="LIS44" s="126"/>
      <c r="LIT44" s="126"/>
      <c r="LIU44" s="126"/>
      <c r="LIV44" s="126"/>
      <c r="LIW44" s="126"/>
      <c r="LIX44" s="126"/>
      <c r="LIY44" s="126"/>
      <c r="LIZ44" s="126"/>
      <c r="LJA44" s="126"/>
      <c r="LJB44" s="126"/>
      <c r="LJC44" s="126"/>
      <c r="LJD44" s="126"/>
      <c r="LJE44" s="126"/>
      <c r="LJF44" s="126"/>
      <c r="LJG44" s="126"/>
      <c r="LJH44" s="126"/>
      <c r="LJI44" s="126"/>
      <c r="LJJ44" s="126"/>
      <c r="LJK44" s="126"/>
      <c r="LJL44" s="126"/>
      <c r="LJM44" s="126"/>
      <c r="LJN44" s="126"/>
      <c r="LJO44" s="126"/>
      <c r="LJP44" s="126"/>
      <c r="LJQ44" s="126"/>
      <c r="LJR44" s="126"/>
      <c r="LJS44" s="126"/>
      <c r="LJT44" s="126"/>
      <c r="LJU44" s="126"/>
      <c r="LJV44" s="126"/>
      <c r="LJW44" s="126"/>
      <c r="LJX44" s="126"/>
      <c r="LJY44" s="126"/>
      <c r="LJZ44" s="126"/>
      <c r="LKA44" s="126"/>
      <c r="LKB44" s="126"/>
      <c r="LKC44" s="126"/>
      <c r="LKD44" s="126"/>
      <c r="LKE44" s="126"/>
      <c r="LKF44" s="126"/>
      <c r="LKG44" s="126"/>
      <c r="LKH44" s="126"/>
      <c r="LKI44" s="126"/>
      <c r="LKJ44" s="126"/>
      <c r="LKK44" s="126"/>
      <c r="LKL44" s="126"/>
      <c r="LKM44" s="126"/>
      <c r="LKN44" s="126"/>
      <c r="LKO44" s="126"/>
      <c r="LKP44" s="126"/>
      <c r="LKQ44" s="126"/>
      <c r="LKR44" s="126"/>
      <c r="LKS44" s="126"/>
      <c r="LKT44" s="126"/>
      <c r="LKU44" s="126"/>
      <c r="LKV44" s="126"/>
      <c r="LKW44" s="126"/>
      <c r="LKX44" s="126"/>
      <c r="LKY44" s="126"/>
      <c r="LKZ44" s="126"/>
      <c r="LLA44" s="126"/>
      <c r="LLB44" s="126"/>
      <c r="LLC44" s="126"/>
      <c r="LLD44" s="126"/>
      <c r="LLE44" s="126"/>
      <c r="LLF44" s="126"/>
      <c r="LLG44" s="126"/>
      <c r="LLH44" s="126"/>
      <c r="LLI44" s="126"/>
      <c r="LLJ44" s="126"/>
      <c r="LLK44" s="126"/>
      <c r="LLL44" s="126"/>
      <c r="LLM44" s="126"/>
      <c r="LLN44" s="126"/>
      <c r="LLO44" s="126"/>
      <c r="LLP44" s="126"/>
      <c r="LLQ44" s="126"/>
      <c r="LLR44" s="126"/>
      <c r="LLS44" s="126"/>
      <c r="LLT44" s="126"/>
      <c r="LLU44" s="126"/>
      <c r="LLV44" s="126"/>
      <c r="LLW44" s="126"/>
      <c r="LLX44" s="126"/>
      <c r="LLY44" s="126"/>
      <c r="LLZ44" s="126"/>
      <c r="LMA44" s="126"/>
      <c r="LMB44" s="126"/>
      <c r="LMC44" s="126"/>
      <c r="LMD44" s="126"/>
      <c r="LME44" s="126"/>
      <c r="LMF44" s="126"/>
      <c r="LMG44" s="126"/>
      <c r="LMH44" s="126"/>
      <c r="LMI44" s="126"/>
      <c r="LMJ44" s="126"/>
      <c r="LMK44" s="126"/>
      <c r="LML44" s="126"/>
      <c r="LMM44" s="126"/>
      <c r="LMN44" s="126"/>
      <c r="LMO44" s="126"/>
      <c r="LMP44" s="126"/>
      <c r="LMQ44" s="126"/>
      <c r="LMR44" s="126"/>
      <c r="LMS44" s="126"/>
      <c r="LMT44" s="126"/>
      <c r="LMU44" s="126"/>
      <c r="LMV44" s="126"/>
      <c r="LMW44" s="126"/>
      <c r="LMX44" s="126"/>
      <c r="LMY44" s="126"/>
      <c r="LMZ44" s="126"/>
      <c r="LNA44" s="126"/>
      <c r="LNB44" s="126"/>
      <c r="LNC44" s="126"/>
      <c r="LND44" s="126"/>
      <c r="LNE44" s="126"/>
      <c r="LNF44" s="126"/>
      <c r="LNG44" s="126"/>
      <c r="LNH44" s="126"/>
      <c r="LNI44" s="126"/>
      <c r="LNJ44" s="126"/>
      <c r="LNK44" s="126"/>
      <c r="LNL44" s="126"/>
      <c r="LNM44" s="126"/>
      <c r="LNN44" s="126"/>
      <c r="LNO44" s="126"/>
      <c r="LNP44" s="126"/>
      <c r="LNQ44" s="126"/>
      <c r="LNR44" s="126"/>
      <c r="LNS44" s="126"/>
      <c r="LNT44" s="126"/>
      <c r="LNU44" s="126"/>
      <c r="LNV44" s="126"/>
      <c r="LNW44" s="126"/>
      <c r="LNX44" s="126"/>
      <c r="LNY44" s="126"/>
      <c r="LNZ44" s="126"/>
      <c r="LOA44" s="126"/>
      <c r="LOB44" s="126"/>
      <c r="LOC44" s="126"/>
      <c r="LOD44" s="126"/>
      <c r="LOE44" s="126"/>
      <c r="LOF44" s="126"/>
      <c r="LOG44" s="126"/>
      <c r="LOH44" s="126"/>
      <c r="LOI44" s="126"/>
      <c r="LOJ44" s="126"/>
      <c r="LOK44" s="126"/>
      <c r="LOL44" s="126"/>
      <c r="LOM44" s="126"/>
      <c r="LON44" s="126"/>
      <c r="LOO44" s="126"/>
      <c r="LOP44" s="126"/>
      <c r="LOQ44" s="126"/>
      <c r="LOR44" s="126"/>
      <c r="LOS44" s="126"/>
      <c r="LOT44" s="126"/>
      <c r="LOU44" s="126"/>
      <c r="LOV44" s="126"/>
      <c r="LOW44" s="126"/>
      <c r="LOX44" s="126"/>
      <c r="LOY44" s="126"/>
      <c r="LOZ44" s="126"/>
      <c r="LPA44" s="126"/>
      <c r="LPB44" s="126"/>
      <c r="LPC44" s="126"/>
      <c r="LPD44" s="126"/>
      <c r="LPE44" s="126"/>
      <c r="LPF44" s="126"/>
      <c r="LPG44" s="126"/>
      <c r="LPH44" s="126"/>
      <c r="LPI44" s="126"/>
      <c r="LPJ44" s="126"/>
      <c r="LPK44" s="126"/>
      <c r="LPL44" s="126"/>
      <c r="LPM44" s="126"/>
      <c r="LPN44" s="126"/>
      <c r="LPO44" s="126"/>
      <c r="LPP44" s="126"/>
      <c r="LPQ44" s="126"/>
      <c r="LPR44" s="126"/>
      <c r="LPS44" s="126"/>
      <c r="LPT44" s="126"/>
      <c r="LPU44" s="126"/>
      <c r="LPV44" s="126"/>
      <c r="LPW44" s="126"/>
      <c r="LPX44" s="126"/>
      <c r="LPY44" s="126"/>
      <c r="LPZ44" s="126"/>
      <c r="LQA44" s="126"/>
      <c r="LQB44" s="126"/>
      <c r="LQC44" s="126"/>
      <c r="LQD44" s="126"/>
      <c r="LQE44" s="126"/>
      <c r="LQF44" s="126"/>
      <c r="LQG44" s="126"/>
      <c r="LQH44" s="126"/>
      <c r="LQI44" s="126"/>
      <c r="LQJ44" s="126"/>
      <c r="LQK44" s="126"/>
      <c r="LQL44" s="126"/>
      <c r="LQM44" s="126"/>
      <c r="LQN44" s="126"/>
      <c r="LQO44" s="126"/>
      <c r="LQP44" s="126"/>
      <c r="LQQ44" s="126"/>
      <c r="LQR44" s="126"/>
      <c r="LQS44" s="126"/>
      <c r="LQT44" s="126"/>
      <c r="LQU44" s="126"/>
      <c r="LQV44" s="126"/>
      <c r="LQW44" s="126"/>
      <c r="LQX44" s="126"/>
      <c r="LQY44" s="126"/>
      <c r="LQZ44" s="126"/>
      <c r="LRA44" s="126"/>
      <c r="LRB44" s="126"/>
      <c r="LRC44" s="126"/>
      <c r="LRD44" s="126"/>
      <c r="LRE44" s="126"/>
      <c r="LRF44" s="126"/>
      <c r="LRG44" s="126"/>
      <c r="LRH44" s="126"/>
      <c r="LRI44" s="126"/>
      <c r="LRJ44" s="126"/>
      <c r="LRK44" s="126"/>
      <c r="LRL44" s="126"/>
      <c r="LRM44" s="126"/>
      <c r="LRN44" s="126"/>
      <c r="LRO44" s="126"/>
      <c r="LRP44" s="126"/>
      <c r="LRQ44" s="126"/>
      <c r="LRR44" s="126"/>
      <c r="LRS44" s="126"/>
      <c r="LRT44" s="126"/>
      <c r="LRU44" s="126"/>
      <c r="LRV44" s="126"/>
      <c r="LRW44" s="126"/>
      <c r="LRX44" s="126"/>
      <c r="LRY44" s="126"/>
      <c r="LRZ44" s="126"/>
      <c r="LSA44" s="126"/>
      <c r="LSB44" s="126"/>
      <c r="LSC44" s="126"/>
      <c r="LSD44" s="126"/>
      <c r="LSE44" s="126"/>
      <c r="LSF44" s="126"/>
      <c r="LSG44" s="126"/>
      <c r="LSH44" s="126"/>
      <c r="LSI44" s="126"/>
      <c r="LSJ44" s="126"/>
      <c r="LSK44" s="126"/>
      <c r="LSL44" s="126"/>
      <c r="LSM44" s="126"/>
      <c r="LSN44" s="126"/>
      <c r="LSO44" s="126"/>
      <c r="LSP44" s="126"/>
      <c r="LSQ44" s="126"/>
      <c r="LSR44" s="126"/>
      <c r="LSS44" s="126"/>
      <c r="LST44" s="126"/>
      <c r="LSU44" s="126"/>
      <c r="LSV44" s="126"/>
      <c r="LSW44" s="126"/>
      <c r="LSX44" s="126"/>
      <c r="LSY44" s="126"/>
      <c r="LSZ44" s="126"/>
      <c r="LTA44" s="126"/>
      <c r="LTB44" s="126"/>
      <c r="LTC44" s="126"/>
      <c r="LTD44" s="126"/>
      <c r="LTE44" s="126"/>
      <c r="LTF44" s="126"/>
      <c r="LTG44" s="126"/>
      <c r="LTH44" s="126"/>
      <c r="LTI44" s="126"/>
      <c r="LTJ44" s="126"/>
      <c r="LTK44" s="126"/>
      <c r="LTL44" s="126"/>
      <c r="LTM44" s="126"/>
      <c r="LTN44" s="126"/>
      <c r="LTO44" s="126"/>
      <c r="LTP44" s="126"/>
      <c r="LTQ44" s="126"/>
      <c r="LTR44" s="126"/>
      <c r="LTS44" s="126"/>
      <c r="LTT44" s="126"/>
      <c r="LTU44" s="126"/>
      <c r="LTV44" s="126"/>
      <c r="LTW44" s="126"/>
      <c r="LTX44" s="126"/>
      <c r="LTY44" s="126"/>
      <c r="LTZ44" s="126"/>
      <c r="LUA44" s="126"/>
      <c r="LUB44" s="126"/>
      <c r="LUC44" s="126"/>
      <c r="LUD44" s="126"/>
      <c r="LUE44" s="126"/>
      <c r="LUF44" s="126"/>
      <c r="LUG44" s="126"/>
      <c r="LUH44" s="126"/>
      <c r="LUI44" s="126"/>
      <c r="LUJ44" s="126"/>
      <c r="LUK44" s="126"/>
      <c r="LUL44" s="126"/>
      <c r="LUM44" s="126"/>
      <c r="LUN44" s="126"/>
      <c r="LUO44" s="126"/>
      <c r="LUP44" s="126"/>
      <c r="LUQ44" s="126"/>
      <c r="LUR44" s="126"/>
      <c r="LUS44" s="126"/>
      <c r="LUT44" s="126"/>
      <c r="LUU44" s="126"/>
      <c r="LUV44" s="126"/>
      <c r="LUW44" s="126"/>
      <c r="LUX44" s="126"/>
      <c r="LUY44" s="126"/>
      <c r="LUZ44" s="126"/>
      <c r="LVA44" s="126"/>
      <c r="LVB44" s="126"/>
      <c r="LVC44" s="126"/>
      <c r="LVD44" s="126"/>
      <c r="LVE44" s="126"/>
      <c r="LVF44" s="126"/>
      <c r="LVG44" s="126"/>
      <c r="LVH44" s="126"/>
      <c r="LVI44" s="126"/>
      <c r="LVJ44" s="126"/>
      <c r="LVK44" s="126"/>
      <c r="LVL44" s="126"/>
      <c r="LVM44" s="126"/>
      <c r="LVN44" s="126"/>
      <c r="LVO44" s="126"/>
      <c r="LVP44" s="126"/>
      <c r="LVQ44" s="126"/>
      <c r="LVR44" s="126"/>
      <c r="LVS44" s="126"/>
      <c r="LVT44" s="126"/>
      <c r="LVU44" s="126"/>
      <c r="LVV44" s="126"/>
      <c r="LVW44" s="126"/>
      <c r="LVX44" s="126"/>
      <c r="LVY44" s="126"/>
      <c r="LVZ44" s="126"/>
      <c r="LWA44" s="126"/>
      <c r="LWB44" s="126"/>
      <c r="LWC44" s="126"/>
      <c r="LWD44" s="126"/>
      <c r="LWE44" s="126"/>
      <c r="LWF44" s="126"/>
      <c r="LWG44" s="126"/>
      <c r="LWH44" s="126"/>
      <c r="LWI44" s="126"/>
      <c r="LWJ44" s="126"/>
      <c r="LWK44" s="126"/>
      <c r="LWL44" s="126"/>
      <c r="LWM44" s="126"/>
      <c r="LWN44" s="126"/>
      <c r="LWO44" s="126"/>
      <c r="LWP44" s="126"/>
      <c r="LWQ44" s="126"/>
      <c r="LWR44" s="126"/>
      <c r="LWS44" s="126"/>
      <c r="LWT44" s="126"/>
      <c r="LWU44" s="126"/>
      <c r="LWV44" s="126"/>
      <c r="LWW44" s="126"/>
      <c r="LWX44" s="126"/>
      <c r="LWY44" s="126"/>
      <c r="LWZ44" s="126"/>
      <c r="LXA44" s="126"/>
      <c r="LXB44" s="126"/>
      <c r="LXC44" s="126"/>
      <c r="LXD44" s="126"/>
      <c r="LXE44" s="126"/>
      <c r="LXF44" s="126"/>
      <c r="LXG44" s="126"/>
      <c r="LXH44" s="126"/>
      <c r="LXI44" s="126"/>
      <c r="LXJ44" s="126"/>
      <c r="LXK44" s="126"/>
      <c r="LXL44" s="126"/>
      <c r="LXM44" s="126"/>
      <c r="LXN44" s="126"/>
      <c r="LXO44" s="126"/>
      <c r="LXP44" s="126"/>
      <c r="LXQ44" s="126"/>
      <c r="LXR44" s="126"/>
      <c r="LXS44" s="126"/>
      <c r="LXT44" s="126"/>
      <c r="LXU44" s="126"/>
      <c r="LXV44" s="126"/>
      <c r="LXW44" s="126"/>
      <c r="LXX44" s="126"/>
      <c r="LXY44" s="126"/>
      <c r="LXZ44" s="126"/>
      <c r="LYA44" s="126"/>
      <c r="LYB44" s="126"/>
      <c r="LYC44" s="126"/>
      <c r="LYD44" s="126"/>
      <c r="LYE44" s="126"/>
      <c r="LYF44" s="126"/>
      <c r="LYG44" s="126"/>
      <c r="LYH44" s="126"/>
      <c r="LYI44" s="126"/>
      <c r="LYJ44" s="126"/>
      <c r="LYK44" s="126"/>
      <c r="LYL44" s="126"/>
      <c r="LYM44" s="126"/>
      <c r="LYN44" s="126"/>
      <c r="LYO44" s="126"/>
      <c r="LYP44" s="126"/>
      <c r="LYQ44" s="126"/>
      <c r="LYR44" s="126"/>
      <c r="LYS44" s="126"/>
      <c r="LYT44" s="126"/>
      <c r="LYU44" s="126"/>
      <c r="LYV44" s="126"/>
      <c r="LYW44" s="126"/>
      <c r="LYX44" s="126"/>
      <c r="LYY44" s="126"/>
      <c r="LYZ44" s="126"/>
      <c r="LZA44" s="126"/>
      <c r="LZB44" s="126"/>
      <c r="LZC44" s="126"/>
      <c r="LZD44" s="126"/>
      <c r="LZE44" s="126"/>
      <c r="LZF44" s="126"/>
      <c r="LZG44" s="126"/>
      <c r="LZH44" s="126"/>
      <c r="LZI44" s="126"/>
      <c r="LZJ44" s="126"/>
      <c r="LZK44" s="126"/>
      <c r="LZL44" s="126"/>
      <c r="LZM44" s="126"/>
      <c r="LZN44" s="126"/>
      <c r="LZO44" s="126"/>
      <c r="LZP44" s="126"/>
      <c r="LZQ44" s="126"/>
      <c r="LZR44" s="126"/>
      <c r="LZS44" s="126"/>
      <c r="LZT44" s="126"/>
      <c r="LZU44" s="126"/>
      <c r="LZV44" s="126"/>
      <c r="LZW44" s="126"/>
      <c r="LZX44" s="126"/>
      <c r="LZY44" s="126"/>
      <c r="LZZ44" s="126"/>
      <c r="MAA44" s="126"/>
      <c r="MAB44" s="126"/>
      <c r="MAC44" s="126"/>
      <c r="MAD44" s="126"/>
      <c r="MAE44" s="126"/>
      <c r="MAF44" s="126"/>
      <c r="MAG44" s="126"/>
      <c r="MAH44" s="126"/>
      <c r="MAI44" s="126"/>
      <c r="MAJ44" s="126"/>
      <c r="MAK44" s="126"/>
      <c r="MAL44" s="126"/>
      <c r="MAM44" s="126"/>
      <c r="MAN44" s="126"/>
      <c r="MAO44" s="126"/>
      <c r="MAP44" s="126"/>
      <c r="MAQ44" s="126"/>
      <c r="MAR44" s="126"/>
      <c r="MAS44" s="126"/>
      <c r="MAT44" s="126"/>
      <c r="MAU44" s="126"/>
      <c r="MAV44" s="126"/>
      <c r="MAW44" s="126"/>
      <c r="MAX44" s="126"/>
      <c r="MAY44" s="126"/>
      <c r="MAZ44" s="126"/>
      <c r="MBA44" s="126"/>
      <c r="MBB44" s="126"/>
      <c r="MBC44" s="126"/>
      <c r="MBD44" s="126"/>
      <c r="MBE44" s="126"/>
      <c r="MBF44" s="126"/>
      <c r="MBG44" s="126"/>
      <c r="MBH44" s="126"/>
      <c r="MBI44" s="126"/>
      <c r="MBJ44" s="126"/>
      <c r="MBK44" s="126"/>
      <c r="MBL44" s="126"/>
      <c r="MBM44" s="126"/>
      <c r="MBN44" s="126"/>
      <c r="MBO44" s="126"/>
      <c r="MBP44" s="126"/>
      <c r="MBQ44" s="126"/>
      <c r="MBR44" s="126"/>
      <c r="MBS44" s="126"/>
      <c r="MBT44" s="126"/>
      <c r="MBU44" s="126"/>
      <c r="MBV44" s="126"/>
      <c r="MBW44" s="126"/>
      <c r="MBX44" s="126"/>
      <c r="MBY44" s="126"/>
      <c r="MBZ44" s="126"/>
      <c r="MCA44" s="126"/>
      <c r="MCB44" s="126"/>
      <c r="MCC44" s="126"/>
      <c r="MCD44" s="126"/>
      <c r="MCE44" s="126"/>
      <c r="MCF44" s="126"/>
      <c r="MCG44" s="126"/>
      <c r="MCH44" s="126"/>
      <c r="MCI44" s="126"/>
      <c r="MCJ44" s="126"/>
      <c r="MCK44" s="126"/>
      <c r="MCL44" s="126"/>
      <c r="MCM44" s="126"/>
      <c r="MCN44" s="126"/>
      <c r="MCO44" s="126"/>
      <c r="MCP44" s="126"/>
      <c r="MCQ44" s="126"/>
      <c r="MCR44" s="126"/>
      <c r="MCS44" s="126"/>
      <c r="MCT44" s="126"/>
      <c r="MCU44" s="126"/>
      <c r="MCV44" s="126"/>
      <c r="MCW44" s="126"/>
      <c r="MCX44" s="126"/>
      <c r="MCY44" s="126"/>
      <c r="MCZ44" s="126"/>
      <c r="MDA44" s="126"/>
      <c r="MDB44" s="126"/>
      <c r="MDC44" s="126"/>
      <c r="MDD44" s="126"/>
      <c r="MDE44" s="126"/>
      <c r="MDF44" s="126"/>
      <c r="MDG44" s="126"/>
      <c r="MDH44" s="126"/>
      <c r="MDI44" s="126"/>
      <c r="MDJ44" s="126"/>
      <c r="MDK44" s="126"/>
      <c r="MDL44" s="126"/>
      <c r="MDM44" s="126"/>
      <c r="MDN44" s="126"/>
      <c r="MDO44" s="126"/>
      <c r="MDP44" s="126"/>
      <c r="MDQ44" s="126"/>
      <c r="MDR44" s="126"/>
      <c r="MDS44" s="126"/>
      <c r="MDT44" s="126"/>
      <c r="MDU44" s="126"/>
      <c r="MDV44" s="126"/>
      <c r="MDW44" s="126"/>
      <c r="MDX44" s="126"/>
      <c r="MDY44" s="126"/>
      <c r="MDZ44" s="126"/>
      <c r="MEA44" s="126"/>
      <c r="MEB44" s="126"/>
      <c r="MEC44" s="126"/>
      <c r="MED44" s="126"/>
      <c r="MEE44" s="126"/>
      <c r="MEF44" s="126"/>
      <c r="MEG44" s="126"/>
      <c r="MEH44" s="126"/>
      <c r="MEI44" s="126"/>
      <c r="MEJ44" s="126"/>
      <c r="MEK44" s="126"/>
      <c r="MEL44" s="126"/>
      <c r="MEM44" s="126"/>
      <c r="MEN44" s="126"/>
      <c r="MEO44" s="126"/>
      <c r="MEP44" s="126"/>
      <c r="MEQ44" s="126"/>
      <c r="MER44" s="126"/>
      <c r="MES44" s="126"/>
      <c r="MET44" s="126"/>
      <c r="MEU44" s="126"/>
      <c r="MEV44" s="126"/>
      <c r="MEW44" s="126"/>
      <c r="MEX44" s="126"/>
      <c r="MEY44" s="126"/>
      <c r="MEZ44" s="126"/>
      <c r="MFA44" s="126"/>
      <c r="MFB44" s="126"/>
      <c r="MFC44" s="126"/>
      <c r="MFD44" s="126"/>
      <c r="MFE44" s="126"/>
      <c r="MFF44" s="126"/>
      <c r="MFG44" s="126"/>
      <c r="MFH44" s="126"/>
      <c r="MFI44" s="126"/>
      <c r="MFJ44" s="126"/>
      <c r="MFK44" s="126"/>
      <c r="MFL44" s="126"/>
      <c r="MFM44" s="126"/>
      <c r="MFN44" s="126"/>
      <c r="MFO44" s="126"/>
      <c r="MFP44" s="126"/>
      <c r="MFQ44" s="126"/>
      <c r="MFR44" s="126"/>
      <c r="MFS44" s="126"/>
      <c r="MFT44" s="126"/>
      <c r="MFU44" s="126"/>
      <c r="MFV44" s="126"/>
      <c r="MFW44" s="126"/>
      <c r="MFX44" s="126"/>
      <c r="MFY44" s="126"/>
      <c r="MFZ44" s="126"/>
      <c r="MGA44" s="126"/>
      <c r="MGB44" s="126"/>
      <c r="MGC44" s="126"/>
      <c r="MGD44" s="126"/>
      <c r="MGE44" s="126"/>
      <c r="MGF44" s="126"/>
      <c r="MGG44" s="126"/>
      <c r="MGH44" s="126"/>
      <c r="MGI44" s="126"/>
      <c r="MGJ44" s="126"/>
      <c r="MGK44" s="126"/>
      <c r="MGL44" s="126"/>
      <c r="MGM44" s="126"/>
      <c r="MGN44" s="126"/>
      <c r="MGO44" s="126"/>
      <c r="MGP44" s="126"/>
      <c r="MGQ44" s="126"/>
      <c r="MGR44" s="126"/>
      <c r="MGS44" s="126"/>
      <c r="MGT44" s="126"/>
      <c r="MGU44" s="126"/>
      <c r="MGV44" s="126"/>
      <c r="MGW44" s="126"/>
      <c r="MGX44" s="126"/>
      <c r="MGY44" s="126"/>
      <c r="MGZ44" s="126"/>
      <c r="MHA44" s="126"/>
      <c r="MHB44" s="126"/>
      <c r="MHC44" s="126"/>
      <c r="MHD44" s="126"/>
      <c r="MHE44" s="126"/>
      <c r="MHF44" s="126"/>
      <c r="MHG44" s="126"/>
      <c r="MHH44" s="126"/>
      <c r="MHI44" s="126"/>
      <c r="MHJ44" s="126"/>
      <c r="MHK44" s="126"/>
      <c r="MHL44" s="126"/>
      <c r="MHM44" s="126"/>
      <c r="MHN44" s="126"/>
      <c r="MHO44" s="126"/>
      <c r="MHP44" s="126"/>
      <c r="MHQ44" s="126"/>
      <c r="MHR44" s="126"/>
      <c r="MHS44" s="126"/>
      <c r="MHT44" s="126"/>
      <c r="MHU44" s="126"/>
      <c r="MHV44" s="126"/>
      <c r="MHW44" s="126"/>
      <c r="MHX44" s="126"/>
      <c r="MHY44" s="126"/>
      <c r="MHZ44" s="126"/>
      <c r="MIA44" s="126"/>
      <c r="MIB44" s="126"/>
      <c r="MIC44" s="126"/>
      <c r="MID44" s="126"/>
      <c r="MIE44" s="126"/>
      <c r="MIF44" s="126"/>
      <c r="MIG44" s="126"/>
      <c r="MIH44" s="126"/>
      <c r="MII44" s="126"/>
      <c r="MIJ44" s="126"/>
      <c r="MIK44" s="126"/>
      <c r="MIL44" s="126"/>
      <c r="MIM44" s="126"/>
      <c r="MIN44" s="126"/>
      <c r="MIO44" s="126"/>
      <c r="MIP44" s="126"/>
      <c r="MIQ44" s="126"/>
      <c r="MIR44" s="126"/>
      <c r="MIS44" s="126"/>
      <c r="MIT44" s="126"/>
      <c r="MIU44" s="126"/>
      <c r="MIV44" s="126"/>
      <c r="MIW44" s="126"/>
      <c r="MIX44" s="126"/>
      <c r="MIY44" s="126"/>
      <c r="MIZ44" s="126"/>
      <c r="MJA44" s="126"/>
      <c r="MJB44" s="126"/>
      <c r="MJC44" s="126"/>
      <c r="MJD44" s="126"/>
      <c r="MJE44" s="126"/>
      <c r="MJF44" s="126"/>
      <c r="MJG44" s="126"/>
      <c r="MJH44" s="126"/>
      <c r="MJI44" s="126"/>
      <c r="MJJ44" s="126"/>
      <c r="MJK44" s="126"/>
      <c r="MJL44" s="126"/>
      <c r="MJM44" s="126"/>
      <c r="MJN44" s="126"/>
      <c r="MJO44" s="126"/>
      <c r="MJP44" s="126"/>
      <c r="MJQ44" s="126"/>
      <c r="MJR44" s="126"/>
      <c r="MJS44" s="126"/>
      <c r="MJT44" s="126"/>
      <c r="MJU44" s="126"/>
      <c r="MJV44" s="126"/>
      <c r="MJW44" s="126"/>
      <c r="MJX44" s="126"/>
      <c r="MJY44" s="126"/>
      <c r="MJZ44" s="126"/>
      <c r="MKA44" s="126"/>
      <c r="MKB44" s="126"/>
      <c r="MKC44" s="126"/>
      <c r="MKD44" s="126"/>
      <c r="MKE44" s="126"/>
      <c r="MKF44" s="126"/>
      <c r="MKG44" s="126"/>
      <c r="MKH44" s="126"/>
      <c r="MKI44" s="126"/>
      <c r="MKJ44" s="126"/>
      <c r="MKK44" s="126"/>
      <c r="MKL44" s="126"/>
      <c r="MKM44" s="126"/>
      <c r="MKN44" s="126"/>
      <c r="MKO44" s="126"/>
      <c r="MKP44" s="126"/>
      <c r="MKQ44" s="126"/>
      <c r="MKR44" s="126"/>
      <c r="MKS44" s="126"/>
      <c r="MKT44" s="126"/>
      <c r="MKU44" s="126"/>
      <c r="MKV44" s="126"/>
      <c r="MKW44" s="126"/>
      <c r="MKX44" s="126"/>
      <c r="MKY44" s="126"/>
      <c r="MKZ44" s="126"/>
      <c r="MLA44" s="126"/>
      <c r="MLB44" s="126"/>
      <c r="MLC44" s="126"/>
      <c r="MLD44" s="126"/>
      <c r="MLE44" s="126"/>
      <c r="MLF44" s="126"/>
      <c r="MLG44" s="126"/>
      <c r="MLH44" s="126"/>
      <c r="MLI44" s="126"/>
      <c r="MLJ44" s="126"/>
      <c r="MLK44" s="126"/>
      <c r="MLL44" s="126"/>
      <c r="MLM44" s="126"/>
      <c r="MLN44" s="126"/>
      <c r="MLO44" s="126"/>
      <c r="MLP44" s="126"/>
      <c r="MLQ44" s="126"/>
      <c r="MLR44" s="126"/>
      <c r="MLS44" s="126"/>
      <c r="MLT44" s="126"/>
      <c r="MLU44" s="126"/>
      <c r="MLV44" s="126"/>
      <c r="MLW44" s="126"/>
      <c r="MLX44" s="126"/>
      <c r="MLY44" s="126"/>
      <c r="MLZ44" s="126"/>
      <c r="MMA44" s="126"/>
      <c r="MMB44" s="126"/>
      <c r="MMC44" s="126"/>
      <c r="MMD44" s="126"/>
      <c r="MME44" s="126"/>
      <c r="MMF44" s="126"/>
      <c r="MMG44" s="126"/>
      <c r="MMH44" s="126"/>
      <c r="MMI44" s="126"/>
      <c r="MMJ44" s="126"/>
      <c r="MMK44" s="126"/>
      <c r="MML44" s="126"/>
      <c r="MMM44" s="126"/>
      <c r="MMN44" s="126"/>
      <c r="MMO44" s="126"/>
      <c r="MMP44" s="126"/>
      <c r="MMQ44" s="126"/>
      <c r="MMR44" s="126"/>
      <c r="MMS44" s="126"/>
      <c r="MMT44" s="126"/>
      <c r="MMU44" s="126"/>
      <c r="MMV44" s="126"/>
      <c r="MMW44" s="126"/>
      <c r="MMX44" s="126"/>
      <c r="MMY44" s="126"/>
      <c r="MMZ44" s="126"/>
      <c r="MNA44" s="126"/>
      <c r="MNB44" s="126"/>
      <c r="MNC44" s="126"/>
      <c r="MND44" s="126"/>
      <c r="MNE44" s="126"/>
      <c r="MNF44" s="126"/>
      <c r="MNG44" s="126"/>
      <c r="MNH44" s="126"/>
      <c r="MNI44" s="126"/>
      <c r="MNJ44" s="126"/>
      <c r="MNK44" s="126"/>
      <c r="MNL44" s="126"/>
      <c r="MNM44" s="126"/>
      <c r="MNN44" s="126"/>
      <c r="MNO44" s="126"/>
      <c r="MNP44" s="126"/>
      <c r="MNQ44" s="126"/>
      <c r="MNR44" s="126"/>
      <c r="MNS44" s="126"/>
      <c r="MNT44" s="126"/>
      <c r="MNU44" s="126"/>
      <c r="MNV44" s="126"/>
      <c r="MNW44" s="126"/>
      <c r="MNX44" s="126"/>
      <c r="MNY44" s="126"/>
      <c r="MNZ44" s="126"/>
      <c r="MOA44" s="126"/>
      <c r="MOB44" s="126"/>
      <c r="MOC44" s="126"/>
      <c r="MOD44" s="126"/>
      <c r="MOE44" s="126"/>
      <c r="MOF44" s="126"/>
      <c r="MOG44" s="126"/>
      <c r="MOH44" s="126"/>
      <c r="MOI44" s="126"/>
      <c r="MOJ44" s="126"/>
      <c r="MOK44" s="126"/>
      <c r="MOL44" s="126"/>
      <c r="MOM44" s="126"/>
      <c r="MON44" s="126"/>
      <c r="MOO44" s="126"/>
      <c r="MOP44" s="126"/>
      <c r="MOQ44" s="126"/>
      <c r="MOR44" s="126"/>
      <c r="MOS44" s="126"/>
      <c r="MOT44" s="126"/>
      <c r="MOU44" s="126"/>
      <c r="MOV44" s="126"/>
      <c r="MOW44" s="126"/>
      <c r="MOX44" s="126"/>
      <c r="MOY44" s="126"/>
      <c r="MOZ44" s="126"/>
      <c r="MPA44" s="126"/>
      <c r="MPB44" s="126"/>
      <c r="MPC44" s="126"/>
      <c r="MPD44" s="126"/>
      <c r="MPE44" s="126"/>
      <c r="MPF44" s="126"/>
      <c r="MPG44" s="126"/>
      <c r="MPH44" s="126"/>
      <c r="MPI44" s="126"/>
      <c r="MPJ44" s="126"/>
      <c r="MPK44" s="126"/>
      <c r="MPL44" s="126"/>
      <c r="MPM44" s="126"/>
      <c r="MPN44" s="126"/>
      <c r="MPO44" s="126"/>
      <c r="MPP44" s="126"/>
      <c r="MPQ44" s="126"/>
      <c r="MPR44" s="126"/>
      <c r="MPS44" s="126"/>
      <c r="MPT44" s="126"/>
      <c r="MPU44" s="126"/>
      <c r="MPV44" s="126"/>
      <c r="MPW44" s="126"/>
      <c r="MPX44" s="126"/>
      <c r="MPY44" s="126"/>
      <c r="MPZ44" s="126"/>
      <c r="MQA44" s="126"/>
      <c r="MQB44" s="126"/>
      <c r="MQC44" s="126"/>
      <c r="MQD44" s="126"/>
      <c r="MQE44" s="126"/>
      <c r="MQF44" s="126"/>
      <c r="MQG44" s="126"/>
      <c r="MQH44" s="126"/>
      <c r="MQI44" s="126"/>
      <c r="MQJ44" s="126"/>
      <c r="MQK44" s="126"/>
      <c r="MQL44" s="126"/>
      <c r="MQM44" s="126"/>
      <c r="MQN44" s="126"/>
      <c r="MQO44" s="126"/>
      <c r="MQP44" s="126"/>
      <c r="MQQ44" s="126"/>
      <c r="MQR44" s="126"/>
      <c r="MQS44" s="126"/>
      <c r="MQT44" s="126"/>
      <c r="MQU44" s="126"/>
      <c r="MQV44" s="126"/>
      <c r="MQW44" s="126"/>
      <c r="MQX44" s="126"/>
      <c r="MQY44" s="126"/>
      <c r="MQZ44" s="126"/>
      <c r="MRA44" s="126"/>
      <c r="MRB44" s="126"/>
      <c r="MRC44" s="126"/>
      <c r="MRD44" s="126"/>
      <c r="MRE44" s="126"/>
      <c r="MRF44" s="126"/>
      <c r="MRG44" s="126"/>
      <c r="MRH44" s="126"/>
      <c r="MRI44" s="126"/>
      <c r="MRJ44" s="126"/>
      <c r="MRK44" s="126"/>
      <c r="MRL44" s="126"/>
      <c r="MRM44" s="126"/>
      <c r="MRN44" s="126"/>
      <c r="MRO44" s="126"/>
      <c r="MRP44" s="126"/>
      <c r="MRQ44" s="126"/>
      <c r="MRR44" s="126"/>
      <c r="MRS44" s="126"/>
      <c r="MRT44" s="126"/>
      <c r="MRU44" s="126"/>
      <c r="MRV44" s="126"/>
      <c r="MRW44" s="126"/>
      <c r="MRX44" s="126"/>
      <c r="MRY44" s="126"/>
      <c r="MRZ44" s="126"/>
      <c r="MSA44" s="126"/>
      <c r="MSB44" s="126"/>
      <c r="MSC44" s="126"/>
      <c r="MSD44" s="126"/>
      <c r="MSE44" s="126"/>
      <c r="MSF44" s="126"/>
      <c r="MSG44" s="126"/>
      <c r="MSH44" s="126"/>
      <c r="MSI44" s="126"/>
      <c r="MSJ44" s="126"/>
      <c r="MSK44" s="126"/>
      <c r="MSL44" s="126"/>
      <c r="MSM44" s="126"/>
      <c r="MSN44" s="126"/>
      <c r="MSO44" s="126"/>
      <c r="MSP44" s="126"/>
      <c r="MSQ44" s="126"/>
      <c r="MSR44" s="126"/>
      <c r="MSS44" s="126"/>
      <c r="MST44" s="126"/>
      <c r="MSU44" s="126"/>
      <c r="MSV44" s="126"/>
      <c r="MSW44" s="126"/>
      <c r="MSX44" s="126"/>
      <c r="MSY44" s="126"/>
      <c r="MSZ44" s="126"/>
      <c r="MTA44" s="126"/>
      <c r="MTB44" s="126"/>
      <c r="MTC44" s="126"/>
      <c r="MTD44" s="126"/>
      <c r="MTE44" s="126"/>
      <c r="MTF44" s="126"/>
      <c r="MTG44" s="126"/>
      <c r="MTH44" s="126"/>
      <c r="MTI44" s="126"/>
      <c r="MTJ44" s="126"/>
      <c r="MTK44" s="126"/>
      <c r="MTL44" s="126"/>
      <c r="MTM44" s="126"/>
      <c r="MTN44" s="126"/>
      <c r="MTO44" s="126"/>
      <c r="MTP44" s="126"/>
      <c r="MTQ44" s="126"/>
      <c r="MTR44" s="126"/>
      <c r="MTS44" s="126"/>
      <c r="MTT44" s="126"/>
      <c r="MTU44" s="126"/>
      <c r="MTV44" s="126"/>
      <c r="MTW44" s="126"/>
      <c r="MTX44" s="126"/>
      <c r="MTY44" s="126"/>
      <c r="MTZ44" s="126"/>
      <c r="MUA44" s="126"/>
      <c r="MUB44" s="126"/>
      <c r="MUC44" s="126"/>
      <c r="MUD44" s="126"/>
      <c r="MUE44" s="126"/>
      <c r="MUF44" s="126"/>
      <c r="MUG44" s="126"/>
      <c r="MUH44" s="126"/>
      <c r="MUI44" s="126"/>
      <c r="MUJ44" s="126"/>
      <c r="MUK44" s="126"/>
      <c r="MUL44" s="126"/>
      <c r="MUM44" s="126"/>
      <c r="MUN44" s="126"/>
      <c r="MUO44" s="126"/>
      <c r="MUP44" s="126"/>
      <c r="MUQ44" s="126"/>
      <c r="MUR44" s="126"/>
      <c r="MUS44" s="126"/>
      <c r="MUT44" s="126"/>
      <c r="MUU44" s="126"/>
      <c r="MUV44" s="126"/>
      <c r="MUW44" s="126"/>
      <c r="MUX44" s="126"/>
      <c r="MUY44" s="126"/>
      <c r="MUZ44" s="126"/>
      <c r="MVA44" s="126"/>
      <c r="MVB44" s="126"/>
      <c r="MVC44" s="126"/>
      <c r="MVD44" s="126"/>
      <c r="MVE44" s="126"/>
      <c r="MVF44" s="126"/>
      <c r="MVG44" s="126"/>
      <c r="MVH44" s="126"/>
      <c r="MVI44" s="126"/>
      <c r="MVJ44" s="126"/>
      <c r="MVK44" s="126"/>
      <c r="MVL44" s="126"/>
      <c r="MVM44" s="126"/>
      <c r="MVN44" s="126"/>
      <c r="MVO44" s="126"/>
      <c r="MVP44" s="126"/>
      <c r="MVQ44" s="126"/>
      <c r="MVR44" s="126"/>
      <c r="MVS44" s="126"/>
      <c r="MVT44" s="126"/>
      <c r="MVU44" s="126"/>
      <c r="MVV44" s="126"/>
      <c r="MVW44" s="126"/>
      <c r="MVX44" s="126"/>
      <c r="MVY44" s="126"/>
      <c r="MVZ44" s="126"/>
      <c r="MWA44" s="126"/>
      <c r="MWB44" s="126"/>
      <c r="MWC44" s="126"/>
      <c r="MWD44" s="126"/>
      <c r="MWE44" s="126"/>
      <c r="MWF44" s="126"/>
      <c r="MWG44" s="126"/>
      <c r="MWH44" s="126"/>
      <c r="MWI44" s="126"/>
      <c r="MWJ44" s="126"/>
      <c r="MWK44" s="126"/>
      <c r="MWL44" s="126"/>
      <c r="MWM44" s="126"/>
      <c r="MWN44" s="126"/>
      <c r="MWO44" s="126"/>
      <c r="MWP44" s="126"/>
      <c r="MWQ44" s="126"/>
      <c r="MWR44" s="126"/>
      <c r="MWS44" s="126"/>
      <c r="MWT44" s="126"/>
      <c r="MWU44" s="126"/>
      <c r="MWV44" s="126"/>
      <c r="MWW44" s="126"/>
      <c r="MWX44" s="126"/>
      <c r="MWY44" s="126"/>
      <c r="MWZ44" s="126"/>
      <c r="MXA44" s="126"/>
      <c r="MXB44" s="126"/>
      <c r="MXC44" s="126"/>
      <c r="MXD44" s="126"/>
      <c r="MXE44" s="126"/>
      <c r="MXF44" s="126"/>
      <c r="MXG44" s="126"/>
      <c r="MXH44" s="126"/>
      <c r="MXI44" s="126"/>
      <c r="MXJ44" s="126"/>
      <c r="MXK44" s="126"/>
      <c r="MXL44" s="126"/>
      <c r="MXM44" s="126"/>
      <c r="MXN44" s="126"/>
      <c r="MXO44" s="126"/>
      <c r="MXP44" s="126"/>
      <c r="MXQ44" s="126"/>
      <c r="MXR44" s="126"/>
      <c r="MXS44" s="126"/>
      <c r="MXT44" s="126"/>
      <c r="MXU44" s="126"/>
      <c r="MXV44" s="126"/>
      <c r="MXW44" s="126"/>
      <c r="MXX44" s="126"/>
      <c r="MXY44" s="126"/>
      <c r="MXZ44" s="126"/>
      <c r="MYA44" s="126"/>
      <c r="MYB44" s="126"/>
      <c r="MYC44" s="126"/>
      <c r="MYD44" s="126"/>
      <c r="MYE44" s="126"/>
      <c r="MYF44" s="126"/>
      <c r="MYG44" s="126"/>
      <c r="MYH44" s="126"/>
      <c r="MYI44" s="126"/>
      <c r="MYJ44" s="126"/>
      <c r="MYK44" s="126"/>
      <c r="MYL44" s="126"/>
      <c r="MYM44" s="126"/>
      <c r="MYN44" s="126"/>
      <c r="MYO44" s="126"/>
      <c r="MYP44" s="126"/>
      <c r="MYQ44" s="126"/>
      <c r="MYR44" s="126"/>
      <c r="MYS44" s="126"/>
      <c r="MYT44" s="126"/>
      <c r="MYU44" s="126"/>
      <c r="MYV44" s="126"/>
      <c r="MYW44" s="126"/>
      <c r="MYX44" s="126"/>
      <c r="MYY44" s="126"/>
      <c r="MYZ44" s="126"/>
      <c r="MZA44" s="126"/>
      <c r="MZB44" s="126"/>
      <c r="MZC44" s="126"/>
      <c r="MZD44" s="126"/>
      <c r="MZE44" s="126"/>
      <c r="MZF44" s="126"/>
      <c r="MZG44" s="126"/>
      <c r="MZH44" s="126"/>
      <c r="MZI44" s="126"/>
      <c r="MZJ44" s="126"/>
      <c r="MZK44" s="126"/>
      <c r="MZL44" s="126"/>
      <c r="MZM44" s="126"/>
      <c r="MZN44" s="126"/>
      <c r="MZO44" s="126"/>
      <c r="MZP44" s="126"/>
      <c r="MZQ44" s="126"/>
      <c r="MZR44" s="126"/>
      <c r="MZS44" s="126"/>
      <c r="MZT44" s="126"/>
      <c r="MZU44" s="126"/>
      <c r="MZV44" s="126"/>
      <c r="MZW44" s="126"/>
      <c r="MZX44" s="126"/>
      <c r="MZY44" s="126"/>
      <c r="MZZ44" s="126"/>
      <c r="NAA44" s="126"/>
      <c r="NAB44" s="126"/>
      <c r="NAC44" s="126"/>
      <c r="NAD44" s="126"/>
      <c r="NAE44" s="126"/>
      <c r="NAF44" s="126"/>
      <c r="NAG44" s="126"/>
      <c r="NAH44" s="126"/>
      <c r="NAI44" s="126"/>
      <c r="NAJ44" s="126"/>
      <c r="NAK44" s="126"/>
      <c r="NAL44" s="126"/>
      <c r="NAM44" s="126"/>
      <c r="NAN44" s="126"/>
      <c r="NAO44" s="126"/>
      <c r="NAP44" s="126"/>
      <c r="NAQ44" s="126"/>
      <c r="NAR44" s="126"/>
      <c r="NAS44" s="126"/>
      <c r="NAT44" s="126"/>
      <c r="NAU44" s="126"/>
      <c r="NAV44" s="126"/>
      <c r="NAW44" s="126"/>
      <c r="NAX44" s="126"/>
      <c r="NAY44" s="126"/>
      <c r="NAZ44" s="126"/>
      <c r="NBA44" s="126"/>
      <c r="NBB44" s="126"/>
      <c r="NBC44" s="126"/>
      <c r="NBD44" s="126"/>
      <c r="NBE44" s="126"/>
      <c r="NBF44" s="126"/>
      <c r="NBG44" s="126"/>
      <c r="NBH44" s="126"/>
      <c r="NBI44" s="126"/>
      <c r="NBJ44" s="126"/>
      <c r="NBK44" s="126"/>
      <c r="NBL44" s="126"/>
      <c r="NBM44" s="126"/>
      <c r="NBN44" s="126"/>
      <c r="NBO44" s="126"/>
      <c r="NBP44" s="126"/>
      <c r="NBQ44" s="126"/>
      <c r="NBR44" s="126"/>
      <c r="NBS44" s="126"/>
      <c r="NBT44" s="126"/>
      <c r="NBU44" s="126"/>
      <c r="NBV44" s="126"/>
      <c r="NBW44" s="126"/>
      <c r="NBX44" s="126"/>
      <c r="NBY44" s="126"/>
      <c r="NBZ44" s="126"/>
      <c r="NCA44" s="126"/>
      <c r="NCB44" s="126"/>
      <c r="NCC44" s="126"/>
      <c r="NCD44" s="126"/>
      <c r="NCE44" s="126"/>
      <c r="NCF44" s="126"/>
      <c r="NCG44" s="126"/>
      <c r="NCH44" s="126"/>
      <c r="NCI44" s="126"/>
      <c r="NCJ44" s="126"/>
      <c r="NCK44" s="126"/>
      <c r="NCL44" s="126"/>
      <c r="NCM44" s="126"/>
      <c r="NCN44" s="126"/>
      <c r="NCO44" s="126"/>
      <c r="NCP44" s="126"/>
      <c r="NCQ44" s="126"/>
      <c r="NCR44" s="126"/>
      <c r="NCS44" s="126"/>
      <c r="NCT44" s="126"/>
      <c r="NCU44" s="126"/>
      <c r="NCV44" s="126"/>
      <c r="NCW44" s="126"/>
      <c r="NCX44" s="126"/>
      <c r="NCY44" s="126"/>
      <c r="NCZ44" s="126"/>
      <c r="NDA44" s="126"/>
      <c r="NDB44" s="126"/>
      <c r="NDC44" s="126"/>
      <c r="NDD44" s="126"/>
      <c r="NDE44" s="126"/>
      <c r="NDF44" s="126"/>
      <c r="NDG44" s="126"/>
      <c r="NDH44" s="126"/>
      <c r="NDI44" s="126"/>
      <c r="NDJ44" s="126"/>
      <c r="NDK44" s="126"/>
      <c r="NDL44" s="126"/>
      <c r="NDM44" s="126"/>
      <c r="NDN44" s="126"/>
      <c r="NDO44" s="126"/>
      <c r="NDP44" s="126"/>
      <c r="NDQ44" s="126"/>
      <c r="NDR44" s="126"/>
      <c r="NDS44" s="126"/>
      <c r="NDT44" s="126"/>
      <c r="NDU44" s="126"/>
      <c r="NDV44" s="126"/>
      <c r="NDW44" s="126"/>
      <c r="NDX44" s="126"/>
      <c r="NDY44" s="126"/>
      <c r="NDZ44" s="126"/>
      <c r="NEA44" s="126"/>
      <c r="NEB44" s="126"/>
      <c r="NEC44" s="126"/>
      <c r="NED44" s="126"/>
      <c r="NEE44" s="126"/>
      <c r="NEF44" s="126"/>
      <c r="NEG44" s="126"/>
      <c r="NEH44" s="126"/>
      <c r="NEI44" s="126"/>
      <c r="NEJ44" s="126"/>
      <c r="NEK44" s="126"/>
      <c r="NEL44" s="126"/>
      <c r="NEM44" s="126"/>
      <c r="NEN44" s="126"/>
      <c r="NEO44" s="126"/>
      <c r="NEP44" s="126"/>
      <c r="NEQ44" s="126"/>
      <c r="NER44" s="126"/>
      <c r="NES44" s="126"/>
      <c r="NET44" s="126"/>
      <c r="NEU44" s="126"/>
      <c r="NEV44" s="126"/>
      <c r="NEW44" s="126"/>
      <c r="NEX44" s="126"/>
      <c r="NEY44" s="126"/>
      <c r="NEZ44" s="126"/>
      <c r="NFA44" s="126"/>
      <c r="NFB44" s="126"/>
      <c r="NFC44" s="126"/>
      <c r="NFD44" s="126"/>
      <c r="NFE44" s="126"/>
      <c r="NFF44" s="126"/>
      <c r="NFG44" s="126"/>
      <c r="NFH44" s="126"/>
      <c r="NFI44" s="126"/>
      <c r="NFJ44" s="126"/>
      <c r="NFK44" s="126"/>
      <c r="NFL44" s="126"/>
      <c r="NFM44" s="126"/>
      <c r="NFN44" s="126"/>
      <c r="NFO44" s="126"/>
      <c r="NFP44" s="126"/>
      <c r="NFQ44" s="126"/>
      <c r="NFR44" s="126"/>
      <c r="NFS44" s="126"/>
      <c r="NFT44" s="126"/>
      <c r="NFU44" s="126"/>
      <c r="NFV44" s="126"/>
      <c r="NFW44" s="126"/>
      <c r="NFX44" s="126"/>
      <c r="NFY44" s="126"/>
      <c r="NFZ44" s="126"/>
      <c r="NGA44" s="126"/>
      <c r="NGB44" s="126"/>
      <c r="NGC44" s="126"/>
      <c r="NGD44" s="126"/>
      <c r="NGE44" s="126"/>
      <c r="NGF44" s="126"/>
      <c r="NGG44" s="126"/>
      <c r="NGH44" s="126"/>
      <c r="NGI44" s="126"/>
      <c r="NGJ44" s="126"/>
      <c r="NGK44" s="126"/>
      <c r="NGL44" s="126"/>
      <c r="NGM44" s="126"/>
      <c r="NGN44" s="126"/>
      <c r="NGO44" s="126"/>
      <c r="NGP44" s="126"/>
      <c r="NGQ44" s="126"/>
      <c r="NGR44" s="126"/>
      <c r="NGS44" s="126"/>
      <c r="NGT44" s="126"/>
      <c r="NGU44" s="126"/>
      <c r="NGV44" s="126"/>
      <c r="NGW44" s="126"/>
      <c r="NGX44" s="126"/>
      <c r="NGY44" s="126"/>
      <c r="NGZ44" s="126"/>
      <c r="NHA44" s="126"/>
      <c r="NHB44" s="126"/>
      <c r="NHC44" s="126"/>
      <c r="NHD44" s="126"/>
      <c r="NHE44" s="126"/>
      <c r="NHF44" s="126"/>
      <c r="NHG44" s="126"/>
      <c r="NHH44" s="126"/>
      <c r="NHI44" s="126"/>
      <c r="NHJ44" s="126"/>
      <c r="NHK44" s="126"/>
      <c r="NHL44" s="126"/>
      <c r="NHM44" s="126"/>
      <c r="NHN44" s="126"/>
      <c r="NHO44" s="126"/>
      <c r="NHP44" s="126"/>
      <c r="NHQ44" s="126"/>
      <c r="NHR44" s="126"/>
      <c r="NHS44" s="126"/>
      <c r="NHT44" s="126"/>
      <c r="NHU44" s="126"/>
      <c r="NHV44" s="126"/>
      <c r="NHW44" s="126"/>
      <c r="NHX44" s="126"/>
      <c r="NHY44" s="126"/>
      <c r="NHZ44" s="126"/>
      <c r="NIA44" s="126"/>
      <c r="NIB44" s="126"/>
      <c r="NIC44" s="126"/>
      <c r="NID44" s="126"/>
      <c r="NIE44" s="126"/>
      <c r="NIF44" s="126"/>
      <c r="NIG44" s="126"/>
      <c r="NIH44" s="126"/>
      <c r="NII44" s="126"/>
      <c r="NIJ44" s="126"/>
      <c r="NIK44" s="126"/>
      <c r="NIL44" s="126"/>
      <c r="NIM44" s="126"/>
      <c r="NIN44" s="126"/>
      <c r="NIO44" s="126"/>
      <c r="NIP44" s="126"/>
      <c r="NIQ44" s="126"/>
      <c r="NIR44" s="126"/>
      <c r="NIS44" s="126"/>
      <c r="NIT44" s="126"/>
      <c r="NIU44" s="126"/>
      <c r="NIV44" s="126"/>
      <c r="NIW44" s="126"/>
      <c r="NIX44" s="126"/>
      <c r="NIY44" s="126"/>
      <c r="NIZ44" s="126"/>
      <c r="NJA44" s="126"/>
      <c r="NJB44" s="126"/>
      <c r="NJC44" s="126"/>
      <c r="NJD44" s="126"/>
      <c r="NJE44" s="126"/>
      <c r="NJF44" s="126"/>
      <c r="NJG44" s="126"/>
      <c r="NJH44" s="126"/>
      <c r="NJI44" s="126"/>
      <c r="NJJ44" s="126"/>
      <c r="NJK44" s="126"/>
      <c r="NJL44" s="126"/>
      <c r="NJM44" s="126"/>
      <c r="NJN44" s="126"/>
      <c r="NJO44" s="126"/>
      <c r="NJP44" s="126"/>
      <c r="NJQ44" s="126"/>
      <c r="NJR44" s="126"/>
      <c r="NJS44" s="126"/>
      <c r="NJT44" s="126"/>
      <c r="NJU44" s="126"/>
      <c r="NJV44" s="126"/>
      <c r="NJW44" s="126"/>
      <c r="NJX44" s="126"/>
      <c r="NJY44" s="126"/>
      <c r="NJZ44" s="126"/>
      <c r="NKA44" s="126"/>
      <c r="NKB44" s="126"/>
      <c r="NKC44" s="126"/>
      <c r="NKD44" s="126"/>
      <c r="NKE44" s="126"/>
      <c r="NKF44" s="126"/>
      <c r="NKG44" s="126"/>
      <c r="NKH44" s="126"/>
      <c r="NKI44" s="126"/>
      <c r="NKJ44" s="126"/>
      <c r="NKK44" s="126"/>
      <c r="NKL44" s="126"/>
      <c r="NKM44" s="126"/>
      <c r="NKN44" s="126"/>
      <c r="NKO44" s="126"/>
      <c r="NKP44" s="126"/>
      <c r="NKQ44" s="126"/>
      <c r="NKR44" s="126"/>
      <c r="NKS44" s="126"/>
      <c r="NKT44" s="126"/>
      <c r="NKU44" s="126"/>
      <c r="NKV44" s="126"/>
      <c r="NKW44" s="126"/>
      <c r="NKX44" s="126"/>
      <c r="NKY44" s="126"/>
      <c r="NKZ44" s="126"/>
      <c r="NLA44" s="126"/>
      <c r="NLB44" s="126"/>
      <c r="NLC44" s="126"/>
      <c r="NLD44" s="126"/>
      <c r="NLE44" s="126"/>
      <c r="NLF44" s="126"/>
      <c r="NLG44" s="126"/>
      <c r="NLH44" s="126"/>
      <c r="NLI44" s="126"/>
      <c r="NLJ44" s="126"/>
      <c r="NLK44" s="126"/>
      <c r="NLL44" s="126"/>
      <c r="NLM44" s="126"/>
      <c r="NLN44" s="126"/>
      <c r="NLO44" s="126"/>
      <c r="NLP44" s="126"/>
      <c r="NLQ44" s="126"/>
      <c r="NLR44" s="126"/>
      <c r="NLS44" s="126"/>
      <c r="NLT44" s="126"/>
      <c r="NLU44" s="126"/>
      <c r="NLV44" s="126"/>
      <c r="NLW44" s="126"/>
      <c r="NLX44" s="126"/>
      <c r="NLY44" s="126"/>
      <c r="NLZ44" s="126"/>
      <c r="NMA44" s="126"/>
      <c r="NMB44" s="126"/>
      <c r="NMC44" s="126"/>
      <c r="NMD44" s="126"/>
      <c r="NME44" s="126"/>
      <c r="NMF44" s="126"/>
      <c r="NMG44" s="126"/>
      <c r="NMH44" s="126"/>
      <c r="NMI44" s="126"/>
      <c r="NMJ44" s="126"/>
      <c r="NMK44" s="126"/>
      <c r="NML44" s="126"/>
      <c r="NMM44" s="126"/>
      <c r="NMN44" s="126"/>
      <c r="NMO44" s="126"/>
      <c r="NMP44" s="126"/>
      <c r="NMQ44" s="126"/>
      <c r="NMR44" s="126"/>
      <c r="NMS44" s="126"/>
      <c r="NMT44" s="126"/>
      <c r="NMU44" s="126"/>
      <c r="NMV44" s="126"/>
      <c r="NMW44" s="126"/>
      <c r="NMX44" s="126"/>
      <c r="NMY44" s="126"/>
      <c r="NMZ44" s="126"/>
      <c r="NNA44" s="126"/>
      <c r="NNB44" s="126"/>
      <c r="NNC44" s="126"/>
      <c r="NND44" s="126"/>
      <c r="NNE44" s="126"/>
      <c r="NNF44" s="126"/>
      <c r="NNG44" s="126"/>
      <c r="NNH44" s="126"/>
      <c r="NNI44" s="126"/>
      <c r="NNJ44" s="126"/>
      <c r="NNK44" s="126"/>
      <c r="NNL44" s="126"/>
      <c r="NNM44" s="126"/>
      <c r="NNN44" s="126"/>
      <c r="NNO44" s="126"/>
      <c r="NNP44" s="126"/>
      <c r="NNQ44" s="126"/>
      <c r="NNR44" s="126"/>
      <c r="NNS44" s="126"/>
      <c r="NNT44" s="126"/>
      <c r="NNU44" s="126"/>
      <c r="NNV44" s="126"/>
      <c r="NNW44" s="126"/>
      <c r="NNX44" s="126"/>
      <c r="NNY44" s="126"/>
      <c r="NNZ44" s="126"/>
      <c r="NOA44" s="126"/>
      <c r="NOB44" s="126"/>
      <c r="NOC44" s="126"/>
      <c r="NOD44" s="126"/>
      <c r="NOE44" s="126"/>
      <c r="NOF44" s="126"/>
      <c r="NOG44" s="126"/>
      <c r="NOH44" s="126"/>
      <c r="NOI44" s="126"/>
      <c r="NOJ44" s="126"/>
      <c r="NOK44" s="126"/>
      <c r="NOL44" s="126"/>
      <c r="NOM44" s="126"/>
      <c r="NON44" s="126"/>
      <c r="NOO44" s="126"/>
      <c r="NOP44" s="126"/>
      <c r="NOQ44" s="126"/>
      <c r="NOR44" s="126"/>
      <c r="NOS44" s="126"/>
      <c r="NOT44" s="126"/>
      <c r="NOU44" s="126"/>
      <c r="NOV44" s="126"/>
      <c r="NOW44" s="126"/>
      <c r="NOX44" s="126"/>
      <c r="NOY44" s="126"/>
      <c r="NOZ44" s="126"/>
      <c r="NPA44" s="126"/>
      <c r="NPB44" s="126"/>
      <c r="NPC44" s="126"/>
      <c r="NPD44" s="126"/>
      <c r="NPE44" s="126"/>
      <c r="NPF44" s="126"/>
      <c r="NPG44" s="126"/>
      <c r="NPH44" s="126"/>
      <c r="NPI44" s="126"/>
      <c r="NPJ44" s="126"/>
      <c r="NPK44" s="126"/>
      <c r="NPL44" s="126"/>
      <c r="NPM44" s="126"/>
      <c r="NPN44" s="126"/>
      <c r="NPO44" s="126"/>
      <c r="NPP44" s="126"/>
      <c r="NPQ44" s="126"/>
      <c r="NPR44" s="126"/>
      <c r="NPS44" s="126"/>
      <c r="NPT44" s="126"/>
      <c r="NPU44" s="126"/>
      <c r="NPV44" s="126"/>
      <c r="NPW44" s="126"/>
      <c r="NPX44" s="126"/>
      <c r="NPY44" s="126"/>
      <c r="NPZ44" s="126"/>
      <c r="NQA44" s="126"/>
      <c r="NQB44" s="126"/>
      <c r="NQC44" s="126"/>
      <c r="NQD44" s="126"/>
      <c r="NQE44" s="126"/>
      <c r="NQF44" s="126"/>
      <c r="NQG44" s="126"/>
      <c r="NQH44" s="126"/>
      <c r="NQI44" s="126"/>
      <c r="NQJ44" s="126"/>
      <c r="NQK44" s="126"/>
      <c r="NQL44" s="126"/>
      <c r="NQM44" s="126"/>
      <c r="NQN44" s="126"/>
      <c r="NQO44" s="126"/>
      <c r="NQP44" s="126"/>
      <c r="NQQ44" s="126"/>
      <c r="NQR44" s="126"/>
      <c r="NQS44" s="126"/>
      <c r="NQT44" s="126"/>
      <c r="NQU44" s="126"/>
      <c r="NQV44" s="126"/>
      <c r="NQW44" s="126"/>
      <c r="NQX44" s="126"/>
      <c r="NQY44" s="126"/>
      <c r="NQZ44" s="126"/>
      <c r="NRA44" s="126"/>
      <c r="NRB44" s="126"/>
      <c r="NRC44" s="126"/>
      <c r="NRD44" s="126"/>
      <c r="NRE44" s="126"/>
      <c r="NRF44" s="126"/>
      <c r="NRG44" s="126"/>
      <c r="NRH44" s="126"/>
      <c r="NRI44" s="126"/>
      <c r="NRJ44" s="126"/>
      <c r="NRK44" s="126"/>
      <c r="NRL44" s="126"/>
      <c r="NRM44" s="126"/>
      <c r="NRN44" s="126"/>
      <c r="NRO44" s="126"/>
      <c r="NRP44" s="126"/>
      <c r="NRQ44" s="126"/>
      <c r="NRR44" s="126"/>
      <c r="NRS44" s="126"/>
      <c r="NRT44" s="126"/>
      <c r="NRU44" s="126"/>
      <c r="NRV44" s="126"/>
      <c r="NRW44" s="126"/>
      <c r="NRX44" s="126"/>
      <c r="NRY44" s="126"/>
      <c r="NRZ44" s="126"/>
      <c r="NSA44" s="126"/>
      <c r="NSB44" s="126"/>
      <c r="NSC44" s="126"/>
      <c r="NSD44" s="126"/>
      <c r="NSE44" s="126"/>
      <c r="NSF44" s="126"/>
      <c r="NSG44" s="126"/>
      <c r="NSH44" s="126"/>
      <c r="NSI44" s="126"/>
      <c r="NSJ44" s="126"/>
      <c r="NSK44" s="126"/>
      <c r="NSL44" s="126"/>
      <c r="NSM44" s="126"/>
      <c r="NSN44" s="126"/>
      <c r="NSO44" s="126"/>
      <c r="NSP44" s="126"/>
      <c r="NSQ44" s="126"/>
      <c r="NSR44" s="126"/>
      <c r="NSS44" s="126"/>
      <c r="NST44" s="126"/>
      <c r="NSU44" s="126"/>
      <c r="NSV44" s="126"/>
      <c r="NSW44" s="126"/>
      <c r="NSX44" s="126"/>
      <c r="NSY44" s="126"/>
      <c r="NSZ44" s="126"/>
      <c r="NTA44" s="126"/>
      <c r="NTB44" s="126"/>
      <c r="NTC44" s="126"/>
      <c r="NTD44" s="126"/>
      <c r="NTE44" s="126"/>
      <c r="NTF44" s="126"/>
      <c r="NTG44" s="126"/>
      <c r="NTH44" s="126"/>
      <c r="NTI44" s="126"/>
      <c r="NTJ44" s="126"/>
      <c r="NTK44" s="126"/>
      <c r="NTL44" s="126"/>
      <c r="NTM44" s="126"/>
      <c r="NTN44" s="126"/>
      <c r="NTO44" s="126"/>
      <c r="NTP44" s="126"/>
      <c r="NTQ44" s="126"/>
      <c r="NTR44" s="126"/>
      <c r="NTS44" s="126"/>
      <c r="NTT44" s="126"/>
      <c r="NTU44" s="126"/>
      <c r="NTV44" s="126"/>
      <c r="NTW44" s="126"/>
      <c r="NTX44" s="126"/>
      <c r="NTY44" s="126"/>
      <c r="NTZ44" s="126"/>
      <c r="NUA44" s="126"/>
      <c r="NUB44" s="126"/>
      <c r="NUC44" s="126"/>
      <c r="NUD44" s="126"/>
      <c r="NUE44" s="126"/>
      <c r="NUF44" s="126"/>
      <c r="NUG44" s="126"/>
      <c r="NUH44" s="126"/>
      <c r="NUI44" s="126"/>
      <c r="NUJ44" s="126"/>
      <c r="NUK44" s="126"/>
      <c r="NUL44" s="126"/>
      <c r="NUM44" s="126"/>
      <c r="NUN44" s="126"/>
      <c r="NUO44" s="126"/>
      <c r="NUP44" s="126"/>
      <c r="NUQ44" s="126"/>
      <c r="NUR44" s="126"/>
      <c r="NUS44" s="126"/>
      <c r="NUT44" s="126"/>
      <c r="NUU44" s="126"/>
      <c r="NUV44" s="126"/>
      <c r="NUW44" s="126"/>
      <c r="NUX44" s="126"/>
      <c r="NUY44" s="126"/>
      <c r="NUZ44" s="126"/>
      <c r="NVA44" s="126"/>
      <c r="NVB44" s="126"/>
      <c r="NVC44" s="126"/>
      <c r="NVD44" s="126"/>
      <c r="NVE44" s="126"/>
      <c r="NVF44" s="126"/>
      <c r="NVG44" s="126"/>
      <c r="NVH44" s="126"/>
      <c r="NVI44" s="126"/>
      <c r="NVJ44" s="126"/>
      <c r="NVK44" s="126"/>
      <c r="NVL44" s="126"/>
      <c r="NVM44" s="126"/>
      <c r="NVN44" s="126"/>
      <c r="NVO44" s="126"/>
      <c r="NVP44" s="126"/>
      <c r="NVQ44" s="126"/>
      <c r="NVR44" s="126"/>
      <c r="NVS44" s="126"/>
      <c r="NVT44" s="126"/>
      <c r="NVU44" s="126"/>
      <c r="NVV44" s="126"/>
      <c r="NVW44" s="126"/>
      <c r="NVX44" s="126"/>
      <c r="NVY44" s="126"/>
      <c r="NVZ44" s="126"/>
      <c r="NWA44" s="126"/>
      <c r="NWB44" s="126"/>
      <c r="NWC44" s="126"/>
      <c r="NWD44" s="126"/>
      <c r="NWE44" s="126"/>
      <c r="NWF44" s="126"/>
      <c r="NWG44" s="126"/>
      <c r="NWH44" s="126"/>
      <c r="NWI44" s="126"/>
      <c r="NWJ44" s="126"/>
      <c r="NWK44" s="126"/>
      <c r="NWL44" s="126"/>
      <c r="NWM44" s="126"/>
      <c r="NWN44" s="126"/>
      <c r="NWO44" s="126"/>
      <c r="NWP44" s="126"/>
      <c r="NWQ44" s="126"/>
      <c r="NWR44" s="126"/>
      <c r="NWS44" s="126"/>
      <c r="NWT44" s="126"/>
      <c r="NWU44" s="126"/>
      <c r="NWV44" s="126"/>
      <c r="NWW44" s="126"/>
      <c r="NWX44" s="126"/>
      <c r="NWY44" s="126"/>
      <c r="NWZ44" s="126"/>
      <c r="NXA44" s="126"/>
      <c r="NXB44" s="126"/>
      <c r="NXC44" s="126"/>
      <c r="NXD44" s="126"/>
      <c r="NXE44" s="126"/>
      <c r="NXF44" s="126"/>
      <c r="NXG44" s="126"/>
      <c r="NXH44" s="126"/>
      <c r="NXI44" s="126"/>
      <c r="NXJ44" s="126"/>
      <c r="NXK44" s="126"/>
      <c r="NXL44" s="126"/>
      <c r="NXM44" s="126"/>
      <c r="NXN44" s="126"/>
      <c r="NXO44" s="126"/>
      <c r="NXP44" s="126"/>
      <c r="NXQ44" s="126"/>
      <c r="NXR44" s="126"/>
      <c r="NXS44" s="126"/>
      <c r="NXT44" s="126"/>
      <c r="NXU44" s="126"/>
      <c r="NXV44" s="126"/>
      <c r="NXW44" s="126"/>
      <c r="NXX44" s="126"/>
      <c r="NXY44" s="126"/>
      <c r="NXZ44" s="126"/>
      <c r="NYA44" s="126"/>
      <c r="NYB44" s="126"/>
      <c r="NYC44" s="126"/>
      <c r="NYD44" s="126"/>
      <c r="NYE44" s="126"/>
      <c r="NYF44" s="126"/>
      <c r="NYG44" s="126"/>
      <c r="NYH44" s="126"/>
      <c r="NYI44" s="126"/>
      <c r="NYJ44" s="126"/>
      <c r="NYK44" s="126"/>
      <c r="NYL44" s="126"/>
      <c r="NYM44" s="126"/>
      <c r="NYN44" s="126"/>
      <c r="NYO44" s="126"/>
      <c r="NYP44" s="126"/>
      <c r="NYQ44" s="126"/>
      <c r="NYR44" s="126"/>
      <c r="NYS44" s="126"/>
      <c r="NYT44" s="126"/>
      <c r="NYU44" s="126"/>
      <c r="NYV44" s="126"/>
      <c r="NYW44" s="126"/>
      <c r="NYX44" s="126"/>
      <c r="NYY44" s="126"/>
      <c r="NYZ44" s="126"/>
      <c r="NZA44" s="126"/>
      <c r="NZB44" s="126"/>
      <c r="NZC44" s="126"/>
      <c r="NZD44" s="126"/>
      <c r="NZE44" s="126"/>
      <c r="NZF44" s="126"/>
      <c r="NZG44" s="126"/>
      <c r="NZH44" s="126"/>
      <c r="NZI44" s="126"/>
      <c r="NZJ44" s="126"/>
      <c r="NZK44" s="126"/>
      <c r="NZL44" s="126"/>
      <c r="NZM44" s="126"/>
      <c r="NZN44" s="126"/>
      <c r="NZO44" s="126"/>
      <c r="NZP44" s="126"/>
      <c r="NZQ44" s="126"/>
      <c r="NZR44" s="126"/>
      <c r="NZS44" s="126"/>
      <c r="NZT44" s="126"/>
      <c r="NZU44" s="126"/>
      <c r="NZV44" s="126"/>
      <c r="NZW44" s="126"/>
      <c r="NZX44" s="126"/>
      <c r="NZY44" s="126"/>
      <c r="NZZ44" s="126"/>
      <c r="OAA44" s="126"/>
      <c r="OAB44" s="126"/>
      <c r="OAC44" s="126"/>
      <c r="OAD44" s="126"/>
      <c r="OAE44" s="126"/>
      <c r="OAF44" s="126"/>
      <c r="OAG44" s="126"/>
      <c r="OAH44" s="126"/>
      <c r="OAI44" s="126"/>
      <c r="OAJ44" s="126"/>
      <c r="OAK44" s="126"/>
      <c r="OAL44" s="126"/>
      <c r="OAM44" s="126"/>
      <c r="OAN44" s="126"/>
      <c r="OAO44" s="126"/>
      <c r="OAP44" s="126"/>
      <c r="OAQ44" s="126"/>
      <c r="OAR44" s="126"/>
      <c r="OAS44" s="126"/>
      <c r="OAT44" s="126"/>
      <c r="OAU44" s="126"/>
      <c r="OAV44" s="126"/>
      <c r="OAW44" s="126"/>
      <c r="OAX44" s="126"/>
      <c r="OAY44" s="126"/>
      <c r="OAZ44" s="126"/>
      <c r="OBA44" s="126"/>
      <c r="OBB44" s="126"/>
      <c r="OBC44" s="126"/>
      <c r="OBD44" s="126"/>
      <c r="OBE44" s="126"/>
      <c r="OBF44" s="126"/>
      <c r="OBG44" s="126"/>
      <c r="OBH44" s="126"/>
      <c r="OBI44" s="126"/>
      <c r="OBJ44" s="126"/>
      <c r="OBK44" s="126"/>
      <c r="OBL44" s="126"/>
      <c r="OBM44" s="126"/>
      <c r="OBN44" s="126"/>
      <c r="OBO44" s="126"/>
      <c r="OBP44" s="126"/>
      <c r="OBQ44" s="126"/>
      <c r="OBR44" s="126"/>
      <c r="OBS44" s="126"/>
      <c r="OBT44" s="126"/>
      <c r="OBU44" s="126"/>
      <c r="OBV44" s="126"/>
      <c r="OBW44" s="126"/>
      <c r="OBX44" s="126"/>
      <c r="OBY44" s="126"/>
      <c r="OBZ44" s="126"/>
      <c r="OCA44" s="126"/>
      <c r="OCB44" s="126"/>
      <c r="OCC44" s="126"/>
      <c r="OCD44" s="126"/>
      <c r="OCE44" s="126"/>
      <c r="OCF44" s="126"/>
      <c r="OCG44" s="126"/>
      <c r="OCH44" s="126"/>
      <c r="OCI44" s="126"/>
      <c r="OCJ44" s="126"/>
      <c r="OCK44" s="126"/>
      <c r="OCL44" s="126"/>
      <c r="OCM44" s="126"/>
      <c r="OCN44" s="126"/>
      <c r="OCO44" s="126"/>
      <c r="OCP44" s="126"/>
      <c r="OCQ44" s="126"/>
      <c r="OCR44" s="126"/>
      <c r="OCS44" s="126"/>
      <c r="OCT44" s="126"/>
      <c r="OCU44" s="126"/>
      <c r="OCV44" s="126"/>
      <c r="OCW44" s="126"/>
      <c r="OCX44" s="126"/>
      <c r="OCY44" s="126"/>
      <c r="OCZ44" s="126"/>
      <c r="ODA44" s="126"/>
      <c r="ODB44" s="126"/>
      <c r="ODC44" s="126"/>
      <c r="ODD44" s="126"/>
      <c r="ODE44" s="126"/>
      <c r="ODF44" s="126"/>
      <c r="ODG44" s="126"/>
      <c r="ODH44" s="126"/>
      <c r="ODI44" s="126"/>
      <c r="ODJ44" s="126"/>
      <c r="ODK44" s="126"/>
      <c r="ODL44" s="126"/>
      <c r="ODM44" s="126"/>
      <c r="ODN44" s="126"/>
      <c r="ODO44" s="126"/>
      <c r="ODP44" s="126"/>
      <c r="ODQ44" s="126"/>
      <c r="ODR44" s="126"/>
      <c r="ODS44" s="126"/>
      <c r="ODT44" s="126"/>
      <c r="ODU44" s="126"/>
      <c r="ODV44" s="126"/>
      <c r="ODW44" s="126"/>
      <c r="ODX44" s="126"/>
      <c r="ODY44" s="126"/>
      <c r="ODZ44" s="126"/>
      <c r="OEA44" s="126"/>
      <c r="OEB44" s="126"/>
      <c r="OEC44" s="126"/>
      <c r="OED44" s="126"/>
      <c r="OEE44" s="126"/>
      <c r="OEF44" s="126"/>
      <c r="OEG44" s="126"/>
      <c r="OEH44" s="126"/>
      <c r="OEI44" s="126"/>
      <c r="OEJ44" s="126"/>
      <c r="OEK44" s="126"/>
      <c r="OEL44" s="126"/>
      <c r="OEM44" s="126"/>
      <c r="OEN44" s="126"/>
      <c r="OEO44" s="126"/>
      <c r="OEP44" s="126"/>
      <c r="OEQ44" s="126"/>
      <c r="OER44" s="126"/>
      <c r="OES44" s="126"/>
      <c r="OET44" s="126"/>
      <c r="OEU44" s="126"/>
      <c r="OEV44" s="126"/>
      <c r="OEW44" s="126"/>
      <c r="OEX44" s="126"/>
      <c r="OEY44" s="126"/>
      <c r="OEZ44" s="126"/>
      <c r="OFA44" s="126"/>
      <c r="OFB44" s="126"/>
      <c r="OFC44" s="126"/>
      <c r="OFD44" s="126"/>
      <c r="OFE44" s="126"/>
      <c r="OFF44" s="126"/>
      <c r="OFG44" s="126"/>
      <c r="OFH44" s="126"/>
      <c r="OFI44" s="126"/>
      <c r="OFJ44" s="126"/>
      <c r="OFK44" s="126"/>
      <c r="OFL44" s="126"/>
      <c r="OFM44" s="126"/>
      <c r="OFN44" s="126"/>
      <c r="OFO44" s="126"/>
      <c r="OFP44" s="126"/>
      <c r="OFQ44" s="126"/>
      <c r="OFR44" s="126"/>
      <c r="OFS44" s="126"/>
      <c r="OFT44" s="126"/>
      <c r="OFU44" s="126"/>
      <c r="OFV44" s="126"/>
      <c r="OFW44" s="126"/>
      <c r="OFX44" s="126"/>
      <c r="OFY44" s="126"/>
      <c r="OFZ44" s="126"/>
      <c r="OGA44" s="126"/>
      <c r="OGB44" s="126"/>
      <c r="OGC44" s="126"/>
      <c r="OGD44" s="126"/>
      <c r="OGE44" s="126"/>
      <c r="OGF44" s="126"/>
      <c r="OGG44" s="126"/>
      <c r="OGH44" s="126"/>
      <c r="OGI44" s="126"/>
      <c r="OGJ44" s="126"/>
      <c r="OGK44" s="126"/>
      <c r="OGL44" s="126"/>
      <c r="OGM44" s="126"/>
      <c r="OGN44" s="126"/>
      <c r="OGO44" s="126"/>
      <c r="OGP44" s="126"/>
      <c r="OGQ44" s="126"/>
      <c r="OGR44" s="126"/>
      <c r="OGS44" s="126"/>
      <c r="OGT44" s="126"/>
      <c r="OGU44" s="126"/>
      <c r="OGV44" s="126"/>
      <c r="OGW44" s="126"/>
      <c r="OGX44" s="126"/>
      <c r="OGY44" s="126"/>
      <c r="OGZ44" s="126"/>
      <c r="OHA44" s="126"/>
      <c r="OHB44" s="126"/>
      <c r="OHC44" s="126"/>
      <c r="OHD44" s="126"/>
      <c r="OHE44" s="126"/>
      <c r="OHF44" s="126"/>
      <c r="OHG44" s="126"/>
      <c r="OHH44" s="126"/>
      <c r="OHI44" s="126"/>
      <c r="OHJ44" s="126"/>
      <c r="OHK44" s="126"/>
      <c r="OHL44" s="126"/>
      <c r="OHM44" s="126"/>
      <c r="OHN44" s="126"/>
      <c r="OHO44" s="126"/>
      <c r="OHP44" s="126"/>
      <c r="OHQ44" s="126"/>
      <c r="OHR44" s="126"/>
      <c r="OHS44" s="126"/>
      <c r="OHT44" s="126"/>
      <c r="OHU44" s="126"/>
      <c r="OHV44" s="126"/>
      <c r="OHW44" s="126"/>
      <c r="OHX44" s="126"/>
      <c r="OHY44" s="126"/>
      <c r="OHZ44" s="126"/>
      <c r="OIA44" s="126"/>
      <c r="OIB44" s="126"/>
      <c r="OIC44" s="126"/>
      <c r="OID44" s="126"/>
      <c r="OIE44" s="126"/>
      <c r="OIF44" s="126"/>
      <c r="OIG44" s="126"/>
      <c r="OIH44" s="126"/>
      <c r="OII44" s="126"/>
      <c r="OIJ44" s="126"/>
      <c r="OIK44" s="126"/>
      <c r="OIL44" s="126"/>
      <c r="OIM44" s="126"/>
      <c r="OIN44" s="126"/>
      <c r="OIO44" s="126"/>
      <c r="OIP44" s="126"/>
      <c r="OIQ44" s="126"/>
      <c r="OIR44" s="126"/>
      <c r="OIS44" s="126"/>
      <c r="OIT44" s="126"/>
      <c r="OIU44" s="126"/>
      <c r="OIV44" s="126"/>
      <c r="OIW44" s="126"/>
      <c r="OIX44" s="126"/>
      <c r="OIY44" s="126"/>
      <c r="OIZ44" s="126"/>
      <c r="OJA44" s="126"/>
      <c r="OJB44" s="126"/>
      <c r="OJC44" s="126"/>
      <c r="OJD44" s="126"/>
      <c r="OJE44" s="126"/>
      <c r="OJF44" s="126"/>
      <c r="OJG44" s="126"/>
      <c r="OJH44" s="126"/>
      <c r="OJI44" s="126"/>
      <c r="OJJ44" s="126"/>
      <c r="OJK44" s="126"/>
      <c r="OJL44" s="126"/>
      <c r="OJM44" s="126"/>
      <c r="OJN44" s="126"/>
      <c r="OJO44" s="126"/>
      <c r="OJP44" s="126"/>
      <c r="OJQ44" s="126"/>
      <c r="OJR44" s="126"/>
      <c r="OJS44" s="126"/>
      <c r="OJT44" s="126"/>
      <c r="OJU44" s="126"/>
      <c r="OJV44" s="126"/>
      <c r="OJW44" s="126"/>
      <c r="OJX44" s="126"/>
      <c r="OJY44" s="126"/>
      <c r="OJZ44" s="126"/>
      <c r="OKA44" s="126"/>
      <c r="OKB44" s="126"/>
      <c r="OKC44" s="126"/>
      <c r="OKD44" s="126"/>
      <c r="OKE44" s="126"/>
      <c r="OKF44" s="126"/>
      <c r="OKG44" s="126"/>
      <c r="OKH44" s="126"/>
      <c r="OKI44" s="126"/>
      <c r="OKJ44" s="126"/>
      <c r="OKK44" s="126"/>
      <c r="OKL44" s="126"/>
      <c r="OKM44" s="126"/>
      <c r="OKN44" s="126"/>
      <c r="OKO44" s="126"/>
      <c r="OKP44" s="126"/>
      <c r="OKQ44" s="126"/>
      <c r="OKR44" s="126"/>
      <c r="OKS44" s="126"/>
      <c r="OKT44" s="126"/>
      <c r="OKU44" s="126"/>
      <c r="OKV44" s="126"/>
      <c r="OKW44" s="126"/>
      <c r="OKX44" s="126"/>
      <c r="OKY44" s="126"/>
      <c r="OKZ44" s="126"/>
      <c r="OLA44" s="126"/>
      <c r="OLB44" s="126"/>
      <c r="OLC44" s="126"/>
      <c r="OLD44" s="126"/>
      <c r="OLE44" s="126"/>
      <c r="OLF44" s="126"/>
      <c r="OLG44" s="126"/>
      <c r="OLH44" s="126"/>
      <c r="OLI44" s="126"/>
      <c r="OLJ44" s="126"/>
      <c r="OLK44" s="126"/>
      <c r="OLL44" s="126"/>
      <c r="OLM44" s="126"/>
      <c r="OLN44" s="126"/>
      <c r="OLO44" s="126"/>
      <c r="OLP44" s="126"/>
      <c r="OLQ44" s="126"/>
      <c r="OLR44" s="126"/>
      <c r="OLS44" s="126"/>
      <c r="OLT44" s="126"/>
      <c r="OLU44" s="126"/>
      <c r="OLV44" s="126"/>
      <c r="OLW44" s="126"/>
      <c r="OLX44" s="126"/>
      <c r="OLY44" s="126"/>
      <c r="OLZ44" s="126"/>
      <c r="OMA44" s="126"/>
      <c r="OMB44" s="126"/>
      <c r="OMC44" s="126"/>
      <c r="OMD44" s="126"/>
      <c r="OME44" s="126"/>
      <c r="OMF44" s="126"/>
      <c r="OMG44" s="126"/>
      <c r="OMH44" s="126"/>
      <c r="OMI44" s="126"/>
      <c r="OMJ44" s="126"/>
      <c r="OMK44" s="126"/>
      <c r="OML44" s="126"/>
      <c r="OMM44" s="126"/>
      <c r="OMN44" s="126"/>
      <c r="OMO44" s="126"/>
      <c r="OMP44" s="126"/>
      <c r="OMQ44" s="126"/>
      <c r="OMR44" s="126"/>
      <c r="OMS44" s="126"/>
      <c r="OMT44" s="126"/>
      <c r="OMU44" s="126"/>
      <c r="OMV44" s="126"/>
      <c r="OMW44" s="126"/>
      <c r="OMX44" s="126"/>
      <c r="OMY44" s="126"/>
      <c r="OMZ44" s="126"/>
      <c r="ONA44" s="126"/>
      <c r="ONB44" s="126"/>
      <c r="ONC44" s="126"/>
      <c r="OND44" s="126"/>
      <c r="ONE44" s="126"/>
      <c r="ONF44" s="126"/>
      <c r="ONG44" s="126"/>
      <c r="ONH44" s="126"/>
      <c r="ONI44" s="126"/>
      <c r="ONJ44" s="126"/>
      <c r="ONK44" s="126"/>
      <c r="ONL44" s="126"/>
      <c r="ONM44" s="126"/>
      <c r="ONN44" s="126"/>
      <c r="ONO44" s="126"/>
      <c r="ONP44" s="126"/>
      <c r="ONQ44" s="126"/>
      <c r="ONR44" s="126"/>
      <c r="ONS44" s="126"/>
      <c r="ONT44" s="126"/>
      <c r="ONU44" s="126"/>
      <c r="ONV44" s="126"/>
      <c r="ONW44" s="126"/>
      <c r="ONX44" s="126"/>
      <c r="ONY44" s="126"/>
      <c r="ONZ44" s="126"/>
      <c r="OOA44" s="126"/>
      <c r="OOB44" s="126"/>
      <c r="OOC44" s="126"/>
      <c r="OOD44" s="126"/>
      <c r="OOE44" s="126"/>
      <c r="OOF44" s="126"/>
      <c r="OOG44" s="126"/>
      <c r="OOH44" s="126"/>
      <c r="OOI44" s="126"/>
      <c r="OOJ44" s="126"/>
      <c r="OOK44" s="126"/>
      <c r="OOL44" s="126"/>
      <c r="OOM44" s="126"/>
      <c r="OON44" s="126"/>
      <c r="OOO44" s="126"/>
      <c r="OOP44" s="126"/>
      <c r="OOQ44" s="126"/>
      <c r="OOR44" s="126"/>
      <c r="OOS44" s="126"/>
      <c r="OOT44" s="126"/>
      <c r="OOU44" s="126"/>
      <c r="OOV44" s="126"/>
      <c r="OOW44" s="126"/>
      <c r="OOX44" s="126"/>
      <c r="OOY44" s="126"/>
      <c r="OOZ44" s="126"/>
      <c r="OPA44" s="126"/>
      <c r="OPB44" s="126"/>
      <c r="OPC44" s="126"/>
      <c r="OPD44" s="126"/>
      <c r="OPE44" s="126"/>
      <c r="OPF44" s="126"/>
      <c r="OPG44" s="126"/>
      <c r="OPH44" s="126"/>
      <c r="OPI44" s="126"/>
      <c r="OPJ44" s="126"/>
      <c r="OPK44" s="126"/>
      <c r="OPL44" s="126"/>
      <c r="OPM44" s="126"/>
      <c r="OPN44" s="126"/>
      <c r="OPO44" s="126"/>
      <c r="OPP44" s="126"/>
      <c r="OPQ44" s="126"/>
      <c r="OPR44" s="126"/>
      <c r="OPS44" s="126"/>
      <c r="OPT44" s="126"/>
      <c r="OPU44" s="126"/>
      <c r="OPV44" s="126"/>
      <c r="OPW44" s="126"/>
      <c r="OPX44" s="126"/>
      <c r="OPY44" s="126"/>
      <c r="OPZ44" s="126"/>
      <c r="OQA44" s="126"/>
      <c r="OQB44" s="126"/>
      <c r="OQC44" s="126"/>
      <c r="OQD44" s="126"/>
      <c r="OQE44" s="126"/>
      <c r="OQF44" s="126"/>
      <c r="OQG44" s="126"/>
      <c r="OQH44" s="126"/>
      <c r="OQI44" s="126"/>
      <c r="OQJ44" s="126"/>
      <c r="OQK44" s="126"/>
      <c r="OQL44" s="126"/>
      <c r="OQM44" s="126"/>
      <c r="OQN44" s="126"/>
      <c r="OQO44" s="126"/>
      <c r="OQP44" s="126"/>
      <c r="OQQ44" s="126"/>
      <c r="OQR44" s="126"/>
      <c r="OQS44" s="126"/>
      <c r="OQT44" s="126"/>
      <c r="OQU44" s="126"/>
      <c r="OQV44" s="126"/>
      <c r="OQW44" s="126"/>
      <c r="OQX44" s="126"/>
      <c r="OQY44" s="126"/>
      <c r="OQZ44" s="126"/>
      <c r="ORA44" s="126"/>
      <c r="ORB44" s="126"/>
      <c r="ORC44" s="126"/>
      <c r="ORD44" s="126"/>
      <c r="ORE44" s="126"/>
      <c r="ORF44" s="126"/>
      <c r="ORG44" s="126"/>
      <c r="ORH44" s="126"/>
      <c r="ORI44" s="126"/>
      <c r="ORJ44" s="126"/>
      <c r="ORK44" s="126"/>
      <c r="ORL44" s="126"/>
      <c r="ORM44" s="126"/>
      <c r="ORN44" s="126"/>
      <c r="ORO44" s="126"/>
      <c r="ORP44" s="126"/>
      <c r="ORQ44" s="126"/>
      <c r="ORR44" s="126"/>
      <c r="ORS44" s="126"/>
      <c r="ORT44" s="126"/>
      <c r="ORU44" s="126"/>
      <c r="ORV44" s="126"/>
      <c r="ORW44" s="126"/>
      <c r="ORX44" s="126"/>
      <c r="ORY44" s="126"/>
      <c r="ORZ44" s="126"/>
      <c r="OSA44" s="126"/>
      <c r="OSB44" s="126"/>
      <c r="OSC44" s="126"/>
      <c r="OSD44" s="126"/>
      <c r="OSE44" s="126"/>
      <c r="OSF44" s="126"/>
      <c r="OSG44" s="126"/>
      <c r="OSH44" s="126"/>
      <c r="OSI44" s="126"/>
      <c r="OSJ44" s="126"/>
      <c r="OSK44" s="126"/>
      <c r="OSL44" s="126"/>
      <c r="OSM44" s="126"/>
      <c r="OSN44" s="126"/>
      <c r="OSO44" s="126"/>
      <c r="OSP44" s="126"/>
      <c r="OSQ44" s="126"/>
      <c r="OSR44" s="126"/>
      <c r="OSS44" s="126"/>
      <c r="OST44" s="126"/>
      <c r="OSU44" s="126"/>
      <c r="OSV44" s="126"/>
      <c r="OSW44" s="126"/>
      <c r="OSX44" s="126"/>
      <c r="OSY44" s="126"/>
      <c r="OSZ44" s="126"/>
      <c r="OTA44" s="126"/>
      <c r="OTB44" s="126"/>
      <c r="OTC44" s="126"/>
      <c r="OTD44" s="126"/>
      <c r="OTE44" s="126"/>
      <c r="OTF44" s="126"/>
      <c r="OTG44" s="126"/>
      <c r="OTH44" s="126"/>
      <c r="OTI44" s="126"/>
      <c r="OTJ44" s="126"/>
      <c r="OTK44" s="126"/>
      <c r="OTL44" s="126"/>
      <c r="OTM44" s="126"/>
      <c r="OTN44" s="126"/>
      <c r="OTO44" s="126"/>
      <c r="OTP44" s="126"/>
      <c r="OTQ44" s="126"/>
      <c r="OTR44" s="126"/>
      <c r="OTS44" s="126"/>
      <c r="OTT44" s="126"/>
      <c r="OTU44" s="126"/>
      <c r="OTV44" s="126"/>
      <c r="OTW44" s="126"/>
      <c r="OTX44" s="126"/>
      <c r="OTY44" s="126"/>
      <c r="OTZ44" s="126"/>
      <c r="OUA44" s="126"/>
      <c r="OUB44" s="126"/>
      <c r="OUC44" s="126"/>
      <c r="OUD44" s="126"/>
      <c r="OUE44" s="126"/>
      <c r="OUF44" s="126"/>
      <c r="OUG44" s="126"/>
      <c r="OUH44" s="126"/>
      <c r="OUI44" s="126"/>
      <c r="OUJ44" s="126"/>
      <c r="OUK44" s="126"/>
      <c r="OUL44" s="126"/>
      <c r="OUM44" s="126"/>
      <c r="OUN44" s="126"/>
      <c r="OUO44" s="126"/>
      <c r="OUP44" s="126"/>
      <c r="OUQ44" s="126"/>
      <c r="OUR44" s="126"/>
      <c r="OUS44" s="126"/>
      <c r="OUT44" s="126"/>
      <c r="OUU44" s="126"/>
      <c r="OUV44" s="126"/>
      <c r="OUW44" s="126"/>
      <c r="OUX44" s="126"/>
      <c r="OUY44" s="126"/>
      <c r="OUZ44" s="126"/>
      <c r="OVA44" s="126"/>
      <c r="OVB44" s="126"/>
      <c r="OVC44" s="126"/>
      <c r="OVD44" s="126"/>
      <c r="OVE44" s="126"/>
      <c r="OVF44" s="126"/>
      <c r="OVG44" s="126"/>
      <c r="OVH44" s="126"/>
      <c r="OVI44" s="126"/>
      <c r="OVJ44" s="126"/>
      <c r="OVK44" s="126"/>
      <c r="OVL44" s="126"/>
      <c r="OVM44" s="126"/>
      <c r="OVN44" s="126"/>
      <c r="OVO44" s="126"/>
      <c r="OVP44" s="126"/>
      <c r="OVQ44" s="126"/>
      <c r="OVR44" s="126"/>
      <c r="OVS44" s="126"/>
      <c r="OVT44" s="126"/>
      <c r="OVU44" s="126"/>
      <c r="OVV44" s="126"/>
      <c r="OVW44" s="126"/>
      <c r="OVX44" s="126"/>
      <c r="OVY44" s="126"/>
      <c r="OVZ44" s="126"/>
      <c r="OWA44" s="126"/>
      <c r="OWB44" s="126"/>
      <c r="OWC44" s="126"/>
      <c r="OWD44" s="126"/>
      <c r="OWE44" s="126"/>
      <c r="OWF44" s="126"/>
      <c r="OWG44" s="126"/>
      <c r="OWH44" s="126"/>
      <c r="OWI44" s="126"/>
      <c r="OWJ44" s="126"/>
      <c r="OWK44" s="126"/>
      <c r="OWL44" s="126"/>
      <c r="OWM44" s="126"/>
      <c r="OWN44" s="126"/>
      <c r="OWO44" s="126"/>
      <c r="OWP44" s="126"/>
      <c r="OWQ44" s="126"/>
      <c r="OWR44" s="126"/>
      <c r="OWS44" s="126"/>
      <c r="OWT44" s="126"/>
      <c r="OWU44" s="126"/>
      <c r="OWV44" s="126"/>
      <c r="OWW44" s="126"/>
      <c r="OWX44" s="126"/>
      <c r="OWY44" s="126"/>
      <c r="OWZ44" s="126"/>
      <c r="OXA44" s="126"/>
      <c r="OXB44" s="126"/>
      <c r="OXC44" s="126"/>
      <c r="OXD44" s="126"/>
      <c r="OXE44" s="126"/>
      <c r="OXF44" s="126"/>
      <c r="OXG44" s="126"/>
      <c r="OXH44" s="126"/>
      <c r="OXI44" s="126"/>
      <c r="OXJ44" s="126"/>
      <c r="OXK44" s="126"/>
      <c r="OXL44" s="126"/>
      <c r="OXM44" s="126"/>
      <c r="OXN44" s="126"/>
      <c r="OXO44" s="126"/>
      <c r="OXP44" s="126"/>
      <c r="OXQ44" s="126"/>
      <c r="OXR44" s="126"/>
      <c r="OXS44" s="126"/>
      <c r="OXT44" s="126"/>
      <c r="OXU44" s="126"/>
      <c r="OXV44" s="126"/>
      <c r="OXW44" s="126"/>
      <c r="OXX44" s="126"/>
      <c r="OXY44" s="126"/>
      <c r="OXZ44" s="126"/>
      <c r="OYA44" s="126"/>
      <c r="OYB44" s="126"/>
      <c r="OYC44" s="126"/>
      <c r="OYD44" s="126"/>
      <c r="OYE44" s="126"/>
      <c r="OYF44" s="126"/>
      <c r="OYG44" s="126"/>
      <c r="OYH44" s="126"/>
      <c r="OYI44" s="126"/>
      <c r="OYJ44" s="126"/>
      <c r="OYK44" s="126"/>
      <c r="OYL44" s="126"/>
      <c r="OYM44" s="126"/>
      <c r="OYN44" s="126"/>
      <c r="OYO44" s="126"/>
      <c r="OYP44" s="126"/>
      <c r="OYQ44" s="126"/>
      <c r="OYR44" s="126"/>
      <c r="OYS44" s="126"/>
      <c r="OYT44" s="126"/>
      <c r="OYU44" s="126"/>
      <c r="OYV44" s="126"/>
      <c r="OYW44" s="126"/>
      <c r="OYX44" s="126"/>
      <c r="OYY44" s="126"/>
      <c r="OYZ44" s="126"/>
      <c r="OZA44" s="126"/>
      <c r="OZB44" s="126"/>
      <c r="OZC44" s="126"/>
      <c r="OZD44" s="126"/>
      <c r="OZE44" s="126"/>
      <c r="OZF44" s="126"/>
      <c r="OZG44" s="126"/>
      <c r="OZH44" s="126"/>
      <c r="OZI44" s="126"/>
      <c r="OZJ44" s="126"/>
      <c r="OZK44" s="126"/>
      <c r="OZL44" s="126"/>
      <c r="OZM44" s="126"/>
      <c r="OZN44" s="126"/>
      <c r="OZO44" s="126"/>
      <c r="OZP44" s="126"/>
      <c r="OZQ44" s="126"/>
      <c r="OZR44" s="126"/>
      <c r="OZS44" s="126"/>
      <c r="OZT44" s="126"/>
      <c r="OZU44" s="126"/>
      <c r="OZV44" s="126"/>
      <c r="OZW44" s="126"/>
      <c r="OZX44" s="126"/>
      <c r="OZY44" s="126"/>
      <c r="OZZ44" s="126"/>
      <c r="PAA44" s="126"/>
      <c r="PAB44" s="126"/>
      <c r="PAC44" s="126"/>
      <c r="PAD44" s="126"/>
      <c r="PAE44" s="126"/>
      <c r="PAF44" s="126"/>
      <c r="PAG44" s="126"/>
      <c r="PAH44" s="126"/>
      <c r="PAI44" s="126"/>
      <c r="PAJ44" s="126"/>
      <c r="PAK44" s="126"/>
      <c r="PAL44" s="126"/>
      <c r="PAM44" s="126"/>
      <c r="PAN44" s="126"/>
      <c r="PAO44" s="126"/>
      <c r="PAP44" s="126"/>
      <c r="PAQ44" s="126"/>
      <c r="PAR44" s="126"/>
      <c r="PAS44" s="126"/>
      <c r="PAT44" s="126"/>
      <c r="PAU44" s="126"/>
      <c r="PAV44" s="126"/>
      <c r="PAW44" s="126"/>
      <c r="PAX44" s="126"/>
      <c r="PAY44" s="126"/>
      <c r="PAZ44" s="126"/>
      <c r="PBA44" s="126"/>
      <c r="PBB44" s="126"/>
      <c r="PBC44" s="126"/>
      <c r="PBD44" s="126"/>
      <c r="PBE44" s="126"/>
      <c r="PBF44" s="126"/>
      <c r="PBG44" s="126"/>
      <c r="PBH44" s="126"/>
      <c r="PBI44" s="126"/>
      <c r="PBJ44" s="126"/>
      <c r="PBK44" s="126"/>
      <c r="PBL44" s="126"/>
      <c r="PBM44" s="126"/>
      <c r="PBN44" s="126"/>
      <c r="PBO44" s="126"/>
      <c r="PBP44" s="126"/>
      <c r="PBQ44" s="126"/>
      <c r="PBR44" s="126"/>
      <c r="PBS44" s="126"/>
      <c r="PBT44" s="126"/>
      <c r="PBU44" s="126"/>
      <c r="PBV44" s="126"/>
      <c r="PBW44" s="126"/>
      <c r="PBX44" s="126"/>
      <c r="PBY44" s="126"/>
      <c r="PBZ44" s="126"/>
      <c r="PCA44" s="126"/>
      <c r="PCB44" s="126"/>
      <c r="PCC44" s="126"/>
      <c r="PCD44" s="126"/>
      <c r="PCE44" s="126"/>
      <c r="PCF44" s="126"/>
      <c r="PCG44" s="126"/>
      <c r="PCH44" s="126"/>
      <c r="PCI44" s="126"/>
      <c r="PCJ44" s="126"/>
      <c r="PCK44" s="126"/>
      <c r="PCL44" s="126"/>
      <c r="PCM44" s="126"/>
      <c r="PCN44" s="126"/>
      <c r="PCO44" s="126"/>
      <c r="PCP44" s="126"/>
      <c r="PCQ44" s="126"/>
      <c r="PCR44" s="126"/>
      <c r="PCS44" s="126"/>
      <c r="PCT44" s="126"/>
      <c r="PCU44" s="126"/>
      <c r="PCV44" s="126"/>
      <c r="PCW44" s="126"/>
      <c r="PCX44" s="126"/>
      <c r="PCY44" s="126"/>
      <c r="PCZ44" s="126"/>
      <c r="PDA44" s="126"/>
      <c r="PDB44" s="126"/>
      <c r="PDC44" s="126"/>
      <c r="PDD44" s="126"/>
      <c r="PDE44" s="126"/>
      <c r="PDF44" s="126"/>
      <c r="PDG44" s="126"/>
      <c r="PDH44" s="126"/>
      <c r="PDI44" s="126"/>
      <c r="PDJ44" s="126"/>
      <c r="PDK44" s="126"/>
      <c r="PDL44" s="126"/>
      <c r="PDM44" s="126"/>
      <c r="PDN44" s="126"/>
      <c r="PDO44" s="126"/>
      <c r="PDP44" s="126"/>
      <c r="PDQ44" s="126"/>
      <c r="PDR44" s="126"/>
      <c r="PDS44" s="126"/>
      <c r="PDT44" s="126"/>
      <c r="PDU44" s="126"/>
      <c r="PDV44" s="126"/>
      <c r="PDW44" s="126"/>
      <c r="PDX44" s="126"/>
      <c r="PDY44" s="126"/>
      <c r="PDZ44" s="126"/>
      <c r="PEA44" s="126"/>
      <c r="PEB44" s="126"/>
      <c r="PEC44" s="126"/>
      <c r="PED44" s="126"/>
      <c r="PEE44" s="126"/>
      <c r="PEF44" s="126"/>
      <c r="PEG44" s="126"/>
      <c r="PEH44" s="126"/>
      <c r="PEI44" s="126"/>
      <c r="PEJ44" s="126"/>
      <c r="PEK44" s="126"/>
      <c r="PEL44" s="126"/>
      <c r="PEM44" s="126"/>
      <c r="PEN44" s="126"/>
      <c r="PEO44" s="126"/>
      <c r="PEP44" s="126"/>
      <c r="PEQ44" s="126"/>
      <c r="PER44" s="126"/>
      <c r="PES44" s="126"/>
      <c r="PET44" s="126"/>
      <c r="PEU44" s="126"/>
      <c r="PEV44" s="126"/>
      <c r="PEW44" s="126"/>
      <c r="PEX44" s="126"/>
      <c r="PEY44" s="126"/>
      <c r="PEZ44" s="126"/>
      <c r="PFA44" s="126"/>
      <c r="PFB44" s="126"/>
      <c r="PFC44" s="126"/>
      <c r="PFD44" s="126"/>
      <c r="PFE44" s="126"/>
      <c r="PFF44" s="126"/>
      <c r="PFG44" s="126"/>
      <c r="PFH44" s="126"/>
      <c r="PFI44" s="126"/>
      <c r="PFJ44" s="126"/>
      <c r="PFK44" s="126"/>
      <c r="PFL44" s="126"/>
      <c r="PFM44" s="126"/>
      <c r="PFN44" s="126"/>
      <c r="PFO44" s="126"/>
      <c r="PFP44" s="126"/>
      <c r="PFQ44" s="126"/>
      <c r="PFR44" s="126"/>
      <c r="PFS44" s="126"/>
      <c r="PFT44" s="126"/>
      <c r="PFU44" s="126"/>
      <c r="PFV44" s="126"/>
      <c r="PFW44" s="126"/>
      <c r="PFX44" s="126"/>
      <c r="PFY44" s="126"/>
      <c r="PFZ44" s="126"/>
      <c r="PGA44" s="126"/>
      <c r="PGB44" s="126"/>
      <c r="PGC44" s="126"/>
      <c r="PGD44" s="126"/>
      <c r="PGE44" s="126"/>
      <c r="PGF44" s="126"/>
      <c r="PGG44" s="126"/>
      <c r="PGH44" s="126"/>
      <c r="PGI44" s="126"/>
      <c r="PGJ44" s="126"/>
      <c r="PGK44" s="126"/>
      <c r="PGL44" s="126"/>
      <c r="PGM44" s="126"/>
      <c r="PGN44" s="126"/>
      <c r="PGO44" s="126"/>
      <c r="PGP44" s="126"/>
      <c r="PGQ44" s="126"/>
      <c r="PGR44" s="126"/>
      <c r="PGS44" s="126"/>
      <c r="PGT44" s="126"/>
      <c r="PGU44" s="126"/>
      <c r="PGV44" s="126"/>
      <c r="PGW44" s="126"/>
      <c r="PGX44" s="126"/>
      <c r="PGY44" s="126"/>
      <c r="PGZ44" s="126"/>
      <c r="PHA44" s="126"/>
      <c r="PHB44" s="126"/>
      <c r="PHC44" s="126"/>
      <c r="PHD44" s="126"/>
      <c r="PHE44" s="126"/>
      <c r="PHF44" s="126"/>
      <c r="PHG44" s="126"/>
      <c r="PHH44" s="126"/>
      <c r="PHI44" s="126"/>
      <c r="PHJ44" s="126"/>
      <c r="PHK44" s="126"/>
      <c r="PHL44" s="126"/>
      <c r="PHM44" s="126"/>
      <c r="PHN44" s="126"/>
      <c r="PHO44" s="126"/>
      <c r="PHP44" s="126"/>
      <c r="PHQ44" s="126"/>
      <c r="PHR44" s="126"/>
      <c r="PHS44" s="126"/>
      <c r="PHT44" s="126"/>
      <c r="PHU44" s="126"/>
      <c r="PHV44" s="126"/>
      <c r="PHW44" s="126"/>
      <c r="PHX44" s="126"/>
      <c r="PHY44" s="126"/>
      <c r="PHZ44" s="126"/>
      <c r="PIA44" s="126"/>
      <c r="PIB44" s="126"/>
      <c r="PIC44" s="126"/>
      <c r="PID44" s="126"/>
      <c r="PIE44" s="126"/>
      <c r="PIF44" s="126"/>
      <c r="PIG44" s="126"/>
      <c r="PIH44" s="126"/>
      <c r="PII44" s="126"/>
      <c r="PIJ44" s="126"/>
      <c r="PIK44" s="126"/>
      <c r="PIL44" s="126"/>
      <c r="PIM44" s="126"/>
      <c r="PIN44" s="126"/>
      <c r="PIO44" s="126"/>
      <c r="PIP44" s="126"/>
      <c r="PIQ44" s="126"/>
      <c r="PIR44" s="126"/>
      <c r="PIS44" s="126"/>
      <c r="PIT44" s="126"/>
      <c r="PIU44" s="126"/>
      <c r="PIV44" s="126"/>
      <c r="PIW44" s="126"/>
      <c r="PIX44" s="126"/>
      <c r="PIY44" s="126"/>
      <c r="PIZ44" s="126"/>
      <c r="PJA44" s="126"/>
      <c r="PJB44" s="126"/>
      <c r="PJC44" s="126"/>
      <c r="PJD44" s="126"/>
      <c r="PJE44" s="126"/>
      <c r="PJF44" s="126"/>
      <c r="PJG44" s="126"/>
      <c r="PJH44" s="126"/>
      <c r="PJI44" s="126"/>
      <c r="PJJ44" s="126"/>
      <c r="PJK44" s="126"/>
      <c r="PJL44" s="126"/>
      <c r="PJM44" s="126"/>
      <c r="PJN44" s="126"/>
      <c r="PJO44" s="126"/>
      <c r="PJP44" s="126"/>
      <c r="PJQ44" s="126"/>
      <c r="PJR44" s="126"/>
      <c r="PJS44" s="126"/>
      <c r="PJT44" s="126"/>
      <c r="PJU44" s="126"/>
      <c r="PJV44" s="126"/>
      <c r="PJW44" s="126"/>
      <c r="PJX44" s="126"/>
      <c r="PJY44" s="126"/>
      <c r="PJZ44" s="126"/>
      <c r="PKA44" s="126"/>
      <c r="PKB44" s="126"/>
      <c r="PKC44" s="126"/>
      <c r="PKD44" s="126"/>
      <c r="PKE44" s="126"/>
      <c r="PKF44" s="126"/>
      <c r="PKG44" s="126"/>
      <c r="PKH44" s="126"/>
      <c r="PKI44" s="126"/>
      <c r="PKJ44" s="126"/>
      <c r="PKK44" s="126"/>
      <c r="PKL44" s="126"/>
      <c r="PKM44" s="126"/>
      <c r="PKN44" s="126"/>
      <c r="PKO44" s="126"/>
      <c r="PKP44" s="126"/>
      <c r="PKQ44" s="126"/>
      <c r="PKR44" s="126"/>
      <c r="PKS44" s="126"/>
      <c r="PKT44" s="126"/>
      <c r="PKU44" s="126"/>
      <c r="PKV44" s="126"/>
      <c r="PKW44" s="126"/>
      <c r="PKX44" s="126"/>
      <c r="PKY44" s="126"/>
      <c r="PKZ44" s="126"/>
      <c r="PLA44" s="126"/>
      <c r="PLB44" s="126"/>
      <c r="PLC44" s="126"/>
      <c r="PLD44" s="126"/>
      <c r="PLE44" s="126"/>
      <c r="PLF44" s="126"/>
      <c r="PLG44" s="126"/>
      <c r="PLH44" s="126"/>
      <c r="PLI44" s="126"/>
      <c r="PLJ44" s="126"/>
      <c r="PLK44" s="126"/>
      <c r="PLL44" s="126"/>
      <c r="PLM44" s="126"/>
      <c r="PLN44" s="126"/>
      <c r="PLO44" s="126"/>
      <c r="PLP44" s="126"/>
      <c r="PLQ44" s="126"/>
      <c r="PLR44" s="126"/>
      <c r="PLS44" s="126"/>
      <c r="PLT44" s="126"/>
      <c r="PLU44" s="126"/>
      <c r="PLV44" s="126"/>
      <c r="PLW44" s="126"/>
      <c r="PLX44" s="126"/>
      <c r="PLY44" s="126"/>
      <c r="PLZ44" s="126"/>
      <c r="PMA44" s="126"/>
      <c r="PMB44" s="126"/>
      <c r="PMC44" s="126"/>
      <c r="PMD44" s="126"/>
      <c r="PME44" s="126"/>
      <c r="PMF44" s="126"/>
      <c r="PMG44" s="126"/>
      <c r="PMH44" s="126"/>
      <c r="PMI44" s="126"/>
      <c r="PMJ44" s="126"/>
      <c r="PMK44" s="126"/>
      <c r="PML44" s="126"/>
      <c r="PMM44" s="126"/>
      <c r="PMN44" s="126"/>
      <c r="PMO44" s="126"/>
      <c r="PMP44" s="126"/>
      <c r="PMQ44" s="126"/>
      <c r="PMR44" s="126"/>
      <c r="PMS44" s="126"/>
      <c r="PMT44" s="126"/>
      <c r="PMU44" s="126"/>
      <c r="PMV44" s="126"/>
      <c r="PMW44" s="126"/>
      <c r="PMX44" s="126"/>
      <c r="PMY44" s="126"/>
      <c r="PMZ44" s="126"/>
      <c r="PNA44" s="126"/>
      <c r="PNB44" s="126"/>
      <c r="PNC44" s="126"/>
      <c r="PND44" s="126"/>
      <c r="PNE44" s="126"/>
      <c r="PNF44" s="126"/>
      <c r="PNG44" s="126"/>
      <c r="PNH44" s="126"/>
      <c r="PNI44" s="126"/>
      <c r="PNJ44" s="126"/>
      <c r="PNK44" s="126"/>
      <c r="PNL44" s="126"/>
      <c r="PNM44" s="126"/>
      <c r="PNN44" s="126"/>
      <c r="PNO44" s="126"/>
      <c r="PNP44" s="126"/>
      <c r="PNQ44" s="126"/>
      <c r="PNR44" s="126"/>
      <c r="PNS44" s="126"/>
      <c r="PNT44" s="126"/>
      <c r="PNU44" s="126"/>
      <c r="PNV44" s="126"/>
      <c r="PNW44" s="126"/>
      <c r="PNX44" s="126"/>
      <c r="PNY44" s="126"/>
      <c r="PNZ44" s="126"/>
      <c r="POA44" s="126"/>
      <c r="POB44" s="126"/>
      <c r="POC44" s="126"/>
      <c r="POD44" s="126"/>
      <c r="POE44" s="126"/>
      <c r="POF44" s="126"/>
      <c r="POG44" s="126"/>
      <c r="POH44" s="126"/>
      <c r="POI44" s="126"/>
      <c r="POJ44" s="126"/>
      <c r="POK44" s="126"/>
      <c r="POL44" s="126"/>
      <c r="POM44" s="126"/>
      <c r="PON44" s="126"/>
      <c r="POO44" s="126"/>
      <c r="POP44" s="126"/>
      <c r="POQ44" s="126"/>
      <c r="POR44" s="126"/>
      <c r="POS44" s="126"/>
      <c r="POT44" s="126"/>
      <c r="POU44" s="126"/>
      <c r="POV44" s="126"/>
      <c r="POW44" s="126"/>
      <c r="POX44" s="126"/>
      <c r="POY44" s="126"/>
      <c r="POZ44" s="126"/>
      <c r="PPA44" s="126"/>
      <c r="PPB44" s="126"/>
      <c r="PPC44" s="126"/>
      <c r="PPD44" s="126"/>
      <c r="PPE44" s="126"/>
      <c r="PPF44" s="126"/>
      <c r="PPG44" s="126"/>
      <c r="PPH44" s="126"/>
      <c r="PPI44" s="126"/>
      <c r="PPJ44" s="126"/>
      <c r="PPK44" s="126"/>
      <c r="PPL44" s="126"/>
      <c r="PPM44" s="126"/>
      <c r="PPN44" s="126"/>
      <c r="PPO44" s="126"/>
      <c r="PPP44" s="126"/>
      <c r="PPQ44" s="126"/>
      <c r="PPR44" s="126"/>
      <c r="PPS44" s="126"/>
      <c r="PPT44" s="126"/>
      <c r="PPU44" s="126"/>
      <c r="PPV44" s="126"/>
      <c r="PPW44" s="126"/>
      <c r="PPX44" s="126"/>
      <c r="PPY44" s="126"/>
      <c r="PPZ44" s="126"/>
      <c r="PQA44" s="126"/>
      <c r="PQB44" s="126"/>
      <c r="PQC44" s="126"/>
      <c r="PQD44" s="126"/>
      <c r="PQE44" s="126"/>
      <c r="PQF44" s="126"/>
      <c r="PQG44" s="126"/>
      <c r="PQH44" s="126"/>
      <c r="PQI44" s="126"/>
      <c r="PQJ44" s="126"/>
      <c r="PQK44" s="126"/>
      <c r="PQL44" s="126"/>
      <c r="PQM44" s="126"/>
      <c r="PQN44" s="126"/>
      <c r="PQO44" s="126"/>
      <c r="PQP44" s="126"/>
      <c r="PQQ44" s="126"/>
      <c r="PQR44" s="126"/>
      <c r="PQS44" s="126"/>
      <c r="PQT44" s="126"/>
      <c r="PQU44" s="126"/>
      <c r="PQV44" s="126"/>
      <c r="PQW44" s="126"/>
      <c r="PQX44" s="126"/>
      <c r="PQY44" s="126"/>
      <c r="PQZ44" s="126"/>
      <c r="PRA44" s="126"/>
      <c r="PRB44" s="126"/>
      <c r="PRC44" s="126"/>
      <c r="PRD44" s="126"/>
      <c r="PRE44" s="126"/>
      <c r="PRF44" s="126"/>
      <c r="PRG44" s="126"/>
      <c r="PRH44" s="126"/>
      <c r="PRI44" s="126"/>
      <c r="PRJ44" s="126"/>
      <c r="PRK44" s="126"/>
      <c r="PRL44" s="126"/>
      <c r="PRM44" s="126"/>
      <c r="PRN44" s="126"/>
      <c r="PRO44" s="126"/>
      <c r="PRP44" s="126"/>
      <c r="PRQ44" s="126"/>
      <c r="PRR44" s="126"/>
      <c r="PRS44" s="126"/>
      <c r="PRT44" s="126"/>
      <c r="PRU44" s="126"/>
      <c r="PRV44" s="126"/>
      <c r="PRW44" s="126"/>
      <c r="PRX44" s="126"/>
      <c r="PRY44" s="126"/>
      <c r="PRZ44" s="126"/>
      <c r="PSA44" s="126"/>
      <c r="PSB44" s="126"/>
      <c r="PSC44" s="126"/>
      <c r="PSD44" s="126"/>
      <c r="PSE44" s="126"/>
      <c r="PSF44" s="126"/>
      <c r="PSG44" s="126"/>
      <c r="PSH44" s="126"/>
      <c r="PSI44" s="126"/>
      <c r="PSJ44" s="126"/>
      <c r="PSK44" s="126"/>
      <c r="PSL44" s="126"/>
      <c r="PSM44" s="126"/>
      <c r="PSN44" s="126"/>
      <c r="PSO44" s="126"/>
      <c r="PSP44" s="126"/>
      <c r="PSQ44" s="126"/>
      <c r="PSR44" s="126"/>
      <c r="PSS44" s="126"/>
      <c r="PST44" s="126"/>
      <c r="PSU44" s="126"/>
      <c r="PSV44" s="126"/>
      <c r="PSW44" s="126"/>
      <c r="PSX44" s="126"/>
      <c r="PSY44" s="126"/>
      <c r="PSZ44" s="126"/>
      <c r="PTA44" s="126"/>
      <c r="PTB44" s="126"/>
      <c r="PTC44" s="126"/>
      <c r="PTD44" s="126"/>
      <c r="PTE44" s="126"/>
      <c r="PTF44" s="126"/>
      <c r="PTG44" s="126"/>
      <c r="PTH44" s="126"/>
      <c r="PTI44" s="126"/>
      <c r="PTJ44" s="126"/>
      <c r="PTK44" s="126"/>
      <c r="PTL44" s="126"/>
      <c r="PTM44" s="126"/>
      <c r="PTN44" s="126"/>
      <c r="PTO44" s="126"/>
      <c r="PTP44" s="126"/>
      <c r="PTQ44" s="126"/>
      <c r="PTR44" s="126"/>
      <c r="PTS44" s="126"/>
      <c r="PTT44" s="126"/>
      <c r="PTU44" s="126"/>
      <c r="PTV44" s="126"/>
      <c r="PTW44" s="126"/>
      <c r="PTX44" s="126"/>
      <c r="PTY44" s="126"/>
      <c r="PTZ44" s="126"/>
      <c r="PUA44" s="126"/>
      <c r="PUB44" s="126"/>
      <c r="PUC44" s="126"/>
      <c r="PUD44" s="126"/>
      <c r="PUE44" s="126"/>
      <c r="PUF44" s="126"/>
      <c r="PUG44" s="126"/>
      <c r="PUH44" s="126"/>
      <c r="PUI44" s="126"/>
      <c r="PUJ44" s="126"/>
      <c r="PUK44" s="126"/>
      <c r="PUL44" s="126"/>
      <c r="PUM44" s="126"/>
      <c r="PUN44" s="126"/>
      <c r="PUO44" s="126"/>
      <c r="PUP44" s="126"/>
      <c r="PUQ44" s="126"/>
      <c r="PUR44" s="126"/>
      <c r="PUS44" s="126"/>
      <c r="PUT44" s="126"/>
      <c r="PUU44" s="126"/>
      <c r="PUV44" s="126"/>
      <c r="PUW44" s="126"/>
      <c r="PUX44" s="126"/>
      <c r="PUY44" s="126"/>
      <c r="PUZ44" s="126"/>
      <c r="PVA44" s="126"/>
      <c r="PVB44" s="126"/>
      <c r="PVC44" s="126"/>
      <c r="PVD44" s="126"/>
      <c r="PVE44" s="126"/>
      <c r="PVF44" s="126"/>
      <c r="PVG44" s="126"/>
      <c r="PVH44" s="126"/>
      <c r="PVI44" s="126"/>
      <c r="PVJ44" s="126"/>
      <c r="PVK44" s="126"/>
      <c r="PVL44" s="126"/>
      <c r="PVM44" s="126"/>
      <c r="PVN44" s="126"/>
      <c r="PVO44" s="126"/>
      <c r="PVP44" s="126"/>
      <c r="PVQ44" s="126"/>
      <c r="PVR44" s="126"/>
      <c r="PVS44" s="126"/>
      <c r="PVT44" s="126"/>
      <c r="PVU44" s="126"/>
      <c r="PVV44" s="126"/>
      <c r="PVW44" s="126"/>
      <c r="PVX44" s="126"/>
      <c r="PVY44" s="126"/>
      <c r="PVZ44" s="126"/>
      <c r="PWA44" s="126"/>
      <c r="PWB44" s="126"/>
      <c r="PWC44" s="126"/>
      <c r="PWD44" s="126"/>
      <c r="PWE44" s="126"/>
      <c r="PWF44" s="126"/>
      <c r="PWG44" s="126"/>
      <c r="PWH44" s="126"/>
      <c r="PWI44" s="126"/>
      <c r="PWJ44" s="126"/>
      <c r="PWK44" s="126"/>
      <c r="PWL44" s="126"/>
      <c r="PWM44" s="126"/>
      <c r="PWN44" s="126"/>
      <c r="PWO44" s="126"/>
      <c r="PWP44" s="126"/>
      <c r="PWQ44" s="126"/>
      <c r="PWR44" s="126"/>
      <c r="PWS44" s="126"/>
      <c r="PWT44" s="126"/>
      <c r="PWU44" s="126"/>
      <c r="PWV44" s="126"/>
      <c r="PWW44" s="126"/>
      <c r="PWX44" s="126"/>
      <c r="PWY44" s="126"/>
      <c r="PWZ44" s="126"/>
      <c r="PXA44" s="126"/>
      <c r="PXB44" s="126"/>
      <c r="PXC44" s="126"/>
      <c r="PXD44" s="126"/>
      <c r="PXE44" s="126"/>
      <c r="PXF44" s="126"/>
      <c r="PXG44" s="126"/>
      <c r="PXH44" s="126"/>
      <c r="PXI44" s="126"/>
      <c r="PXJ44" s="126"/>
      <c r="PXK44" s="126"/>
      <c r="PXL44" s="126"/>
      <c r="PXM44" s="126"/>
      <c r="PXN44" s="126"/>
      <c r="PXO44" s="126"/>
      <c r="PXP44" s="126"/>
      <c r="PXQ44" s="126"/>
      <c r="PXR44" s="126"/>
      <c r="PXS44" s="126"/>
      <c r="PXT44" s="126"/>
      <c r="PXU44" s="126"/>
      <c r="PXV44" s="126"/>
      <c r="PXW44" s="126"/>
      <c r="PXX44" s="126"/>
      <c r="PXY44" s="126"/>
      <c r="PXZ44" s="126"/>
      <c r="PYA44" s="126"/>
      <c r="PYB44" s="126"/>
      <c r="PYC44" s="126"/>
      <c r="PYD44" s="126"/>
      <c r="PYE44" s="126"/>
      <c r="PYF44" s="126"/>
      <c r="PYG44" s="126"/>
      <c r="PYH44" s="126"/>
      <c r="PYI44" s="126"/>
      <c r="PYJ44" s="126"/>
      <c r="PYK44" s="126"/>
      <c r="PYL44" s="126"/>
      <c r="PYM44" s="126"/>
      <c r="PYN44" s="126"/>
      <c r="PYO44" s="126"/>
      <c r="PYP44" s="126"/>
      <c r="PYQ44" s="126"/>
      <c r="PYR44" s="126"/>
      <c r="PYS44" s="126"/>
      <c r="PYT44" s="126"/>
      <c r="PYU44" s="126"/>
      <c r="PYV44" s="126"/>
      <c r="PYW44" s="126"/>
      <c r="PYX44" s="126"/>
      <c r="PYY44" s="126"/>
      <c r="PYZ44" s="126"/>
      <c r="PZA44" s="126"/>
      <c r="PZB44" s="126"/>
      <c r="PZC44" s="126"/>
      <c r="PZD44" s="126"/>
      <c r="PZE44" s="126"/>
      <c r="PZF44" s="126"/>
      <c r="PZG44" s="126"/>
      <c r="PZH44" s="126"/>
      <c r="PZI44" s="126"/>
      <c r="PZJ44" s="126"/>
      <c r="PZK44" s="126"/>
      <c r="PZL44" s="126"/>
      <c r="PZM44" s="126"/>
      <c r="PZN44" s="126"/>
      <c r="PZO44" s="126"/>
      <c r="PZP44" s="126"/>
      <c r="PZQ44" s="126"/>
      <c r="PZR44" s="126"/>
      <c r="PZS44" s="126"/>
      <c r="PZT44" s="126"/>
      <c r="PZU44" s="126"/>
      <c r="PZV44" s="126"/>
      <c r="PZW44" s="126"/>
      <c r="PZX44" s="126"/>
      <c r="PZY44" s="126"/>
      <c r="PZZ44" s="126"/>
      <c r="QAA44" s="126"/>
      <c r="QAB44" s="126"/>
      <c r="QAC44" s="126"/>
      <c r="QAD44" s="126"/>
      <c r="QAE44" s="126"/>
      <c r="QAF44" s="126"/>
      <c r="QAG44" s="126"/>
      <c r="QAH44" s="126"/>
      <c r="QAI44" s="126"/>
      <c r="QAJ44" s="126"/>
      <c r="QAK44" s="126"/>
      <c r="QAL44" s="126"/>
      <c r="QAM44" s="126"/>
      <c r="QAN44" s="126"/>
      <c r="QAO44" s="126"/>
      <c r="QAP44" s="126"/>
      <c r="QAQ44" s="126"/>
      <c r="QAR44" s="126"/>
      <c r="QAS44" s="126"/>
      <c r="QAT44" s="126"/>
      <c r="QAU44" s="126"/>
      <c r="QAV44" s="126"/>
      <c r="QAW44" s="126"/>
      <c r="QAX44" s="126"/>
      <c r="QAY44" s="126"/>
      <c r="QAZ44" s="126"/>
      <c r="QBA44" s="126"/>
      <c r="QBB44" s="126"/>
      <c r="QBC44" s="126"/>
      <c r="QBD44" s="126"/>
      <c r="QBE44" s="126"/>
      <c r="QBF44" s="126"/>
      <c r="QBG44" s="126"/>
      <c r="QBH44" s="126"/>
      <c r="QBI44" s="126"/>
      <c r="QBJ44" s="126"/>
      <c r="QBK44" s="126"/>
      <c r="QBL44" s="126"/>
      <c r="QBM44" s="126"/>
      <c r="QBN44" s="126"/>
      <c r="QBO44" s="126"/>
      <c r="QBP44" s="126"/>
      <c r="QBQ44" s="126"/>
      <c r="QBR44" s="126"/>
      <c r="QBS44" s="126"/>
      <c r="QBT44" s="126"/>
      <c r="QBU44" s="126"/>
      <c r="QBV44" s="126"/>
      <c r="QBW44" s="126"/>
      <c r="QBX44" s="126"/>
      <c r="QBY44" s="126"/>
      <c r="QBZ44" s="126"/>
      <c r="QCA44" s="126"/>
      <c r="QCB44" s="126"/>
      <c r="QCC44" s="126"/>
      <c r="QCD44" s="126"/>
      <c r="QCE44" s="126"/>
      <c r="QCF44" s="126"/>
      <c r="QCG44" s="126"/>
      <c r="QCH44" s="126"/>
      <c r="QCI44" s="126"/>
      <c r="QCJ44" s="126"/>
      <c r="QCK44" s="126"/>
      <c r="QCL44" s="126"/>
      <c r="QCM44" s="126"/>
      <c r="QCN44" s="126"/>
      <c r="QCO44" s="126"/>
      <c r="QCP44" s="126"/>
      <c r="QCQ44" s="126"/>
      <c r="QCR44" s="126"/>
      <c r="QCS44" s="126"/>
      <c r="QCT44" s="126"/>
      <c r="QCU44" s="126"/>
      <c r="QCV44" s="126"/>
      <c r="QCW44" s="126"/>
      <c r="QCX44" s="126"/>
      <c r="QCY44" s="126"/>
      <c r="QCZ44" s="126"/>
      <c r="QDA44" s="126"/>
      <c r="QDB44" s="126"/>
      <c r="QDC44" s="126"/>
      <c r="QDD44" s="126"/>
      <c r="QDE44" s="126"/>
      <c r="QDF44" s="126"/>
      <c r="QDG44" s="126"/>
      <c r="QDH44" s="126"/>
      <c r="QDI44" s="126"/>
      <c r="QDJ44" s="126"/>
      <c r="QDK44" s="126"/>
      <c r="QDL44" s="126"/>
      <c r="QDM44" s="126"/>
      <c r="QDN44" s="126"/>
      <c r="QDO44" s="126"/>
      <c r="QDP44" s="126"/>
      <c r="QDQ44" s="126"/>
      <c r="QDR44" s="126"/>
      <c r="QDS44" s="126"/>
      <c r="QDT44" s="126"/>
      <c r="QDU44" s="126"/>
      <c r="QDV44" s="126"/>
      <c r="QDW44" s="126"/>
      <c r="QDX44" s="126"/>
      <c r="QDY44" s="126"/>
      <c r="QDZ44" s="126"/>
      <c r="QEA44" s="126"/>
      <c r="QEB44" s="126"/>
      <c r="QEC44" s="126"/>
      <c r="QED44" s="126"/>
      <c r="QEE44" s="126"/>
      <c r="QEF44" s="126"/>
      <c r="QEG44" s="126"/>
      <c r="QEH44" s="126"/>
      <c r="QEI44" s="126"/>
      <c r="QEJ44" s="126"/>
      <c r="QEK44" s="126"/>
      <c r="QEL44" s="126"/>
      <c r="QEM44" s="126"/>
      <c r="QEN44" s="126"/>
      <c r="QEO44" s="126"/>
      <c r="QEP44" s="126"/>
      <c r="QEQ44" s="126"/>
      <c r="QER44" s="126"/>
      <c r="QES44" s="126"/>
      <c r="QET44" s="126"/>
      <c r="QEU44" s="126"/>
      <c r="QEV44" s="126"/>
      <c r="QEW44" s="126"/>
      <c r="QEX44" s="126"/>
      <c r="QEY44" s="126"/>
      <c r="QEZ44" s="126"/>
      <c r="QFA44" s="126"/>
      <c r="QFB44" s="126"/>
      <c r="QFC44" s="126"/>
      <c r="QFD44" s="126"/>
      <c r="QFE44" s="126"/>
      <c r="QFF44" s="126"/>
      <c r="QFG44" s="126"/>
      <c r="QFH44" s="126"/>
      <c r="QFI44" s="126"/>
      <c r="QFJ44" s="126"/>
      <c r="QFK44" s="126"/>
      <c r="QFL44" s="126"/>
      <c r="QFM44" s="126"/>
      <c r="QFN44" s="126"/>
      <c r="QFO44" s="126"/>
      <c r="QFP44" s="126"/>
      <c r="QFQ44" s="126"/>
      <c r="QFR44" s="126"/>
      <c r="QFS44" s="126"/>
      <c r="QFT44" s="126"/>
      <c r="QFU44" s="126"/>
      <c r="QFV44" s="126"/>
      <c r="QFW44" s="126"/>
      <c r="QFX44" s="126"/>
      <c r="QFY44" s="126"/>
      <c r="QFZ44" s="126"/>
      <c r="QGA44" s="126"/>
      <c r="QGB44" s="126"/>
      <c r="QGC44" s="126"/>
      <c r="QGD44" s="126"/>
      <c r="QGE44" s="126"/>
      <c r="QGF44" s="126"/>
      <c r="QGG44" s="126"/>
      <c r="QGH44" s="126"/>
      <c r="QGI44" s="126"/>
      <c r="QGJ44" s="126"/>
      <c r="QGK44" s="126"/>
      <c r="QGL44" s="126"/>
      <c r="QGM44" s="126"/>
      <c r="QGN44" s="126"/>
      <c r="QGO44" s="126"/>
      <c r="QGP44" s="126"/>
      <c r="QGQ44" s="126"/>
      <c r="QGR44" s="126"/>
      <c r="QGS44" s="126"/>
      <c r="QGT44" s="126"/>
      <c r="QGU44" s="126"/>
      <c r="QGV44" s="126"/>
      <c r="QGW44" s="126"/>
      <c r="QGX44" s="126"/>
      <c r="QGY44" s="126"/>
      <c r="QGZ44" s="126"/>
      <c r="QHA44" s="126"/>
      <c r="QHB44" s="126"/>
      <c r="QHC44" s="126"/>
      <c r="QHD44" s="126"/>
      <c r="QHE44" s="126"/>
      <c r="QHF44" s="126"/>
      <c r="QHG44" s="126"/>
      <c r="QHH44" s="126"/>
      <c r="QHI44" s="126"/>
      <c r="QHJ44" s="126"/>
      <c r="QHK44" s="126"/>
      <c r="QHL44" s="126"/>
      <c r="QHM44" s="126"/>
      <c r="QHN44" s="126"/>
      <c r="QHO44" s="126"/>
      <c r="QHP44" s="126"/>
      <c r="QHQ44" s="126"/>
      <c r="QHR44" s="126"/>
      <c r="QHS44" s="126"/>
      <c r="QHT44" s="126"/>
      <c r="QHU44" s="126"/>
      <c r="QHV44" s="126"/>
      <c r="QHW44" s="126"/>
      <c r="QHX44" s="126"/>
      <c r="QHY44" s="126"/>
      <c r="QHZ44" s="126"/>
      <c r="QIA44" s="126"/>
      <c r="QIB44" s="126"/>
      <c r="QIC44" s="126"/>
      <c r="QID44" s="126"/>
      <c r="QIE44" s="126"/>
      <c r="QIF44" s="126"/>
      <c r="QIG44" s="126"/>
      <c r="QIH44" s="126"/>
      <c r="QII44" s="126"/>
      <c r="QIJ44" s="126"/>
      <c r="QIK44" s="126"/>
      <c r="QIL44" s="126"/>
      <c r="QIM44" s="126"/>
      <c r="QIN44" s="126"/>
      <c r="QIO44" s="126"/>
      <c r="QIP44" s="126"/>
      <c r="QIQ44" s="126"/>
      <c r="QIR44" s="126"/>
      <c r="QIS44" s="126"/>
      <c r="QIT44" s="126"/>
      <c r="QIU44" s="126"/>
      <c r="QIV44" s="126"/>
      <c r="QIW44" s="126"/>
      <c r="QIX44" s="126"/>
      <c r="QIY44" s="126"/>
      <c r="QIZ44" s="126"/>
      <c r="QJA44" s="126"/>
      <c r="QJB44" s="126"/>
      <c r="QJC44" s="126"/>
      <c r="QJD44" s="126"/>
      <c r="QJE44" s="126"/>
      <c r="QJF44" s="126"/>
      <c r="QJG44" s="126"/>
      <c r="QJH44" s="126"/>
      <c r="QJI44" s="126"/>
      <c r="QJJ44" s="126"/>
      <c r="QJK44" s="126"/>
      <c r="QJL44" s="126"/>
      <c r="QJM44" s="126"/>
      <c r="QJN44" s="126"/>
      <c r="QJO44" s="126"/>
      <c r="QJP44" s="126"/>
      <c r="QJQ44" s="126"/>
      <c r="QJR44" s="126"/>
      <c r="QJS44" s="126"/>
      <c r="QJT44" s="126"/>
      <c r="QJU44" s="126"/>
      <c r="QJV44" s="126"/>
      <c r="QJW44" s="126"/>
      <c r="QJX44" s="126"/>
      <c r="QJY44" s="126"/>
      <c r="QJZ44" s="126"/>
      <c r="QKA44" s="126"/>
      <c r="QKB44" s="126"/>
      <c r="QKC44" s="126"/>
      <c r="QKD44" s="126"/>
      <c r="QKE44" s="126"/>
      <c r="QKF44" s="126"/>
      <c r="QKG44" s="126"/>
      <c r="QKH44" s="126"/>
      <c r="QKI44" s="126"/>
      <c r="QKJ44" s="126"/>
      <c r="QKK44" s="126"/>
      <c r="QKL44" s="126"/>
      <c r="QKM44" s="126"/>
      <c r="QKN44" s="126"/>
      <c r="QKO44" s="126"/>
      <c r="QKP44" s="126"/>
      <c r="QKQ44" s="126"/>
      <c r="QKR44" s="126"/>
      <c r="QKS44" s="126"/>
      <c r="QKT44" s="126"/>
      <c r="QKU44" s="126"/>
      <c r="QKV44" s="126"/>
      <c r="QKW44" s="126"/>
      <c r="QKX44" s="126"/>
      <c r="QKY44" s="126"/>
      <c r="QKZ44" s="126"/>
      <c r="QLA44" s="126"/>
      <c r="QLB44" s="126"/>
      <c r="QLC44" s="126"/>
      <c r="QLD44" s="126"/>
      <c r="QLE44" s="126"/>
      <c r="QLF44" s="126"/>
      <c r="QLG44" s="126"/>
      <c r="QLH44" s="126"/>
      <c r="QLI44" s="126"/>
      <c r="QLJ44" s="126"/>
      <c r="QLK44" s="126"/>
      <c r="QLL44" s="126"/>
      <c r="QLM44" s="126"/>
      <c r="QLN44" s="126"/>
      <c r="QLO44" s="126"/>
      <c r="QLP44" s="126"/>
      <c r="QLQ44" s="126"/>
      <c r="QLR44" s="126"/>
      <c r="QLS44" s="126"/>
      <c r="QLT44" s="126"/>
      <c r="QLU44" s="126"/>
      <c r="QLV44" s="126"/>
      <c r="QLW44" s="126"/>
      <c r="QLX44" s="126"/>
      <c r="QLY44" s="126"/>
      <c r="QLZ44" s="126"/>
      <c r="QMA44" s="126"/>
      <c r="QMB44" s="126"/>
      <c r="QMC44" s="126"/>
      <c r="QMD44" s="126"/>
      <c r="QME44" s="126"/>
      <c r="QMF44" s="126"/>
      <c r="QMG44" s="126"/>
      <c r="QMH44" s="126"/>
      <c r="QMI44" s="126"/>
      <c r="QMJ44" s="126"/>
      <c r="QMK44" s="126"/>
      <c r="QML44" s="126"/>
      <c r="QMM44" s="126"/>
      <c r="QMN44" s="126"/>
      <c r="QMO44" s="126"/>
      <c r="QMP44" s="126"/>
      <c r="QMQ44" s="126"/>
      <c r="QMR44" s="126"/>
      <c r="QMS44" s="126"/>
      <c r="QMT44" s="126"/>
      <c r="QMU44" s="126"/>
      <c r="QMV44" s="126"/>
      <c r="QMW44" s="126"/>
      <c r="QMX44" s="126"/>
      <c r="QMY44" s="126"/>
      <c r="QMZ44" s="126"/>
      <c r="QNA44" s="126"/>
      <c r="QNB44" s="126"/>
      <c r="QNC44" s="126"/>
      <c r="QND44" s="126"/>
      <c r="QNE44" s="126"/>
      <c r="QNF44" s="126"/>
      <c r="QNG44" s="126"/>
      <c r="QNH44" s="126"/>
      <c r="QNI44" s="126"/>
      <c r="QNJ44" s="126"/>
      <c r="QNK44" s="126"/>
      <c r="QNL44" s="126"/>
      <c r="QNM44" s="126"/>
      <c r="QNN44" s="126"/>
      <c r="QNO44" s="126"/>
      <c r="QNP44" s="126"/>
      <c r="QNQ44" s="126"/>
      <c r="QNR44" s="126"/>
      <c r="QNS44" s="126"/>
      <c r="QNT44" s="126"/>
      <c r="QNU44" s="126"/>
      <c r="QNV44" s="126"/>
      <c r="QNW44" s="126"/>
      <c r="QNX44" s="126"/>
      <c r="QNY44" s="126"/>
      <c r="QNZ44" s="126"/>
      <c r="QOA44" s="126"/>
      <c r="QOB44" s="126"/>
      <c r="QOC44" s="126"/>
      <c r="QOD44" s="126"/>
      <c r="QOE44" s="126"/>
      <c r="QOF44" s="126"/>
      <c r="QOG44" s="126"/>
      <c r="QOH44" s="126"/>
      <c r="QOI44" s="126"/>
      <c r="QOJ44" s="126"/>
      <c r="QOK44" s="126"/>
      <c r="QOL44" s="126"/>
      <c r="QOM44" s="126"/>
      <c r="QON44" s="126"/>
      <c r="QOO44" s="126"/>
      <c r="QOP44" s="126"/>
      <c r="QOQ44" s="126"/>
      <c r="QOR44" s="126"/>
      <c r="QOS44" s="126"/>
      <c r="QOT44" s="126"/>
      <c r="QOU44" s="126"/>
      <c r="QOV44" s="126"/>
      <c r="QOW44" s="126"/>
      <c r="QOX44" s="126"/>
      <c r="QOY44" s="126"/>
      <c r="QOZ44" s="126"/>
      <c r="QPA44" s="126"/>
      <c r="QPB44" s="126"/>
      <c r="QPC44" s="126"/>
      <c r="QPD44" s="126"/>
      <c r="QPE44" s="126"/>
      <c r="QPF44" s="126"/>
      <c r="QPG44" s="126"/>
      <c r="QPH44" s="126"/>
      <c r="QPI44" s="126"/>
      <c r="QPJ44" s="126"/>
      <c r="QPK44" s="126"/>
      <c r="QPL44" s="126"/>
      <c r="QPM44" s="126"/>
      <c r="QPN44" s="126"/>
      <c r="QPO44" s="126"/>
      <c r="QPP44" s="126"/>
      <c r="QPQ44" s="126"/>
      <c r="QPR44" s="126"/>
      <c r="QPS44" s="126"/>
      <c r="QPT44" s="126"/>
      <c r="QPU44" s="126"/>
      <c r="QPV44" s="126"/>
      <c r="QPW44" s="126"/>
      <c r="QPX44" s="126"/>
      <c r="QPY44" s="126"/>
      <c r="QPZ44" s="126"/>
      <c r="QQA44" s="126"/>
      <c r="QQB44" s="126"/>
      <c r="QQC44" s="126"/>
      <c r="QQD44" s="126"/>
      <c r="QQE44" s="126"/>
      <c r="QQF44" s="126"/>
      <c r="QQG44" s="126"/>
      <c r="QQH44" s="126"/>
      <c r="QQI44" s="126"/>
      <c r="QQJ44" s="126"/>
      <c r="QQK44" s="126"/>
      <c r="QQL44" s="126"/>
      <c r="QQM44" s="126"/>
      <c r="QQN44" s="126"/>
      <c r="QQO44" s="126"/>
      <c r="QQP44" s="126"/>
      <c r="QQQ44" s="126"/>
      <c r="QQR44" s="126"/>
      <c r="QQS44" s="126"/>
      <c r="QQT44" s="126"/>
      <c r="QQU44" s="126"/>
      <c r="QQV44" s="126"/>
      <c r="QQW44" s="126"/>
      <c r="QQX44" s="126"/>
      <c r="QQY44" s="126"/>
      <c r="QQZ44" s="126"/>
      <c r="QRA44" s="126"/>
      <c r="QRB44" s="126"/>
      <c r="QRC44" s="126"/>
      <c r="QRD44" s="126"/>
      <c r="QRE44" s="126"/>
      <c r="QRF44" s="126"/>
      <c r="QRG44" s="126"/>
      <c r="QRH44" s="126"/>
      <c r="QRI44" s="126"/>
      <c r="QRJ44" s="126"/>
      <c r="QRK44" s="126"/>
      <c r="QRL44" s="126"/>
      <c r="QRM44" s="126"/>
      <c r="QRN44" s="126"/>
      <c r="QRO44" s="126"/>
      <c r="QRP44" s="126"/>
      <c r="QRQ44" s="126"/>
      <c r="QRR44" s="126"/>
      <c r="QRS44" s="126"/>
      <c r="QRT44" s="126"/>
      <c r="QRU44" s="126"/>
      <c r="QRV44" s="126"/>
      <c r="QRW44" s="126"/>
      <c r="QRX44" s="126"/>
      <c r="QRY44" s="126"/>
      <c r="QRZ44" s="126"/>
      <c r="QSA44" s="126"/>
      <c r="QSB44" s="126"/>
      <c r="QSC44" s="126"/>
      <c r="QSD44" s="126"/>
      <c r="QSE44" s="126"/>
      <c r="QSF44" s="126"/>
      <c r="QSG44" s="126"/>
      <c r="QSH44" s="126"/>
      <c r="QSI44" s="126"/>
      <c r="QSJ44" s="126"/>
      <c r="QSK44" s="126"/>
      <c r="QSL44" s="126"/>
      <c r="QSM44" s="126"/>
      <c r="QSN44" s="126"/>
      <c r="QSO44" s="126"/>
      <c r="QSP44" s="126"/>
      <c r="QSQ44" s="126"/>
      <c r="QSR44" s="126"/>
      <c r="QSS44" s="126"/>
      <c r="QST44" s="126"/>
      <c r="QSU44" s="126"/>
      <c r="QSV44" s="126"/>
      <c r="QSW44" s="126"/>
      <c r="QSX44" s="126"/>
      <c r="QSY44" s="126"/>
      <c r="QSZ44" s="126"/>
      <c r="QTA44" s="126"/>
      <c r="QTB44" s="126"/>
      <c r="QTC44" s="126"/>
      <c r="QTD44" s="126"/>
      <c r="QTE44" s="126"/>
      <c r="QTF44" s="126"/>
      <c r="QTG44" s="126"/>
      <c r="QTH44" s="126"/>
      <c r="QTI44" s="126"/>
      <c r="QTJ44" s="126"/>
      <c r="QTK44" s="126"/>
      <c r="QTL44" s="126"/>
      <c r="QTM44" s="126"/>
      <c r="QTN44" s="126"/>
      <c r="QTO44" s="126"/>
      <c r="QTP44" s="126"/>
      <c r="QTQ44" s="126"/>
      <c r="QTR44" s="126"/>
      <c r="QTS44" s="126"/>
      <c r="QTT44" s="126"/>
      <c r="QTU44" s="126"/>
      <c r="QTV44" s="126"/>
      <c r="QTW44" s="126"/>
      <c r="QTX44" s="126"/>
      <c r="QTY44" s="126"/>
      <c r="QTZ44" s="126"/>
      <c r="QUA44" s="126"/>
      <c r="QUB44" s="126"/>
      <c r="QUC44" s="126"/>
      <c r="QUD44" s="126"/>
      <c r="QUE44" s="126"/>
      <c r="QUF44" s="126"/>
      <c r="QUG44" s="126"/>
      <c r="QUH44" s="126"/>
      <c r="QUI44" s="126"/>
      <c r="QUJ44" s="126"/>
      <c r="QUK44" s="126"/>
      <c r="QUL44" s="126"/>
      <c r="QUM44" s="126"/>
      <c r="QUN44" s="126"/>
      <c r="QUO44" s="126"/>
      <c r="QUP44" s="126"/>
      <c r="QUQ44" s="126"/>
      <c r="QUR44" s="126"/>
      <c r="QUS44" s="126"/>
      <c r="QUT44" s="126"/>
      <c r="QUU44" s="126"/>
      <c r="QUV44" s="126"/>
      <c r="QUW44" s="126"/>
      <c r="QUX44" s="126"/>
      <c r="QUY44" s="126"/>
      <c r="QUZ44" s="126"/>
      <c r="QVA44" s="126"/>
      <c r="QVB44" s="126"/>
      <c r="QVC44" s="126"/>
      <c r="QVD44" s="126"/>
      <c r="QVE44" s="126"/>
      <c r="QVF44" s="126"/>
      <c r="QVG44" s="126"/>
      <c r="QVH44" s="126"/>
      <c r="QVI44" s="126"/>
      <c r="QVJ44" s="126"/>
      <c r="QVK44" s="126"/>
      <c r="QVL44" s="126"/>
      <c r="QVM44" s="126"/>
      <c r="QVN44" s="126"/>
      <c r="QVO44" s="126"/>
      <c r="QVP44" s="126"/>
      <c r="QVQ44" s="126"/>
      <c r="QVR44" s="126"/>
      <c r="QVS44" s="126"/>
      <c r="QVT44" s="126"/>
      <c r="QVU44" s="126"/>
      <c r="QVV44" s="126"/>
      <c r="QVW44" s="126"/>
      <c r="QVX44" s="126"/>
      <c r="QVY44" s="126"/>
      <c r="QVZ44" s="126"/>
      <c r="QWA44" s="126"/>
      <c r="QWB44" s="126"/>
      <c r="QWC44" s="126"/>
      <c r="QWD44" s="126"/>
      <c r="QWE44" s="126"/>
      <c r="QWF44" s="126"/>
      <c r="QWG44" s="126"/>
      <c r="QWH44" s="126"/>
      <c r="QWI44" s="126"/>
      <c r="QWJ44" s="126"/>
      <c r="QWK44" s="126"/>
      <c r="QWL44" s="126"/>
      <c r="QWM44" s="126"/>
      <c r="QWN44" s="126"/>
      <c r="QWO44" s="126"/>
      <c r="QWP44" s="126"/>
      <c r="QWQ44" s="126"/>
      <c r="QWR44" s="126"/>
      <c r="QWS44" s="126"/>
      <c r="QWT44" s="126"/>
      <c r="QWU44" s="126"/>
      <c r="QWV44" s="126"/>
      <c r="QWW44" s="126"/>
      <c r="QWX44" s="126"/>
      <c r="QWY44" s="126"/>
      <c r="QWZ44" s="126"/>
      <c r="QXA44" s="126"/>
      <c r="QXB44" s="126"/>
      <c r="QXC44" s="126"/>
      <c r="QXD44" s="126"/>
      <c r="QXE44" s="126"/>
      <c r="QXF44" s="126"/>
      <c r="QXG44" s="126"/>
      <c r="QXH44" s="126"/>
      <c r="QXI44" s="126"/>
      <c r="QXJ44" s="126"/>
      <c r="QXK44" s="126"/>
      <c r="QXL44" s="126"/>
      <c r="QXM44" s="126"/>
      <c r="QXN44" s="126"/>
      <c r="QXO44" s="126"/>
      <c r="QXP44" s="126"/>
      <c r="QXQ44" s="126"/>
      <c r="QXR44" s="126"/>
      <c r="QXS44" s="126"/>
      <c r="QXT44" s="126"/>
      <c r="QXU44" s="126"/>
      <c r="QXV44" s="126"/>
      <c r="QXW44" s="126"/>
      <c r="QXX44" s="126"/>
      <c r="QXY44" s="126"/>
      <c r="QXZ44" s="126"/>
      <c r="QYA44" s="126"/>
      <c r="QYB44" s="126"/>
      <c r="QYC44" s="126"/>
      <c r="QYD44" s="126"/>
      <c r="QYE44" s="126"/>
      <c r="QYF44" s="126"/>
      <c r="QYG44" s="126"/>
      <c r="QYH44" s="126"/>
      <c r="QYI44" s="126"/>
      <c r="QYJ44" s="126"/>
      <c r="QYK44" s="126"/>
      <c r="QYL44" s="126"/>
      <c r="QYM44" s="126"/>
      <c r="QYN44" s="126"/>
      <c r="QYO44" s="126"/>
      <c r="QYP44" s="126"/>
      <c r="QYQ44" s="126"/>
      <c r="QYR44" s="126"/>
      <c r="QYS44" s="126"/>
      <c r="QYT44" s="126"/>
      <c r="QYU44" s="126"/>
      <c r="QYV44" s="126"/>
      <c r="QYW44" s="126"/>
      <c r="QYX44" s="126"/>
      <c r="QYY44" s="126"/>
      <c r="QYZ44" s="126"/>
      <c r="QZA44" s="126"/>
      <c r="QZB44" s="126"/>
      <c r="QZC44" s="126"/>
      <c r="QZD44" s="126"/>
      <c r="QZE44" s="126"/>
      <c r="QZF44" s="126"/>
      <c r="QZG44" s="126"/>
      <c r="QZH44" s="126"/>
      <c r="QZI44" s="126"/>
      <c r="QZJ44" s="126"/>
      <c r="QZK44" s="126"/>
      <c r="QZL44" s="126"/>
      <c r="QZM44" s="126"/>
      <c r="QZN44" s="126"/>
      <c r="QZO44" s="126"/>
      <c r="QZP44" s="126"/>
      <c r="QZQ44" s="126"/>
      <c r="QZR44" s="126"/>
      <c r="QZS44" s="126"/>
      <c r="QZT44" s="126"/>
      <c r="QZU44" s="126"/>
      <c r="QZV44" s="126"/>
      <c r="QZW44" s="126"/>
      <c r="QZX44" s="126"/>
      <c r="QZY44" s="126"/>
      <c r="QZZ44" s="126"/>
      <c r="RAA44" s="126"/>
      <c r="RAB44" s="126"/>
      <c r="RAC44" s="126"/>
      <c r="RAD44" s="126"/>
      <c r="RAE44" s="126"/>
      <c r="RAF44" s="126"/>
      <c r="RAG44" s="126"/>
      <c r="RAH44" s="126"/>
      <c r="RAI44" s="126"/>
      <c r="RAJ44" s="126"/>
      <c r="RAK44" s="126"/>
      <c r="RAL44" s="126"/>
      <c r="RAM44" s="126"/>
      <c r="RAN44" s="126"/>
      <c r="RAO44" s="126"/>
      <c r="RAP44" s="126"/>
      <c r="RAQ44" s="126"/>
      <c r="RAR44" s="126"/>
      <c r="RAS44" s="126"/>
      <c r="RAT44" s="126"/>
      <c r="RAU44" s="126"/>
      <c r="RAV44" s="126"/>
      <c r="RAW44" s="126"/>
      <c r="RAX44" s="126"/>
      <c r="RAY44" s="126"/>
      <c r="RAZ44" s="126"/>
      <c r="RBA44" s="126"/>
      <c r="RBB44" s="126"/>
      <c r="RBC44" s="126"/>
      <c r="RBD44" s="126"/>
      <c r="RBE44" s="126"/>
      <c r="RBF44" s="126"/>
      <c r="RBG44" s="126"/>
      <c r="RBH44" s="126"/>
      <c r="RBI44" s="126"/>
      <c r="RBJ44" s="126"/>
      <c r="RBK44" s="126"/>
      <c r="RBL44" s="126"/>
      <c r="RBM44" s="126"/>
      <c r="RBN44" s="126"/>
      <c r="RBO44" s="126"/>
      <c r="RBP44" s="126"/>
      <c r="RBQ44" s="126"/>
      <c r="RBR44" s="126"/>
      <c r="RBS44" s="126"/>
      <c r="RBT44" s="126"/>
      <c r="RBU44" s="126"/>
      <c r="RBV44" s="126"/>
      <c r="RBW44" s="126"/>
      <c r="RBX44" s="126"/>
      <c r="RBY44" s="126"/>
      <c r="RBZ44" s="126"/>
      <c r="RCA44" s="126"/>
      <c r="RCB44" s="126"/>
      <c r="RCC44" s="126"/>
      <c r="RCD44" s="126"/>
      <c r="RCE44" s="126"/>
      <c r="RCF44" s="126"/>
      <c r="RCG44" s="126"/>
      <c r="RCH44" s="126"/>
      <c r="RCI44" s="126"/>
      <c r="RCJ44" s="126"/>
      <c r="RCK44" s="126"/>
      <c r="RCL44" s="126"/>
      <c r="RCM44" s="126"/>
      <c r="RCN44" s="126"/>
      <c r="RCO44" s="126"/>
      <c r="RCP44" s="126"/>
      <c r="RCQ44" s="126"/>
      <c r="RCR44" s="126"/>
      <c r="RCS44" s="126"/>
      <c r="RCT44" s="126"/>
      <c r="RCU44" s="126"/>
      <c r="RCV44" s="126"/>
      <c r="RCW44" s="126"/>
      <c r="RCX44" s="126"/>
      <c r="RCY44" s="126"/>
      <c r="RCZ44" s="126"/>
      <c r="RDA44" s="126"/>
      <c r="RDB44" s="126"/>
      <c r="RDC44" s="126"/>
      <c r="RDD44" s="126"/>
      <c r="RDE44" s="126"/>
      <c r="RDF44" s="126"/>
      <c r="RDG44" s="126"/>
      <c r="RDH44" s="126"/>
      <c r="RDI44" s="126"/>
      <c r="RDJ44" s="126"/>
      <c r="RDK44" s="126"/>
      <c r="RDL44" s="126"/>
      <c r="RDM44" s="126"/>
      <c r="RDN44" s="126"/>
      <c r="RDO44" s="126"/>
      <c r="RDP44" s="126"/>
      <c r="RDQ44" s="126"/>
      <c r="RDR44" s="126"/>
      <c r="RDS44" s="126"/>
      <c r="RDT44" s="126"/>
      <c r="RDU44" s="126"/>
      <c r="RDV44" s="126"/>
      <c r="RDW44" s="126"/>
      <c r="RDX44" s="126"/>
      <c r="RDY44" s="126"/>
      <c r="RDZ44" s="126"/>
      <c r="REA44" s="126"/>
      <c r="REB44" s="126"/>
      <c r="REC44" s="126"/>
      <c r="RED44" s="126"/>
      <c r="REE44" s="126"/>
      <c r="REF44" s="126"/>
      <c r="REG44" s="126"/>
      <c r="REH44" s="126"/>
      <c r="REI44" s="126"/>
      <c r="REJ44" s="126"/>
      <c r="REK44" s="126"/>
      <c r="REL44" s="126"/>
      <c r="REM44" s="126"/>
      <c r="REN44" s="126"/>
      <c r="REO44" s="126"/>
      <c r="REP44" s="126"/>
      <c r="REQ44" s="126"/>
      <c r="RER44" s="126"/>
      <c r="RES44" s="126"/>
      <c r="RET44" s="126"/>
      <c r="REU44" s="126"/>
      <c r="REV44" s="126"/>
      <c r="REW44" s="126"/>
      <c r="REX44" s="126"/>
      <c r="REY44" s="126"/>
      <c r="REZ44" s="126"/>
      <c r="RFA44" s="126"/>
      <c r="RFB44" s="126"/>
      <c r="RFC44" s="126"/>
      <c r="RFD44" s="126"/>
      <c r="RFE44" s="126"/>
      <c r="RFF44" s="126"/>
      <c r="RFG44" s="126"/>
      <c r="RFH44" s="126"/>
      <c r="RFI44" s="126"/>
      <c r="RFJ44" s="126"/>
      <c r="RFK44" s="126"/>
      <c r="RFL44" s="126"/>
      <c r="RFM44" s="126"/>
      <c r="RFN44" s="126"/>
      <c r="RFO44" s="126"/>
      <c r="RFP44" s="126"/>
      <c r="RFQ44" s="126"/>
      <c r="RFR44" s="126"/>
      <c r="RFS44" s="126"/>
      <c r="RFT44" s="126"/>
      <c r="RFU44" s="126"/>
      <c r="RFV44" s="126"/>
      <c r="RFW44" s="126"/>
      <c r="RFX44" s="126"/>
      <c r="RFY44" s="126"/>
      <c r="RFZ44" s="126"/>
      <c r="RGA44" s="126"/>
      <c r="RGB44" s="126"/>
      <c r="RGC44" s="126"/>
      <c r="RGD44" s="126"/>
      <c r="RGE44" s="126"/>
      <c r="RGF44" s="126"/>
      <c r="RGG44" s="126"/>
      <c r="RGH44" s="126"/>
      <c r="RGI44" s="126"/>
      <c r="RGJ44" s="126"/>
      <c r="RGK44" s="126"/>
      <c r="RGL44" s="126"/>
      <c r="RGM44" s="126"/>
      <c r="RGN44" s="126"/>
      <c r="RGO44" s="126"/>
      <c r="RGP44" s="126"/>
      <c r="RGQ44" s="126"/>
      <c r="RGR44" s="126"/>
      <c r="RGS44" s="126"/>
      <c r="RGT44" s="126"/>
      <c r="RGU44" s="126"/>
      <c r="RGV44" s="126"/>
      <c r="RGW44" s="126"/>
      <c r="RGX44" s="126"/>
      <c r="RGY44" s="126"/>
      <c r="RGZ44" s="126"/>
      <c r="RHA44" s="126"/>
      <c r="RHB44" s="126"/>
      <c r="RHC44" s="126"/>
      <c r="RHD44" s="126"/>
      <c r="RHE44" s="126"/>
      <c r="RHF44" s="126"/>
      <c r="RHG44" s="126"/>
      <c r="RHH44" s="126"/>
      <c r="RHI44" s="126"/>
      <c r="RHJ44" s="126"/>
      <c r="RHK44" s="126"/>
      <c r="RHL44" s="126"/>
      <c r="RHM44" s="126"/>
      <c r="RHN44" s="126"/>
      <c r="RHO44" s="126"/>
      <c r="RHP44" s="126"/>
      <c r="RHQ44" s="126"/>
      <c r="RHR44" s="126"/>
      <c r="RHS44" s="126"/>
      <c r="RHT44" s="126"/>
      <c r="RHU44" s="126"/>
      <c r="RHV44" s="126"/>
      <c r="RHW44" s="126"/>
      <c r="RHX44" s="126"/>
      <c r="RHY44" s="126"/>
      <c r="RHZ44" s="126"/>
      <c r="RIA44" s="126"/>
      <c r="RIB44" s="126"/>
      <c r="RIC44" s="126"/>
      <c r="RID44" s="126"/>
      <c r="RIE44" s="126"/>
      <c r="RIF44" s="126"/>
      <c r="RIG44" s="126"/>
      <c r="RIH44" s="126"/>
      <c r="RII44" s="126"/>
      <c r="RIJ44" s="126"/>
      <c r="RIK44" s="126"/>
      <c r="RIL44" s="126"/>
      <c r="RIM44" s="126"/>
      <c r="RIN44" s="126"/>
      <c r="RIO44" s="126"/>
      <c r="RIP44" s="126"/>
      <c r="RIQ44" s="126"/>
      <c r="RIR44" s="126"/>
      <c r="RIS44" s="126"/>
      <c r="RIT44" s="126"/>
      <c r="RIU44" s="126"/>
      <c r="RIV44" s="126"/>
      <c r="RIW44" s="126"/>
      <c r="RIX44" s="126"/>
      <c r="RIY44" s="126"/>
      <c r="RIZ44" s="126"/>
      <c r="RJA44" s="126"/>
      <c r="RJB44" s="126"/>
      <c r="RJC44" s="126"/>
      <c r="RJD44" s="126"/>
      <c r="RJE44" s="126"/>
      <c r="RJF44" s="126"/>
      <c r="RJG44" s="126"/>
      <c r="RJH44" s="126"/>
      <c r="RJI44" s="126"/>
      <c r="RJJ44" s="126"/>
      <c r="RJK44" s="126"/>
      <c r="RJL44" s="126"/>
      <c r="RJM44" s="126"/>
      <c r="RJN44" s="126"/>
      <c r="RJO44" s="126"/>
      <c r="RJP44" s="126"/>
      <c r="RJQ44" s="126"/>
      <c r="RJR44" s="126"/>
      <c r="RJS44" s="126"/>
      <c r="RJT44" s="126"/>
      <c r="RJU44" s="126"/>
      <c r="RJV44" s="126"/>
      <c r="RJW44" s="126"/>
      <c r="RJX44" s="126"/>
      <c r="RJY44" s="126"/>
      <c r="RJZ44" s="126"/>
      <c r="RKA44" s="126"/>
      <c r="RKB44" s="126"/>
      <c r="RKC44" s="126"/>
      <c r="RKD44" s="126"/>
      <c r="RKE44" s="126"/>
      <c r="RKF44" s="126"/>
      <c r="RKG44" s="126"/>
      <c r="RKH44" s="126"/>
      <c r="RKI44" s="126"/>
      <c r="RKJ44" s="126"/>
      <c r="RKK44" s="126"/>
      <c r="RKL44" s="126"/>
      <c r="RKM44" s="126"/>
      <c r="RKN44" s="126"/>
      <c r="RKO44" s="126"/>
      <c r="RKP44" s="126"/>
      <c r="RKQ44" s="126"/>
      <c r="RKR44" s="126"/>
      <c r="RKS44" s="126"/>
      <c r="RKT44" s="126"/>
      <c r="RKU44" s="126"/>
      <c r="RKV44" s="126"/>
      <c r="RKW44" s="126"/>
      <c r="RKX44" s="126"/>
      <c r="RKY44" s="126"/>
      <c r="RKZ44" s="126"/>
      <c r="RLA44" s="126"/>
      <c r="RLB44" s="126"/>
      <c r="RLC44" s="126"/>
      <c r="RLD44" s="126"/>
      <c r="RLE44" s="126"/>
      <c r="RLF44" s="126"/>
      <c r="RLG44" s="126"/>
      <c r="RLH44" s="126"/>
      <c r="RLI44" s="126"/>
      <c r="RLJ44" s="126"/>
      <c r="RLK44" s="126"/>
      <c r="RLL44" s="126"/>
      <c r="RLM44" s="126"/>
      <c r="RLN44" s="126"/>
      <c r="RLO44" s="126"/>
      <c r="RLP44" s="126"/>
      <c r="RLQ44" s="126"/>
      <c r="RLR44" s="126"/>
      <c r="RLS44" s="126"/>
      <c r="RLT44" s="126"/>
      <c r="RLU44" s="126"/>
      <c r="RLV44" s="126"/>
      <c r="RLW44" s="126"/>
      <c r="RLX44" s="126"/>
      <c r="RLY44" s="126"/>
      <c r="RLZ44" s="126"/>
      <c r="RMA44" s="126"/>
      <c r="RMB44" s="126"/>
      <c r="RMC44" s="126"/>
      <c r="RMD44" s="126"/>
      <c r="RME44" s="126"/>
      <c r="RMF44" s="126"/>
      <c r="RMG44" s="126"/>
      <c r="RMH44" s="126"/>
      <c r="RMI44" s="126"/>
      <c r="RMJ44" s="126"/>
      <c r="RMK44" s="126"/>
      <c r="RML44" s="126"/>
      <c r="RMM44" s="126"/>
      <c r="RMN44" s="126"/>
      <c r="RMO44" s="126"/>
      <c r="RMP44" s="126"/>
      <c r="RMQ44" s="126"/>
      <c r="RMR44" s="126"/>
      <c r="RMS44" s="126"/>
      <c r="RMT44" s="126"/>
      <c r="RMU44" s="126"/>
      <c r="RMV44" s="126"/>
      <c r="RMW44" s="126"/>
      <c r="RMX44" s="126"/>
      <c r="RMY44" s="126"/>
      <c r="RMZ44" s="126"/>
      <c r="RNA44" s="126"/>
      <c r="RNB44" s="126"/>
      <c r="RNC44" s="126"/>
      <c r="RND44" s="126"/>
      <c r="RNE44" s="126"/>
      <c r="RNF44" s="126"/>
      <c r="RNG44" s="126"/>
      <c r="RNH44" s="126"/>
      <c r="RNI44" s="126"/>
      <c r="RNJ44" s="126"/>
      <c r="RNK44" s="126"/>
      <c r="RNL44" s="126"/>
      <c r="RNM44" s="126"/>
      <c r="RNN44" s="126"/>
      <c r="RNO44" s="126"/>
      <c r="RNP44" s="126"/>
      <c r="RNQ44" s="126"/>
      <c r="RNR44" s="126"/>
      <c r="RNS44" s="126"/>
      <c r="RNT44" s="126"/>
      <c r="RNU44" s="126"/>
      <c r="RNV44" s="126"/>
      <c r="RNW44" s="126"/>
      <c r="RNX44" s="126"/>
      <c r="RNY44" s="126"/>
      <c r="RNZ44" s="126"/>
      <c r="ROA44" s="126"/>
      <c r="ROB44" s="126"/>
      <c r="ROC44" s="126"/>
      <c r="ROD44" s="126"/>
      <c r="ROE44" s="126"/>
      <c r="ROF44" s="126"/>
      <c r="ROG44" s="126"/>
      <c r="ROH44" s="126"/>
      <c r="ROI44" s="126"/>
      <c r="ROJ44" s="126"/>
      <c r="ROK44" s="126"/>
      <c r="ROL44" s="126"/>
      <c r="ROM44" s="126"/>
      <c r="RON44" s="126"/>
      <c r="ROO44" s="126"/>
      <c r="ROP44" s="126"/>
      <c r="ROQ44" s="126"/>
      <c r="ROR44" s="126"/>
      <c r="ROS44" s="126"/>
      <c r="ROT44" s="126"/>
      <c r="ROU44" s="126"/>
      <c r="ROV44" s="126"/>
      <c r="ROW44" s="126"/>
      <c r="ROX44" s="126"/>
      <c r="ROY44" s="126"/>
      <c r="ROZ44" s="126"/>
      <c r="RPA44" s="126"/>
      <c r="RPB44" s="126"/>
      <c r="RPC44" s="126"/>
      <c r="RPD44" s="126"/>
      <c r="RPE44" s="126"/>
      <c r="RPF44" s="126"/>
      <c r="RPG44" s="126"/>
      <c r="RPH44" s="126"/>
      <c r="RPI44" s="126"/>
      <c r="RPJ44" s="126"/>
      <c r="RPK44" s="126"/>
      <c r="RPL44" s="126"/>
      <c r="RPM44" s="126"/>
      <c r="RPN44" s="126"/>
      <c r="RPO44" s="126"/>
      <c r="RPP44" s="126"/>
      <c r="RPQ44" s="126"/>
      <c r="RPR44" s="126"/>
      <c r="RPS44" s="126"/>
      <c r="RPT44" s="126"/>
      <c r="RPU44" s="126"/>
      <c r="RPV44" s="126"/>
      <c r="RPW44" s="126"/>
      <c r="RPX44" s="126"/>
      <c r="RPY44" s="126"/>
      <c r="RPZ44" s="126"/>
      <c r="RQA44" s="126"/>
      <c r="RQB44" s="126"/>
      <c r="RQC44" s="126"/>
      <c r="RQD44" s="126"/>
      <c r="RQE44" s="126"/>
      <c r="RQF44" s="126"/>
      <c r="RQG44" s="126"/>
      <c r="RQH44" s="126"/>
      <c r="RQI44" s="126"/>
      <c r="RQJ44" s="126"/>
      <c r="RQK44" s="126"/>
      <c r="RQL44" s="126"/>
      <c r="RQM44" s="126"/>
      <c r="RQN44" s="126"/>
      <c r="RQO44" s="126"/>
      <c r="RQP44" s="126"/>
      <c r="RQQ44" s="126"/>
      <c r="RQR44" s="126"/>
      <c r="RQS44" s="126"/>
      <c r="RQT44" s="126"/>
      <c r="RQU44" s="126"/>
      <c r="RQV44" s="126"/>
      <c r="RQW44" s="126"/>
      <c r="RQX44" s="126"/>
      <c r="RQY44" s="126"/>
      <c r="RQZ44" s="126"/>
      <c r="RRA44" s="126"/>
      <c r="RRB44" s="126"/>
      <c r="RRC44" s="126"/>
      <c r="RRD44" s="126"/>
      <c r="RRE44" s="126"/>
      <c r="RRF44" s="126"/>
      <c r="RRG44" s="126"/>
      <c r="RRH44" s="126"/>
      <c r="RRI44" s="126"/>
      <c r="RRJ44" s="126"/>
      <c r="RRK44" s="126"/>
      <c r="RRL44" s="126"/>
      <c r="RRM44" s="126"/>
      <c r="RRN44" s="126"/>
      <c r="RRO44" s="126"/>
      <c r="RRP44" s="126"/>
      <c r="RRQ44" s="126"/>
      <c r="RRR44" s="126"/>
      <c r="RRS44" s="126"/>
      <c r="RRT44" s="126"/>
      <c r="RRU44" s="126"/>
      <c r="RRV44" s="126"/>
      <c r="RRW44" s="126"/>
      <c r="RRX44" s="126"/>
      <c r="RRY44" s="126"/>
      <c r="RRZ44" s="126"/>
      <c r="RSA44" s="126"/>
      <c r="RSB44" s="126"/>
      <c r="RSC44" s="126"/>
      <c r="RSD44" s="126"/>
      <c r="RSE44" s="126"/>
      <c r="RSF44" s="126"/>
      <c r="RSG44" s="126"/>
      <c r="RSH44" s="126"/>
      <c r="RSI44" s="126"/>
      <c r="RSJ44" s="126"/>
      <c r="RSK44" s="126"/>
      <c r="RSL44" s="126"/>
      <c r="RSM44" s="126"/>
      <c r="RSN44" s="126"/>
      <c r="RSO44" s="126"/>
      <c r="RSP44" s="126"/>
      <c r="RSQ44" s="126"/>
      <c r="RSR44" s="126"/>
      <c r="RSS44" s="126"/>
      <c r="RST44" s="126"/>
      <c r="RSU44" s="126"/>
      <c r="RSV44" s="126"/>
      <c r="RSW44" s="126"/>
      <c r="RSX44" s="126"/>
      <c r="RSY44" s="126"/>
      <c r="RSZ44" s="126"/>
      <c r="RTA44" s="126"/>
      <c r="RTB44" s="126"/>
      <c r="RTC44" s="126"/>
      <c r="RTD44" s="126"/>
      <c r="RTE44" s="126"/>
      <c r="RTF44" s="126"/>
      <c r="RTG44" s="126"/>
      <c r="RTH44" s="126"/>
      <c r="RTI44" s="126"/>
      <c r="RTJ44" s="126"/>
      <c r="RTK44" s="126"/>
      <c r="RTL44" s="126"/>
      <c r="RTM44" s="126"/>
      <c r="RTN44" s="126"/>
      <c r="RTO44" s="126"/>
      <c r="RTP44" s="126"/>
      <c r="RTQ44" s="126"/>
      <c r="RTR44" s="126"/>
      <c r="RTS44" s="126"/>
      <c r="RTT44" s="126"/>
      <c r="RTU44" s="126"/>
      <c r="RTV44" s="126"/>
      <c r="RTW44" s="126"/>
      <c r="RTX44" s="126"/>
      <c r="RTY44" s="126"/>
      <c r="RTZ44" s="126"/>
      <c r="RUA44" s="126"/>
      <c r="RUB44" s="126"/>
      <c r="RUC44" s="126"/>
      <c r="RUD44" s="126"/>
      <c r="RUE44" s="126"/>
      <c r="RUF44" s="126"/>
      <c r="RUG44" s="126"/>
      <c r="RUH44" s="126"/>
      <c r="RUI44" s="126"/>
      <c r="RUJ44" s="126"/>
      <c r="RUK44" s="126"/>
      <c r="RUL44" s="126"/>
      <c r="RUM44" s="126"/>
      <c r="RUN44" s="126"/>
      <c r="RUO44" s="126"/>
      <c r="RUP44" s="126"/>
      <c r="RUQ44" s="126"/>
      <c r="RUR44" s="126"/>
      <c r="RUS44" s="126"/>
      <c r="RUT44" s="126"/>
      <c r="RUU44" s="126"/>
      <c r="RUV44" s="126"/>
      <c r="RUW44" s="126"/>
      <c r="RUX44" s="126"/>
      <c r="RUY44" s="126"/>
      <c r="RUZ44" s="126"/>
      <c r="RVA44" s="126"/>
      <c r="RVB44" s="126"/>
      <c r="RVC44" s="126"/>
      <c r="RVD44" s="126"/>
      <c r="RVE44" s="126"/>
      <c r="RVF44" s="126"/>
      <c r="RVG44" s="126"/>
      <c r="RVH44" s="126"/>
      <c r="RVI44" s="126"/>
      <c r="RVJ44" s="126"/>
      <c r="RVK44" s="126"/>
      <c r="RVL44" s="126"/>
      <c r="RVM44" s="126"/>
      <c r="RVN44" s="126"/>
      <c r="RVO44" s="126"/>
      <c r="RVP44" s="126"/>
      <c r="RVQ44" s="126"/>
      <c r="RVR44" s="126"/>
      <c r="RVS44" s="126"/>
      <c r="RVT44" s="126"/>
      <c r="RVU44" s="126"/>
      <c r="RVV44" s="126"/>
      <c r="RVW44" s="126"/>
      <c r="RVX44" s="126"/>
      <c r="RVY44" s="126"/>
      <c r="RVZ44" s="126"/>
      <c r="RWA44" s="126"/>
      <c r="RWB44" s="126"/>
      <c r="RWC44" s="126"/>
      <c r="RWD44" s="126"/>
      <c r="RWE44" s="126"/>
      <c r="RWF44" s="126"/>
      <c r="RWG44" s="126"/>
      <c r="RWH44" s="126"/>
      <c r="RWI44" s="126"/>
      <c r="RWJ44" s="126"/>
      <c r="RWK44" s="126"/>
      <c r="RWL44" s="126"/>
      <c r="RWM44" s="126"/>
      <c r="RWN44" s="126"/>
      <c r="RWO44" s="126"/>
      <c r="RWP44" s="126"/>
      <c r="RWQ44" s="126"/>
      <c r="RWR44" s="126"/>
      <c r="RWS44" s="126"/>
      <c r="RWT44" s="126"/>
      <c r="RWU44" s="126"/>
      <c r="RWV44" s="126"/>
      <c r="RWW44" s="126"/>
      <c r="RWX44" s="126"/>
      <c r="RWY44" s="126"/>
      <c r="RWZ44" s="126"/>
      <c r="RXA44" s="126"/>
      <c r="RXB44" s="126"/>
      <c r="RXC44" s="126"/>
      <c r="RXD44" s="126"/>
      <c r="RXE44" s="126"/>
      <c r="RXF44" s="126"/>
      <c r="RXG44" s="126"/>
      <c r="RXH44" s="126"/>
      <c r="RXI44" s="126"/>
      <c r="RXJ44" s="126"/>
      <c r="RXK44" s="126"/>
      <c r="RXL44" s="126"/>
      <c r="RXM44" s="126"/>
      <c r="RXN44" s="126"/>
      <c r="RXO44" s="126"/>
      <c r="RXP44" s="126"/>
      <c r="RXQ44" s="126"/>
      <c r="RXR44" s="126"/>
      <c r="RXS44" s="126"/>
      <c r="RXT44" s="126"/>
      <c r="RXU44" s="126"/>
      <c r="RXV44" s="126"/>
      <c r="RXW44" s="126"/>
      <c r="RXX44" s="126"/>
      <c r="RXY44" s="126"/>
      <c r="RXZ44" s="126"/>
      <c r="RYA44" s="126"/>
      <c r="RYB44" s="126"/>
      <c r="RYC44" s="126"/>
      <c r="RYD44" s="126"/>
      <c r="RYE44" s="126"/>
      <c r="RYF44" s="126"/>
      <c r="RYG44" s="126"/>
      <c r="RYH44" s="126"/>
      <c r="RYI44" s="126"/>
      <c r="RYJ44" s="126"/>
      <c r="RYK44" s="126"/>
      <c r="RYL44" s="126"/>
      <c r="RYM44" s="126"/>
      <c r="RYN44" s="126"/>
      <c r="RYO44" s="126"/>
      <c r="RYP44" s="126"/>
      <c r="RYQ44" s="126"/>
      <c r="RYR44" s="126"/>
      <c r="RYS44" s="126"/>
      <c r="RYT44" s="126"/>
      <c r="RYU44" s="126"/>
      <c r="RYV44" s="126"/>
      <c r="RYW44" s="126"/>
      <c r="RYX44" s="126"/>
      <c r="RYY44" s="126"/>
      <c r="RYZ44" s="126"/>
      <c r="RZA44" s="126"/>
      <c r="RZB44" s="126"/>
      <c r="RZC44" s="126"/>
      <c r="RZD44" s="126"/>
      <c r="RZE44" s="126"/>
      <c r="RZF44" s="126"/>
      <c r="RZG44" s="126"/>
      <c r="RZH44" s="126"/>
      <c r="RZI44" s="126"/>
      <c r="RZJ44" s="126"/>
      <c r="RZK44" s="126"/>
      <c r="RZL44" s="126"/>
      <c r="RZM44" s="126"/>
      <c r="RZN44" s="126"/>
      <c r="RZO44" s="126"/>
      <c r="RZP44" s="126"/>
      <c r="RZQ44" s="126"/>
      <c r="RZR44" s="126"/>
      <c r="RZS44" s="126"/>
      <c r="RZT44" s="126"/>
      <c r="RZU44" s="126"/>
      <c r="RZV44" s="126"/>
      <c r="RZW44" s="126"/>
      <c r="RZX44" s="126"/>
      <c r="RZY44" s="126"/>
      <c r="RZZ44" s="126"/>
      <c r="SAA44" s="126"/>
      <c r="SAB44" s="126"/>
      <c r="SAC44" s="126"/>
      <c r="SAD44" s="126"/>
      <c r="SAE44" s="126"/>
      <c r="SAF44" s="126"/>
      <c r="SAG44" s="126"/>
      <c r="SAH44" s="126"/>
      <c r="SAI44" s="126"/>
      <c r="SAJ44" s="126"/>
      <c r="SAK44" s="126"/>
      <c r="SAL44" s="126"/>
      <c r="SAM44" s="126"/>
      <c r="SAN44" s="126"/>
      <c r="SAO44" s="126"/>
      <c r="SAP44" s="126"/>
      <c r="SAQ44" s="126"/>
      <c r="SAR44" s="126"/>
      <c r="SAS44" s="126"/>
      <c r="SAT44" s="126"/>
      <c r="SAU44" s="126"/>
      <c r="SAV44" s="126"/>
      <c r="SAW44" s="126"/>
      <c r="SAX44" s="126"/>
      <c r="SAY44" s="126"/>
      <c r="SAZ44" s="126"/>
      <c r="SBA44" s="126"/>
      <c r="SBB44" s="126"/>
      <c r="SBC44" s="126"/>
      <c r="SBD44" s="126"/>
      <c r="SBE44" s="126"/>
      <c r="SBF44" s="126"/>
      <c r="SBG44" s="126"/>
      <c r="SBH44" s="126"/>
      <c r="SBI44" s="126"/>
      <c r="SBJ44" s="126"/>
      <c r="SBK44" s="126"/>
      <c r="SBL44" s="126"/>
      <c r="SBM44" s="126"/>
      <c r="SBN44" s="126"/>
      <c r="SBO44" s="126"/>
      <c r="SBP44" s="126"/>
      <c r="SBQ44" s="126"/>
      <c r="SBR44" s="126"/>
      <c r="SBS44" s="126"/>
      <c r="SBT44" s="126"/>
      <c r="SBU44" s="126"/>
      <c r="SBV44" s="126"/>
      <c r="SBW44" s="126"/>
      <c r="SBX44" s="126"/>
      <c r="SBY44" s="126"/>
      <c r="SBZ44" s="126"/>
      <c r="SCA44" s="126"/>
      <c r="SCB44" s="126"/>
      <c r="SCC44" s="126"/>
      <c r="SCD44" s="126"/>
      <c r="SCE44" s="126"/>
      <c r="SCF44" s="126"/>
      <c r="SCG44" s="126"/>
      <c r="SCH44" s="126"/>
      <c r="SCI44" s="126"/>
      <c r="SCJ44" s="126"/>
      <c r="SCK44" s="126"/>
      <c r="SCL44" s="126"/>
      <c r="SCM44" s="126"/>
      <c r="SCN44" s="126"/>
      <c r="SCO44" s="126"/>
      <c r="SCP44" s="126"/>
      <c r="SCQ44" s="126"/>
      <c r="SCR44" s="126"/>
      <c r="SCS44" s="126"/>
      <c r="SCT44" s="126"/>
      <c r="SCU44" s="126"/>
      <c r="SCV44" s="126"/>
      <c r="SCW44" s="126"/>
      <c r="SCX44" s="126"/>
      <c r="SCY44" s="126"/>
      <c r="SCZ44" s="126"/>
      <c r="SDA44" s="126"/>
      <c r="SDB44" s="126"/>
      <c r="SDC44" s="126"/>
      <c r="SDD44" s="126"/>
      <c r="SDE44" s="126"/>
      <c r="SDF44" s="126"/>
      <c r="SDG44" s="126"/>
      <c r="SDH44" s="126"/>
      <c r="SDI44" s="126"/>
      <c r="SDJ44" s="126"/>
      <c r="SDK44" s="126"/>
      <c r="SDL44" s="126"/>
      <c r="SDM44" s="126"/>
      <c r="SDN44" s="126"/>
      <c r="SDO44" s="126"/>
      <c r="SDP44" s="126"/>
      <c r="SDQ44" s="126"/>
      <c r="SDR44" s="126"/>
      <c r="SDS44" s="126"/>
      <c r="SDT44" s="126"/>
      <c r="SDU44" s="126"/>
      <c r="SDV44" s="126"/>
      <c r="SDW44" s="126"/>
      <c r="SDX44" s="126"/>
      <c r="SDY44" s="126"/>
      <c r="SDZ44" s="126"/>
      <c r="SEA44" s="126"/>
      <c r="SEB44" s="126"/>
      <c r="SEC44" s="126"/>
      <c r="SED44" s="126"/>
      <c r="SEE44" s="126"/>
      <c r="SEF44" s="126"/>
      <c r="SEG44" s="126"/>
      <c r="SEH44" s="126"/>
      <c r="SEI44" s="126"/>
      <c r="SEJ44" s="126"/>
      <c r="SEK44" s="126"/>
      <c r="SEL44" s="126"/>
      <c r="SEM44" s="126"/>
      <c r="SEN44" s="126"/>
      <c r="SEO44" s="126"/>
      <c r="SEP44" s="126"/>
      <c r="SEQ44" s="126"/>
      <c r="SER44" s="126"/>
      <c r="SES44" s="126"/>
      <c r="SET44" s="126"/>
      <c r="SEU44" s="126"/>
      <c r="SEV44" s="126"/>
      <c r="SEW44" s="126"/>
      <c r="SEX44" s="126"/>
      <c r="SEY44" s="126"/>
      <c r="SEZ44" s="126"/>
      <c r="SFA44" s="126"/>
      <c r="SFB44" s="126"/>
      <c r="SFC44" s="126"/>
      <c r="SFD44" s="126"/>
      <c r="SFE44" s="126"/>
      <c r="SFF44" s="126"/>
      <c r="SFG44" s="126"/>
      <c r="SFH44" s="126"/>
      <c r="SFI44" s="126"/>
      <c r="SFJ44" s="126"/>
      <c r="SFK44" s="126"/>
      <c r="SFL44" s="126"/>
      <c r="SFM44" s="126"/>
      <c r="SFN44" s="126"/>
      <c r="SFO44" s="126"/>
      <c r="SFP44" s="126"/>
      <c r="SFQ44" s="126"/>
      <c r="SFR44" s="126"/>
      <c r="SFS44" s="126"/>
      <c r="SFT44" s="126"/>
      <c r="SFU44" s="126"/>
      <c r="SFV44" s="126"/>
      <c r="SFW44" s="126"/>
      <c r="SFX44" s="126"/>
      <c r="SFY44" s="126"/>
      <c r="SFZ44" s="126"/>
      <c r="SGA44" s="126"/>
      <c r="SGB44" s="126"/>
      <c r="SGC44" s="126"/>
      <c r="SGD44" s="126"/>
      <c r="SGE44" s="126"/>
      <c r="SGF44" s="126"/>
      <c r="SGG44" s="126"/>
      <c r="SGH44" s="126"/>
      <c r="SGI44" s="126"/>
      <c r="SGJ44" s="126"/>
      <c r="SGK44" s="126"/>
      <c r="SGL44" s="126"/>
      <c r="SGM44" s="126"/>
      <c r="SGN44" s="126"/>
      <c r="SGO44" s="126"/>
      <c r="SGP44" s="126"/>
      <c r="SGQ44" s="126"/>
      <c r="SGR44" s="126"/>
      <c r="SGS44" s="126"/>
      <c r="SGT44" s="126"/>
      <c r="SGU44" s="126"/>
      <c r="SGV44" s="126"/>
      <c r="SGW44" s="126"/>
      <c r="SGX44" s="126"/>
      <c r="SGY44" s="126"/>
      <c r="SGZ44" s="126"/>
      <c r="SHA44" s="126"/>
      <c r="SHB44" s="126"/>
      <c r="SHC44" s="126"/>
      <c r="SHD44" s="126"/>
      <c r="SHE44" s="126"/>
      <c r="SHF44" s="126"/>
      <c r="SHG44" s="126"/>
      <c r="SHH44" s="126"/>
      <c r="SHI44" s="126"/>
      <c r="SHJ44" s="126"/>
      <c r="SHK44" s="126"/>
      <c r="SHL44" s="126"/>
      <c r="SHM44" s="126"/>
      <c r="SHN44" s="126"/>
      <c r="SHO44" s="126"/>
      <c r="SHP44" s="126"/>
      <c r="SHQ44" s="126"/>
      <c r="SHR44" s="126"/>
      <c r="SHS44" s="126"/>
      <c r="SHT44" s="126"/>
      <c r="SHU44" s="126"/>
      <c r="SHV44" s="126"/>
      <c r="SHW44" s="126"/>
      <c r="SHX44" s="126"/>
      <c r="SHY44" s="126"/>
      <c r="SHZ44" s="126"/>
      <c r="SIA44" s="126"/>
      <c r="SIB44" s="126"/>
      <c r="SIC44" s="126"/>
      <c r="SID44" s="126"/>
      <c r="SIE44" s="126"/>
      <c r="SIF44" s="126"/>
      <c r="SIG44" s="126"/>
      <c r="SIH44" s="126"/>
      <c r="SII44" s="126"/>
      <c r="SIJ44" s="126"/>
      <c r="SIK44" s="126"/>
      <c r="SIL44" s="126"/>
      <c r="SIM44" s="126"/>
      <c r="SIN44" s="126"/>
      <c r="SIO44" s="126"/>
      <c r="SIP44" s="126"/>
      <c r="SIQ44" s="126"/>
      <c r="SIR44" s="126"/>
      <c r="SIS44" s="126"/>
      <c r="SIT44" s="126"/>
      <c r="SIU44" s="126"/>
      <c r="SIV44" s="126"/>
      <c r="SIW44" s="126"/>
      <c r="SIX44" s="126"/>
      <c r="SIY44" s="126"/>
      <c r="SIZ44" s="126"/>
      <c r="SJA44" s="126"/>
      <c r="SJB44" s="126"/>
      <c r="SJC44" s="126"/>
      <c r="SJD44" s="126"/>
      <c r="SJE44" s="126"/>
      <c r="SJF44" s="126"/>
      <c r="SJG44" s="126"/>
      <c r="SJH44" s="126"/>
      <c r="SJI44" s="126"/>
      <c r="SJJ44" s="126"/>
      <c r="SJK44" s="126"/>
      <c r="SJL44" s="126"/>
      <c r="SJM44" s="126"/>
      <c r="SJN44" s="126"/>
      <c r="SJO44" s="126"/>
      <c r="SJP44" s="126"/>
      <c r="SJQ44" s="126"/>
      <c r="SJR44" s="126"/>
      <c r="SJS44" s="126"/>
      <c r="SJT44" s="126"/>
      <c r="SJU44" s="126"/>
      <c r="SJV44" s="126"/>
      <c r="SJW44" s="126"/>
      <c r="SJX44" s="126"/>
      <c r="SJY44" s="126"/>
      <c r="SJZ44" s="126"/>
      <c r="SKA44" s="126"/>
      <c r="SKB44" s="126"/>
      <c r="SKC44" s="126"/>
      <c r="SKD44" s="126"/>
      <c r="SKE44" s="126"/>
      <c r="SKF44" s="126"/>
      <c r="SKG44" s="126"/>
      <c r="SKH44" s="126"/>
      <c r="SKI44" s="126"/>
      <c r="SKJ44" s="126"/>
      <c r="SKK44" s="126"/>
      <c r="SKL44" s="126"/>
      <c r="SKM44" s="126"/>
      <c r="SKN44" s="126"/>
      <c r="SKO44" s="126"/>
      <c r="SKP44" s="126"/>
      <c r="SKQ44" s="126"/>
      <c r="SKR44" s="126"/>
      <c r="SKS44" s="126"/>
      <c r="SKT44" s="126"/>
      <c r="SKU44" s="126"/>
      <c r="SKV44" s="126"/>
      <c r="SKW44" s="126"/>
      <c r="SKX44" s="126"/>
      <c r="SKY44" s="126"/>
      <c r="SKZ44" s="126"/>
      <c r="SLA44" s="126"/>
      <c r="SLB44" s="126"/>
      <c r="SLC44" s="126"/>
      <c r="SLD44" s="126"/>
      <c r="SLE44" s="126"/>
      <c r="SLF44" s="126"/>
      <c r="SLG44" s="126"/>
      <c r="SLH44" s="126"/>
      <c r="SLI44" s="126"/>
      <c r="SLJ44" s="126"/>
      <c r="SLK44" s="126"/>
      <c r="SLL44" s="126"/>
      <c r="SLM44" s="126"/>
      <c r="SLN44" s="126"/>
      <c r="SLO44" s="126"/>
      <c r="SLP44" s="126"/>
      <c r="SLQ44" s="126"/>
      <c r="SLR44" s="126"/>
      <c r="SLS44" s="126"/>
      <c r="SLT44" s="126"/>
      <c r="SLU44" s="126"/>
      <c r="SLV44" s="126"/>
      <c r="SLW44" s="126"/>
      <c r="SLX44" s="126"/>
      <c r="SLY44" s="126"/>
      <c r="SLZ44" s="126"/>
      <c r="SMA44" s="126"/>
      <c r="SMB44" s="126"/>
      <c r="SMC44" s="126"/>
      <c r="SMD44" s="126"/>
      <c r="SME44" s="126"/>
      <c r="SMF44" s="126"/>
      <c r="SMG44" s="126"/>
      <c r="SMH44" s="126"/>
      <c r="SMI44" s="126"/>
      <c r="SMJ44" s="126"/>
      <c r="SMK44" s="126"/>
      <c r="SML44" s="126"/>
      <c r="SMM44" s="126"/>
      <c r="SMN44" s="126"/>
      <c r="SMO44" s="126"/>
      <c r="SMP44" s="126"/>
      <c r="SMQ44" s="126"/>
      <c r="SMR44" s="126"/>
      <c r="SMS44" s="126"/>
      <c r="SMT44" s="126"/>
      <c r="SMU44" s="126"/>
      <c r="SMV44" s="126"/>
      <c r="SMW44" s="126"/>
      <c r="SMX44" s="126"/>
      <c r="SMY44" s="126"/>
      <c r="SMZ44" s="126"/>
      <c r="SNA44" s="126"/>
      <c r="SNB44" s="126"/>
      <c r="SNC44" s="126"/>
      <c r="SND44" s="126"/>
      <c r="SNE44" s="126"/>
      <c r="SNF44" s="126"/>
      <c r="SNG44" s="126"/>
      <c r="SNH44" s="126"/>
      <c r="SNI44" s="126"/>
      <c r="SNJ44" s="126"/>
      <c r="SNK44" s="126"/>
      <c r="SNL44" s="126"/>
      <c r="SNM44" s="126"/>
      <c r="SNN44" s="126"/>
      <c r="SNO44" s="126"/>
      <c r="SNP44" s="126"/>
      <c r="SNQ44" s="126"/>
      <c r="SNR44" s="126"/>
      <c r="SNS44" s="126"/>
      <c r="SNT44" s="126"/>
      <c r="SNU44" s="126"/>
      <c r="SNV44" s="126"/>
      <c r="SNW44" s="126"/>
      <c r="SNX44" s="126"/>
      <c r="SNY44" s="126"/>
      <c r="SNZ44" s="126"/>
      <c r="SOA44" s="126"/>
      <c r="SOB44" s="126"/>
      <c r="SOC44" s="126"/>
      <c r="SOD44" s="126"/>
      <c r="SOE44" s="126"/>
      <c r="SOF44" s="126"/>
      <c r="SOG44" s="126"/>
      <c r="SOH44" s="126"/>
      <c r="SOI44" s="126"/>
      <c r="SOJ44" s="126"/>
      <c r="SOK44" s="126"/>
      <c r="SOL44" s="126"/>
      <c r="SOM44" s="126"/>
      <c r="SON44" s="126"/>
      <c r="SOO44" s="126"/>
      <c r="SOP44" s="126"/>
      <c r="SOQ44" s="126"/>
      <c r="SOR44" s="126"/>
      <c r="SOS44" s="126"/>
      <c r="SOT44" s="126"/>
      <c r="SOU44" s="126"/>
      <c r="SOV44" s="126"/>
      <c r="SOW44" s="126"/>
      <c r="SOX44" s="126"/>
      <c r="SOY44" s="126"/>
      <c r="SOZ44" s="126"/>
      <c r="SPA44" s="126"/>
      <c r="SPB44" s="126"/>
      <c r="SPC44" s="126"/>
      <c r="SPD44" s="126"/>
      <c r="SPE44" s="126"/>
      <c r="SPF44" s="126"/>
      <c r="SPG44" s="126"/>
      <c r="SPH44" s="126"/>
      <c r="SPI44" s="126"/>
      <c r="SPJ44" s="126"/>
      <c r="SPK44" s="126"/>
      <c r="SPL44" s="126"/>
      <c r="SPM44" s="126"/>
      <c r="SPN44" s="126"/>
      <c r="SPO44" s="126"/>
      <c r="SPP44" s="126"/>
      <c r="SPQ44" s="126"/>
      <c r="SPR44" s="126"/>
      <c r="SPS44" s="126"/>
      <c r="SPT44" s="126"/>
      <c r="SPU44" s="126"/>
      <c r="SPV44" s="126"/>
      <c r="SPW44" s="126"/>
      <c r="SPX44" s="126"/>
      <c r="SPY44" s="126"/>
      <c r="SPZ44" s="126"/>
      <c r="SQA44" s="126"/>
      <c r="SQB44" s="126"/>
      <c r="SQC44" s="126"/>
      <c r="SQD44" s="126"/>
      <c r="SQE44" s="126"/>
      <c r="SQF44" s="126"/>
      <c r="SQG44" s="126"/>
      <c r="SQH44" s="126"/>
      <c r="SQI44" s="126"/>
      <c r="SQJ44" s="126"/>
      <c r="SQK44" s="126"/>
      <c r="SQL44" s="126"/>
      <c r="SQM44" s="126"/>
      <c r="SQN44" s="126"/>
      <c r="SQO44" s="126"/>
      <c r="SQP44" s="126"/>
      <c r="SQQ44" s="126"/>
      <c r="SQR44" s="126"/>
      <c r="SQS44" s="126"/>
      <c r="SQT44" s="126"/>
      <c r="SQU44" s="126"/>
      <c r="SQV44" s="126"/>
      <c r="SQW44" s="126"/>
      <c r="SQX44" s="126"/>
      <c r="SQY44" s="126"/>
      <c r="SQZ44" s="126"/>
      <c r="SRA44" s="126"/>
      <c r="SRB44" s="126"/>
      <c r="SRC44" s="126"/>
      <c r="SRD44" s="126"/>
      <c r="SRE44" s="126"/>
      <c r="SRF44" s="126"/>
      <c r="SRG44" s="126"/>
      <c r="SRH44" s="126"/>
      <c r="SRI44" s="126"/>
      <c r="SRJ44" s="126"/>
      <c r="SRK44" s="126"/>
      <c r="SRL44" s="126"/>
      <c r="SRM44" s="126"/>
      <c r="SRN44" s="126"/>
      <c r="SRO44" s="126"/>
      <c r="SRP44" s="126"/>
      <c r="SRQ44" s="126"/>
      <c r="SRR44" s="126"/>
      <c r="SRS44" s="126"/>
      <c r="SRT44" s="126"/>
      <c r="SRU44" s="126"/>
      <c r="SRV44" s="126"/>
      <c r="SRW44" s="126"/>
      <c r="SRX44" s="126"/>
      <c r="SRY44" s="126"/>
      <c r="SRZ44" s="126"/>
      <c r="SSA44" s="126"/>
      <c r="SSB44" s="126"/>
      <c r="SSC44" s="126"/>
      <c r="SSD44" s="126"/>
      <c r="SSE44" s="126"/>
      <c r="SSF44" s="126"/>
      <c r="SSG44" s="126"/>
      <c r="SSH44" s="126"/>
      <c r="SSI44" s="126"/>
      <c r="SSJ44" s="126"/>
      <c r="SSK44" s="126"/>
      <c r="SSL44" s="126"/>
      <c r="SSM44" s="126"/>
      <c r="SSN44" s="126"/>
      <c r="SSO44" s="126"/>
      <c r="SSP44" s="126"/>
      <c r="SSQ44" s="126"/>
      <c r="SSR44" s="126"/>
      <c r="SSS44" s="126"/>
      <c r="SST44" s="126"/>
      <c r="SSU44" s="126"/>
      <c r="SSV44" s="126"/>
      <c r="SSW44" s="126"/>
      <c r="SSX44" s="126"/>
      <c r="SSY44" s="126"/>
      <c r="SSZ44" s="126"/>
      <c r="STA44" s="126"/>
      <c r="STB44" s="126"/>
      <c r="STC44" s="126"/>
      <c r="STD44" s="126"/>
      <c r="STE44" s="126"/>
      <c r="STF44" s="126"/>
      <c r="STG44" s="126"/>
      <c r="STH44" s="126"/>
      <c r="STI44" s="126"/>
      <c r="STJ44" s="126"/>
      <c r="STK44" s="126"/>
      <c r="STL44" s="126"/>
      <c r="STM44" s="126"/>
      <c r="STN44" s="126"/>
      <c r="STO44" s="126"/>
      <c r="STP44" s="126"/>
      <c r="STQ44" s="126"/>
      <c r="STR44" s="126"/>
      <c r="STS44" s="126"/>
      <c r="STT44" s="126"/>
      <c r="STU44" s="126"/>
      <c r="STV44" s="126"/>
      <c r="STW44" s="126"/>
      <c r="STX44" s="126"/>
      <c r="STY44" s="126"/>
      <c r="STZ44" s="126"/>
      <c r="SUA44" s="126"/>
      <c r="SUB44" s="126"/>
      <c r="SUC44" s="126"/>
      <c r="SUD44" s="126"/>
      <c r="SUE44" s="126"/>
      <c r="SUF44" s="126"/>
      <c r="SUG44" s="126"/>
      <c r="SUH44" s="126"/>
      <c r="SUI44" s="126"/>
      <c r="SUJ44" s="126"/>
      <c r="SUK44" s="126"/>
      <c r="SUL44" s="126"/>
      <c r="SUM44" s="126"/>
      <c r="SUN44" s="126"/>
      <c r="SUO44" s="126"/>
      <c r="SUP44" s="126"/>
      <c r="SUQ44" s="126"/>
      <c r="SUR44" s="126"/>
      <c r="SUS44" s="126"/>
      <c r="SUT44" s="126"/>
      <c r="SUU44" s="126"/>
      <c r="SUV44" s="126"/>
      <c r="SUW44" s="126"/>
      <c r="SUX44" s="126"/>
      <c r="SUY44" s="126"/>
      <c r="SUZ44" s="126"/>
      <c r="SVA44" s="126"/>
      <c r="SVB44" s="126"/>
      <c r="SVC44" s="126"/>
      <c r="SVD44" s="126"/>
      <c r="SVE44" s="126"/>
      <c r="SVF44" s="126"/>
      <c r="SVG44" s="126"/>
      <c r="SVH44" s="126"/>
      <c r="SVI44" s="126"/>
      <c r="SVJ44" s="126"/>
      <c r="SVK44" s="126"/>
      <c r="SVL44" s="126"/>
      <c r="SVM44" s="126"/>
      <c r="SVN44" s="126"/>
      <c r="SVO44" s="126"/>
      <c r="SVP44" s="126"/>
      <c r="SVQ44" s="126"/>
      <c r="SVR44" s="126"/>
      <c r="SVS44" s="126"/>
      <c r="SVT44" s="126"/>
      <c r="SVU44" s="126"/>
      <c r="SVV44" s="126"/>
      <c r="SVW44" s="126"/>
      <c r="SVX44" s="126"/>
      <c r="SVY44" s="126"/>
      <c r="SVZ44" s="126"/>
      <c r="SWA44" s="126"/>
      <c r="SWB44" s="126"/>
      <c r="SWC44" s="126"/>
      <c r="SWD44" s="126"/>
      <c r="SWE44" s="126"/>
      <c r="SWF44" s="126"/>
      <c r="SWG44" s="126"/>
      <c r="SWH44" s="126"/>
      <c r="SWI44" s="126"/>
      <c r="SWJ44" s="126"/>
      <c r="SWK44" s="126"/>
      <c r="SWL44" s="126"/>
      <c r="SWM44" s="126"/>
      <c r="SWN44" s="126"/>
      <c r="SWO44" s="126"/>
      <c r="SWP44" s="126"/>
      <c r="SWQ44" s="126"/>
      <c r="SWR44" s="126"/>
      <c r="SWS44" s="126"/>
      <c r="SWT44" s="126"/>
      <c r="SWU44" s="126"/>
      <c r="SWV44" s="126"/>
      <c r="SWW44" s="126"/>
      <c r="SWX44" s="126"/>
      <c r="SWY44" s="126"/>
      <c r="SWZ44" s="126"/>
      <c r="SXA44" s="126"/>
      <c r="SXB44" s="126"/>
      <c r="SXC44" s="126"/>
      <c r="SXD44" s="126"/>
      <c r="SXE44" s="126"/>
      <c r="SXF44" s="126"/>
      <c r="SXG44" s="126"/>
      <c r="SXH44" s="126"/>
      <c r="SXI44" s="126"/>
      <c r="SXJ44" s="126"/>
      <c r="SXK44" s="126"/>
      <c r="SXL44" s="126"/>
      <c r="SXM44" s="126"/>
      <c r="SXN44" s="126"/>
      <c r="SXO44" s="126"/>
      <c r="SXP44" s="126"/>
      <c r="SXQ44" s="126"/>
      <c r="SXR44" s="126"/>
      <c r="SXS44" s="126"/>
      <c r="SXT44" s="126"/>
      <c r="SXU44" s="126"/>
      <c r="SXV44" s="126"/>
      <c r="SXW44" s="126"/>
      <c r="SXX44" s="126"/>
      <c r="SXY44" s="126"/>
      <c r="SXZ44" s="126"/>
      <c r="SYA44" s="126"/>
      <c r="SYB44" s="126"/>
      <c r="SYC44" s="126"/>
      <c r="SYD44" s="126"/>
      <c r="SYE44" s="126"/>
      <c r="SYF44" s="126"/>
      <c r="SYG44" s="126"/>
      <c r="SYH44" s="126"/>
      <c r="SYI44" s="126"/>
      <c r="SYJ44" s="126"/>
      <c r="SYK44" s="126"/>
      <c r="SYL44" s="126"/>
      <c r="SYM44" s="126"/>
      <c r="SYN44" s="126"/>
      <c r="SYO44" s="126"/>
      <c r="SYP44" s="126"/>
      <c r="SYQ44" s="126"/>
      <c r="SYR44" s="126"/>
      <c r="SYS44" s="126"/>
      <c r="SYT44" s="126"/>
      <c r="SYU44" s="126"/>
      <c r="SYV44" s="126"/>
      <c r="SYW44" s="126"/>
      <c r="SYX44" s="126"/>
      <c r="SYY44" s="126"/>
      <c r="SYZ44" s="126"/>
      <c r="SZA44" s="126"/>
      <c r="SZB44" s="126"/>
      <c r="SZC44" s="126"/>
      <c r="SZD44" s="126"/>
      <c r="SZE44" s="126"/>
      <c r="SZF44" s="126"/>
      <c r="SZG44" s="126"/>
      <c r="SZH44" s="126"/>
      <c r="SZI44" s="126"/>
      <c r="SZJ44" s="126"/>
      <c r="SZK44" s="126"/>
      <c r="SZL44" s="126"/>
      <c r="SZM44" s="126"/>
      <c r="SZN44" s="126"/>
      <c r="SZO44" s="126"/>
      <c r="SZP44" s="126"/>
      <c r="SZQ44" s="126"/>
      <c r="SZR44" s="126"/>
      <c r="SZS44" s="126"/>
      <c r="SZT44" s="126"/>
      <c r="SZU44" s="126"/>
      <c r="SZV44" s="126"/>
      <c r="SZW44" s="126"/>
      <c r="SZX44" s="126"/>
      <c r="SZY44" s="126"/>
      <c r="SZZ44" s="126"/>
      <c r="TAA44" s="126"/>
      <c r="TAB44" s="126"/>
      <c r="TAC44" s="126"/>
      <c r="TAD44" s="126"/>
      <c r="TAE44" s="126"/>
      <c r="TAF44" s="126"/>
      <c r="TAG44" s="126"/>
      <c r="TAH44" s="126"/>
      <c r="TAI44" s="126"/>
      <c r="TAJ44" s="126"/>
      <c r="TAK44" s="126"/>
      <c r="TAL44" s="126"/>
      <c r="TAM44" s="126"/>
      <c r="TAN44" s="126"/>
      <c r="TAO44" s="126"/>
      <c r="TAP44" s="126"/>
      <c r="TAQ44" s="126"/>
      <c r="TAR44" s="126"/>
      <c r="TAS44" s="126"/>
      <c r="TAT44" s="126"/>
      <c r="TAU44" s="126"/>
      <c r="TAV44" s="126"/>
      <c r="TAW44" s="126"/>
      <c r="TAX44" s="126"/>
      <c r="TAY44" s="126"/>
      <c r="TAZ44" s="126"/>
      <c r="TBA44" s="126"/>
      <c r="TBB44" s="126"/>
      <c r="TBC44" s="126"/>
      <c r="TBD44" s="126"/>
      <c r="TBE44" s="126"/>
      <c r="TBF44" s="126"/>
      <c r="TBG44" s="126"/>
      <c r="TBH44" s="126"/>
      <c r="TBI44" s="126"/>
      <c r="TBJ44" s="126"/>
      <c r="TBK44" s="126"/>
      <c r="TBL44" s="126"/>
      <c r="TBM44" s="126"/>
      <c r="TBN44" s="126"/>
      <c r="TBO44" s="126"/>
      <c r="TBP44" s="126"/>
      <c r="TBQ44" s="126"/>
      <c r="TBR44" s="126"/>
      <c r="TBS44" s="126"/>
      <c r="TBT44" s="126"/>
      <c r="TBU44" s="126"/>
      <c r="TBV44" s="126"/>
      <c r="TBW44" s="126"/>
      <c r="TBX44" s="126"/>
      <c r="TBY44" s="126"/>
      <c r="TBZ44" s="126"/>
      <c r="TCA44" s="126"/>
      <c r="TCB44" s="126"/>
      <c r="TCC44" s="126"/>
      <c r="TCD44" s="126"/>
      <c r="TCE44" s="126"/>
      <c r="TCF44" s="126"/>
      <c r="TCG44" s="126"/>
      <c r="TCH44" s="126"/>
      <c r="TCI44" s="126"/>
      <c r="TCJ44" s="126"/>
      <c r="TCK44" s="126"/>
      <c r="TCL44" s="126"/>
      <c r="TCM44" s="126"/>
      <c r="TCN44" s="126"/>
      <c r="TCO44" s="126"/>
      <c r="TCP44" s="126"/>
      <c r="TCQ44" s="126"/>
      <c r="TCR44" s="126"/>
      <c r="TCS44" s="126"/>
      <c r="TCT44" s="126"/>
      <c r="TCU44" s="126"/>
      <c r="TCV44" s="126"/>
      <c r="TCW44" s="126"/>
      <c r="TCX44" s="126"/>
      <c r="TCY44" s="126"/>
      <c r="TCZ44" s="126"/>
      <c r="TDA44" s="126"/>
      <c r="TDB44" s="126"/>
      <c r="TDC44" s="126"/>
      <c r="TDD44" s="126"/>
      <c r="TDE44" s="126"/>
      <c r="TDF44" s="126"/>
      <c r="TDG44" s="126"/>
      <c r="TDH44" s="126"/>
      <c r="TDI44" s="126"/>
      <c r="TDJ44" s="126"/>
      <c r="TDK44" s="126"/>
      <c r="TDL44" s="126"/>
      <c r="TDM44" s="126"/>
      <c r="TDN44" s="126"/>
      <c r="TDO44" s="126"/>
      <c r="TDP44" s="126"/>
      <c r="TDQ44" s="126"/>
      <c r="TDR44" s="126"/>
      <c r="TDS44" s="126"/>
      <c r="TDT44" s="126"/>
      <c r="TDU44" s="126"/>
      <c r="TDV44" s="126"/>
      <c r="TDW44" s="126"/>
      <c r="TDX44" s="126"/>
      <c r="TDY44" s="126"/>
      <c r="TDZ44" s="126"/>
      <c r="TEA44" s="126"/>
      <c r="TEB44" s="126"/>
      <c r="TEC44" s="126"/>
      <c r="TED44" s="126"/>
      <c r="TEE44" s="126"/>
      <c r="TEF44" s="126"/>
      <c r="TEG44" s="126"/>
      <c r="TEH44" s="126"/>
      <c r="TEI44" s="126"/>
      <c r="TEJ44" s="126"/>
      <c r="TEK44" s="126"/>
      <c r="TEL44" s="126"/>
      <c r="TEM44" s="126"/>
      <c r="TEN44" s="126"/>
      <c r="TEO44" s="126"/>
      <c r="TEP44" s="126"/>
      <c r="TEQ44" s="126"/>
      <c r="TER44" s="126"/>
      <c r="TES44" s="126"/>
      <c r="TET44" s="126"/>
      <c r="TEU44" s="126"/>
      <c r="TEV44" s="126"/>
      <c r="TEW44" s="126"/>
      <c r="TEX44" s="126"/>
      <c r="TEY44" s="126"/>
      <c r="TEZ44" s="126"/>
      <c r="TFA44" s="126"/>
      <c r="TFB44" s="126"/>
      <c r="TFC44" s="126"/>
      <c r="TFD44" s="126"/>
      <c r="TFE44" s="126"/>
      <c r="TFF44" s="126"/>
      <c r="TFG44" s="126"/>
      <c r="TFH44" s="126"/>
      <c r="TFI44" s="126"/>
      <c r="TFJ44" s="126"/>
      <c r="TFK44" s="126"/>
      <c r="TFL44" s="126"/>
      <c r="TFM44" s="126"/>
      <c r="TFN44" s="126"/>
      <c r="TFO44" s="126"/>
      <c r="TFP44" s="126"/>
      <c r="TFQ44" s="126"/>
      <c r="TFR44" s="126"/>
      <c r="TFS44" s="126"/>
      <c r="TFT44" s="126"/>
      <c r="TFU44" s="126"/>
      <c r="TFV44" s="126"/>
      <c r="TFW44" s="126"/>
      <c r="TFX44" s="126"/>
      <c r="TFY44" s="126"/>
      <c r="TFZ44" s="126"/>
      <c r="TGA44" s="126"/>
      <c r="TGB44" s="126"/>
      <c r="TGC44" s="126"/>
      <c r="TGD44" s="126"/>
      <c r="TGE44" s="126"/>
      <c r="TGF44" s="126"/>
      <c r="TGG44" s="126"/>
      <c r="TGH44" s="126"/>
      <c r="TGI44" s="126"/>
      <c r="TGJ44" s="126"/>
      <c r="TGK44" s="126"/>
      <c r="TGL44" s="126"/>
      <c r="TGM44" s="126"/>
      <c r="TGN44" s="126"/>
      <c r="TGO44" s="126"/>
      <c r="TGP44" s="126"/>
      <c r="TGQ44" s="126"/>
      <c r="TGR44" s="126"/>
      <c r="TGS44" s="126"/>
      <c r="TGT44" s="126"/>
      <c r="TGU44" s="126"/>
      <c r="TGV44" s="126"/>
      <c r="TGW44" s="126"/>
      <c r="TGX44" s="126"/>
      <c r="TGY44" s="126"/>
      <c r="TGZ44" s="126"/>
      <c r="THA44" s="126"/>
      <c r="THB44" s="126"/>
      <c r="THC44" s="126"/>
      <c r="THD44" s="126"/>
      <c r="THE44" s="126"/>
      <c r="THF44" s="126"/>
      <c r="THG44" s="126"/>
      <c r="THH44" s="126"/>
      <c r="THI44" s="126"/>
      <c r="THJ44" s="126"/>
      <c r="THK44" s="126"/>
      <c r="THL44" s="126"/>
      <c r="THM44" s="126"/>
      <c r="THN44" s="126"/>
      <c r="THO44" s="126"/>
      <c r="THP44" s="126"/>
      <c r="THQ44" s="126"/>
      <c r="THR44" s="126"/>
      <c r="THS44" s="126"/>
      <c r="THT44" s="126"/>
      <c r="THU44" s="126"/>
      <c r="THV44" s="126"/>
      <c r="THW44" s="126"/>
      <c r="THX44" s="126"/>
      <c r="THY44" s="126"/>
      <c r="THZ44" s="126"/>
      <c r="TIA44" s="126"/>
      <c r="TIB44" s="126"/>
      <c r="TIC44" s="126"/>
      <c r="TID44" s="126"/>
      <c r="TIE44" s="126"/>
      <c r="TIF44" s="126"/>
      <c r="TIG44" s="126"/>
      <c r="TIH44" s="126"/>
      <c r="TII44" s="126"/>
      <c r="TIJ44" s="126"/>
      <c r="TIK44" s="126"/>
      <c r="TIL44" s="126"/>
      <c r="TIM44" s="126"/>
      <c r="TIN44" s="126"/>
      <c r="TIO44" s="126"/>
      <c r="TIP44" s="126"/>
      <c r="TIQ44" s="126"/>
      <c r="TIR44" s="126"/>
      <c r="TIS44" s="126"/>
      <c r="TIT44" s="126"/>
      <c r="TIU44" s="126"/>
      <c r="TIV44" s="126"/>
      <c r="TIW44" s="126"/>
      <c r="TIX44" s="126"/>
      <c r="TIY44" s="126"/>
      <c r="TIZ44" s="126"/>
      <c r="TJA44" s="126"/>
      <c r="TJB44" s="126"/>
      <c r="TJC44" s="126"/>
      <c r="TJD44" s="126"/>
      <c r="TJE44" s="126"/>
      <c r="TJF44" s="126"/>
      <c r="TJG44" s="126"/>
      <c r="TJH44" s="126"/>
      <c r="TJI44" s="126"/>
      <c r="TJJ44" s="126"/>
      <c r="TJK44" s="126"/>
      <c r="TJL44" s="126"/>
      <c r="TJM44" s="126"/>
      <c r="TJN44" s="126"/>
      <c r="TJO44" s="126"/>
      <c r="TJP44" s="126"/>
      <c r="TJQ44" s="126"/>
      <c r="TJR44" s="126"/>
      <c r="TJS44" s="126"/>
      <c r="TJT44" s="126"/>
      <c r="TJU44" s="126"/>
      <c r="TJV44" s="126"/>
      <c r="TJW44" s="126"/>
      <c r="TJX44" s="126"/>
      <c r="TJY44" s="126"/>
      <c r="TJZ44" s="126"/>
      <c r="TKA44" s="126"/>
      <c r="TKB44" s="126"/>
      <c r="TKC44" s="126"/>
      <c r="TKD44" s="126"/>
      <c r="TKE44" s="126"/>
      <c r="TKF44" s="126"/>
      <c r="TKG44" s="126"/>
      <c r="TKH44" s="126"/>
      <c r="TKI44" s="126"/>
      <c r="TKJ44" s="126"/>
      <c r="TKK44" s="126"/>
      <c r="TKL44" s="126"/>
      <c r="TKM44" s="126"/>
      <c r="TKN44" s="126"/>
      <c r="TKO44" s="126"/>
      <c r="TKP44" s="126"/>
      <c r="TKQ44" s="126"/>
      <c r="TKR44" s="126"/>
      <c r="TKS44" s="126"/>
      <c r="TKT44" s="126"/>
      <c r="TKU44" s="126"/>
      <c r="TKV44" s="126"/>
      <c r="TKW44" s="126"/>
      <c r="TKX44" s="126"/>
      <c r="TKY44" s="126"/>
      <c r="TKZ44" s="126"/>
      <c r="TLA44" s="126"/>
      <c r="TLB44" s="126"/>
      <c r="TLC44" s="126"/>
      <c r="TLD44" s="126"/>
      <c r="TLE44" s="126"/>
      <c r="TLF44" s="126"/>
      <c r="TLG44" s="126"/>
      <c r="TLH44" s="126"/>
      <c r="TLI44" s="126"/>
      <c r="TLJ44" s="126"/>
      <c r="TLK44" s="126"/>
      <c r="TLL44" s="126"/>
      <c r="TLM44" s="126"/>
      <c r="TLN44" s="126"/>
      <c r="TLO44" s="126"/>
      <c r="TLP44" s="126"/>
      <c r="TLQ44" s="126"/>
      <c r="TLR44" s="126"/>
      <c r="TLS44" s="126"/>
      <c r="TLT44" s="126"/>
      <c r="TLU44" s="126"/>
      <c r="TLV44" s="126"/>
      <c r="TLW44" s="126"/>
      <c r="TLX44" s="126"/>
      <c r="TLY44" s="126"/>
      <c r="TLZ44" s="126"/>
      <c r="TMA44" s="126"/>
      <c r="TMB44" s="126"/>
      <c r="TMC44" s="126"/>
      <c r="TMD44" s="126"/>
      <c r="TME44" s="126"/>
      <c r="TMF44" s="126"/>
      <c r="TMG44" s="126"/>
      <c r="TMH44" s="126"/>
      <c r="TMI44" s="126"/>
      <c r="TMJ44" s="126"/>
      <c r="TMK44" s="126"/>
      <c r="TML44" s="126"/>
      <c r="TMM44" s="126"/>
      <c r="TMN44" s="126"/>
      <c r="TMO44" s="126"/>
      <c r="TMP44" s="126"/>
      <c r="TMQ44" s="126"/>
      <c r="TMR44" s="126"/>
      <c r="TMS44" s="126"/>
      <c r="TMT44" s="126"/>
      <c r="TMU44" s="126"/>
      <c r="TMV44" s="126"/>
      <c r="TMW44" s="126"/>
      <c r="TMX44" s="126"/>
      <c r="TMY44" s="126"/>
      <c r="TMZ44" s="126"/>
      <c r="TNA44" s="126"/>
      <c r="TNB44" s="126"/>
      <c r="TNC44" s="126"/>
      <c r="TND44" s="126"/>
      <c r="TNE44" s="126"/>
      <c r="TNF44" s="126"/>
      <c r="TNG44" s="126"/>
      <c r="TNH44" s="126"/>
      <c r="TNI44" s="126"/>
      <c r="TNJ44" s="126"/>
      <c r="TNK44" s="126"/>
      <c r="TNL44" s="126"/>
      <c r="TNM44" s="126"/>
      <c r="TNN44" s="126"/>
      <c r="TNO44" s="126"/>
      <c r="TNP44" s="126"/>
      <c r="TNQ44" s="126"/>
      <c r="TNR44" s="126"/>
      <c r="TNS44" s="126"/>
      <c r="TNT44" s="126"/>
      <c r="TNU44" s="126"/>
      <c r="TNV44" s="126"/>
      <c r="TNW44" s="126"/>
      <c r="TNX44" s="126"/>
      <c r="TNY44" s="126"/>
      <c r="TNZ44" s="126"/>
      <c r="TOA44" s="126"/>
      <c r="TOB44" s="126"/>
      <c r="TOC44" s="126"/>
      <c r="TOD44" s="126"/>
      <c r="TOE44" s="126"/>
      <c r="TOF44" s="126"/>
      <c r="TOG44" s="126"/>
      <c r="TOH44" s="126"/>
      <c r="TOI44" s="126"/>
      <c r="TOJ44" s="126"/>
      <c r="TOK44" s="126"/>
      <c r="TOL44" s="126"/>
      <c r="TOM44" s="126"/>
      <c r="TON44" s="126"/>
      <c r="TOO44" s="126"/>
      <c r="TOP44" s="126"/>
      <c r="TOQ44" s="126"/>
      <c r="TOR44" s="126"/>
      <c r="TOS44" s="126"/>
      <c r="TOT44" s="126"/>
      <c r="TOU44" s="126"/>
      <c r="TOV44" s="126"/>
      <c r="TOW44" s="126"/>
      <c r="TOX44" s="126"/>
      <c r="TOY44" s="126"/>
      <c r="TOZ44" s="126"/>
      <c r="TPA44" s="126"/>
      <c r="TPB44" s="126"/>
      <c r="TPC44" s="126"/>
      <c r="TPD44" s="126"/>
      <c r="TPE44" s="126"/>
      <c r="TPF44" s="126"/>
      <c r="TPG44" s="126"/>
      <c r="TPH44" s="126"/>
      <c r="TPI44" s="126"/>
      <c r="TPJ44" s="126"/>
      <c r="TPK44" s="126"/>
      <c r="TPL44" s="126"/>
      <c r="TPM44" s="126"/>
      <c r="TPN44" s="126"/>
      <c r="TPO44" s="126"/>
      <c r="TPP44" s="126"/>
      <c r="TPQ44" s="126"/>
      <c r="TPR44" s="126"/>
      <c r="TPS44" s="126"/>
      <c r="TPT44" s="126"/>
      <c r="TPU44" s="126"/>
      <c r="TPV44" s="126"/>
      <c r="TPW44" s="126"/>
      <c r="TPX44" s="126"/>
      <c r="TPY44" s="126"/>
      <c r="TPZ44" s="126"/>
      <c r="TQA44" s="126"/>
      <c r="TQB44" s="126"/>
      <c r="TQC44" s="126"/>
      <c r="TQD44" s="126"/>
      <c r="TQE44" s="126"/>
      <c r="TQF44" s="126"/>
      <c r="TQG44" s="126"/>
      <c r="TQH44" s="126"/>
      <c r="TQI44" s="126"/>
      <c r="TQJ44" s="126"/>
      <c r="TQK44" s="126"/>
      <c r="TQL44" s="126"/>
      <c r="TQM44" s="126"/>
      <c r="TQN44" s="126"/>
      <c r="TQO44" s="126"/>
      <c r="TQP44" s="126"/>
      <c r="TQQ44" s="126"/>
      <c r="TQR44" s="126"/>
      <c r="TQS44" s="126"/>
      <c r="TQT44" s="126"/>
      <c r="TQU44" s="126"/>
      <c r="TQV44" s="126"/>
      <c r="TQW44" s="126"/>
      <c r="TQX44" s="126"/>
      <c r="TQY44" s="126"/>
      <c r="TQZ44" s="126"/>
      <c r="TRA44" s="126"/>
      <c r="TRB44" s="126"/>
      <c r="TRC44" s="126"/>
      <c r="TRD44" s="126"/>
      <c r="TRE44" s="126"/>
      <c r="TRF44" s="126"/>
      <c r="TRG44" s="126"/>
      <c r="TRH44" s="126"/>
      <c r="TRI44" s="126"/>
      <c r="TRJ44" s="126"/>
      <c r="TRK44" s="126"/>
      <c r="TRL44" s="126"/>
      <c r="TRM44" s="126"/>
      <c r="TRN44" s="126"/>
      <c r="TRO44" s="126"/>
      <c r="TRP44" s="126"/>
      <c r="TRQ44" s="126"/>
      <c r="TRR44" s="126"/>
      <c r="TRS44" s="126"/>
      <c r="TRT44" s="126"/>
      <c r="TRU44" s="126"/>
      <c r="TRV44" s="126"/>
      <c r="TRW44" s="126"/>
      <c r="TRX44" s="126"/>
      <c r="TRY44" s="126"/>
      <c r="TRZ44" s="126"/>
      <c r="TSA44" s="126"/>
      <c r="TSB44" s="126"/>
      <c r="TSC44" s="126"/>
      <c r="TSD44" s="126"/>
      <c r="TSE44" s="126"/>
      <c r="TSF44" s="126"/>
      <c r="TSG44" s="126"/>
      <c r="TSH44" s="126"/>
      <c r="TSI44" s="126"/>
      <c r="TSJ44" s="126"/>
      <c r="TSK44" s="126"/>
      <c r="TSL44" s="126"/>
      <c r="TSM44" s="126"/>
      <c r="TSN44" s="126"/>
      <c r="TSO44" s="126"/>
      <c r="TSP44" s="126"/>
      <c r="TSQ44" s="126"/>
      <c r="TSR44" s="126"/>
      <c r="TSS44" s="126"/>
      <c r="TST44" s="126"/>
      <c r="TSU44" s="126"/>
      <c r="TSV44" s="126"/>
      <c r="TSW44" s="126"/>
      <c r="TSX44" s="126"/>
      <c r="TSY44" s="126"/>
      <c r="TSZ44" s="126"/>
      <c r="TTA44" s="126"/>
      <c r="TTB44" s="126"/>
      <c r="TTC44" s="126"/>
      <c r="TTD44" s="126"/>
      <c r="TTE44" s="126"/>
      <c r="TTF44" s="126"/>
      <c r="TTG44" s="126"/>
      <c r="TTH44" s="126"/>
      <c r="TTI44" s="126"/>
      <c r="TTJ44" s="126"/>
      <c r="TTK44" s="126"/>
      <c r="TTL44" s="126"/>
      <c r="TTM44" s="126"/>
      <c r="TTN44" s="126"/>
      <c r="TTO44" s="126"/>
      <c r="TTP44" s="126"/>
      <c r="TTQ44" s="126"/>
      <c r="TTR44" s="126"/>
      <c r="TTS44" s="126"/>
      <c r="TTT44" s="126"/>
      <c r="TTU44" s="126"/>
      <c r="TTV44" s="126"/>
      <c r="TTW44" s="126"/>
      <c r="TTX44" s="126"/>
      <c r="TTY44" s="126"/>
      <c r="TTZ44" s="126"/>
      <c r="TUA44" s="126"/>
      <c r="TUB44" s="126"/>
      <c r="TUC44" s="126"/>
      <c r="TUD44" s="126"/>
      <c r="TUE44" s="126"/>
      <c r="TUF44" s="126"/>
      <c r="TUG44" s="126"/>
      <c r="TUH44" s="126"/>
      <c r="TUI44" s="126"/>
      <c r="TUJ44" s="126"/>
      <c r="TUK44" s="126"/>
      <c r="TUL44" s="126"/>
      <c r="TUM44" s="126"/>
      <c r="TUN44" s="126"/>
      <c r="TUO44" s="126"/>
      <c r="TUP44" s="126"/>
      <c r="TUQ44" s="126"/>
      <c r="TUR44" s="126"/>
      <c r="TUS44" s="126"/>
      <c r="TUT44" s="126"/>
      <c r="TUU44" s="126"/>
      <c r="TUV44" s="126"/>
      <c r="TUW44" s="126"/>
      <c r="TUX44" s="126"/>
      <c r="TUY44" s="126"/>
      <c r="TUZ44" s="126"/>
      <c r="TVA44" s="126"/>
      <c r="TVB44" s="126"/>
      <c r="TVC44" s="126"/>
      <c r="TVD44" s="126"/>
      <c r="TVE44" s="126"/>
      <c r="TVF44" s="126"/>
      <c r="TVG44" s="126"/>
      <c r="TVH44" s="126"/>
      <c r="TVI44" s="126"/>
      <c r="TVJ44" s="126"/>
      <c r="TVK44" s="126"/>
      <c r="TVL44" s="126"/>
      <c r="TVM44" s="126"/>
      <c r="TVN44" s="126"/>
      <c r="TVO44" s="126"/>
      <c r="TVP44" s="126"/>
      <c r="TVQ44" s="126"/>
      <c r="TVR44" s="126"/>
      <c r="TVS44" s="126"/>
      <c r="TVT44" s="126"/>
      <c r="TVU44" s="126"/>
      <c r="TVV44" s="126"/>
      <c r="TVW44" s="126"/>
      <c r="TVX44" s="126"/>
      <c r="TVY44" s="126"/>
      <c r="TVZ44" s="126"/>
      <c r="TWA44" s="126"/>
      <c r="TWB44" s="126"/>
      <c r="TWC44" s="126"/>
      <c r="TWD44" s="126"/>
      <c r="TWE44" s="126"/>
      <c r="TWF44" s="126"/>
      <c r="TWG44" s="126"/>
      <c r="TWH44" s="126"/>
      <c r="TWI44" s="126"/>
      <c r="TWJ44" s="126"/>
      <c r="TWK44" s="126"/>
      <c r="TWL44" s="126"/>
      <c r="TWM44" s="126"/>
      <c r="TWN44" s="126"/>
      <c r="TWO44" s="126"/>
      <c r="TWP44" s="126"/>
      <c r="TWQ44" s="126"/>
      <c r="TWR44" s="126"/>
      <c r="TWS44" s="126"/>
      <c r="TWT44" s="126"/>
      <c r="TWU44" s="126"/>
      <c r="TWV44" s="126"/>
      <c r="TWW44" s="126"/>
      <c r="TWX44" s="126"/>
      <c r="TWY44" s="126"/>
      <c r="TWZ44" s="126"/>
      <c r="TXA44" s="126"/>
      <c r="TXB44" s="126"/>
      <c r="TXC44" s="126"/>
      <c r="TXD44" s="126"/>
      <c r="TXE44" s="126"/>
      <c r="TXF44" s="126"/>
      <c r="TXG44" s="126"/>
      <c r="TXH44" s="126"/>
      <c r="TXI44" s="126"/>
      <c r="TXJ44" s="126"/>
      <c r="TXK44" s="126"/>
      <c r="TXL44" s="126"/>
      <c r="TXM44" s="126"/>
      <c r="TXN44" s="126"/>
      <c r="TXO44" s="126"/>
      <c r="TXP44" s="126"/>
      <c r="TXQ44" s="126"/>
      <c r="TXR44" s="126"/>
      <c r="TXS44" s="126"/>
      <c r="TXT44" s="126"/>
      <c r="TXU44" s="126"/>
      <c r="TXV44" s="126"/>
      <c r="TXW44" s="126"/>
      <c r="TXX44" s="126"/>
      <c r="TXY44" s="126"/>
      <c r="TXZ44" s="126"/>
      <c r="TYA44" s="126"/>
      <c r="TYB44" s="126"/>
      <c r="TYC44" s="126"/>
      <c r="TYD44" s="126"/>
      <c r="TYE44" s="126"/>
      <c r="TYF44" s="126"/>
      <c r="TYG44" s="126"/>
      <c r="TYH44" s="126"/>
      <c r="TYI44" s="126"/>
      <c r="TYJ44" s="126"/>
      <c r="TYK44" s="126"/>
      <c r="TYL44" s="126"/>
      <c r="TYM44" s="126"/>
      <c r="TYN44" s="126"/>
      <c r="TYO44" s="126"/>
      <c r="TYP44" s="126"/>
      <c r="TYQ44" s="126"/>
      <c r="TYR44" s="126"/>
      <c r="TYS44" s="126"/>
      <c r="TYT44" s="126"/>
      <c r="TYU44" s="126"/>
      <c r="TYV44" s="126"/>
      <c r="TYW44" s="126"/>
      <c r="TYX44" s="126"/>
      <c r="TYY44" s="126"/>
      <c r="TYZ44" s="126"/>
      <c r="TZA44" s="126"/>
      <c r="TZB44" s="126"/>
      <c r="TZC44" s="126"/>
      <c r="TZD44" s="126"/>
      <c r="TZE44" s="126"/>
      <c r="TZF44" s="126"/>
      <c r="TZG44" s="126"/>
      <c r="TZH44" s="126"/>
      <c r="TZI44" s="126"/>
      <c r="TZJ44" s="126"/>
      <c r="TZK44" s="126"/>
      <c r="TZL44" s="126"/>
      <c r="TZM44" s="126"/>
      <c r="TZN44" s="126"/>
      <c r="TZO44" s="126"/>
      <c r="TZP44" s="126"/>
      <c r="TZQ44" s="126"/>
      <c r="TZR44" s="126"/>
      <c r="TZS44" s="126"/>
      <c r="TZT44" s="126"/>
      <c r="TZU44" s="126"/>
      <c r="TZV44" s="126"/>
      <c r="TZW44" s="126"/>
      <c r="TZX44" s="126"/>
      <c r="TZY44" s="126"/>
      <c r="TZZ44" s="126"/>
      <c r="UAA44" s="126"/>
      <c r="UAB44" s="126"/>
      <c r="UAC44" s="126"/>
      <c r="UAD44" s="126"/>
      <c r="UAE44" s="126"/>
      <c r="UAF44" s="126"/>
      <c r="UAG44" s="126"/>
      <c r="UAH44" s="126"/>
      <c r="UAI44" s="126"/>
      <c r="UAJ44" s="126"/>
      <c r="UAK44" s="126"/>
      <c r="UAL44" s="126"/>
      <c r="UAM44" s="126"/>
      <c r="UAN44" s="126"/>
      <c r="UAO44" s="126"/>
      <c r="UAP44" s="126"/>
      <c r="UAQ44" s="126"/>
      <c r="UAR44" s="126"/>
      <c r="UAS44" s="126"/>
      <c r="UAT44" s="126"/>
      <c r="UAU44" s="126"/>
      <c r="UAV44" s="126"/>
      <c r="UAW44" s="126"/>
      <c r="UAX44" s="126"/>
      <c r="UAY44" s="126"/>
      <c r="UAZ44" s="126"/>
      <c r="UBA44" s="126"/>
      <c r="UBB44" s="126"/>
      <c r="UBC44" s="126"/>
      <c r="UBD44" s="126"/>
      <c r="UBE44" s="126"/>
      <c r="UBF44" s="126"/>
      <c r="UBG44" s="126"/>
      <c r="UBH44" s="126"/>
      <c r="UBI44" s="126"/>
      <c r="UBJ44" s="126"/>
      <c r="UBK44" s="126"/>
      <c r="UBL44" s="126"/>
      <c r="UBM44" s="126"/>
      <c r="UBN44" s="126"/>
      <c r="UBO44" s="126"/>
      <c r="UBP44" s="126"/>
      <c r="UBQ44" s="126"/>
      <c r="UBR44" s="126"/>
      <c r="UBS44" s="126"/>
      <c r="UBT44" s="126"/>
      <c r="UBU44" s="126"/>
      <c r="UBV44" s="126"/>
      <c r="UBW44" s="126"/>
      <c r="UBX44" s="126"/>
      <c r="UBY44" s="126"/>
      <c r="UBZ44" s="126"/>
      <c r="UCA44" s="126"/>
      <c r="UCB44" s="126"/>
      <c r="UCC44" s="126"/>
      <c r="UCD44" s="126"/>
      <c r="UCE44" s="126"/>
      <c r="UCF44" s="126"/>
      <c r="UCG44" s="126"/>
      <c r="UCH44" s="126"/>
      <c r="UCI44" s="126"/>
      <c r="UCJ44" s="126"/>
      <c r="UCK44" s="126"/>
      <c r="UCL44" s="126"/>
      <c r="UCM44" s="126"/>
      <c r="UCN44" s="126"/>
      <c r="UCO44" s="126"/>
      <c r="UCP44" s="126"/>
      <c r="UCQ44" s="126"/>
      <c r="UCR44" s="126"/>
      <c r="UCS44" s="126"/>
      <c r="UCT44" s="126"/>
      <c r="UCU44" s="126"/>
      <c r="UCV44" s="126"/>
      <c r="UCW44" s="126"/>
      <c r="UCX44" s="126"/>
      <c r="UCY44" s="126"/>
      <c r="UCZ44" s="126"/>
      <c r="UDA44" s="126"/>
      <c r="UDB44" s="126"/>
      <c r="UDC44" s="126"/>
      <c r="UDD44" s="126"/>
      <c r="UDE44" s="126"/>
      <c r="UDF44" s="126"/>
      <c r="UDG44" s="126"/>
      <c r="UDH44" s="126"/>
      <c r="UDI44" s="126"/>
      <c r="UDJ44" s="126"/>
      <c r="UDK44" s="126"/>
      <c r="UDL44" s="126"/>
      <c r="UDM44" s="126"/>
      <c r="UDN44" s="126"/>
      <c r="UDO44" s="126"/>
      <c r="UDP44" s="126"/>
      <c r="UDQ44" s="126"/>
      <c r="UDR44" s="126"/>
      <c r="UDS44" s="126"/>
      <c r="UDT44" s="126"/>
      <c r="UDU44" s="126"/>
      <c r="UDV44" s="126"/>
      <c r="UDW44" s="126"/>
      <c r="UDX44" s="126"/>
      <c r="UDY44" s="126"/>
      <c r="UDZ44" s="126"/>
      <c r="UEA44" s="126"/>
      <c r="UEB44" s="126"/>
      <c r="UEC44" s="126"/>
      <c r="UED44" s="126"/>
      <c r="UEE44" s="126"/>
      <c r="UEF44" s="126"/>
      <c r="UEG44" s="126"/>
      <c r="UEH44" s="126"/>
      <c r="UEI44" s="126"/>
      <c r="UEJ44" s="126"/>
      <c r="UEK44" s="126"/>
      <c r="UEL44" s="126"/>
      <c r="UEM44" s="126"/>
      <c r="UEN44" s="126"/>
      <c r="UEO44" s="126"/>
      <c r="UEP44" s="126"/>
      <c r="UEQ44" s="126"/>
      <c r="UER44" s="126"/>
      <c r="UES44" s="126"/>
      <c r="UET44" s="126"/>
      <c r="UEU44" s="126"/>
      <c r="UEV44" s="126"/>
      <c r="UEW44" s="126"/>
      <c r="UEX44" s="126"/>
      <c r="UEY44" s="126"/>
      <c r="UEZ44" s="126"/>
      <c r="UFA44" s="126"/>
      <c r="UFB44" s="126"/>
      <c r="UFC44" s="126"/>
      <c r="UFD44" s="126"/>
      <c r="UFE44" s="126"/>
      <c r="UFF44" s="126"/>
      <c r="UFG44" s="126"/>
      <c r="UFH44" s="126"/>
      <c r="UFI44" s="126"/>
      <c r="UFJ44" s="126"/>
      <c r="UFK44" s="126"/>
      <c r="UFL44" s="126"/>
      <c r="UFM44" s="126"/>
      <c r="UFN44" s="126"/>
      <c r="UFO44" s="126"/>
      <c r="UFP44" s="126"/>
      <c r="UFQ44" s="126"/>
      <c r="UFR44" s="126"/>
      <c r="UFS44" s="126"/>
      <c r="UFT44" s="126"/>
      <c r="UFU44" s="126"/>
      <c r="UFV44" s="126"/>
      <c r="UFW44" s="126"/>
      <c r="UFX44" s="126"/>
      <c r="UFY44" s="126"/>
      <c r="UFZ44" s="126"/>
      <c r="UGA44" s="126"/>
      <c r="UGB44" s="126"/>
      <c r="UGC44" s="126"/>
      <c r="UGD44" s="126"/>
      <c r="UGE44" s="126"/>
      <c r="UGF44" s="126"/>
      <c r="UGG44" s="126"/>
      <c r="UGH44" s="126"/>
      <c r="UGI44" s="126"/>
      <c r="UGJ44" s="126"/>
      <c r="UGK44" s="126"/>
      <c r="UGL44" s="126"/>
      <c r="UGM44" s="126"/>
      <c r="UGN44" s="126"/>
      <c r="UGO44" s="126"/>
      <c r="UGP44" s="126"/>
      <c r="UGQ44" s="126"/>
      <c r="UGR44" s="126"/>
      <c r="UGS44" s="126"/>
      <c r="UGT44" s="126"/>
      <c r="UGU44" s="126"/>
      <c r="UGV44" s="126"/>
      <c r="UGW44" s="126"/>
      <c r="UGX44" s="126"/>
      <c r="UGY44" s="126"/>
      <c r="UGZ44" s="126"/>
      <c r="UHA44" s="126"/>
      <c r="UHB44" s="126"/>
      <c r="UHC44" s="126"/>
      <c r="UHD44" s="126"/>
      <c r="UHE44" s="126"/>
      <c r="UHF44" s="126"/>
      <c r="UHG44" s="126"/>
      <c r="UHH44" s="126"/>
      <c r="UHI44" s="126"/>
      <c r="UHJ44" s="126"/>
      <c r="UHK44" s="126"/>
      <c r="UHL44" s="126"/>
      <c r="UHM44" s="126"/>
      <c r="UHN44" s="126"/>
      <c r="UHO44" s="126"/>
      <c r="UHP44" s="126"/>
      <c r="UHQ44" s="126"/>
      <c r="UHR44" s="126"/>
      <c r="UHS44" s="126"/>
      <c r="UHT44" s="126"/>
      <c r="UHU44" s="126"/>
      <c r="UHV44" s="126"/>
      <c r="UHW44" s="126"/>
      <c r="UHX44" s="126"/>
      <c r="UHY44" s="126"/>
      <c r="UHZ44" s="126"/>
      <c r="UIA44" s="126"/>
      <c r="UIB44" s="126"/>
      <c r="UIC44" s="126"/>
      <c r="UID44" s="126"/>
      <c r="UIE44" s="126"/>
      <c r="UIF44" s="126"/>
      <c r="UIG44" s="126"/>
      <c r="UIH44" s="126"/>
      <c r="UII44" s="126"/>
      <c r="UIJ44" s="126"/>
      <c r="UIK44" s="126"/>
      <c r="UIL44" s="126"/>
      <c r="UIM44" s="126"/>
      <c r="UIN44" s="126"/>
      <c r="UIO44" s="126"/>
      <c r="UIP44" s="126"/>
      <c r="UIQ44" s="126"/>
      <c r="UIR44" s="126"/>
      <c r="UIS44" s="126"/>
      <c r="UIT44" s="126"/>
      <c r="UIU44" s="126"/>
      <c r="UIV44" s="126"/>
      <c r="UIW44" s="126"/>
      <c r="UIX44" s="126"/>
      <c r="UIY44" s="126"/>
      <c r="UIZ44" s="126"/>
      <c r="UJA44" s="126"/>
      <c r="UJB44" s="126"/>
      <c r="UJC44" s="126"/>
      <c r="UJD44" s="126"/>
      <c r="UJE44" s="126"/>
      <c r="UJF44" s="126"/>
      <c r="UJG44" s="126"/>
      <c r="UJH44" s="126"/>
      <c r="UJI44" s="126"/>
      <c r="UJJ44" s="126"/>
      <c r="UJK44" s="126"/>
      <c r="UJL44" s="126"/>
      <c r="UJM44" s="126"/>
      <c r="UJN44" s="126"/>
      <c r="UJO44" s="126"/>
      <c r="UJP44" s="126"/>
      <c r="UJQ44" s="126"/>
      <c r="UJR44" s="126"/>
      <c r="UJS44" s="126"/>
      <c r="UJT44" s="126"/>
      <c r="UJU44" s="126"/>
      <c r="UJV44" s="126"/>
      <c r="UJW44" s="126"/>
      <c r="UJX44" s="126"/>
      <c r="UJY44" s="126"/>
      <c r="UJZ44" s="126"/>
      <c r="UKA44" s="126"/>
      <c r="UKB44" s="126"/>
      <c r="UKC44" s="126"/>
      <c r="UKD44" s="126"/>
      <c r="UKE44" s="126"/>
      <c r="UKF44" s="126"/>
      <c r="UKG44" s="126"/>
      <c r="UKH44" s="126"/>
      <c r="UKI44" s="126"/>
      <c r="UKJ44" s="126"/>
      <c r="UKK44" s="126"/>
      <c r="UKL44" s="126"/>
      <c r="UKM44" s="126"/>
      <c r="UKN44" s="126"/>
      <c r="UKO44" s="126"/>
      <c r="UKP44" s="126"/>
      <c r="UKQ44" s="126"/>
      <c r="UKR44" s="126"/>
      <c r="UKS44" s="126"/>
      <c r="UKT44" s="126"/>
      <c r="UKU44" s="126"/>
      <c r="UKV44" s="126"/>
      <c r="UKW44" s="126"/>
      <c r="UKX44" s="126"/>
      <c r="UKY44" s="126"/>
      <c r="UKZ44" s="126"/>
      <c r="ULA44" s="126"/>
      <c r="ULB44" s="126"/>
      <c r="ULC44" s="126"/>
      <c r="ULD44" s="126"/>
      <c r="ULE44" s="126"/>
      <c r="ULF44" s="126"/>
      <c r="ULG44" s="126"/>
      <c r="ULH44" s="126"/>
      <c r="ULI44" s="126"/>
      <c r="ULJ44" s="126"/>
      <c r="ULK44" s="126"/>
      <c r="ULL44" s="126"/>
      <c r="ULM44" s="126"/>
      <c r="ULN44" s="126"/>
      <c r="ULO44" s="126"/>
      <c r="ULP44" s="126"/>
      <c r="ULQ44" s="126"/>
      <c r="ULR44" s="126"/>
      <c r="ULS44" s="126"/>
      <c r="ULT44" s="126"/>
      <c r="ULU44" s="126"/>
      <c r="ULV44" s="126"/>
      <c r="ULW44" s="126"/>
      <c r="ULX44" s="126"/>
      <c r="ULY44" s="126"/>
      <c r="ULZ44" s="126"/>
      <c r="UMA44" s="126"/>
      <c r="UMB44" s="126"/>
      <c r="UMC44" s="126"/>
      <c r="UMD44" s="126"/>
      <c r="UME44" s="126"/>
      <c r="UMF44" s="126"/>
      <c r="UMG44" s="126"/>
      <c r="UMH44" s="126"/>
      <c r="UMI44" s="126"/>
      <c r="UMJ44" s="126"/>
      <c r="UMK44" s="126"/>
      <c r="UML44" s="126"/>
      <c r="UMM44" s="126"/>
      <c r="UMN44" s="126"/>
      <c r="UMO44" s="126"/>
      <c r="UMP44" s="126"/>
      <c r="UMQ44" s="126"/>
      <c r="UMR44" s="126"/>
      <c r="UMS44" s="126"/>
      <c r="UMT44" s="126"/>
      <c r="UMU44" s="126"/>
      <c r="UMV44" s="126"/>
      <c r="UMW44" s="126"/>
      <c r="UMX44" s="126"/>
      <c r="UMY44" s="126"/>
      <c r="UMZ44" s="126"/>
      <c r="UNA44" s="126"/>
      <c r="UNB44" s="126"/>
      <c r="UNC44" s="126"/>
      <c r="UND44" s="126"/>
      <c r="UNE44" s="126"/>
      <c r="UNF44" s="126"/>
      <c r="UNG44" s="126"/>
      <c r="UNH44" s="126"/>
      <c r="UNI44" s="126"/>
      <c r="UNJ44" s="126"/>
      <c r="UNK44" s="126"/>
      <c r="UNL44" s="126"/>
      <c r="UNM44" s="126"/>
      <c r="UNN44" s="126"/>
      <c r="UNO44" s="126"/>
      <c r="UNP44" s="126"/>
      <c r="UNQ44" s="126"/>
      <c r="UNR44" s="126"/>
      <c r="UNS44" s="126"/>
      <c r="UNT44" s="126"/>
      <c r="UNU44" s="126"/>
      <c r="UNV44" s="126"/>
      <c r="UNW44" s="126"/>
      <c r="UNX44" s="126"/>
      <c r="UNY44" s="126"/>
      <c r="UNZ44" s="126"/>
      <c r="UOA44" s="126"/>
      <c r="UOB44" s="126"/>
      <c r="UOC44" s="126"/>
      <c r="UOD44" s="126"/>
      <c r="UOE44" s="126"/>
      <c r="UOF44" s="126"/>
      <c r="UOG44" s="126"/>
      <c r="UOH44" s="126"/>
      <c r="UOI44" s="126"/>
      <c r="UOJ44" s="126"/>
      <c r="UOK44" s="126"/>
      <c r="UOL44" s="126"/>
      <c r="UOM44" s="126"/>
      <c r="UON44" s="126"/>
      <c r="UOO44" s="126"/>
      <c r="UOP44" s="126"/>
      <c r="UOQ44" s="126"/>
      <c r="UOR44" s="126"/>
      <c r="UOS44" s="126"/>
      <c r="UOT44" s="126"/>
      <c r="UOU44" s="126"/>
      <c r="UOV44" s="126"/>
      <c r="UOW44" s="126"/>
      <c r="UOX44" s="126"/>
      <c r="UOY44" s="126"/>
      <c r="UOZ44" s="126"/>
      <c r="UPA44" s="126"/>
      <c r="UPB44" s="126"/>
      <c r="UPC44" s="126"/>
      <c r="UPD44" s="126"/>
      <c r="UPE44" s="126"/>
      <c r="UPF44" s="126"/>
      <c r="UPG44" s="126"/>
      <c r="UPH44" s="126"/>
      <c r="UPI44" s="126"/>
      <c r="UPJ44" s="126"/>
      <c r="UPK44" s="126"/>
      <c r="UPL44" s="126"/>
      <c r="UPM44" s="126"/>
      <c r="UPN44" s="126"/>
      <c r="UPO44" s="126"/>
      <c r="UPP44" s="126"/>
      <c r="UPQ44" s="126"/>
      <c r="UPR44" s="126"/>
      <c r="UPS44" s="126"/>
      <c r="UPT44" s="126"/>
      <c r="UPU44" s="126"/>
      <c r="UPV44" s="126"/>
      <c r="UPW44" s="126"/>
      <c r="UPX44" s="126"/>
      <c r="UPY44" s="126"/>
      <c r="UPZ44" s="126"/>
      <c r="UQA44" s="126"/>
      <c r="UQB44" s="126"/>
      <c r="UQC44" s="126"/>
      <c r="UQD44" s="126"/>
      <c r="UQE44" s="126"/>
      <c r="UQF44" s="126"/>
      <c r="UQG44" s="126"/>
      <c r="UQH44" s="126"/>
      <c r="UQI44" s="126"/>
      <c r="UQJ44" s="126"/>
      <c r="UQK44" s="126"/>
      <c r="UQL44" s="126"/>
      <c r="UQM44" s="126"/>
      <c r="UQN44" s="126"/>
      <c r="UQO44" s="126"/>
      <c r="UQP44" s="126"/>
      <c r="UQQ44" s="126"/>
      <c r="UQR44" s="126"/>
      <c r="UQS44" s="126"/>
      <c r="UQT44" s="126"/>
      <c r="UQU44" s="126"/>
      <c r="UQV44" s="126"/>
      <c r="UQW44" s="126"/>
      <c r="UQX44" s="126"/>
      <c r="UQY44" s="126"/>
      <c r="UQZ44" s="126"/>
      <c r="URA44" s="126"/>
      <c r="URB44" s="126"/>
      <c r="URC44" s="126"/>
      <c r="URD44" s="126"/>
      <c r="URE44" s="126"/>
      <c r="URF44" s="126"/>
      <c r="URG44" s="126"/>
      <c r="URH44" s="126"/>
      <c r="URI44" s="126"/>
      <c r="URJ44" s="126"/>
      <c r="URK44" s="126"/>
      <c r="URL44" s="126"/>
      <c r="URM44" s="126"/>
      <c r="URN44" s="126"/>
      <c r="URO44" s="126"/>
      <c r="URP44" s="126"/>
      <c r="URQ44" s="126"/>
      <c r="URR44" s="126"/>
      <c r="URS44" s="126"/>
      <c r="URT44" s="126"/>
      <c r="URU44" s="126"/>
      <c r="URV44" s="126"/>
      <c r="URW44" s="126"/>
      <c r="URX44" s="126"/>
      <c r="URY44" s="126"/>
      <c r="URZ44" s="126"/>
      <c r="USA44" s="126"/>
      <c r="USB44" s="126"/>
      <c r="USC44" s="126"/>
      <c r="USD44" s="126"/>
      <c r="USE44" s="126"/>
      <c r="USF44" s="126"/>
      <c r="USG44" s="126"/>
      <c r="USH44" s="126"/>
      <c r="USI44" s="126"/>
      <c r="USJ44" s="126"/>
      <c r="USK44" s="126"/>
      <c r="USL44" s="126"/>
      <c r="USM44" s="126"/>
      <c r="USN44" s="126"/>
      <c r="USO44" s="126"/>
      <c r="USP44" s="126"/>
      <c r="USQ44" s="126"/>
      <c r="USR44" s="126"/>
      <c r="USS44" s="126"/>
      <c r="UST44" s="126"/>
      <c r="USU44" s="126"/>
      <c r="USV44" s="126"/>
      <c r="USW44" s="126"/>
      <c r="USX44" s="126"/>
      <c r="USY44" s="126"/>
      <c r="USZ44" s="126"/>
      <c r="UTA44" s="126"/>
      <c r="UTB44" s="126"/>
      <c r="UTC44" s="126"/>
      <c r="UTD44" s="126"/>
      <c r="UTE44" s="126"/>
      <c r="UTF44" s="126"/>
      <c r="UTG44" s="126"/>
      <c r="UTH44" s="126"/>
      <c r="UTI44" s="126"/>
      <c r="UTJ44" s="126"/>
      <c r="UTK44" s="126"/>
      <c r="UTL44" s="126"/>
      <c r="UTM44" s="126"/>
      <c r="UTN44" s="126"/>
      <c r="UTO44" s="126"/>
      <c r="UTP44" s="126"/>
      <c r="UTQ44" s="126"/>
      <c r="UTR44" s="126"/>
      <c r="UTS44" s="126"/>
      <c r="UTT44" s="126"/>
      <c r="UTU44" s="126"/>
      <c r="UTV44" s="126"/>
      <c r="UTW44" s="126"/>
      <c r="UTX44" s="126"/>
      <c r="UTY44" s="126"/>
      <c r="UTZ44" s="126"/>
      <c r="UUA44" s="126"/>
      <c r="UUB44" s="126"/>
      <c r="UUC44" s="126"/>
      <c r="UUD44" s="126"/>
      <c r="UUE44" s="126"/>
      <c r="UUF44" s="126"/>
      <c r="UUG44" s="126"/>
      <c r="UUH44" s="126"/>
      <c r="UUI44" s="126"/>
      <c r="UUJ44" s="126"/>
      <c r="UUK44" s="126"/>
      <c r="UUL44" s="126"/>
      <c r="UUM44" s="126"/>
      <c r="UUN44" s="126"/>
      <c r="UUO44" s="126"/>
      <c r="UUP44" s="126"/>
      <c r="UUQ44" s="126"/>
      <c r="UUR44" s="126"/>
      <c r="UUS44" s="126"/>
      <c r="UUT44" s="126"/>
      <c r="UUU44" s="126"/>
      <c r="UUV44" s="126"/>
      <c r="UUW44" s="126"/>
      <c r="UUX44" s="126"/>
      <c r="UUY44" s="126"/>
      <c r="UUZ44" s="126"/>
      <c r="UVA44" s="126"/>
      <c r="UVB44" s="126"/>
      <c r="UVC44" s="126"/>
      <c r="UVD44" s="126"/>
      <c r="UVE44" s="126"/>
      <c r="UVF44" s="126"/>
      <c r="UVG44" s="126"/>
      <c r="UVH44" s="126"/>
      <c r="UVI44" s="126"/>
      <c r="UVJ44" s="126"/>
      <c r="UVK44" s="126"/>
      <c r="UVL44" s="126"/>
      <c r="UVM44" s="126"/>
      <c r="UVN44" s="126"/>
      <c r="UVO44" s="126"/>
      <c r="UVP44" s="126"/>
      <c r="UVQ44" s="126"/>
      <c r="UVR44" s="126"/>
      <c r="UVS44" s="126"/>
      <c r="UVT44" s="126"/>
      <c r="UVU44" s="126"/>
      <c r="UVV44" s="126"/>
      <c r="UVW44" s="126"/>
      <c r="UVX44" s="126"/>
      <c r="UVY44" s="126"/>
      <c r="UVZ44" s="126"/>
      <c r="UWA44" s="126"/>
      <c r="UWB44" s="126"/>
      <c r="UWC44" s="126"/>
      <c r="UWD44" s="126"/>
      <c r="UWE44" s="126"/>
      <c r="UWF44" s="126"/>
      <c r="UWG44" s="126"/>
      <c r="UWH44" s="126"/>
      <c r="UWI44" s="126"/>
      <c r="UWJ44" s="126"/>
      <c r="UWK44" s="126"/>
      <c r="UWL44" s="126"/>
      <c r="UWM44" s="126"/>
      <c r="UWN44" s="126"/>
      <c r="UWO44" s="126"/>
      <c r="UWP44" s="126"/>
      <c r="UWQ44" s="126"/>
      <c r="UWR44" s="126"/>
      <c r="UWS44" s="126"/>
      <c r="UWT44" s="126"/>
      <c r="UWU44" s="126"/>
      <c r="UWV44" s="126"/>
      <c r="UWW44" s="126"/>
      <c r="UWX44" s="126"/>
      <c r="UWY44" s="126"/>
      <c r="UWZ44" s="126"/>
      <c r="UXA44" s="126"/>
      <c r="UXB44" s="126"/>
      <c r="UXC44" s="126"/>
      <c r="UXD44" s="126"/>
      <c r="UXE44" s="126"/>
      <c r="UXF44" s="126"/>
      <c r="UXG44" s="126"/>
      <c r="UXH44" s="126"/>
      <c r="UXI44" s="126"/>
      <c r="UXJ44" s="126"/>
      <c r="UXK44" s="126"/>
      <c r="UXL44" s="126"/>
      <c r="UXM44" s="126"/>
      <c r="UXN44" s="126"/>
      <c r="UXO44" s="126"/>
      <c r="UXP44" s="126"/>
      <c r="UXQ44" s="126"/>
      <c r="UXR44" s="126"/>
      <c r="UXS44" s="126"/>
      <c r="UXT44" s="126"/>
      <c r="UXU44" s="126"/>
      <c r="UXV44" s="126"/>
      <c r="UXW44" s="126"/>
      <c r="UXX44" s="126"/>
      <c r="UXY44" s="126"/>
      <c r="UXZ44" s="126"/>
      <c r="UYA44" s="126"/>
      <c r="UYB44" s="126"/>
      <c r="UYC44" s="126"/>
      <c r="UYD44" s="126"/>
      <c r="UYE44" s="126"/>
      <c r="UYF44" s="126"/>
      <c r="UYG44" s="126"/>
      <c r="UYH44" s="126"/>
      <c r="UYI44" s="126"/>
      <c r="UYJ44" s="126"/>
      <c r="UYK44" s="126"/>
      <c r="UYL44" s="126"/>
      <c r="UYM44" s="126"/>
      <c r="UYN44" s="126"/>
      <c r="UYO44" s="126"/>
      <c r="UYP44" s="126"/>
      <c r="UYQ44" s="126"/>
      <c r="UYR44" s="126"/>
      <c r="UYS44" s="126"/>
      <c r="UYT44" s="126"/>
      <c r="UYU44" s="126"/>
      <c r="UYV44" s="126"/>
      <c r="UYW44" s="126"/>
      <c r="UYX44" s="126"/>
      <c r="UYY44" s="126"/>
      <c r="UYZ44" s="126"/>
      <c r="UZA44" s="126"/>
      <c r="UZB44" s="126"/>
      <c r="UZC44" s="126"/>
      <c r="UZD44" s="126"/>
      <c r="UZE44" s="126"/>
      <c r="UZF44" s="126"/>
      <c r="UZG44" s="126"/>
      <c r="UZH44" s="126"/>
      <c r="UZI44" s="126"/>
      <c r="UZJ44" s="126"/>
      <c r="UZK44" s="126"/>
      <c r="UZL44" s="126"/>
      <c r="UZM44" s="126"/>
      <c r="UZN44" s="126"/>
      <c r="UZO44" s="126"/>
      <c r="UZP44" s="126"/>
      <c r="UZQ44" s="126"/>
      <c r="UZR44" s="126"/>
      <c r="UZS44" s="126"/>
      <c r="UZT44" s="126"/>
      <c r="UZU44" s="126"/>
      <c r="UZV44" s="126"/>
      <c r="UZW44" s="126"/>
      <c r="UZX44" s="126"/>
      <c r="UZY44" s="126"/>
      <c r="UZZ44" s="126"/>
      <c r="VAA44" s="126"/>
      <c r="VAB44" s="126"/>
      <c r="VAC44" s="126"/>
      <c r="VAD44" s="126"/>
      <c r="VAE44" s="126"/>
      <c r="VAF44" s="126"/>
      <c r="VAG44" s="126"/>
      <c r="VAH44" s="126"/>
      <c r="VAI44" s="126"/>
      <c r="VAJ44" s="126"/>
      <c r="VAK44" s="126"/>
      <c r="VAL44" s="126"/>
      <c r="VAM44" s="126"/>
      <c r="VAN44" s="126"/>
      <c r="VAO44" s="126"/>
      <c r="VAP44" s="126"/>
      <c r="VAQ44" s="126"/>
      <c r="VAR44" s="126"/>
      <c r="VAS44" s="126"/>
      <c r="VAT44" s="126"/>
      <c r="VAU44" s="126"/>
      <c r="VAV44" s="126"/>
      <c r="VAW44" s="126"/>
      <c r="VAX44" s="126"/>
      <c r="VAY44" s="126"/>
      <c r="VAZ44" s="126"/>
      <c r="VBA44" s="126"/>
      <c r="VBB44" s="126"/>
      <c r="VBC44" s="126"/>
      <c r="VBD44" s="126"/>
      <c r="VBE44" s="126"/>
      <c r="VBF44" s="126"/>
      <c r="VBG44" s="126"/>
      <c r="VBH44" s="126"/>
      <c r="VBI44" s="126"/>
      <c r="VBJ44" s="126"/>
      <c r="VBK44" s="126"/>
      <c r="VBL44" s="126"/>
      <c r="VBM44" s="126"/>
      <c r="VBN44" s="126"/>
      <c r="VBO44" s="126"/>
      <c r="VBP44" s="126"/>
      <c r="VBQ44" s="126"/>
      <c r="VBR44" s="126"/>
      <c r="VBS44" s="126"/>
      <c r="VBT44" s="126"/>
      <c r="VBU44" s="126"/>
      <c r="VBV44" s="126"/>
      <c r="VBW44" s="126"/>
      <c r="VBX44" s="126"/>
      <c r="VBY44" s="126"/>
      <c r="VBZ44" s="126"/>
      <c r="VCA44" s="126"/>
      <c r="VCB44" s="126"/>
      <c r="VCC44" s="126"/>
      <c r="VCD44" s="126"/>
      <c r="VCE44" s="126"/>
      <c r="VCF44" s="126"/>
      <c r="VCG44" s="126"/>
      <c r="VCH44" s="126"/>
      <c r="VCI44" s="126"/>
      <c r="VCJ44" s="126"/>
      <c r="VCK44" s="126"/>
      <c r="VCL44" s="126"/>
      <c r="VCM44" s="126"/>
      <c r="VCN44" s="126"/>
      <c r="VCO44" s="126"/>
      <c r="VCP44" s="126"/>
      <c r="VCQ44" s="126"/>
      <c r="VCR44" s="126"/>
      <c r="VCS44" s="126"/>
      <c r="VCT44" s="126"/>
      <c r="VCU44" s="126"/>
      <c r="VCV44" s="126"/>
      <c r="VCW44" s="126"/>
      <c r="VCX44" s="126"/>
      <c r="VCY44" s="126"/>
      <c r="VCZ44" s="126"/>
      <c r="VDA44" s="126"/>
      <c r="VDB44" s="126"/>
      <c r="VDC44" s="126"/>
      <c r="VDD44" s="126"/>
      <c r="VDE44" s="126"/>
      <c r="VDF44" s="126"/>
      <c r="VDG44" s="126"/>
      <c r="VDH44" s="126"/>
      <c r="VDI44" s="126"/>
      <c r="VDJ44" s="126"/>
      <c r="VDK44" s="126"/>
      <c r="VDL44" s="126"/>
      <c r="VDM44" s="126"/>
      <c r="VDN44" s="126"/>
      <c r="VDO44" s="126"/>
      <c r="VDP44" s="126"/>
      <c r="VDQ44" s="126"/>
      <c r="VDR44" s="126"/>
      <c r="VDS44" s="126"/>
      <c r="VDT44" s="126"/>
      <c r="VDU44" s="126"/>
      <c r="VDV44" s="126"/>
      <c r="VDW44" s="126"/>
      <c r="VDX44" s="126"/>
      <c r="VDY44" s="126"/>
      <c r="VDZ44" s="126"/>
      <c r="VEA44" s="126"/>
      <c r="VEB44" s="126"/>
      <c r="VEC44" s="126"/>
      <c r="VED44" s="126"/>
      <c r="VEE44" s="126"/>
      <c r="VEF44" s="126"/>
      <c r="VEG44" s="126"/>
      <c r="VEH44" s="126"/>
      <c r="VEI44" s="126"/>
      <c r="VEJ44" s="126"/>
      <c r="VEK44" s="126"/>
      <c r="VEL44" s="126"/>
      <c r="VEM44" s="126"/>
      <c r="VEN44" s="126"/>
      <c r="VEO44" s="126"/>
      <c r="VEP44" s="126"/>
      <c r="VEQ44" s="126"/>
      <c r="VER44" s="126"/>
      <c r="VES44" s="126"/>
      <c r="VET44" s="126"/>
      <c r="VEU44" s="126"/>
      <c r="VEV44" s="126"/>
      <c r="VEW44" s="126"/>
      <c r="VEX44" s="126"/>
      <c r="VEY44" s="126"/>
      <c r="VEZ44" s="126"/>
      <c r="VFA44" s="126"/>
      <c r="VFB44" s="126"/>
      <c r="VFC44" s="126"/>
      <c r="VFD44" s="126"/>
      <c r="VFE44" s="126"/>
      <c r="VFF44" s="126"/>
      <c r="VFG44" s="126"/>
      <c r="VFH44" s="126"/>
      <c r="VFI44" s="126"/>
      <c r="VFJ44" s="126"/>
      <c r="VFK44" s="126"/>
      <c r="VFL44" s="126"/>
      <c r="VFM44" s="126"/>
      <c r="VFN44" s="126"/>
      <c r="VFO44" s="126"/>
      <c r="VFP44" s="126"/>
      <c r="VFQ44" s="126"/>
      <c r="VFR44" s="126"/>
      <c r="VFS44" s="126"/>
      <c r="VFT44" s="126"/>
      <c r="VFU44" s="126"/>
      <c r="VFV44" s="126"/>
      <c r="VFW44" s="126"/>
      <c r="VFX44" s="126"/>
      <c r="VFY44" s="126"/>
      <c r="VFZ44" s="126"/>
      <c r="VGA44" s="126"/>
      <c r="VGB44" s="126"/>
      <c r="VGC44" s="126"/>
      <c r="VGD44" s="126"/>
      <c r="VGE44" s="126"/>
      <c r="VGF44" s="126"/>
      <c r="VGG44" s="126"/>
      <c r="VGH44" s="126"/>
      <c r="VGI44" s="126"/>
      <c r="VGJ44" s="126"/>
      <c r="VGK44" s="126"/>
      <c r="VGL44" s="126"/>
      <c r="VGM44" s="126"/>
      <c r="VGN44" s="126"/>
      <c r="VGO44" s="126"/>
      <c r="VGP44" s="126"/>
      <c r="VGQ44" s="126"/>
      <c r="VGR44" s="126"/>
      <c r="VGS44" s="126"/>
      <c r="VGT44" s="126"/>
      <c r="VGU44" s="126"/>
      <c r="VGV44" s="126"/>
      <c r="VGW44" s="126"/>
      <c r="VGX44" s="126"/>
      <c r="VGY44" s="126"/>
      <c r="VGZ44" s="126"/>
      <c r="VHA44" s="126"/>
      <c r="VHB44" s="126"/>
      <c r="VHC44" s="126"/>
      <c r="VHD44" s="126"/>
      <c r="VHE44" s="126"/>
      <c r="VHF44" s="126"/>
      <c r="VHG44" s="126"/>
      <c r="VHH44" s="126"/>
      <c r="VHI44" s="126"/>
      <c r="VHJ44" s="126"/>
      <c r="VHK44" s="126"/>
      <c r="VHL44" s="126"/>
      <c r="VHM44" s="126"/>
      <c r="VHN44" s="126"/>
      <c r="VHO44" s="126"/>
      <c r="VHP44" s="126"/>
      <c r="VHQ44" s="126"/>
      <c r="VHR44" s="126"/>
      <c r="VHS44" s="126"/>
      <c r="VHT44" s="126"/>
      <c r="VHU44" s="126"/>
      <c r="VHV44" s="126"/>
      <c r="VHW44" s="126"/>
      <c r="VHX44" s="126"/>
      <c r="VHY44" s="126"/>
      <c r="VHZ44" s="126"/>
      <c r="VIA44" s="126"/>
      <c r="VIB44" s="126"/>
      <c r="VIC44" s="126"/>
      <c r="VID44" s="126"/>
      <c r="VIE44" s="126"/>
      <c r="VIF44" s="126"/>
      <c r="VIG44" s="126"/>
      <c r="VIH44" s="126"/>
      <c r="VII44" s="126"/>
      <c r="VIJ44" s="126"/>
      <c r="VIK44" s="126"/>
      <c r="VIL44" s="126"/>
      <c r="VIM44" s="126"/>
      <c r="VIN44" s="126"/>
      <c r="VIO44" s="126"/>
      <c r="VIP44" s="126"/>
      <c r="VIQ44" s="126"/>
      <c r="VIR44" s="126"/>
      <c r="VIS44" s="126"/>
      <c r="VIT44" s="126"/>
      <c r="VIU44" s="126"/>
      <c r="VIV44" s="126"/>
      <c r="VIW44" s="126"/>
      <c r="VIX44" s="126"/>
      <c r="VIY44" s="126"/>
      <c r="VIZ44" s="126"/>
      <c r="VJA44" s="126"/>
      <c r="VJB44" s="126"/>
      <c r="VJC44" s="126"/>
      <c r="VJD44" s="126"/>
      <c r="VJE44" s="126"/>
      <c r="VJF44" s="126"/>
      <c r="VJG44" s="126"/>
      <c r="VJH44" s="126"/>
      <c r="VJI44" s="126"/>
      <c r="VJJ44" s="126"/>
      <c r="VJK44" s="126"/>
      <c r="VJL44" s="126"/>
      <c r="VJM44" s="126"/>
      <c r="VJN44" s="126"/>
      <c r="VJO44" s="126"/>
      <c r="VJP44" s="126"/>
      <c r="VJQ44" s="126"/>
      <c r="VJR44" s="126"/>
      <c r="VJS44" s="126"/>
      <c r="VJT44" s="126"/>
      <c r="VJU44" s="126"/>
      <c r="VJV44" s="126"/>
      <c r="VJW44" s="126"/>
      <c r="VJX44" s="126"/>
      <c r="VJY44" s="126"/>
      <c r="VJZ44" s="126"/>
      <c r="VKA44" s="126"/>
      <c r="VKB44" s="126"/>
      <c r="VKC44" s="126"/>
      <c r="VKD44" s="126"/>
      <c r="VKE44" s="126"/>
      <c r="VKF44" s="126"/>
      <c r="VKG44" s="126"/>
      <c r="VKH44" s="126"/>
      <c r="VKI44" s="126"/>
      <c r="VKJ44" s="126"/>
      <c r="VKK44" s="126"/>
      <c r="VKL44" s="126"/>
      <c r="VKM44" s="126"/>
      <c r="VKN44" s="126"/>
      <c r="VKO44" s="126"/>
      <c r="VKP44" s="126"/>
      <c r="VKQ44" s="126"/>
      <c r="VKR44" s="126"/>
      <c r="VKS44" s="126"/>
      <c r="VKT44" s="126"/>
      <c r="VKU44" s="126"/>
      <c r="VKV44" s="126"/>
      <c r="VKW44" s="126"/>
      <c r="VKX44" s="126"/>
      <c r="VKY44" s="126"/>
      <c r="VKZ44" s="126"/>
      <c r="VLA44" s="126"/>
      <c r="VLB44" s="126"/>
      <c r="VLC44" s="126"/>
      <c r="VLD44" s="126"/>
      <c r="VLE44" s="126"/>
      <c r="VLF44" s="126"/>
      <c r="VLG44" s="126"/>
      <c r="VLH44" s="126"/>
      <c r="VLI44" s="126"/>
      <c r="VLJ44" s="126"/>
      <c r="VLK44" s="126"/>
      <c r="VLL44" s="126"/>
      <c r="VLM44" s="126"/>
      <c r="VLN44" s="126"/>
      <c r="VLO44" s="126"/>
      <c r="VLP44" s="126"/>
      <c r="VLQ44" s="126"/>
      <c r="VLR44" s="126"/>
      <c r="VLS44" s="126"/>
      <c r="VLT44" s="126"/>
      <c r="VLU44" s="126"/>
      <c r="VLV44" s="126"/>
      <c r="VLW44" s="126"/>
      <c r="VLX44" s="126"/>
      <c r="VLY44" s="126"/>
      <c r="VLZ44" s="126"/>
      <c r="VMA44" s="126"/>
      <c r="VMB44" s="126"/>
      <c r="VMC44" s="126"/>
      <c r="VMD44" s="126"/>
      <c r="VME44" s="126"/>
      <c r="VMF44" s="126"/>
      <c r="VMG44" s="126"/>
      <c r="VMH44" s="126"/>
      <c r="VMI44" s="126"/>
      <c r="VMJ44" s="126"/>
      <c r="VMK44" s="126"/>
      <c r="VML44" s="126"/>
      <c r="VMM44" s="126"/>
      <c r="VMN44" s="126"/>
      <c r="VMO44" s="126"/>
      <c r="VMP44" s="126"/>
      <c r="VMQ44" s="126"/>
      <c r="VMR44" s="126"/>
      <c r="VMS44" s="126"/>
      <c r="VMT44" s="126"/>
      <c r="VMU44" s="126"/>
      <c r="VMV44" s="126"/>
      <c r="VMW44" s="126"/>
      <c r="VMX44" s="126"/>
      <c r="VMY44" s="126"/>
      <c r="VMZ44" s="126"/>
      <c r="VNA44" s="126"/>
      <c r="VNB44" s="126"/>
      <c r="VNC44" s="126"/>
      <c r="VND44" s="126"/>
      <c r="VNE44" s="126"/>
      <c r="VNF44" s="126"/>
      <c r="VNG44" s="126"/>
      <c r="VNH44" s="126"/>
      <c r="VNI44" s="126"/>
      <c r="VNJ44" s="126"/>
      <c r="VNK44" s="126"/>
      <c r="VNL44" s="126"/>
      <c r="VNM44" s="126"/>
      <c r="VNN44" s="126"/>
      <c r="VNO44" s="126"/>
      <c r="VNP44" s="126"/>
      <c r="VNQ44" s="126"/>
      <c r="VNR44" s="126"/>
      <c r="VNS44" s="126"/>
      <c r="VNT44" s="126"/>
      <c r="VNU44" s="126"/>
      <c r="VNV44" s="126"/>
      <c r="VNW44" s="126"/>
      <c r="VNX44" s="126"/>
      <c r="VNY44" s="126"/>
      <c r="VNZ44" s="126"/>
      <c r="VOA44" s="126"/>
      <c r="VOB44" s="126"/>
      <c r="VOC44" s="126"/>
      <c r="VOD44" s="126"/>
      <c r="VOE44" s="126"/>
      <c r="VOF44" s="126"/>
      <c r="VOG44" s="126"/>
      <c r="VOH44" s="126"/>
      <c r="VOI44" s="126"/>
      <c r="VOJ44" s="126"/>
      <c r="VOK44" s="126"/>
      <c r="VOL44" s="126"/>
      <c r="VOM44" s="126"/>
      <c r="VON44" s="126"/>
      <c r="VOO44" s="126"/>
      <c r="VOP44" s="126"/>
      <c r="VOQ44" s="126"/>
      <c r="VOR44" s="126"/>
      <c r="VOS44" s="126"/>
      <c r="VOT44" s="126"/>
      <c r="VOU44" s="126"/>
      <c r="VOV44" s="126"/>
      <c r="VOW44" s="126"/>
      <c r="VOX44" s="126"/>
      <c r="VOY44" s="126"/>
      <c r="VOZ44" s="126"/>
      <c r="VPA44" s="126"/>
      <c r="VPB44" s="126"/>
      <c r="VPC44" s="126"/>
      <c r="VPD44" s="126"/>
      <c r="VPE44" s="126"/>
      <c r="VPF44" s="126"/>
      <c r="VPG44" s="126"/>
      <c r="VPH44" s="126"/>
      <c r="VPI44" s="126"/>
      <c r="VPJ44" s="126"/>
      <c r="VPK44" s="126"/>
      <c r="VPL44" s="126"/>
      <c r="VPM44" s="126"/>
      <c r="VPN44" s="126"/>
      <c r="VPO44" s="126"/>
      <c r="VPP44" s="126"/>
      <c r="VPQ44" s="126"/>
      <c r="VPR44" s="126"/>
      <c r="VPS44" s="126"/>
      <c r="VPT44" s="126"/>
      <c r="VPU44" s="126"/>
      <c r="VPV44" s="126"/>
      <c r="VPW44" s="126"/>
      <c r="VPX44" s="126"/>
      <c r="VPY44" s="126"/>
      <c r="VPZ44" s="126"/>
      <c r="VQA44" s="126"/>
      <c r="VQB44" s="126"/>
      <c r="VQC44" s="126"/>
      <c r="VQD44" s="126"/>
      <c r="VQE44" s="126"/>
      <c r="VQF44" s="126"/>
      <c r="VQG44" s="126"/>
      <c r="VQH44" s="126"/>
      <c r="VQI44" s="126"/>
      <c r="VQJ44" s="126"/>
      <c r="VQK44" s="126"/>
      <c r="VQL44" s="126"/>
      <c r="VQM44" s="126"/>
      <c r="VQN44" s="126"/>
      <c r="VQO44" s="126"/>
      <c r="VQP44" s="126"/>
      <c r="VQQ44" s="126"/>
      <c r="VQR44" s="126"/>
      <c r="VQS44" s="126"/>
      <c r="VQT44" s="126"/>
      <c r="VQU44" s="126"/>
      <c r="VQV44" s="126"/>
      <c r="VQW44" s="126"/>
      <c r="VQX44" s="126"/>
      <c r="VQY44" s="126"/>
      <c r="VQZ44" s="126"/>
      <c r="VRA44" s="126"/>
      <c r="VRB44" s="126"/>
      <c r="VRC44" s="126"/>
      <c r="VRD44" s="126"/>
      <c r="VRE44" s="126"/>
      <c r="VRF44" s="126"/>
      <c r="VRG44" s="126"/>
      <c r="VRH44" s="126"/>
      <c r="VRI44" s="126"/>
      <c r="VRJ44" s="126"/>
      <c r="VRK44" s="126"/>
      <c r="VRL44" s="126"/>
      <c r="VRM44" s="126"/>
      <c r="VRN44" s="126"/>
      <c r="VRO44" s="126"/>
      <c r="VRP44" s="126"/>
      <c r="VRQ44" s="126"/>
      <c r="VRR44" s="126"/>
      <c r="VRS44" s="126"/>
      <c r="VRT44" s="126"/>
      <c r="VRU44" s="126"/>
      <c r="VRV44" s="126"/>
      <c r="VRW44" s="126"/>
      <c r="VRX44" s="126"/>
      <c r="VRY44" s="126"/>
      <c r="VRZ44" s="126"/>
      <c r="VSA44" s="126"/>
      <c r="VSB44" s="126"/>
      <c r="VSC44" s="126"/>
      <c r="VSD44" s="126"/>
      <c r="VSE44" s="126"/>
      <c r="VSF44" s="126"/>
      <c r="VSG44" s="126"/>
      <c r="VSH44" s="126"/>
      <c r="VSI44" s="126"/>
      <c r="VSJ44" s="126"/>
      <c r="VSK44" s="126"/>
      <c r="VSL44" s="126"/>
      <c r="VSM44" s="126"/>
      <c r="VSN44" s="126"/>
      <c r="VSO44" s="126"/>
      <c r="VSP44" s="126"/>
      <c r="VSQ44" s="126"/>
      <c r="VSR44" s="126"/>
      <c r="VSS44" s="126"/>
      <c r="VST44" s="126"/>
      <c r="VSU44" s="126"/>
      <c r="VSV44" s="126"/>
      <c r="VSW44" s="126"/>
      <c r="VSX44" s="126"/>
      <c r="VSY44" s="126"/>
      <c r="VSZ44" s="126"/>
      <c r="VTA44" s="126"/>
      <c r="VTB44" s="126"/>
      <c r="VTC44" s="126"/>
      <c r="VTD44" s="126"/>
      <c r="VTE44" s="126"/>
      <c r="VTF44" s="126"/>
      <c r="VTG44" s="126"/>
      <c r="VTH44" s="126"/>
      <c r="VTI44" s="126"/>
      <c r="VTJ44" s="126"/>
      <c r="VTK44" s="126"/>
      <c r="VTL44" s="126"/>
      <c r="VTM44" s="126"/>
      <c r="VTN44" s="126"/>
      <c r="VTO44" s="126"/>
      <c r="VTP44" s="126"/>
      <c r="VTQ44" s="126"/>
      <c r="VTR44" s="126"/>
      <c r="VTS44" s="126"/>
      <c r="VTT44" s="126"/>
      <c r="VTU44" s="126"/>
      <c r="VTV44" s="126"/>
      <c r="VTW44" s="126"/>
      <c r="VTX44" s="126"/>
      <c r="VTY44" s="126"/>
      <c r="VTZ44" s="126"/>
      <c r="VUA44" s="126"/>
      <c r="VUB44" s="126"/>
      <c r="VUC44" s="126"/>
      <c r="VUD44" s="126"/>
      <c r="VUE44" s="126"/>
      <c r="VUF44" s="126"/>
      <c r="VUG44" s="126"/>
      <c r="VUH44" s="126"/>
      <c r="VUI44" s="126"/>
      <c r="VUJ44" s="126"/>
      <c r="VUK44" s="126"/>
      <c r="VUL44" s="126"/>
      <c r="VUM44" s="126"/>
      <c r="VUN44" s="126"/>
      <c r="VUO44" s="126"/>
      <c r="VUP44" s="126"/>
      <c r="VUQ44" s="126"/>
      <c r="VUR44" s="126"/>
      <c r="VUS44" s="126"/>
      <c r="VUT44" s="126"/>
      <c r="VUU44" s="126"/>
      <c r="VUV44" s="126"/>
      <c r="VUW44" s="126"/>
      <c r="VUX44" s="126"/>
      <c r="VUY44" s="126"/>
      <c r="VUZ44" s="126"/>
      <c r="VVA44" s="126"/>
      <c r="VVB44" s="126"/>
      <c r="VVC44" s="126"/>
      <c r="VVD44" s="126"/>
      <c r="VVE44" s="126"/>
      <c r="VVF44" s="126"/>
      <c r="VVG44" s="126"/>
      <c r="VVH44" s="126"/>
      <c r="VVI44" s="126"/>
      <c r="VVJ44" s="126"/>
      <c r="VVK44" s="126"/>
      <c r="VVL44" s="126"/>
      <c r="VVM44" s="126"/>
      <c r="VVN44" s="126"/>
      <c r="VVO44" s="126"/>
      <c r="VVP44" s="126"/>
      <c r="VVQ44" s="126"/>
      <c r="VVR44" s="126"/>
      <c r="VVS44" s="126"/>
      <c r="VVT44" s="126"/>
      <c r="VVU44" s="126"/>
      <c r="VVV44" s="126"/>
      <c r="VVW44" s="126"/>
      <c r="VVX44" s="126"/>
      <c r="VVY44" s="126"/>
      <c r="VVZ44" s="126"/>
      <c r="VWA44" s="126"/>
      <c r="VWB44" s="126"/>
      <c r="VWC44" s="126"/>
      <c r="VWD44" s="126"/>
      <c r="VWE44" s="126"/>
      <c r="VWF44" s="126"/>
      <c r="VWG44" s="126"/>
      <c r="VWH44" s="126"/>
      <c r="VWI44" s="126"/>
      <c r="VWJ44" s="126"/>
      <c r="VWK44" s="126"/>
      <c r="VWL44" s="126"/>
      <c r="VWM44" s="126"/>
      <c r="VWN44" s="126"/>
      <c r="VWO44" s="126"/>
      <c r="VWP44" s="126"/>
      <c r="VWQ44" s="126"/>
      <c r="VWR44" s="126"/>
      <c r="VWS44" s="126"/>
      <c r="VWT44" s="126"/>
      <c r="VWU44" s="126"/>
      <c r="VWV44" s="126"/>
      <c r="VWW44" s="126"/>
      <c r="VWX44" s="126"/>
      <c r="VWY44" s="126"/>
      <c r="VWZ44" s="126"/>
      <c r="VXA44" s="126"/>
      <c r="VXB44" s="126"/>
      <c r="VXC44" s="126"/>
      <c r="VXD44" s="126"/>
      <c r="VXE44" s="126"/>
      <c r="VXF44" s="126"/>
      <c r="VXG44" s="126"/>
      <c r="VXH44" s="126"/>
      <c r="VXI44" s="126"/>
      <c r="VXJ44" s="126"/>
      <c r="VXK44" s="126"/>
      <c r="VXL44" s="126"/>
      <c r="VXM44" s="126"/>
      <c r="VXN44" s="126"/>
      <c r="VXO44" s="126"/>
      <c r="VXP44" s="126"/>
      <c r="VXQ44" s="126"/>
      <c r="VXR44" s="126"/>
      <c r="VXS44" s="126"/>
      <c r="VXT44" s="126"/>
      <c r="VXU44" s="126"/>
      <c r="VXV44" s="126"/>
      <c r="VXW44" s="126"/>
      <c r="VXX44" s="126"/>
      <c r="VXY44" s="126"/>
      <c r="VXZ44" s="126"/>
      <c r="VYA44" s="126"/>
      <c r="VYB44" s="126"/>
      <c r="VYC44" s="126"/>
      <c r="VYD44" s="126"/>
      <c r="VYE44" s="126"/>
      <c r="VYF44" s="126"/>
      <c r="VYG44" s="126"/>
      <c r="VYH44" s="126"/>
      <c r="VYI44" s="126"/>
      <c r="VYJ44" s="126"/>
      <c r="VYK44" s="126"/>
      <c r="VYL44" s="126"/>
      <c r="VYM44" s="126"/>
      <c r="VYN44" s="126"/>
      <c r="VYO44" s="126"/>
      <c r="VYP44" s="126"/>
      <c r="VYQ44" s="126"/>
      <c r="VYR44" s="126"/>
      <c r="VYS44" s="126"/>
      <c r="VYT44" s="126"/>
      <c r="VYU44" s="126"/>
      <c r="VYV44" s="126"/>
      <c r="VYW44" s="126"/>
      <c r="VYX44" s="126"/>
      <c r="VYY44" s="126"/>
      <c r="VYZ44" s="126"/>
      <c r="VZA44" s="126"/>
      <c r="VZB44" s="126"/>
      <c r="VZC44" s="126"/>
      <c r="VZD44" s="126"/>
      <c r="VZE44" s="126"/>
      <c r="VZF44" s="126"/>
      <c r="VZG44" s="126"/>
      <c r="VZH44" s="126"/>
      <c r="VZI44" s="126"/>
      <c r="VZJ44" s="126"/>
      <c r="VZK44" s="126"/>
      <c r="VZL44" s="126"/>
      <c r="VZM44" s="126"/>
      <c r="VZN44" s="126"/>
      <c r="VZO44" s="126"/>
      <c r="VZP44" s="126"/>
      <c r="VZQ44" s="126"/>
      <c r="VZR44" s="126"/>
      <c r="VZS44" s="126"/>
      <c r="VZT44" s="126"/>
      <c r="VZU44" s="126"/>
      <c r="VZV44" s="126"/>
      <c r="VZW44" s="126"/>
      <c r="VZX44" s="126"/>
      <c r="VZY44" s="126"/>
      <c r="VZZ44" s="126"/>
      <c r="WAA44" s="126"/>
      <c r="WAB44" s="126"/>
      <c r="WAC44" s="126"/>
      <c r="WAD44" s="126"/>
      <c r="WAE44" s="126"/>
      <c r="WAF44" s="126"/>
      <c r="WAG44" s="126"/>
      <c r="WAH44" s="126"/>
      <c r="WAI44" s="126"/>
      <c r="WAJ44" s="126"/>
      <c r="WAK44" s="126"/>
      <c r="WAL44" s="126"/>
      <c r="WAM44" s="126"/>
      <c r="WAN44" s="126"/>
      <c r="WAO44" s="126"/>
      <c r="WAP44" s="126"/>
      <c r="WAQ44" s="126"/>
      <c r="WAR44" s="126"/>
      <c r="WAS44" s="126"/>
      <c r="WAT44" s="126"/>
      <c r="WAU44" s="126"/>
      <c r="WAV44" s="126"/>
      <c r="WAW44" s="126"/>
      <c r="WAX44" s="126"/>
      <c r="WAY44" s="126"/>
      <c r="WAZ44" s="126"/>
      <c r="WBA44" s="126"/>
      <c r="WBB44" s="126"/>
      <c r="WBC44" s="126"/>
      <c r="WBD44" s="126"/>
      <c r="WBE44" s="126"/>
      <c r="WBF44" s="126"/>
      <c r="WBG44" s="126"/>
      <c r="WBH44" s="126"/>
      <c r="WBI44" s="126"/>
      <c r="WBJ44" s="126"/>
      <c r="WBK44" s="126"/>
      <c r="WBL44" s="126"/>
      <c r="WBM44" s="126"/>
      <c r="WBN44" s="126"/>
      <c r="WBO44" s="126"/>
      <c r="WBP44" s="126"/>
      <c r="WBQ44" s="126"/>
      <c r="WBR44" s="126"/>
      <c r="WBS44" s="126"/>
      <c r="WBT44" s="126"/>
      <c r="WBU44" s="126"/>
      <c r="WBV44" s="126"/>
      <c r="WBW44" s="126"/>
      <c r="WBX44" s="126"/>
      <c r="WBY44" s="126"/>
      <c r="WBZ44" s="126"/>
      <c r="WCA44" s="126"/>
      <c r="WCB44" s="126"/>
      <c r="WCC44" s="126"/>
      <c r="WCD44" s="126"/>
      <c r="WCE44" s="126"/>
      <c r="WCF44" s="126"/>
      <c r="WCG44" s="126"/>
      <c r="WCH44" s="126"/>
      <c r="WCI44" s="126"/>
      <c r="WCJ44" s="126"/>
      <c r="WCK44" s="126"/>
      <c r="WCL44" s="126"/>
      <c r="WCM44" s="126"/>
      <c r="WCN44" s="126"/>
      <c r="WCO44" s="126"/>
      <c r="WCP44" s="126"/>
      <c r="WCQ44" s="126"/>
      <c r="WCR44" s="126"/>
      <c r="WCS44" s="126"/>
      <c r="WCT44" s="126"/>
      <c r="WCU44" s="126"/>
      <c r="WCV44" s="126"/>
      <c r="WCW44" s="126"/>
      <c r="WCX44" s="126"/>
      <c r="WCY44" s="126"/>
      <c r="WCZ44" s="126"/>
      <c r="WDA44" s="126"/>
      <c r="WDB44" s="126"/>
      <c r="WDC44" s="126"/>
      <c r="WDD44" s="126"/>
      <c r="WDE44" s="126"/>
      <c r="WDF44" s="126"/>
      <c r="WDG44" s="126"/>
      <c r="WDH44" s="126"/>
      <c r="WDI44" s="126"/>
      <c r="WDJ44" s="126"/>
      <c r="WDK44" s="126"/>
      <c r="WDL44" s="126"/>
      <c r="WDM44" s="126"/>
      <c r="WDN44" s="126"/>
      <c r="WDO44" s="126"/>
      <c r="WDP44" s="126"/>
      <c r="WDQ44" s="126"/>
      <c r="WDR44" s="126"/>
      <c r="WDS44" s="126"/>
      <c r="WDT44" s="126"/>
      <c r="WDU44" s="126"/>
      <c r="WDV44" s="126"/>
      <c r="WDW44" s="126"/>
      <c r="WDX44" s="126"/>
      <c r="WDY44" s="126"/>
      <c r="WDZ44" s="126"/>
      <c r="WEA44" s="126"/>
      <c r="WEB44" s="126"/>
      <c r="WEC44" s="126"/>
      <c r="WED44" s="126"/>
      <c r="WEE44" s="126"/>
      <c r="WEF44" s="126"/>
      <c r="WEG44" s="126"/>
      <c r="WEH44" s="126"/>
      <c r="WEI44" s="126"/>
      <c r="WEJ44" s="126"/>
      <c r="WEK44" s="126"/>
      <c r="WEL44" s="126"/>
      <c r="WEM44" s="126"/>
      <c r="WEN44" s="126"/>
      <c r="WEO44" s="126"/>
      <c r="WEP44" s="126"/>
      <c r="WEQ44" s="126"/>
      <c r="WER44" s="126"/>
      <c r="WES44" s="126"/>
      <c r="WET44" s="126"/>
      <c r="WEU44" s="126"/>
      <c r="WEV44" s="126"/>
      <c r="WEW44" s="126"/>
      <c r="WEX44" s="126"/>
      <c r="WEY44" s="126"/>
      <c r="WEZ44" s="126"/>
      <c r="WFA44" s="126"/>
      <c r="WFB44" s="126"/>
      <c r="WFC44" s="126"/>
      <c r="WFD44" s="126"/>
      <c r="WFE44" s="126"/>
      <c r="WFF44" s="126"/>
      <c r="WFG44" s="126"/>
      <c r="WFH44" s="126"/>
      <c r="WFI44" s="126"/>
      <c r="WFJ44" s="126"/>
      <c r="WFK44" s="126"/>
      <c r="WFL44" s="126"/>
      <c r="WFM44" s="126"/>
      <c r="WFN44" s="126"/>
      <c r="WFO44" s="126"/>
      <c r="WFP44" s="126"/>
      <c r="WFQ44" s="126"/>
      <c r="WFR44" s="126"/>
      <c r="WFS44" s="126"/>
      <c r="WFT44" s="126"/>
      <c r="WFU44" s="126"/>
      <c r="WFV44" s="126"/>
      <c r="WFW44" s="126"/>
      <c r="WFX44" s="126"/>
      <c r="WFY44" s="126"/>
      <c r="WFZ44" s="126"/>
      <c r="WGA44" s="126"/>
      <c r="WGB44" s="126"/>
      <c r="WGC44" s="126"/>
      <c r="WGD44" s="126"/>
      <c r="WGE44" s="126"/>
      <c r="WGF44" s="126"/>
      <c r="WGG44" s="126"/>
      <c r="WGH44" s="126"/>
      <c r="WGI44" s="126"/>
      <c r="WGJ44" s="126"/>
      <c r="WGK44" s="126"/>
      <c r="WGL44" s="126"/>
      <c r="WGM44" s="126"/>
      <c r="WGN44" s="126"/>
      <c r="WGO44" s="126"/>
      <c r="WGP44" s="126"/>
      <c r="WGQ44" s="126"/>
      <c r="WGR44" s="126"/>
      <c r="WGS44" s="126"/>
      <c r="WGT44" s="126"/>
      <c r="WGU44" s="126"/>
      <c r="WGV44" s="126"/>
      <c r="WGW44" s="126"/>
      <c r="WGX44" s="126"/>
      <c r="WGY44" s="126"/>
      <c r="WGZ44" s="126"/>
      <c r="WHA44" s="126"/>
      <c r="WHB44" s="126"/>
      <c r="WHC44" s="126"/>
      <c r="WHD44" s="126"/>
      <c r="WHE44" s="126"/>
      <c r="WHF44" s="126"/>
      <c r="WHG44" s="126"/>
      <c r="WHH44" s="126"/>
      <c r="WHI44" s="126"/>
      <c r="WHJ44" s="126"/>
      <c r="WHK44" s="126"/>
      <c r="WHL44" s="126"/>
      <c r="WHM44" s="126"/>
      <c r="WHN44" s="126"/>
      <c r="WHO44" s="126"/>
      <c r="WHP44" s="126"/>
      <c r="WHQ44" s="126"/>
      <c r="WHR44" s="126"/>
      <c r="WHS44" s="126"/>
      <c r="WHT44" s="126"/>
      <c r="WHU44" s="126"/>
      <c r="WHV44" s="126"/>
      <c r="WHW44" s="126"/>
      <c r="WHX44" s="126"/>
      <c r="WHY44" s="126"/>
      <c r="WHZ44" s="126"/>
      <c r="WIA44" s="126"/>
      <c r="WIB44" s="126"/>
      <c r="WIC44" s="126"/>
      <c r="WID44" s="126"/>
      <c r="WIE44" s="126"/>
      <c r="WIF44" s="126"/>
      <c r="WIG44" s="126"/>
      <c r="WIH44" s="126"/>
      <c r="WII44" s="126"/>
      <c r="WIJ44" s="126"/>
      <c r="WIK44" s="126"/>
      <c r="WIL44" s="126"/>
      <c r="WIM44" s="126"/>
      <c r="WIN44" s="126"/>
      <c r="WIO44" s="126"/>
      <c r="WIP44" s="126"/>
      <c r="WIQ44" s="126"/>
      <c r="WIR44" s="126"/>
      <c r="WIS44" s="126"/>
      <c r="WIT44" s="126"/>
      <c r="WIU44" s="126"/>
      <c r="WIV44" s="126"/>
      <c r="WIW44" s="126"/>
      <c r="WIX44" s="126"/>
      <c r="WIY44" s="126"/>
      <c r="WIZ44" s="126"/>
      <c r="WJA44" s="126"/>
      <c r="WJB44" s="126"/>
      <c r="WJC44" s="126"/>
      <c r="WJD44" s="126"/>
      <c r="WJE44" s="126"/>
      <c r="WJF44" s="126"/>
      <c r="WJG44" s="126"/>
      <c r="WJH44" s="126"/>
      <c r="WJI44" s="126"/>
      <c r="WJJ44" s="126"/>
      <c r="WJK44" s="126"/>
      <c r="WJL44" s="126"/>
      <c r="WJM44" s="126"/>
      <c r="WJN44" s="126"/>
      <c r="WJO44" s="126"/>
      <c r="WJP44" s="126"/>
      <c r="WJQ44" s="126"/>
      <c r="WJR44" s="126"/>
      <c r="WJS44" s="126"/>
      <c r="WJT44" s="126"/>
      <c r="WJU44" s="126"/>
      <c r="WJV44" s="126"/>
      <c r="WJW44" s="126"/>
      <c r="WJX44" s="126"/>
      <c r="WJY44" s="126"/>
      <c r="WJZ44" s="126"/>
      <c r="WKA44" s="126"/>
      <c r="WKB44" s="126"/>
      <c r="WKC44" s="126"/>
      <c r="WKD44" s="126"/>
      <c r="WKE44" s="126"/>
      <c r="WKF44" s="126"/>
      <c r="WKG44" s="126"/>
      <c r="WKH44" s="126"/>
      <c r="WKI44" s="126"/>
      <c r="WKJ44" s="126"/>
      <c r="WKK44" s="126"/>
      <c r="WKL44" s="126"/>
      <c r="WKM44" s="126"/>
      <c r="WKN44" s="126"/>
      <c r="WKO44" s="126"/>
      <c r="WKP44" s="126"/>
      <c r="WKQ44" s="126"/>
      <c r="WKR44" s="126"/>
      <c r="WKS44" s="126"/>
      <c r="WKT44" s="126"/>
      <c r="WKU44" s="126"/>
      <c r="WKV44" s="126"/>
      <c r="WKW44" s="126"/>
      <c r="WKX44" s="126"/>
      <c r="WKY44" s="126"/>
      <c r="WKZ44" s="126"/>
      <c r="WLA44" s="126"/>
      <c r="WLB44" s="126"/>
      <c r="WLC44" s="126"/>
      <c r="WLD44" s="126"/>
      <c r="WLE44" s="126"/>
      <c r="WLF44" s="126"/>
      <c r="WLG44" s="126"/>
      <c r="WLH44" s="126"/>
      <c r="WLI44" s="126"/>
      <c r="WLJ44" s="126"/>
      <c r="WLK44" s="126"/>
      <c r="WLL44" s="126"/>
      <c r="WLM44" s="126"/>
      <c r="WLN44" s="126"/>
      <c r="WLO44" s="126"/>
      <c r="WLP44" s="126"/>
      <c r="WLQ44" s="126"/>
      <c r="WLR44" s="126"/>
      <c r="WLS44" s="126"/>
      <c r="WLT44" s="126"/>
      <c r="WLU44" s="126"/>
      <c r="WLV44" s="126"/>
      <c r="WLW44" s="126"/>
      <c r="WLX44" s="126"/>
      <c r="WLY44" s="126"/>
      <c r="WLZ44" s="126"/>
      <c r="WMA44" s="126"/>
      <c r="WMB44" s="126"/>
      <c r="WMC44" s="126"/>
      <c r="WMD44" s="126"/>
      <c r="WME44" s="126"/>
      <c r="WMF44" s="126"/>
      <c r="WMG44" s="126"/>
      <c r="WMH44" s="126"/>
      <c r="WMI44" s="126"/>
      <c r="WMJ44" s="126"/>
      <c r="WMK44" s="126"/>
      <c r="WML44" s="126"/>
      <c r="WMM44" s="126"/>
      <c r="WMN44" s="126"/>
      <c r="WMO44" s="126"/>
      <c r="WMP44" s="126"/>
      <c r="WMQ44" s="126"/>
      <c r="WMR44" s="126"/>
      <c r="WMS44" s="126"/>
      <c r="WMT44" s="126"/>
      <c r="WMU44" s="126"/>
      <c r="WMV44" s="126"/>
      <c r="WMW44" s="126"/>
      <c r="WMX44" s="126"/>
      <c r="WMY44" s="126"/>
      <c r="WMZ44" s="126"/>
      <c r="WNA44" s="126"/>
      <c r="WNB44" s="126"/>
      <c r="WNC44" s="126"/>
      <c r="WND44" s="126"/>
      <c r="WNE44" s="126"/>
      <c r="WNF44" s="126"/>
      <c r="WNG44" s="126"/>
      <c r="WNH44" s="126"/>
      <c r="WNI44" s="126"/>
      <c r="WNJ44" s="126"/>
      <c r="WNK44" s="126"/>
      <c r="WNL44" s="126"/>
      <c r="WNM44" s="126"/>
      <c r="WNN44" s="126"/>
      <c r="WNO44" s="126"/>
      <c r="WNP44" s="126"/>
      <c r="WNQ44" s="126"/>
      <c r="WNR44" s="126"/>
      <c r="WNS44" s="126"/>
      <c r="WNT44" s="126"/>
      <c r="WNU44" s="126"/>
      <c r="WNV44" s="126"/>
      <c r="WNW44" s="126"/>
      <c r="WNX44" s="126"/>
      <c r="WNY44" s="126"/>
      <c r="WNZ44" s="126"/>
      <c r="WOA44" s="126"/>
      <c r="WOB44" s="126"/>
      <c r="WOC44" s="126"/>
      <c r="WOD44" s="126"/>
      <c r="WOE44" s="126"/>
      <c r="WOF44" s="126"/>
      <c r="WOG44" s="126"/>
      <c r="WOH44" s="126"/>
      <c r="WOI44" s="126"/>
      <c r="WOJ44" s="126"/>
      <c r="WOK44" s="126"/>
      <c r="WOL44" s="126"/>
      <c r="WOM44" s="126"/>
      <c r="WON44" s="126"/>
      <c r="WOO44" s="126"/>
      <c r="WOP44" s="126"/>
      <c r="WOQ44" s="126"/>
      <c r="WOR44" s="126"/>
      <c r="WOS44" s="126"/>
      <c r="WOT44" s="126"/>
      <c r="WOU44" s="126"/>
      <c r="WOV44" s="126"/>
      <c r="WOW44" s="126"/>
      <c r="WOX44" s="126"/>
      <c r="WOY44" s="126"/>
      <c r="WOZ44" s="126"/>
      <c r="WPA44" s="126"/>
      <c r="WPB44" s="126"/>
      <c r="WPC44" s="126"/>
      <c r="WPD44" s="126"/>
      <c r="WPE44" s="126"/>
      <c r="WPF44" s="126"/>
      <c r="WPG44" s="126"/>
      <c r="WPH44" s="126"/>
      <c r="WPI44" s="126"/>
      <c r="WPJ44" s="126"/>
      <c r="WPK44" s="126"/>
      <c r="WPL44" s="126"/>
      <c r="WPM44" s="126"/>
      <c r="WPN44" s="126"/>
      <c r="WPO44" s="126"/>
      <c r="WPP44" s="126"/>
      <c r="WPQ44" s="126"/>
      <c r="WPR44" s="126"/>
      <c r="WPS44" s="126"/>
      <c r="WPT44" s="126"/>
      <c r="WPU44" s="126"/>
      <c r="WPV44" s="126"/>
      <c r="WPW44" s="126"/>
      <c r="WPX44" s="126"/>
      <c r="WPY44" s="126"/>
      <c r="WPZ44" s="126"/>
      <c r="WQA44" s="126"/>
      <c r="WQB44" s="126"/>
      <c r="WQC44" s="126"/>
      <c r="WQD44" s="126"/>
      <c r="WQE44" s="126"/>
      <c r="WQF44" s="126"/>
      <c r="WQG44" s="126"/>
      <c r="WQH44" s="126"/>
      <c r="WQI44" s="126"/>
      <c r="WQJ44" s="126"/>
      <c r="WQK44" s="126"/>
      <c r="WQL44" s="126"/>
      <c r="WQM44" s="126"/>
      <c r="WQN44" s="126"/>
      <c r="WQO44" s="126"/>
      <c r="WQP44" s="126"/>
      <c r="WQQ44" s="126"/>
      <c r="WQR44" s="126"/>
      <c r="WQS44" s="126"/>
      <c r="WQT44" s="126"/>
      <c r="WQU44" s="126"/>
      <c r="WQV44" s="126"/>
      <c r="WQW44" s="126"/>
      <c r="WQX44" s="126"/>
      <c r="WQY44" s="126"/>
      <c r="WQZ44" s="126"/>
      <c r="WRA44" s="126"/>
      <c r="WRB44" s="126"/>
      <c r="WRC44" s="126"/>
      <c r="WRD44" s="126"/>
      <c r="WRE44" s="126"/>
      <c r="WRF44" s="126"/>
      <c r="WRG44" s="126"/>
      <c r="WRH44" s="126"/>
      <c r="WRI44" s="126"/>
      <c r="WRJ44" s="126"/>
      <c r="WRK44" s="126"/>
      <c r="WRL44" s="126"/>
      <c r="WRM44" s="126"/>
      <c r="WRN44" s="126"/>
      <c r="WRO44" s="126"/>
      <c r="WRP44" s="126"/>
      <c r="WRQ44" s="126"/>
      <c r="WRR44" s="126"/>
      <c r="WRS44" s="126"/>
      <c r="WRT44" s="126"/>
      <c r="WRU44" s="126"/>
      <c r="WRV44" s="126"/>
      <c r="WRW44" s="126"/>
      <c r="WRX44" s="126"/>
      <c r="WRY44" s="126"/>
      <c r="WRZ44" s="126"/>
      <c r="WSA44" s="126"/>
      <c r="WSB44" s="126"/>
      <c r="WSC44" s="126"/>
      <c r="WSD44" s="126"/>
      <c r="WSE44" s="126"/>
      <c r="WSF44" s="126"/>
      <c r="WSG44" s="126"/>
      <c r="WSH44" s="126"/>
      <c r="WSI44" s="126"/>
      <c r="WSJ44" s="126"/>
      <c r="WSK44" s="126"/>
      <c r="WSL44" s="126"/>
      <c r="WSM44" s="126"/>
      <c r="WSN44" s="126"/>
      <c r="WSO44" s="126"/>
      <c r="WSP44" s="126"/>
      <c r="WSQ44" s="126"/>
      <c r="WSR44" s="126"/>
      <c r="WSS44" s="126"/>
      <c r="WST44" s="126"/>
      <c r="WSU44" s="126"/>
      <c r="WSV44" s="126"/>
      <c r="WSW44" s="126"/>
      <c r="WSX44" s="126"/>
      <c r="WSY44" s="126"/>
      <c r="WSZ44" s="126"/>
      <c r="WTA44" s="126"/>
      <c r="WTB44" s="126"/>
      <c r="WTC44" s="126"/>
      <c r="WTD44" s="126"/>
      <c r="WTE44" s="126"/>
      <c r="WTF44" s="126"/>
      <c r="WTG44" s="126"/>
      <c r="WTH44" s="126"/>
      <c r="WTI44" s="126"/>
      <c r="WTJ44" s="126"/>
      <c r="WTK44" s="126"/>
      <c r="WTL44" s="126"/>
      <c r="WTM44" s="126"/>
      <c r="WTN44" s="126"/>
      <c r="WTO44" s="126"/>
      <c r="WTP44" s="126"/>
      <c r="WTQ44" s="126"/>
      <c r="WTR44" s="126"/>
      <c r="WTS44" s="126"/>
      <c r="WTT44" s="126"/>
      <c r="WTU44" s="126"/>
      <c r="WTV44" s="126"/>
      <c r="WTW44" s="126"/>
      <c r="WTX44" s="126"/>
      <c r="WTY44" s="126"/>
      <c r="WTZ44" s="126"/>
      <c r="WUA44" s="126"/>
      <c r="WUB44" s="126"/>
      <c r="WUC44" s="126"/>
      <c r="WUD44" s="126"/>
      <c r="WUE44" s="126"/>
      <c r="WUF44" s="126"/>
      <c r="WUG44" s="126"/>
      <c r="WUH44" s="126"/>
      <c r="WUI44" s="126"/>
      <c r="WUJ44" s="126"/>
      <c r="WUK44" s="126"/>
      <c r="WUL44" s="126"/>
      <c r="WUM44" s="126"/>
      <c r="WUN44" s="126"/>
      <c r="WUO44" s="126"/>
      <c r="WUP44" s="126"/>
      <c r="WUQ44" s="126"/>
      <c r="WUR44" s="126"/>
      <c r="WUS44" s="126"/>
      <c r="WUT44" s="126"/>
      <c r="WUU44" s="126"/>
      <c r="WUV44" s="126"/>
      <c r="WUW44" s="126"/>
      <c r="WUX44" s="126"/>
      <c r="WUY44" s="126"/>
      <c r="WUZ44" s="126"/>
      <c r="WVA44" s="126"/>
      <c r="WVB44" s="126"/>
      <c r="WVC44" s="126"/>
      <c r="WVD44" s="126"/>
      <c r="WVE44" s="126"/>
      <c r="WVF44" s="126"/>
      <c r="WVG44" s="126"/>
      <c r="WVH44" s="126"/>
      <c r="WVI44" s="126"/>
      <c r="WVJ44" s="126"/>
      <c r="WVK44" s="126"/>
      <c r="WVL44" s="126"/>
      <c r="WVM44" s="126"/>
    </row>
    <row r="45" spans="1:16133" s="140" customFormat="1" x14ac:dyDescent="0.15">
      <c r="A45" s="126" t="s">
        <v>1210</v>
      </c>
      <c r="B45" s="126"/>
      <c r="C45" s="142"/>
      <c r="D45" s="126" t="s">
        <v>1209</v>
      </c>
      <c r="E45" s="152" t="s">
        <v>1207</v>
      </c>
      <c r="F45" s="142" t="s">
        <v>1211</v>
      </c>
      <c r="G45" s="142"/>
      <c r="H45" s="77">
        <v>3.13</v>
      </c>
      <c r="I45" s="77">
        <v>6.06</v>
      </c>
      <c r="J45" s="77">
        <v>10.43</v>
      </c>
      <c r="K45" s="77">
        <v>32.520000000000003</v>
      </c>
      <c r="L45" s="141">
        <v>10.225384615384614</v>
      </c>
      <c r="M45" s="140">
        <v>23.56</v>
      </c>
      <c r="N45" s="140">
        <v>14.86</v>
      </c>
      <c r="O45" s="53" t="s">
        <v>263</v>
      </c>
      <c r="P45" s="140">
        <v>15.64</v>
      </c>
      <c r="Q45" s="126"/>
      <c r="R45" s="520">
        <v>0.72295600000000004</v>
      </c>
      <c r="S45" s="520">
        <v>1.2999999999999999E-5</v>
      </c>
      <c r="T45" s="126"/>
      <c r="U45" s="513"/>
      <c r="V45" s="402" t="s">
        <v>255</v>
      </c>
      <c r="W45" s="513">
        <v>3.2</v>
      </c>
      <c r="X45" s="513">
        <v>0.1</v>
      </c>
      <c r="Y45" s="481">
        <v>113</v>
      </c>
      <c r="Z45" s="481">
        <v>6</v>
      </c>
      <c r="AA45" s="481">
        <v>4.7E-2</v>
      </c>
      <c r="AB45" s="481">
        <v>3.0000000000000001E-3</v>
      </c>
      <c r="AC45" s="481">
        <v>82</v>
      </c>
      <c r="AD45" s="481">
        <v>7</v>
      </c>
      <c r="AE45" s="480">
        <v>11.4</v>
      </c>
      <c r="AF45" s="480">
        <v>0.2</v>
      </c>
      <c r="AG45" s="481">
        <v>10.4</v>
      </c>
      <c r="AH45" s="481">
        <v>0.3</v>
      </c>
      <c r="AI45" s="481">
        <v>1.27</v>
      </c>
      <c r="AJ45" s="481">
        <v>0.03</v>
      </c>
      <c r="AK45" s="488">
        <v>0.2</v>
      </c>
      <c r="AL45" s="481">
        <v>0.01</v>
      </c>
      <c r="AM45" s="480" t="s">
        <v>256</v>
      </c>
      <c r="AN45" s="480" t="s">
        <v>255</v>
      </c>
      <c r="AO45" s="481">
        <v>0.37</v>
      </c>
      <c r="AP45" s="481">
        <v>0.08</v>
      </c>
      <c r="AQ45" s="126"/>
      <c r="AR45" s="126"/>
      <c r="AS45" s="126"/>
      <c r="AT45" s="126"/>
      <c r="AU45" s="126"/>
      <c r="AV45" s="126"/>
      <c r="AW45" s="126"/>
      <c r="AX45" s="126"/>
      <c r="AY45" s="126"/>
      <c r="AZ45" s="126"/>
      <c r="BA45" s="126"/>
      <c r="BB45" s="126"/>
      <c r="BC45" s="126"/>
      <c r="BD45" s="126"/>
      <c r="BE45" s="126"/>
      <c r="BF45" s="126"/>
      <c r="BG45" s="126"/>
      <c r="BH45" s="126"/>
      <c r="BI45" s="126"/>
      <c r="BJ45" s="126"/>
      <c r="BK45" s="126"/>
      <c r="BL45" s="126"/>
      <c r="BM45" s="126"/>
      <c r="BN45" s="126"/>
      <c r="BO45" s="126"/>
      <c r="BP45" s="126"/>
      <c r="BQ45" s="126"/>
      <c r="BR45" s="126"/>
      <c r="BS45" s="126"/>
      <c r="BT45" s="126"/>
      <c r="BU45" s="126"/>
      <c r="BV45" s="126"/>
      <c r="BW45" s="126"/>
      <c r="BX45" s="126"/>
      <c r="BY45" s="126"/>
      <c r="BZ45" s="126"/>
      <c r="CA45" s="126"/>
      <c r="CB45" s="126"/>
      <c r="CC45" s="126"/>
      <c r="CD45" s="126"/>
      <c r="CE45" s="126"/>
      <c r="CF45" s="126"/>
      <c r="CG45" s="126"/>
      <c r="CH45" s="126"/>
      <c r="CI45" s="126"/>
      <c r="CJ45" s="126"/>
      <c r="CK45" s="126"/>
      <c r="CL45" s="126"/>
      <c r="CM45" s="126"/>
      <c r="CN45" s="126"/>
      <c r="CO45" s="126"/>
      <c r="CP45" s="126"/>
      <c r="CQ45" s="126"/>
      <c r="CR45" s="126"/>
      <c r="CS45" s="126"/>
      <c r="CT45" s="126"/>
      <c r="CU45" s="126"/>
      <c r="CV45" s="126"/>
      <c r="CW45" s="126"/>
      <c r="CX45" s="126"/>
      <c r="CY45" s="126"/>
      <c r="CZ45" s="126"/>
      <c r="DA45" s="126"/>
      <c r="DB45" s="126"/>
      <c r="DC45" s="126"/>
      <c r="DD45" s="126"/>
      <c r="DE45" s="126"/>
      <c r="DF45" s="126"/>
      <c r="DG45" s="126"/>
      <c r="DH45" s="126"/>
      <c r="DI45" s="126"/>
      <c r="DJ45" s="126"/>
      <c r="DK45" s="126"/>
      <c r="DL45" s="126"/>
      <c r="DM45" s="126"/>
      <c r="DN45" s="126"/>
      <c r="DO45" s="126"/>
      <c r="DP45" s="126"/>
      <c r="DQ45" s="126"/>
      <c r="DR45" s="126"/>
      <c r="DS45" s="126"/>
      <c r="DT45" s="126"/>
      <c r="DU45" s="126"/>
      <c r="DV45" s="126"/>
      <c r="DW45" s="126"/>
      <c r="DX45" s="126"/>
      <c r="DY45" s="126"/>
      <c r="DZ45" s="126"/>
      <c r="EA45" s="126"/>
      <c r="EB45" s="126"/>
      <c r="EC45" s="126"/>
      <c r="ED45" s="126"/>
      <c r="EE45" s="126"/>
      <c r="EF45" s="126"/>
      <c r="EG45" s="126"/>
      <c r="EH45" s="126"/>
      <c r="EI45" s="126"/>
      <c r="EJ45" s="126"/>
      <c r="EK45" s="126"/>
      <c r="EL45" s="126"/>
      <c r="EM45" s="126"/>
      <c r="EN45" s="126"/>
      <c r="EO45" s="126"/>
      <c r="EP45" s="126"/>
      <c r="EQ45" s="126"/>
      <c r="ER45" s="126"/>
      <c r="ES45" s="126"/>
      <c r="ET45" s="126"/>
      <c r="EU45" s="126"/>
      <c r="EV45" s="126"/>
      <c r="EW45" s="126"/>
      <c r="EX45" s="126"/>
      <c r="EY45" s="126"/>
      <c r="EZ45" s="126"/>
      <c r="FA45" s="126"/>
      <c r="FB45" s="126"/>
      <c r="FC45" s="126"/>
      <c r="FD45" s="126"/>
      <c r="FE45" s="126"/>
      <c r="FF45" s="126"/>
      <c r="FG45" s="126"/>
      <c r="FH45" s="126"/>
      <c r="FI45" s="126"/>
      <c r="FJ45" s="126"/>
      <c r="FK45" s="126"/>
      <c r="FL45" s="126"/>
      <c r="FM45" s="126"/>
      <c r="FN45" s="126"/>
      <c r="FO45" s="126"/>
      <c r="FP45" s="126"/>
      <c r="FQ45" s="126"/>
      <c r="FR45" s="126"/>
      <c r="FS45" s="126"/>
      <c r="FT45" s="126"/>
      <c r="FU45" s="126"/>
      <c r="FV45" s="126"/>
      <c r="FW45" s="126"/>
      <c r="FX45" s="126"/>
      <c r="FY45" s="126"/>
      <c r="FZ45" s="126"/>
      <c r="GA45" s="126"/>
      <c r="GB45" s="126"/>
      <c r="GC45" s="126"/>
      <c r="GD45" s="126"/>
      <c r="GE45" s="126"/>
      <c r="GF45" s="126"/>
      <c r="GG45" s="126"/>
      <c r="GH45" s="126"/>
      <c r="GI45" s="126"/>
      <c r="GJ45" s="126"/>
      <c r="GK45" s="126"/>
      <c r="GL45" s="126"/>
      <c r="GM45" s="126"/>
      <c r="GN45" s="126"/>
      <c r="GO45" s="126"/>
      <c r="GP45" s="126"/>
      <c r="GQ45" s="126"/>
      <c r="GR45" s="126"/>
      <c r="GS45" s="126"/>
      <c r="GT45" s="126"/>
      <c r="GU45" s="126"/>
      <c r="GV45" s="126"/>
      <c r="GW45" s="126"/>
      <c r="GX45" s="126"/>
      <c r="GY45" s="126"/>
      <c r="GZ45" s="126"/>
      <c r="HA45" s="126"/>
      <c r="HB45" s="126"/>
      <c r="HC45" s="126"/>
      <c r="HD45" s="126"/>
      <c r="HE45" s="126"/>
      <c r="HF45" s="126"/>
      <c r="HG45" s="126"/>
      <c r="HH45" s="126"/>
      <c r="HI45" s="126"/>
      <c r="HJ45" s="126"/>
      <c r="HK45" s="126"/>
      <c r="HL45" s="126"/>
      <c r="HM45" s="126"/>
      <c r="HN45" s="126"/>
      <c r="HO45" s="126"/>
      <c r="HP45" s="126"/>
      <c r="HQ45" s="126"/>
      <c r="HR45" s="126"/>
      <c r="HS45" s="126"/>
      <c r="HT45" s="126"/>
      <c r="HU45" s="126"/>
      <c r="HV45" s="126"/>
      <c r="HW45" s="126"/>
      <c r="HX45" s="126"/>
      <c r="HY45" s="126"/>
      <c r="HZ45" s="126"/>
      <c r="IA45" s="126"/>
      <c r="IB45" s="126"/>
      <c r="IC45" s="126"/>
      <c r="ID45" s="126"/>
      <c r="IE45" s="126"/>
      <c r="IF45" s="126"/>
      <c r="IG45" s="126"/>
      <c r="IH45" s="126"/>
      <c r="II45" s="126"/>
      <c r="IJ45" s="126"/>
      <c r="IK45" s="126"/>
      <c r="IL45" s="126"/>
      <c r="IM45" s="126"/>
      <c r="IN45" s="126"/>
      <c r="IO45" s="126"/>
      <c r="IP45" s="126"/>
      <c r="IQ45" s="126"/>
      <c r="IR45" s="126"/>
      <c r="IS45" s="126"/>
      <c r="IT45" s="126"/>
      <c r="IU45" s="126"/>
      <c r="IV45" s="126"/>
      <c r="IW45" s="126"/>
      <c r="IX45" s="126"/>
      <c r="IY45" s="126"/>
      <c r="IZ45" s="126"/>
      <c r="JA45" s="126"/>
      <c r="JB45" s="126"/>
      <c r="JC45" s="126"/>
      <c r="JD45" s="126"/>
      <c r="JE45" s="126"/>
      <c r="JF45" s="126"/>
      <c r="JG45" s="126"/>
      <c r="JH45" s="126"/>
      <c r="JI45" s="126"/>
      <c r="JJ45" s="126"/>
      <c r="JK45" s="126"/>
      <c r="JL45" s="126"/>
      <c r="JM45" s="126"/>
      <c r="JN45" s="126"/>
      <c r="JO45" s="126"/>
      <c r="JP45" s="126"/>
      <c r="JQ45" s="126"/>
      <c r="JR45" s="126"/>
      <c r="JS45" s="126"/>
      <c r="JT45" s="126"/>
      <c r="JU45" s="126"/>
      <c r="JV45" s="126"/>
      <c r="JW45" s="126"/>
      <c r="JX45" s="126"/>
      <c r="JY45" s="126"/>
      <c r="JZ45" s="126"/>
      <c r="KA45" s="126"/>
      <c r="KB45" s="126"/>
      <c r="KC45" s="126"/>
      <c r="KD45" s="126"/>
      <c r="KE45" s="126"/>
      <c r="KF45" s="126"/>
      <c r="KG45" s="126"/>
      <c r="KH45" s="126"/>
      <c r="KI45" s="126"/>
      <c r="KJ45" s="126"/>
      <c r="KK45" s="126"/>
      <c r="KL45" s="126"/>
      <c r="KM45" s="126"/>
      <c r="KN45" s="126"/>
      <c r="KO45" s="126"/>
      <c r="KP45" s="126"/>
      <c r="KQ45" s="126"/>
      <c r="KR45" s="126"/>
      <c r="KS45" s="126"/>
      <c r="KT45" s="126"/>
      <c r="KU45" s="126"/>
      <c r="KV45" s="126"/>
      <c r="KW45" s="126"/>
      <c r="KX45" s="126"/>
      <c r="KY45" s="126"/>
      <c r="KZ45" s="126"/>
      <c r="LA45" s="126"/>
      <c r="LB45" s="126"/>
      <c r="LC45" s="126"/>
      <c r="LD45" s="126"/>
      <c r="LE45" s="126"/>
      <c r="LF45" s="126"/>
      <c r="LG45" s="126"/>
      <c r="LH45" s="126"/>
      <c r="LI45" s="126"/>
      <c r="LJ45" s="126"/>
      <c r="LK45" s="126"/>
      <c r="LL45" s="126"/>
      <c r="LM45" s="126"/>
      <c r="LN45" s="126"/>
      <c r="LO45" s="126"/>
      <c r="LP45" s="126"/>
      <c r="LQ45" s="126"/>
      <c r="LR45" s="126"/>
      <c r="LS45" s="126"/>
      <c r="LT45" s="126"/>
      <c r="LU45" s="126"/>
      <c r="LV45" s="126"/>
      <c r="LW45" s="126"/>
      <c r="LX45" s="126"/>
      <c r="LY45" s="126"/>
      <c r="LZ45" s="126"/>
      <c r="MA45" s="126"/>
      <c r="MB45" s="126"/>
      <c r="MC45" s="126"/>
      <c r="MD45" s="126"/>
      <c r="ME45" s="126"/>
      <c r="MF45" s="126"/>
      <c r="MG45" s="126"/>
      <c r="MH45" s="126"/>
      <c r="MI45" s="126"/>
      <c r="MJ45" s="126"/>
      <c r="MK45" s="126"/>
      <c r="ML45" s="126"/>
      <c r="MM45" s="126"/>
      <c r="MN45" s="126"/>
      <c r="MO45" s="126"/>
      <c r="MP45" s="126"/>
      <c r="MQ45" s="126"/>
      <c r="MR45" s="126"/>
      <c r="MS45" s="126"/>
      <c r="MT45" s="126"/>
      <c r="MU45" s="126"/>
      <c r="MV45" s="126"/>
      <c r="MW45" s="126"/>
      <c r="MX45" s="126"/>
      <c r="MY45" s="126"/>
      <c r="MZ45" s="126"/>
      <c r="NA45" s="126"/>
      <c r="NB45" s="126"/>
      <c r="NC45" s="126"/>
      <c r="ND45" s="126"/>
      <c r="NE45" s="126"/>
      <c r="NF45" s="126"/>
      <c r="NG45" s="126"/>
      <c r="NH45" s="126"/>
      <c r="NI45" s="126"/>
      <c r="NJ45" s="126"/>
      <c r="NK45" s="126"/>
      <c r="NL45" s="126"/>
      <c r="NM45" s="126"/>
      <c r="NN45" s="126"/>
      <c r="NO45" s="126"/>
      <c r="NP45" s="126"/>
      <c r="NQ45" s="126"/>
      <c r="NR45" s="126"/>
      <c r="NS45" s="126"/>
      <c r="NT45" s="126"/>
      <c r="NU45" s="126"/>
      <c r="NV45" s="126"/>
      <c r="NW45" s="126"/>
      <c r="NX45" s="126"/>
      <c r="NY45" s="126"/>
      <c r="NZ45" s="126"/>
      <c r="OA45" s="126"/>
      <c r="OB45" s="126"/>
      <c r="OC45" s="126"/>
      <c r="OD45" s="126"/>
      <c r="OE45" s="126"/>
      <c r="OF45" s="126"/>
      <c r="OG45" s="126"/>
      <c r="OH45" s="126"/>
      <c r="OI45" s="126"/>
      <c r="OJ45" s="126"/>
      <c r="OK45" s="126"/>
      <c r="OL45" s="126"/>
      <c r="OM45" s="126"/>
      <c r="ON45" s="126"/>
      <c r="OO45" s="126"/>
      <c r="OP45" s="126"/>
      <c r="OQ45" s="126"/>
      <c r="OR45" s="126"/>
      <c r="OS45" s="126"/>
      <c r="OT45" s="126"/>
      <c r="OU45" s="126"/>
      <c r="OV45" s="126"/>
      <c r="OW45" s="126"/>
      <c r="OX45" s="126"/>
      <c r="OY45" s="126"/>
      <c r="OZ45" s="126"/>
      <c r="PA45" s="126"/>
      <c r="PB45" s="126"/>
      <c r="PC45" s="126"/>
      <c r="PD45" s="126"/>
      <c r="PE45" s="126"/>
      <c r="PF45" s="126"/>
      <c r="PG45" s="126"/>
      <c r="PH45" s="126"/>
      <c r="PI45" s="126"/>
      <c r="PJ45" s="126"/>
      <c r="PK45" s="126"/>
      <c r="PL45" s="126"/>
      <c r="PM45" s="126"/>
      <c r="PN45" s="126"/>
      <c r="PO45" s="126"/>
      <c r="PP45" s="126"/>
      <c r="PQ45" s="126"/>
      <c r="PR45" s="126"/>
      <c r="PS45" s="126"/>
      <c r="PT45" s="126"/>
      <c r="PU45" s="126"/>
      <c r="PV45" s="126"/>
      <c r="PW45" s="126"/>
      <c r="PX45" s="126"/>
      <c r="PY45" s="126"/>
      <c r="PZ45" s="126"/>
      <c r="QA45" s="126"/>
      <c r="QB45" s="126"/>
      <c r="QC45" s="126"/>
      <c r="QD45" s="126"/>
      <c r="QE45" s="126"/>
      <c r="QF45" s="126"/>
      <c r="QG45" s="126"/>
      <c r="QH45" s="126"/>
      <c r="QI45" s="126"/>
      <c r="QJ45" s="126"/>
      <c r="QK45" s="126"/>
      <c r="QL45" s="126"/>
      <c r="QM45" s="126"/>
      <c r="QN45" s="126"/>
      <c r="QO45" s="126"/>
      <c r="QP45" s="126"/>
      <c r="QQ45" s="126"/>
      <c r="QR45" s="126"/>
      <c r="QS45" s="126"/>
      <c r="QT45" s="126"/>
      <c r="QU45" s="126"/>
      <c r="QV45" s="126"/>
      <c r="QW45" s="126"/>
      <c r="QX45" s="126"/>
      <c r="QY45" s="126"/>
      <c r="QZ45" s="126"/>
      <c r="RA45" s="126"/>
      <c r="RB45" s="126"/>
      <c r="RC45" s="126"/>
      <c r="RD45" s="126"/>
      <c r="RE45" s="126"/>
      <c r="RF45" s="126"/>
      <c r="RG45" s="126"/>
      <c r="RH45" s="126"/>
      <c r="RI45" s="126"/>
      <c r="RJ45" s="126"/>
      <c r="RK45" s="126"/>
      <c r="RL45" s="126"/>
      <c r="RM45" s="126"/>
      <c r="RN45" s="126"/>
      <c r="RO45" s="126"/>
      <c r="RP45" s="126"/>
      <c r="RQ45" s="126"/>
      <c r="RR45" s="126"/>
      <c r="RS45" s="126"/>
      <c r="RT45" s="126"/>
      <c r="RU45" s="126"/>
      <c r="RV45" s="126"/>
      <c r="RW45" s="126"/>
      <c r="RX45" s="126"/>
      <c r="RY45" s="126"/>
      <c r="RZ45" s="126"/>
      <c r="SA45" s="126"/>
      <c r="SB45" s="126"/>
      <c r="SC45" s="126"/>
      <c r="SD45" s="126"/>
      <c r="SE45" s="126"/>
      <c r="SF45" s="126"/>
      <c r="SG45" s="126"/>
      <c r="SH45" s="126"/>
      <c r="SI45" s="126"/>
      <c r="SJ45" s="126"/>
      <c r="SK45" s="126"/>
      <c r="SL45" s="126"/>
      <c r="SM45" s="126"/>
      <c r="SN45" s="126"/>
      <c r="SO45" s="126"/>
      <c r="SP45" s="126"/>
      <c r="SQ45" s="126"/>
      <c r="SR45" s="126"/>
      <c r="SS45" s="126"/>
      <c r="ST45" s="126"/>
      <c r="SU45" s="126"/>
      <c r="SV45" s="126"/>
      <c r="SW45" s="126"/>
      <c r="SX45" s="126"/>
      <c r="SY45" s="126"/>
      <c r="SZ45" s="126"/>
      <c r="TA45" s="126"/>
      <c r="TB45" s="126"/>
      <c r="TC45" s="126"/>
      <c r="TD45" s="126"/>
      <c r="TE45" s="126"/>
      <c r="TF45" s="126"/>
      <c r="TG45" s="126"/>
      <c r="TH45" s="126"/>
      <c r="TI45" s="126"/>
      <c r="TJ45" s="126"/>
      <c r="TK45" s="126"/>
      <c r="TL45" s="126"/>
      <c r="TM45" s="126"/>
      <c r="TN45" s="126"/>
      <c r="TO45" s="126"/>
      <c r="TP45" s="126"/>
      <c r="TQ45" s="126"/>
      <c r="TR45" s="126"/>
      <c r="TS45" s="126"/>
      <c r="TT45" s="126"/>
      <c r="TU45" s="126"/>
      <c r="TV45" s="126"/>
      <c r="TW45" s="126"/>
      <c r="TX45" s="126"/>
      <c r="TY45" s="126"/>
      <c r="TZ45" s="126"/>
      <c r="UA45" s="126"/>
      <c r="UB45" s="126"/>
      <c r="UC45" s="126"/>
      <c r="UD45" s="126"/>
      <c r="UE45" s="126"/>
      <c r="UF45" s="126"/>
      <c r="UG45" s="126"/>
      <c r="UH45" s="126"/>
      <c r="UI45" s="126"/>
      <c r="UJ45" s="126"/>
      <c r="UK45" s="126"/>
      <c r="UL45" s="126"/>
      <c r="UM45" s="126"/>
      <c r="UN45" s="126"/>
      <c r="UO45" s="126"/>
      <c r="UP45" s="126"/>
      <c r="UQ45" s="126"/>
      <c r="UR45" s="126"/>
      <c r="US45" s="126"/>
      <c r="UT45" s="126"/>
      <c r="UU45" s="126"/>
      <c r="UV45" s="126"/>
      <c r="UW45" s="126"/>
      <c r="UX45" s="126"/>
      <c r="UY45" s="126"/>
      <c r="UZ45" s="126"/>
      <c r="VA45" s="126"/>
      <c r="VB45" s="126"/>
      <c r="VC45" s="126"/>
      <c r="VD45" s="126"/>
      <c r="VE45" s="126"/>
      <c r="VF45" s="126"/>
      <c r="VG45" s="126"/>
      <c r="VH45" s="126"/>
      <c r="VI45" s="126"/>
      <c r="VJ45" s="126"/>
      <c r="VK45" s="126"/>
      <c r="VL45" s="126"/>
      <c r="VM45" s="126"/>
      <c r="VN45" s="126"/>
      <c r="VO45" s="126"/>
      <c r="VP45" s="126"/>
      <c r="VQ45" s="126"/>
      <c r="VR45" s="126"/>
      <c r="VS45" s="126"/>
      <c r="VT45" s="126"/>
      <c r="VU45" s="126"/>
      <c r="VV45" s="126"/>
      <c r="VW45" s="126"/>
      <c r="VX45" s="126"/>
      <c r="VY45" s="126"/>
      <c r="VZ45" s="126"/>
      <c r="WA45" s="126"/>
      <c r="WB45" s="126"/>
      <c r="WC45" s="126"/>
      <c r="WD45" s="126"/>
      <c r="WE45" s="126"/>
      <c r="WF45" s="126"/>
      <c r="WG45" s="126"/>
      <c r="WH45" s="126"/>
      <c r="WI45" s="126"/>
      <c r="WJ45" s="126"/>
      <c r="WK45" s="126"/>
      <c r="WL45" s="126"/>
      <c r="WM45" s="126"/>
      <c r="WN45" s="126"/>
      <c r="WO45" s="126"/>
      <c r="WP45" s="126"/>
      <c r="WQ45" s="126"/>
      <c r="WR45" s="126"/>
      <c r="WS45" s="126"/>
      <c r="WT45" s="126"/>
      <c r="WU45" s="126"/>
      <c r="WV45" s="126"/>
      <c r="WW45" s="126"/>
      <c r="WX45" s="126"/>
      <c r="WY45" s="126"/>
      <c r="WZ45" s="126"/>
      <c r="XA45" s="126"/>
      <c r="XB45" s="126"/>
      <c r="XC45" s="126"/>
      <c r="XD45" s="126"/>
      <c r="XE45" s="126"/>
      <c r="XF45" s="126"/>
      <c r="XG45" s="126"/>
      <c r="XH45" s="126"/>
      <c r="XI45" s="126"/>
      <c r="XJ45" s="126"/>
      <c r="XK45" s="126"/>
      <c r="XL45" s="126"/>
      <c r="XM45" s="126"/>
      <c r="XN45" s="126"/>
      <c r="XO45" s="126"/>
      <c r="XP45" s="126"/>
      <c r="XQ45" s="126"/>
      <c r="XR45" s="126"/>
      <c r="XS45" s="126"/>
      <c r="XT45" s="126"/>
      <c r="XU45" s="126"/>
      <c r="XV45" s="126"/>
      <c r="XW45" s="126"/>
      <c r="XX45" s="126"/>
      <c r="XY45" s="126"/>
      <c r="XZ45" s="126"/>
      <c r="YA45" s="126"/>
      <c r="YB45" s="126"/>
      <c r="YC45" s="126"/>
      <c r="YD45" s="126"/>
      <c r="YE45" s="126"/>
      <c r="YF45" s="126"/>
      <c r="YG45" s="126"/>
      <c r="YH45" s="126"/>
      <c r="YI45" s="126"/>
      <c r="YJ45" s="126"/>
      <c r="YK45" s="126"/>
      <c r="YL45" s="126"/>
      <c r="YM45" s="126"/>
      <c r="YN45" s="126"/>
      <c r="YO45" s="126"/>
      <c r="YP45" s="126"/>
      <c r="YQ45" s="126"/>
      <c r="YR45" s="126"/>
      <c r="YS45" s="126"/>
      <c r="YT45" s="126"/>
      <c r="YU45" s="126"/>
      <c r="YV45" s="126"/>
      <c r="YW45" s="126"/>
      <c r="YX45" s="126"/>
      <c r="YY45" s="126"/>
      <c r="YZ45" s="126"/>
      <c r="ZA45" s="126"/>
      <c r="ZB45" s="126"/>
      <c r="ZC45" s="126"/>
      <c r="ZD45" s="126"/>
      <c r="ZE45" s="126"/>
      <c r="ZF45" s="126"/>
      <c r="ZG45" s="126"/>
      <c r="ZH45" s="126"/>
      <c r="ZI45" s="126"/>
      <c r="ZJ45" s="126"/>
      <c r="ZK45" s="126"/>
      <c r="ZL45" s="126"/>
      <c r="ZM45" s="126"/>
      <c r="ZN45" s="126"/>
      <c r="ZO45" s="126"/>
      <c r="ZP45" s="126"/>
      <c r="ZQ45" s="126"/>
      <c r="ZR45" s="126"/>
      <c r="ZS45" s="126"/>
      <c r="ZT45" s="126"/>
      <c r="ZU45" s="126"/>
      <c r="ZV45" s="126"/>
      <c r="ZW45" s="126"/>
      <c r="ZX45" s="126"/>
      <c r="ZY45" s="126"/>
      <c r="ZZ45" s="126"/>
      <c r="AAA45" s="126"/>
      <c r="AAB45" s="126"/>
      <c r="AAC45" s="126"/>
      <c r="AAD45" s="126"/>
      <c r="AAE45" s="126"/>
      <c r="AAF45" s="126"/>
      <c r="AAG45" s="126"/>
      <c r="AAH45" s="126"/>
      <c r="AAI45" s="126"/>
      <c r="AAJ45" s="126"/>
      <c r="AAK45" s="126"/>
      <c r="AAL45" s="126"/>
      <c r="AAM45" s="126"/>
      <c r="AAN45" s="126"/>
      <c r="AAO45" s="126"/>
      <c r="AAP45" s="126"/>
      <c r="AAQ45" s="126"/>
      <c r="AAR45" s="126"/>
      <c r="AAS45" s="126"/>
      <c r="AAT45" s="126"/>
      <c r="AAU45" s="126"/>
      <c r="AAV45" s="126"/>
      <c r="AAW45" s="126"/>
      <c r="AAX45" s="126"/>
      <c r="AAY45" s="126"/>
      <c r="AAZ45" s="126"/>
      <c r="ABA45" s="126"/>
      <c r="ABB45" s="126"/>
      <c r="ABC45" s="126"/>
      <c r="ABD45" s="126"/>
      <c r="ABE45" s="126"/>
      <c r="ABF45" s="126"/>
      <c r="ABG45" s="126"/>
      <c r="ABH45" s="126"/>
      <c r="ABI45" s="126"/>
      <c r="ABJ45" s="126"/>
      <c r="ABK45" s="126"/>
      <c r="ABL45" s="126"/>
      <c r="ABM45" s="126"/>
      <c r="ABN45" s="126"/>
      <c r="ABO45" s="126"/>
      <c r="ABP45" s="126"/>
      <c r="ABQ45" s="126"/>
      <c r="ABR45" s="126"/>
      <c r="ABS45" s="126"/>
      <c r="ABT45" s="126"/>
      <c r="ABU45" s="126"/>
      <c r="ABV45" s="126"/>
      <c r="ABW45" s="126"/>
      <c r="ABX45" s="126"/>
      <c r="ABY45" s="126"/>
      <c r="ABZ45" s="126"/>
      <c r="ACA45" s="126"/>
      <c r="ACB45" s="126"/>
      <c r="ACC45" s="126"/>
      <c r="ACD45" s="126"/>
      <c r="ACE45" s="126"/>
      <c r="ACF45" s="126"/>
      <c r="ACG45" s="126"/>
      <c r="ACH45" s="126"/>
      <c r="ACI45" s="126"/>
      <c r="ACJ45" s="126"/>
      <c r="ACK45" s="126"/>
      <c r="ACL45" s="126"/>
      <c r="ACM45" s="126"/>
      <c r="ACN45" s="126"/>
      <c r="ACO45" s="126"/>
      <c r="ACP45" s="126"/>
      <c r="ACQ45" s="126"/>
      <c r="ACR45" s="126"/>
      <c r="ACS45" s="126"/>
      <c r="ACT45" s="126"/>
      <c r="ACU45" s="126"/>
      <c r="ACV45" s="126"/>
      <c r="ACW45" s="126"/>
      <c r="ACX45" s="126"/>
      <c r="ACY45" s="126"/>
      <c r="ACZ45" s="126"/>
      <c r="ADA45" s="126"/>
      <c r="ADB45" s="126"/>
      <c r="ADC45" s="126"/>
      <c r="ADD45" s="126"/>
      <c r="ADE45" s="126"/>
      <c r="ADF45" s="126"/>
      <c r="ADG45" s="126"/>
      <c r="ADH45" s="126"/>
      <c r="ADI45" s="126"/>
      <c r="ADJ45" s="126"/>
      <c r="ADK45" s="126"/>
      <c r="ADL45" s="126"/>
      <c r="ADM45" s="126"/>
      <c r="ADN45" s="126"/>
      <c r="ADO45" s="126"/>
      <c r="ADP45" s="126"/>
      <c r="ADQ45" s="126"/>
      <c r="ADR45" s="126"/>
      <c r="ADS45" s="126"/>
      <c r="ADT45" s="126"/>
      <c r="ADU45" s="126"/>
      <c r="ADV45" s="126"/>
      <c r="ADW45" s="126"/>
      <c r="ADX45" s="126"/>
      <c r="ADY45" s="126"/>
      <c r="ADZ45" s="126"/>
      <c r="AEA45" s="126"/>
      <c r="AEB45" s="126"/>
      <c r="AEC45" s="126"/>
      <c r="AED45" s="126"/>
      <c r="AEE45" s="126"/>
      <c r="AEF45" s="126"/>
      <c r="AEG45" s="126"/>
      <c r="AEH45" s="126"/>
      <c r="AEI45" s="126"/>
      <c r="AEJ45" s="126"/>
      <c r="AEK45" s="126"/>
      <c r="AEL45" s="126"/>
      <c r="AEM45" s="126"/>
      <c r="AEN45" s="126"/>
      <c r="AEO45" s="126"/>
      <c r="AEP45" s="126"/>
      <c r="AEQ45" s="126"/>
      <c r="AER45" s="126"/>
      <c r="AES45" s="126"/>
      <c r="AET45" s="126"/>
      <c r="AEU45" s="126"/>
      <c r="AEV45" s="126"/>
      <c r="AEW45" s="126"/>
      <c r="AEX45" s="126"/>
      <c r="AEY45" s="126"/>
      <c r="AEZ45" s="126"/>
      <c r="AFA45" s="126"/>
      <c r="AFB45" s="126"/>
      <c r="AFC45" s="126"/>
      <c r="AFD45" s="126"/>
      <c r="AFE45" s="126"/>
      <c r="AFF45" s="126"/>
      <c r="AFG45" s="126"/>
      <c r="AFH45" s="126"/>
      <c r="AFI45" s="126"/>
      <c r="AFJ45" s="126"/>
      <c r="AFK45" s="126"/>
      <c r="AFL45" s="126"/>
      <c r="AFM45" s="126"/>
      <c r="AFN45" s="126"/>
      <c r="AFO45" s="126"/>
      <c r="AFP45" s="126"/>
      <c r="AFQ45" s="126"/>
      <c r="AFR45" s="126"/>
      <c r="AFS45" s="126"/>
      <c r="AFT45" s="126"/>
      <c r="AFU45" s="126"/>
      <c r="AFV45" s="126"/>
      <c r="AFW45" s="126"/>
      <c r="AFX45" s="126"/>
      <c r="AFY45" s="126"/>
      <c r="AFZ45" s="126"/>
      <c r="AGA45" s="126"/>
      <c r="AGB45" s="126"/>
      <c r="AGC45" s="126"/>
      <c r="AGD45" s="126"/>
      <c r="AGE45" s="126"/>
      <c r="AGF45" s="126"/>
      <c r="AGG45" s="126"/>
      <c r="AGH45" s="126"/>
      <c r="AGI45" s="126"/>
      <c r="AGJ45" s="126"/>
      <c r="AGK45" s="126"/>
      <c r="AGL45" s="126"/>
      <c r="AGM45" s="126"/>
      <c r="AGN45" s="126"/>
      <c r="AGO45" s="126"/>
      <c r="AGP45" s="126"/>
      <c r="AGQ45" s="126"/>
      <c r="AGR45" s="126"/>
      <c r="AGS45" s="126"/>
      <c r="AGT45" s="126"/>
      <c r="AGU45" s="126"/>
      <c r="AGV45" s="126"/>
      <c r="AGW45" s="126"/>
      <c r="AGX45" s="126"/>
      <c r="AGY45" s="126"/>
      <c r="AGZ45" s="126"/>
      <c r="AHA45" s="126"/>
      <c r="AHB45" s="126"/>
      <c r="AHC45" s="126"/>
      <c r="AHD45" s="126"/>
      <c r="AHE45" s="126"/>
      <c r="AHF45" s="126"/>
      <c r="AHG45" s="126"/>
      <c r="AHH45" s="126"/>
      <c r="AHI45" s="126"/>
      <c r="AHJ45" s="126"/>
      <c r="AHK45" s="126"/>
      <c r="AHL45" s="126"/>
      <c r="AHM45" s="126"/>
      <c r="AHN45" s="126"/>
      <c r="AHO45" s="126"/>
      <c r="AHP45" s="126"/>
      <c r="AHQ45" s="126"/>
      <c r="AHR45" s="126"/>
      <c r="AHS45" s="126"/>
      <c r="AHT45" s="126"/>
      <c r="AHU45" s="126"/>
      <c r="AHV45" s="126"/>
      <c r="AHW45" s="126"/>
      <c r="AHX45" s="126"/>
      <c r="AHY45" s="126"/>
      <c r="AHZ45" s="126"/>
      <c r="AIA45" s="126"/>
      <c r="AIB45" s="126"/>
      <c r="AIC45" s="126"/>
      <c r="AID45" s="126"/>
      <c r="AIE45" s="126"/>
      <c r="AIF45" s="126"/>
      <c r="AIG45" s="126"/>
      <c r="AIH45" s="126"/>
      <c r="AII45" s="126"/>
      <c r="AIJ45" s="126"/>
      <c r="AIK45" s="126"/>
      <c r="AIL45" s="126"/>
      <c r="AIM45" s="126"/>
      <c r="AIN45" s="126"/>
      <c r="AIO45" s="126"/>
      <c r="AIP45" s="126"/>
      <c r="AIQ45" s="126"/>
      <c r="AIR45" s="126"/>
      <c r="AIS45" s="126"/>
      <c r="AIT45" s="126"/>
      <c r="AIU45" s="126"/>
      <c r="AIV45" s="126"/>
      <c r="AIW45" s="126"/>
      <c r="AIX45" s="126"/>
      <c r="AIY45" s="126"/>
      <c r="AIZ45" s="126"/>
      <c r="AJA45" s="126"/>
      <c r="AJB45" s="126"/>
      <c r="AJC45" s="126"/>
      <c r="AJD45" s="126"/>
      <c r="AJE45" s="126"/>
      <c r="AJF45" s="126"/>
      <c r="AJG45" s="126"/>
      <c r="AJH45" s="126"/>
      <c r="AJI45" s="126"/>
      <c r="AJJ45" s="126"/>
      <c r="AJK45" s="126"/>
      <c r="AJL45" s="126"/>
      <c r="AJM45" s="126"/>
      <c r="AJN45" s="126"/>
      <c r="AJO45" s="126"/>
      <c r="AJP45" s="126"/>
      <c r="AJQ45" s="126"/>
      <c r="AJR45" s="126"/>
      <c r="AJS45" s="126"/>
      <c r="AJT45" s="126"/>
      <c r="AJU45" s="126"/>
      <c r="AJV45" s="126"/>
      <c r="AJW45" s="126"/>
      <c r="AJX45" s="126"/>
      <c r="AJY45" s="126"/>
      <c r="AJZ45" s="126"/>
      <c r="AKA45" s="126"/>
      <c r="AKB45" s="126"/>
      <c r="AKC45" s="126"/>
      <c r="AKD45" s="126"/>
      <c r="AKE45" s="126"/>
      <c r="AKF45" s="126"/>
      <c r="AKG45" s="126"/>
      <c r="AKH45" s="126"/>
      <c r="AKI45" s="126"/>
      <c r="AKJ45" s="126"/>
      <c r="AKK45" s="126"/>
      <c r="AKL45" s="126"/>
      <c r="AKM45" s="126"/>
      <c r="AKN45" s="126"/>
      <c r="AKO45" s="126"/>
      <c r="AKP45" s="126"/>
      <c r="AKQ45" s="126"/>
      <c r="AKR45" s="126"/>
      <c r="AKS45" s="126"/>
      <c r="AKT45" s="126"/>
      <c r="AKU45" s="126"/>
      <c r="AKV45" s="126"/>
      <c r="AKW45" s="126"/>
      <c r="AKX45" s="126"/>
      <c r="AKY45" s="126"/>
      <c r="AKZ45" s="126"/>
      <c r="ALA45" s="126"/>
      <c r="ALB45" s="126"/>
      <c r="ALC45" s="126"/>
      <c r="ALD45" s="126"/>
      <c r="ALE45" s="126"/>
      <c r="ALF45" s="126"/>
      <c r="ALG45" s="126"/>
      <c r="ALH45" s="126"/>
      <c r="ALI45" s="126"/>
      <c r="ALJ45" s="126"/>
      <c r="ALK45" s="126"/>
      <c r="ALL45" s="126"/>
      <c r="ALM45" s="126"/>
      <c r="ALN45" s="126"/>
      <c r="ALO45" s="126"/>
      <c r="ALP45" s="126"/>
      <c r="ALQ45" s="126"/>
      <c r="ALR45" s="126"/>
      <c r="ALS45" s="126"/>
      <c r="ALT45" s="126"/>
      <c r="ALU45" s="126"/>
      <c r="ALV45" s="126"/>
      <c r="ALW45" s="126"/>
      <c r="ALX45" s="126"/>
      <c r="ALY45" s="126"/>
      <c r="ALZ45" s="126"/>
      <c r="AMA45" s="126"/>
      <c r="AMB45" s="126"/>
      <c r="AMC45" s="126"/>
      <c r="AMD45" s="126"/>
      <c r="AME45" s="126"/>
      <c r="AMF45" s="126"/>
      <c r="AMG45" s="126"/>
      <c r="AMH45" s="126"/>
      <c r="AMI45" s="126"/>
      <c r="AMJ45" s="126"/>
      <c r="AMK45" s="126"/>
      <c r="AML45" s="126"/>
      <c r="AMM45" s="126"/>
      <c r="AMN45" s="126"/>
      <c r="AMO45" s="126"/>
      <c r="AMP45" s="126"/>
      <c r="AMQ45" s="126"/>
      <c r="AMR45" s="126"/>
      <c r="AMS45" s="126"/>
      <c r="AMT45" s="126"/>
      <c r="AMU45" s="126"/>
      <c r="AMV45" s="126"/>
      <c r="AMW45" s="126"/>
      <c r="AMX45" s="126"/>
      <c r="AMY45" s="126"/>
      <c r="AMZ45" s="126"/>
      <c r="ANA45" s="126"/>
      <c r="ANB45" s="126"/>
      <c r="ANC45" s="126"/>
      <c r="AND45" s="126"/>
      <c r="ANE45" s="126"/>
      <c r="ANF45" s="126"/>
      <c r="ANG45" s="126"/>
      <c r="ANH45" s="126"/>
      <c r="ANI45" s="126"/>
      <c r="ANJ45" s="126"/>
      <c r="ANK45" s="126"/>
      <c r="ANL45" s="126"/>
      <c r="ANM45" s="126"/>
      <c r="ANN45" s="126"/>
      <c r="ANO45" s="126"/>
      <c r="ANP45" s="126"/>
      <c r="ANQ45" s="126"/>
      <c r="ANR45" s="126"/>
      <c r="ANS45" s="126"/>
      <c r="ANT45" s="126"/>
      <c r="ANU45" s="126"/>
      <c r="ANV45" s="126"/>
      <c r="ANW45" s="126"/>
      <c r="ANX45" s="126"/>
      <c r="ANY45" s="126"/>
      <c r="ANZ45" s="126"/>
      <c r="AOA45" s="126"/>
      <c r="AOB45" s="126"/>
      <c r="AOC45" s="126"/>
      <c r="AOD45" s="126"/>
      <c r="AOE45" s="126"/>
      <c r="AOF45" s="126"/>
      <c r="AOG45" s="126"/>
      <c r="AOH45" s="126"/>
      <c r="AOI45" s="126"/>
      <c r="AOJ45" s="126"/>
      <c r="AOK45" s="126"/>
      <c r="AOL45" s="126"/>
      <c r="AOM45" s="126"/>
      <c r="AON45" s="126"/>
      <c r="AOO45" s="126"/>
      <c r="AOP45" s="126"/>
      <c r="AOQ45" s="126"/>
      <c r="AOR45" s="126"/>
      <c r="AOS45" s="126"/>
      <c r="AOT45" s="126"/>
      <c r="AOU45" s="126"/>
      <c r="AOV45" s="126"/>
      <c r="AOW45" s="126"/>
      <c r="AOX45" s="126"/>
      <c r="AOY45" s="126"/>
      <c r="AOZ45" s="126"/>
      <c r="APA45" s="126"/>
      <c r="APB45" s="126"/>
      <c r="APC45" s="126"/>
      <c r="APD45" s="126"/>
      <c r="APE45" s="126"/>
      <c r="APF45" s="126"/>
      <c r="APG45" s="126"/>
      <c r="APH45" s="126"/>
      <c r="API45" s="126"/>
      <c r="APJ45" s="126"/>
      <c r="APK45" s="126"/>
      <c r="APL45" s="126"/>
      <c r="APM45" s="126"/>
      <c r="APN45" s="126"/>
      <c r="APO45" s="126"/>
      <c r="APP45" s="126"/>
      <c r="APQ45" s="126"/>
      <c r="APR45" s="126"/>
      <c r="APS45" s="126"/>
      <c r="APT45" s="126"/>
      <c r="APU45" s="126"/>
      <c r="APV45" s="126"/>
      <c r="APW45" s="126"/>
      <c r="APX45" s="126"/>
      <c r="APY45" s="126"/>
      <c r="APZ45" s="126"/>
      <c r="AQA45" s="126"/>
      <c r="AQB45" s="126"/>
      <c r="AQC45" s="126"/>
      <c r="AQD45" s="126"/>
      <c r="AQE45" s="126"/>
      <c r="AQF45" s="126"/>
      <c r="AQG45" s="126"/>
      <c r="AQH45" s="126"/>
      <c r="AQI45" s="126"/>
      <c r="AQJ45" s="126"/>
      <c r="AQK45" s="126"/>
      <c r="AQL45" s="126"/>
      <c r="AQM45" s="126"/>
      <c r="AQN45" s="126"/>
      <c r="AQO45" s="126"/>
      <c r="AQP45" s="126"/>
      <c r="AQQ45" s="126"/>
      <c r="AQR45" s="126"/>
      <c r="AQS45" s="126"/>
      <c r="AQT45" s="126"/>
      <c r="AQU45" s="126"/>
      <c r="AQV45" s="126"/>
      <c r="AQW45" s="126"/>
      <c r="AQX45" s="126"/>
      <c r="AQY45" s="126"/>
      <c r="AQZ45" s="126"/>
      <c r="ARA45" s="126"/>
      <c r="ARB45" s="126"/>
      <c r="ARC45" s="126"/>
      <c r="ARD45" s="126"/>
      <c r="ARE45" s="126"/>
      <c r="ARF45" s="126"/>
      <c r="ARG45" s="126"/>
      <c r="ARH45" s="126"/>
      <c r="ARI45" s="126"/>
      <c r="ARJ45" s="126"/>
      <c r="ARK45" s="126"/>
      <c r="ARL45" s="126"/>
      <c r="ARM45" s="126"/>
      <c r="ARN45" s="126"/>
      <c r="ARO45" s="126"/>
      <c r="ARP45" s="126"/>
      <c r="ARQ45" s="126"/>
      <c r="ARR45" s="126"/>
      <c r="ARS45" s="126"/>
      <c r="ART45" s="126"/>
      <c r="ARU45" s="126"/>
      <c r="ARV45" s="126"/>
      <c r="ARW45" s="126"/>
      <c r="ARX45" s="126"/>
      <c r="ARY45" s="126"/>
      <c r="ARZ45" s="126"/>
      <c r="ASA45" s="126"/>
      <c r="ASB45" s="126"/>
      <c r="ASC45" s="126"/>
      <c r="ASD45" s="126"/>
      <c r="ASE45" s="126"/>
      <c r="ASF45" s="126"/>
      <c r="ASG45" s="126"/>
      <c r="ASH45" s="126"/>
      <c r="ASI45" s="126"/>
      <c r="ASJ45" s="126"/>
      <c r="ASK45" s="126"/>
      <c r="ASL45" s="126"/>
      <c r="ASM45" s="126"/>
      <c r="ASN45" s="126"/>
      <c r="ASO45" s="126"/>
      <c r="ASP45" s="126"/>
      <c r="ASQ45" s="126"/>
      <c r="ASR45" s="126"/>
      <c r="ASS45" s="126"/>
      <c r="AST45" s="126"/>
      <c r="ASU45" s="126"/>
      <c r="ASV45" s="126"/>
      <c r="ASW45" s="126"/>
      <c r="ASX45" s="126"/>
      <c r="ASY45" s="126"/>
      <c r="ASZ45" s="126"/>
      <c r="ATA45" s="126"/>
      <c r="ATB45" s="126"/>
      <c r="ATC45" s="126"/>
      <c r="ATD45" s="126"/>
      <c r="ATE45" s="126"/>
      <c r="ATF45" s="126"/>
      <c r="ATG45" s="126"/>
      <c r="ATH45" s="126"/>
      <c r="ATI45" s="126"/>
      <c r="ATJ45" s="126"/>
      <c r="ATK45" s="126"/>
      <c r="ATL45" s="126"/>
      <c r="ATM45" s="126"/>
      <c r="ATN45" s="126"/>
      <c r="ATO45" s="126"/>
      <c r="ATP45" s="126"/>
      <c r="ATQ45" s="126"/>
      <c r="ATR45" s="126"/>
      <c r="ATS45" s="126"/>
      <c r="ATT45" s="126"/>
      <c r="ATU45" s="126"/>
      <c r="ATV45" s="126"/>
      <c r="ATW45" s="126"/>
      <c r="ATX45" s="126"/>
      <c r="ATY45" s="126"/>
      <c r="ATZ45" s="126"/>
      <c r="AUA45" s="126"/>
      <c r="AUB45" s="126"/>
      <c r="AUC45" s="126"/>
      <c r="AUD45" s="126"/>
      <c r="AUE45" s="126"/>
      <c r="AUF45" s="126"/>
      <c r="AUG45" s="126"/>
      <c r="AUH45" s="126"/>
      <c r="AUI45" s="126"/>
      <c r="AUJ45" s="126"/>
      <c r="AUK45" s="126"/>
      <c r="AUL45" s="126"/>
      <c r="AUM45" s="126"/>
      <c r="AUN45" s="126"/>
      <c r="AUO45" s="126"/>
      <c r="AUP45" s="126"/>
      <c r="AUQ45" s="126"/>
      <c r="AUR45" s="126"/>
      <c r="AUS45" s="126"/>
      <c r="AUT45" s="126"/>
      <c r="AUU45" s="126"/>
      <c r="AUV45" s="126"/>
      <c r="AUW45" s="126"/>
      <c r="AUX45" s="126"/>
      <c r="AUY45" s="126"/>
      <c r="AUZ45" s="126"/>
      <c r="AVA45" s="126"/>
      <c r="AVB45" s="126"/>
      <c r="AVC45" s="126"/>
      <c r="AVD45" s="126"/>
      <c r="AVE45" s="126"/>
      <c r="AVF45" s="126"/>
      <c r="AVG45" s="126"/>
      <c r="AVH45" s="126"/>
      <c r="AVI45" s="126"/>
      <c r="AVJ45" s="126"/>
      <c r="AVK45" s="126"/>
      <c r="AVL45" s="126"/>
      <c r="AVM45" s="126"/>
      <c r="AVN45" s="126"/>
      <c r="AVO45" s="126"/>
      <c r="AVP45" s="126"/>
      <c r="AVQ45" s="126"/>
      <c r="AVR45" s="126"/>
      <c r="AVS45" s="126"/>
      <c r="AVT45" s="126"/>
      <c r="AVU45" s="126"/>
      <c r="AVV45" s="126"/>
      <c r="AVW45" s="126"/>
      <c r="AVX45" s="126"/>
      <c r="AVY45" s="126"/>
      <c r="AVZ45" s="126"/>
      <c r="AWA45" s="126"/>
      <c r="AWB45" s="126"/>
      <c r="AWC45" s="126"/>
      <c r="AWD45" s="126"/>
      <c r="AWE45" s="126"/>
      <c r="AWF45" s="126"/>
      <c r="AWG45" s="126"/>
      <c r="AWH45" s="126"/>
      <c r="AWI45" s="126"/>
      <c r="AWJ45" s="126"/>
      <c r="AWK45" s="126"/>
      <c r="AWL45" s="126"/>
      <c r="AWM45" s="126"/>
      <c r="AWN45" s="126"/>
      <c r="AWO45" s="126"/>
      <c r="AWP45" s="126"/>
      <c r="AWQ45" s="126"/>
      <c r="AWR45" s="126"/>
      <c r="AWS45" s="126"/>
      <c r="AWT45" s="126"/>
      <c r="AWU45" s="126"/>
      <c r="AWV45" s="126"/>
      <c r="AWW45" s="126"/>
      <c r="AWX45" s="126"/>
      <c r="AWY45" s="126"/>
      <c r="AWZ45" s="126"/>
      <c r="AXA45" s="126"/>
      <c r="AXB45" s="126"/>
      <c r="AXC45" s="126"/>
      <c r="AXD45" s="126"/>
      <c r="AXE45" s="126"/>
      <c r="AXF45" s="126"/>
      <c r="AXG45" s="126"/>
      <c r="AXH45" s="126"/>
      <c r="AXI45" s="126"/>
      <c r="AXJ45" s="126"/>
      <c r="AXK45" s="126"/>
      <c r="AXL45" s="126"/>
      <c r="AXM45" s="126"/>
      <c r="AXN45" s="126"/>
      <c r="AXO45" s="126"/>
      <c r="AXP45" s="126"/>
      <c r="AXQ45" s="126"/>
      <c r="AXR45" s="126"/>
      <c r="AXS45" s="126"/>
      <c r="AXT45" s="126"/>
      <c r="AXU45" s="126"/>
      <c r="AXV45" s="126"/>
      <c r="AXW45" s="126"/>
      <c r="AXX45" s="126"/>
      <c r="AXY45" s="126"/>
      <c r="AXZ45" s="126"/>
      <c r="AYA45" s="126"/>
      <c r="AYB45" s="126"/>
      <c r="AYC45" s="126"/>
      <c r="AYD45" s="126"/>
      <c r="AYE45" s="126"/>
      <c r="AYF45" s="126"/>
      <c r="AYG45" s="126"/>
      <c r="AYH45" s="126"/>
      <c r="AYI45" s="126"/>
      <c r="AYJ45" s="126"/>
      <c r="AYK45" s="126"/>
      <c r="AYL45" s="126"/>
      <c r="AYM45" s="126"/>
      <c r="AYN45" s="126"/>
      <c r="AYO45" s="126"/>
      <c r="AYP45" s="126"/>
      <c r="AYQ45" s="126"/>
      <c r="AYR45" s="126"/>
      <c r="AYS45" s="126"/>
      <c r="AYT45" s="126"/>
      <c r="AYU45" s="126"/>
      <c r="AYV45" s="126"/>
      <c r="AYW45" s="126"/>
      <c r="AYX45" s="126"/>
      <c r="AYY45" s="126"/>
      <c r="AYZ45" s="126"/>
      <c r="AZA45" s="126"/>
      <c r="AZB45" s="126"/>
      <c r="AZC45" s="126"/>
      <c r="AZD45" s="126"/>
      <c r="AZE45" s="126"/>
      <c r="AZF45" s="126"/>
      <c r="AZG45" s="126"/>
      <c r="AZH45" s="126"/>
      <c r="AZI45" s="126"/>
      <c r="AZJ45" s="126"/>
      <c r="AZK45" s="126"/>
      <c r="AZL45" s="126"/>
      <c r="AZM45" s="126"/>
      <c r="AZN45" s="126"/>
      <c r="AZO45" s="126"/>
      <c r="AZP45" s="126"/>
      <c r="AZQ45" s="126"/>
      <c r="AZR45" s="126"/>
      <c r="AZS45" s="126"/>
      <c r="AZT45" s="126"/>
      <c r="AZU45" s="126"/>
      <c r="AZV45" s="126"/>
      <c r="AZW45" s="126"/>
      <c r="AZX45" s="126"/>
      <c r="AZY45" s="126"/>
      <c r="AZZ45" s="126"/>
      <c r="BAA45" s="126"/>
      <c r="BAB45" s="126"/>
      <c r="BAC45" s="126"/>
      <c r="BAD45" s="126"/>
      <c r="BAE45" s="126"/>
      <c r="BAF45" s="126"/>
      <c r="BAG45" s="126"/>
      <c r="BAH45" s="126"/>
      <c r="BAI45" s="126"/>
      <c r="BAJ45" s="126"/>
      <c r="BAK45" s="126"/>
      <c r="BAL45" s="126"/>
      <c r="BAM45" s="126"/>
      <c r="BAN45" s="126"/>
      <c r="BAO45" s="126"/>
      <c r="BAP45" s="126"/>
      <c r="BAQ45" s="126"/>
      <c r="BAR45" s="126"/>
      <c r="BAS45" s="126"/>
      <c r="BAT45" s="126"/>
      <c r="BAU45" s="126"/>
      <c r="BAV45" s="126"/>
      <c r="BAW45" s="126"/>
      <c r="BAX45" s="126"/>
      <c r="BAY45" s="126"/>
      <c r="BAZ45" s="126"/>
      <c r="BBA45" s="126"/>
      <c r="BBB45" s="126"/>
      <c r="BBC45" s="126"/>
      <c r="BBD45" s="126"/>
      <c r="BBE45" s="126"/>
      <c r="BBF45" s="126"/>
      <c r="BBG45" s="126"/>
      <c r="BBH45" s="126"/>
      <c r="BBI45" s="126"/>
      <c r="BBJ45" s="126"/>
      <c r="BBK45" s="126"/>
      <c r="BBL45" s="126"/>
      <c r="BBM45" s="126"/>
      <c r="BBN45" s="126"/>
      <c r="BBO45" s="126"/>
      <c r="BBP45" s="126"/>
      <c r="BBQ45" s="126"/>
      <c r="BBR45" s="126"/>
      <c r="BBS45" s="126"/>
      <c r="BBT45" s="126"/>
      <c r="BBU45" s="126"/>
      <c r="BBV45" s="126"/>
      <c r="BBW45" s="126"/>
      <c r="BBX45" s="126"/>
      <c r="BBY45" s="126"/>
      <c r="BBZ45" s="126"/>
      <c r="BCA45" s="126"/>
      <c r="BCB45" s="126"/>
      <c r="BCC45" s="126"/>
      <c r="BCD45" s="126"/>
      <c r="BCE45" s="126"/>
      <c r="BCF45" s="126"/>
      <c r="BCG45" s="126"/>
      <c r="BCH45" s="126"/>
      <c r="BCI45" s="126"/>
      <c r="BCJ45" s="126"/>
      <c r="BCK45" s="126"/>
      <c r="BCL45" s="126"/>
      <c r="BCM45" s="126"/>
      <c r="BCN45" s="126"/>
      <c r="BCO45" s="126"/>
      <c r="BCP45" s="126"/>
      <c r="BCQ45" s="126"/>
      <c r="BCR45" s="126"/>
      <c r="BCS45" s="126"/>
      <c r="BCT45" s="126"/>
      <c r="BCU45" s="126"/>
      <c r="BCV45" s="126"/>
      <c r="BCW45" s="126"/>
      <c r="BCX45" s="126"/>
      <c r="BCY45" s="126"/>
      <c r="BCZ45" s="126"/>
      <c r="BDA45" s="126"/>
      <c r="BDB45" s="126"/>
      <c r="BDC45" s="126"/>
      <c r="BDD45" s="126"/>
      <c r="BDE45" s="126"/>
      <c r="BDF45" s="126"/>
      <c r="BDG45" s="126"/>
      <c r="BDH45" s="126"/>
      <c r="BDI45" s="126"/>
      <c r="BDJ45" s="126"/>
      <c r="BDK45" s="126"/>
      <c r="BDL45" s="126"/>
      <c r="BDM45" s="126"/>
      <c r="BDN45" s="126"/>
      <c r="BDO45" s="126"/>
      <c r="BDP45" s="126"/>
      <c r="BDQ45" s="126"/>
      <c r="BDR45" s="126"/>
      <c r="BDS45" s="126"/>
      <c r="BDT45" s="126"/>
      <c r="BDU45" s="126"/>
      <c r="BDV45" s="126"/>
      <c r="BDW45" s="126"/>
      <c r="BDX45" s="126"/>
      <c r="BDY45" s="126"/>
      <c r="BDZ45" s="126"/>
      <c r="BEA45" s="126"/>
      <c r="BEB45" s="126"/>
      <c r="BEC45" s="126"/>
      <c r="BED45" s="126"/>
      <c r="BEE45" s="126"/>
      <c r="BEF45" s="126"/>
      <c r="BEG45" s="126"/>
      <c r="BEH45" s="126"/>
      <c r="BEI45" s="126"/>
      <c r="BEJ45" s="126"/>
      <c r="BEK45" s="126"/>
      <c r="BEL45" s="126"/>
      <c r="BEM45" s="126"/>
      <c r="BEN45" s="126"/>
      <c r="BEO45" s="126"/>
      <c r="BEP45" s="126"/>
      <c r="BEQ45" s="126"/>
      <c r="BER45" s="126"/>
      <c r="BES45" s="126"/>
      <c r="BET45" s="126"/>
      <c r="BEU45" s="126"/>
      <c r="BEV45" s="126"/>
      <c r="BEW45" s="126"/>
      <c r="BEX45" s="126"/>
      <c r="BEY45" s="126"/>
      <c r="BEZ45" s="126"/>
      <c r="BFA45" s="126"/>
      <c r="BFB45" s="126"/>
      <c r="BFC45" s="126"/>
      <c r="BFD45" s="126"/>
      <c r="BFE45" s="126"/>
      <c r="BFF45" s="126"/>
      <c r="BFG45" s="126"/>
      <c r="BFH45" s="126"/>
      <c r="BFI45" s="126"/>
      <c r="BFJ45" s="126"/>
      <c r="BFK45" s="126"/>
      <c r="BFL45" s="126"/>
      <c r="BFM45" s="126"/>
      <c r="BFN45" s="126"/>
      <c r="BFO45" s="126"/>
      <c r="BFP45" s="126"/>
      <c r="BFQ45" s="126"/>
      <c r="BFR45" s="126"/>
      <c r="BFS45" s="126"/>
      <c r="BFT45" s="126"/>
      <c r="BFU45" s="126"/>
      <c r="BFV45" s="126"/>
      <c r="BFW45" s="126"/>
      <c r="BFX45" s="126"/>
      <c r="BFY45" s="126"/>
      <c r="BFZ45" s="126"/>
      <c r="BGA45" s="126"/>
      <c r="BGB45" s="126"/>
      <c r="BGC45" s="126"/>
      <c r="BGD45" s="126"/>
      <c r="BGE45" s="126"/>
      <c r="BGF45" s="126"/>
      <c r="BGG45" s="126"/>
      <c r="BGH45" s="126"/>
      <c r="BGI45" s="126"/>
      <c r="BGJ45" s="126"/>
      <c r="BGK45" s="126"/>
      <c r="BGL45" s="126"/>
      <c r="BGM45" s="126"/>
      <c r="BGN45" s="126"/>
      <c r="BGO45" s="126"/>
      <c r="BGP45" s="126"/>
      <c r="BGQ45" s="126"/>
      <c r="BGR45" s="126"/>
      <c r="BGS45" s="126"/>
      <c r="BGT45" s="126"/>
      <c r="BGU45" s="126"/>
      <c r="BGV45" s="126"/>
      <c r="BGW45" s="126"/>
      <c r="BGX45" s="126"/>
      <c r="BGY45" s="126"/>
      <c r="BGZ45" s="126"/>
      <c r="BHA45" s="126"/>
      <c r="BHB45" s="126"/>
      <c r="BHC45" s="126"/>
      <c r="BHD45" s="126"/>
      <c r="BHE45" s="126"/>
      <c r="BHF45" s="126"/>
      <c r="BHG45" s="126"/>
      <c r="BHH45" s="126"/>
      <c r="BHI45" s="126"/>
      <c r="BHJ45" s="126"/>
      <c r="BHK45" s="126"/>
      <c r="BHL45" s="126"/>
      <c r="BHM45" s="126"/>
      <c r="BHN45" s="126"/>
      <c r="BHO45" s="126"/>
      <c r="BHP45" s="126"/>
      <c r="BHQ45" s="126"/>
      <c r="BHR45" s="126"/>
      <c r="BHS45" s="126"/>
      <c r="BHT45" s="126"/>
      <c r="BHU45" s="126"/>
      <c r="BHV45" s="126"/>
      <c r="BHW45" s="126"/>
      <c r="BHX45" s="126"/>
      <c r="BHY45" s="126"/>
      <c r="BHZ45" s="126"/>
      <c r="BIA45" s="126"/>
      <c r="BIB45" s="126"/>
      <c r="BIC45" s="126"/>
      <c r="BID45" s="126"/>
      <c r="BIE45" s="126"/>
      <c r="BIF45" s="126"/>
      <c r="BIG45" s="126"/>
      <c r="BIH45" s="126"/>
      <c r="BII45" s="126"/>
      <c r="BIJ45" s="126"/>
      <c r="BIK45" s="126"/>
      <c r="BIL45" s="126"/>
      <c r="BIM45" s="126"/>
      <c r="BIN45" s="126"/>
      <c r="BIO45" s="126"/>
      <c r="BIP45" s="126"/>
      <c r="BIQ45" s="126"/>
      <c r="BIR45" s="126"/>
      <c r="BIS45" s="126"/>
      <c r="BIT45" s="126"/>
      <c r="BIU45" s="126"/>
      <c r="BIV45" s="126"/>
      <c r="BIW45" s="126"/>
      <c r="BIX45" s="126"/>
      <c r="BIY45" s="126"/>
      <c r="BIZ45" s="126"/>
      <c r="BJA45" s="126"/>
      <c r="BJB45" s="126"/>
      <c r="BJC45" s="126"/>
      <c r="BJD45" s="126"/>
      <c r="BJE45" s="126"/>
      <c r="BJF45" s="126"/>
      <c r="BJG45" s="126"/>
      <c r="BJH45" s="126"/>
      <c r="BJI45" s="126"/>
      <c r="BJJ45" s="126"/>
      <c r="BJK45" s="126"/>
      <c r="BJL45" s="126"/>
      <c r="BJM45" s="126"/>
      <c r="BJN45" s="126"/>
      <c r="BJO45" s="126"/>
      <c r="BJP45" s="126"/>
      <c r="BJQ45" s="126"/>
      <c r="BJR45" s="126"/>
      <c r="BJS45" s="126"/>
      <c r="BJT45" s="126"/>
      <c r="BJU45" s="126"/>
      <c r="BJV45" s="126"/>
      <c r="BJW45" s="126"/>
      <c r="BJX45" s="126"/>
      <c r="BJY45" s="126"/>
      <c r="BJZ45" s="126"/>
      <c r="BKA45" s="126"/>
      <c r="BKB45" s="126"/>
      <c r="BKC45" s="126"/>
      <c r="BKD45" s="126"/>
      <c r="BKE45" s="126"/>
      <c r="BKF45" s="126"/>
      <c r="BKG45" s="126"/>
      <c r="BKH45" s="126"/>
      <c r="BKI45" s="126"/>
      <c r="BKJ45" s="126"/>
      <c r="BKK45" s="126"/>
      <c r="BKL45" s="126"/>
      <c r="BKM45" s="126"/>
      <c r="BKN45" s="126"/>
      <c r="BKO45" s="126"/>
      <c r="BKP45" s="126"/>
      <c r="BKQ45" s="126"/>
      <c r="BKR45" s="126"/>
      <c r="BKS45" s="126"/>
      <c r="BKT45" s="126"/>
      <c r="BKU45" s="126"/>
      <c r="BKV45" s="126"/>
      <c r="BKW45" s="126"/>
      <c r="BKX45" s="126"/>
      <c r="BKY45" s="126"/>
      <c r="BKZ45" s="126"/>
      <c r="BLA45" s="126"/>
      <c r="BLB45" s="126"/>
      <c r="BLC45" s="126"/>
      <c r="BLD45" s="126"/>
      <c r="BLE45" s="126"/>
      <c r="BLF45" s="126"/>
      <c r="BLG45" s="126"/>
      <c r="BLH45" s="126"/>
      <c r="BLI45" s="126"/>
      <c r="BLJ45" s="126"/>
      <c r="BLK45" s="126"/>
      <c r="BLL45" s="126"/>
      <c r="BLM45" s="126"/>
      <c r="BLN45" s="126"/>
      <c r="BLO45" s="126"/>
      <c r="BLP45" s="126"/>
      <c r="BLQ45" s="126"/>
      <c r="BLR45" s="126"/>
      <c r="BLS45" s="126"/>
      <c r="BLT45" s="126"/>
      <c r="BLU45" s="126"/>
      <c r="BLV45" s="126"/>
      <c r="BLW45" s="126"/>
      <c r="BLX45" s="126"/>
      <c r="BLY45" s="126"/>
      <c r="BLZ45" s="126"/>
      <c r="BMA45" s="126"/>
      <c r="BMB45" s="126"/>
      <c r="BMC45" s="126"/>
      <c r="BMD45" s="126"/>
      <c r="BME45" s="126"/>
      <c r="BMF45" s="126"/>
      <c r="BMG45" s="126"/>
      <c r="BMH45" s="126"/>
      <c r="BMI45" s="126"/>
      <c r="BMJ45" s="126"/>
      <c r="BMK45" s="126"/>
      <c r="BML45" s="126"/>
      <c r="BMM45" s="126"/>
      <c r="BMN45" s="126"/>
      <c r="BMO45" s="126"/>
      <c r="BMP45" s="126"/>
      <c r="BMQ45" s="126"/>
      <c r="BMR45" s="126"/>
      <c r="BMS45" s="126"/>
      <c r="BMT45" s="126"/>
      <c r="BMU45" s="126"/>
      <c r="BMV45" s="126"/>
      <c r="BMW45" s="126"/>
      <c r="BMX45" s="126"/>
      <c r="BMY45" s="126"/>
      <c r="BMZ45" s="126"/>
      <c r="BNA45" s="126"/>
      <c r="BNB45" s="126"/>
      <c r="BNC45" s="126"/>
      <c r="BND45" s="126"/>
      <c r="BNE45" s="126"/>
      <c r="BNF45" s="126"/>
      <c r="BNG45" s="126"/>
      <c r="BNH45" s="126"/>
      <c r="BNI45" s="126"/>
      <c r="BNJ45" s="126"/>
      <c r="BNK45" s="126"/>
      <c r="BNL45" s="126"/>
      <c r="BNM45" s="126"/>
      <c r="BNN45" s="126"/>
      <c r="BNO45" s="126"/>
      <c r="BNP45" s="126"/>
      <c r="BNQ45" s="126"/>
      <c r="BNR45" s="126"/>
      <c r="BNS45" s="126"/>
      <c r="BNT45" s="126"/>
      <c r="BNU45" s="126"/>
      <c r="BNV45" s="126"/>
      <c r="BNW45" s="126"/>
      <c r="BNX45" s="126"/>
      <c r="BNY45" s="126"/>
      <c r="BNZ45" s="126"/>
      <c r="BOA45" s="126"/>
      <c r="BOB45" s="126"/>
      <c r="BOC45" s="126"/>
      <c r="BOD45" s="126"/>
      <c r="BOE45" s="126"/>
      <c r="BOF45" s="126"/>
      <c r="BOG45" s="126"/>
      <c r="BOH45" s="126"/>
      <c r="BOI45" s="126"/>
      <c r="BOJ45" s="126"/>
      <c r="BOK45" s="126"/>
      <c r="BOL45" s="126"/>
      <c r="BOM45" s="126"/>
      <c r="BON45" s="126"/>
      <c r="BOO45" s="126"/>
      <c r="BOP45" s="126"/>
      <c r="BOQ45" s="126"/>
      <c r="BOR45" s="126"/>
      <c r="BOS45" s="126"/>
      <c r="BOT45" s="126"/>
      <c r="BOU45" s="126"/>
      <c r="BOV45" s="126"/>
      <c r="BOW45" s="126"/>
      <c r="BOX45" s="126"/>
      <c r="BOY45" s="126"/>
      <c r="BOZ45" s="126"/>
      <c r="BPA45" s="126"/>
      <c r="BPB45" s="126"/>
      <c r="BPC45" s="126"/>
      <c r="BPD45" s="126"/>
      <c r="BPE45" s="126"/>
      <c r="BPF45" s="126"/>
      <c r="BPG45" s="126"/>
      <c r="BPH45" s="126"/>
      <c r="BPI45" s="126"/>
      <c r="BPJ45" s="126"/>
      <c r="BPK45" s="126"/>
      <c r="BPL45" s="126"/>
      <c r="BPM45" s="126"/>
      <c r="BPN45" s="126"/>
      <c r="BPO45" s="126"/>
      <c r="BPP45" s="126"/>
      <c r="BPQ45" s="126"/>
      <c r="BPR45" s="126"/>
      <c r="BPS45" s="126"/>
      <c r="BPT45" s="126"/>
      <c r="BPU45" s="126"/>
      <c r="BPV45" s="126"/>
      <c r="BPW45" s="126"/>
      <c r="BPX45" s="126"/>
      <c r="BPY45" s="126"/>
      <c r="BPZ45" s="126"/>
      <c r="BQA45" s="126"/>
      <c r="BQB45" s="126"/>
      <c r="BQC45" s="126"/>
      <c r="BQD45" s="126"/>
      <c r="BQE45" s="126"/>
      <c r="BQF45" s="126"/>
      <c r="BQG45" s="126"/>
      <c r="BQH45" s="126"/>
      <c r="BQI45" s="126"/>
      <c r="BQJ45" s="126"/>
      <c r="BQK45" s="126"/>
      <c r="BQL45" s="126"/>
      <c r="BQM45" s="126"/>
      <c r="BQN45" s="126"/>
      <c r="BQO45" s="126"/>
      <c r="BQP45" s="126"/>
      <c r="BQQ45" s="126"/>
      <c r="BQR45" s="126"/>
      <c r="BQS45" s="126"/>
      <c r="BQT45" s="126"/>
      <c r="BQU45" s="126"/>
      <c r="BQV45" s="126"/>
      <c r="BQW45" s="126"/>
      <c r="BQX45" s="126"/>
      <c r="BQY45" s="126"/>
      <c r="BQZ45" s="126"/>
      <c r="BRA45" s="126"/>
      <c r="BRB45" s="126"/>
      <c r="BRC45" s="126"/>
      <c r="BRD45" s="126"/>
      <c r="BRE45" s="126"/>
      <c r="BRF45" s="126"/>
      <c r="BRG45" s="126"/>
      <c r="BRH45" s="126"/>
      <c r="BRI45" s="126"/>
      <c r="BRJ45" s="126"/>
      <c r="BRK45" s="126"/>
      <c r="BRL45" s="126"/>
      <c r="BRM45" s="126"/>
      <c r="BRN45" s="126"/>
      <c r="BRO45" s="126"/>
      <c r="BRP45" s="126"/>
      <c r="BRQ45" s="126"/>
      <c r="BRR45" s="126"/>
      <c r="BRS45" s="126"/>
      <c r="BRT45" s="126"/>
      <c r="BRU45" s="126"/>
      <c r="BRV45" s="126"/>
      <c r="BRW45" s="126"/>
      <c r="BRX45" s="126"/>
      <c r="BRY45" s="126"/>
      <c r="BRZ45" s="126"/>
      <c r="BSA45" s="126"/>
      <c r="BSB45" s="126"/>
      <c r="BSC45" s="126"/>
      <c r="BSD45" s="126"/>
      <c r="BSE45" s="126"/>
      <c r="BSF45" s="126"/>
      <c r="BSG45" s="126"/>
      <c r="BSH45" s="126"/>
      <c r="BSI45" s="126"/>
      <c r="BSJ45" s="126"/>
      <c r="BSK45" s="126"/>
      <c r="BSL45" s="126"/>
      <c r="BSM45" s="126"/>
      <c r="BSN45" s="126"/>
      <c r="BSO45" s="126"/>
      <c r="BSP45" s="126"/>
      <c r="BSQ45" s="126"/>
      <c r="BSR45" s="126"/>
      <c r="BSS45" s="126"/>
      <c r="BST45" s="126"/>
      <c r="BSU45" s="126"/>
      <c r="BSV45" s="126"/>
      <c r="BSW45" s="126"/>
      <c r="BSX45" s="126"/>
      <c r="BSY45" s="126"/>
      <c r="BSZ45" s="126"/>
      <c r="BTA45" s="126"/>
      <c r="BTB45" s="126"/>
      <c r="BTC45" s="126"/>
      <c r="BTD45" s="126"/>
      <c r="BTE45" s="126"/>
      <c r="BTF45" s="126"/>
      <c r="BTG45" s="126"/>
      <c r="BTH45" s="126"/>
      <c r="BTI45" s="126"/>
      <c r="BTJ45" s="126"/>
      <c r="BTK45" s="126"/>
      <c r="BTL45" s="126"/>
      <c r="BTM45" s="126"/>
      <c r="BTN45" s="126"/>
      <c r="BTO45" s="126"/>
      <c r="BTP45" s="126"/>
      <c r="BTQ45" s="126"/>
      <c r="BTR45" s="126"/>
      <c r="BTS45" s="126"/>
      <c r="BTT45" s="126"/>
      <c r="BTU45" s="126"/>
      <c r="BTV45" s="126"/>
      <c r="BTW45" s="126"/>
      <c r="BTX45" s="126"/>
      <c r="BTY45" s="126"/>
      <c r="BTZ45" s="126"/>
      <c r="BUA45" s="126"/>
      <c r="BUB45" s="126"/>
      <c r="BUC45" s="126"/>
      <c r="BUD45" s="126"/>
      <c r="BUE45" s="126"/>
      <c r="BUF45" s="126"/>
      <c r="BUG45" s="126"/>
      <c r="BUH45" s="126"/>
      <c r="BUI45" s="126"/>
      <c r="BUJ45" s="126"/>
      <c r="BUK45" s="126"/>
      <c r="BUL45" s="126"/>
      <c r="BUM45" s="126"/>
      <c r="BUN45" s="126"/>
      <c r="BUO45" s="126"/>
      <c r="BUP45" s="126"/>
      <c r="BUQ45" s="126"/>
      <c r="BUR45" s="126"/>
      <c r="BUS45" s="126"/>
      <c r="BUT45" s="126"/>
      <c r="BUU45" s="126"/>
      <c r="BUV45" s="126"/>
      <c r="BUW45" s="126"/>
      <c r="BUX45" s="126"/>
      <c r="BUY45" s="126"/>
      <c r="BUZ45" s="126"/>
      <c r="BVA45" s="126"/>
      <c r="BVB45" s="126"/>
      <c r="BVC45" s="126"/>
      <c r="BVD45" s="126"/>
      <c r="BVE45" s="126"/>
      <c r="BVF45" s="126"/>
      <c r="BVG45" s="126"/>
      <c r="BVH45" s="126"/>
      <c r="BVI45" s="126"/>
      <c r="BVJ45" s="126"/>
      <c r="BVK45" s="126"/>
      <c r="BVL45" s="126"/>
      <c r="BVM45" s="126"/>
      <c r="BVN45" s="126"/>
      <c r="BVO45" s="126"/>
      <c r="BVP45" s="126"/>
      <c r="BVQ45" s="126"/>
      <c r="BVR45" s="126"/>
      <c r="BVS45" s="126"/>
      <c r="BVT45" s="126"/>
      <c r="BVU45" s="126"/>
      <c r="BVV45" s="126"/>
      <c r="BVW45" s="126"/>
      <c r="BVX45" s="126"/>
      <c r="BVY45" s="126"/>
      <c r="BVZ45" s="126"/>
      <c r="BWA45" s="126"/>
      <c r="BWB45" s="126"/>
      <c r="BWC45" s="126"/>
      <c r="BWD45" s="126"/>
      <c r="BWE45" s="126"/>
      <c r="BWF45" s="126"/>
      <c r="BWG45" s="126"/>
      <c r="BWH45" s="126"/>
      <c r="BWI45" s="126"/>
      <c r="BWJ45" s="126"/>
      <c r="BWK45" s="126"/>
      <c r="BWL45" s="126"/>
      <c r="BWM45" s="126"/>
      <c r="BWN45" s="126"/>
      <c r="BWO45" s="126"/>
      <c r="BWP45" s="126"/>
      <c r="BWQ45" s="126"/>
      <c r="BWR45" s="126"/>
      <c r="BWS45" s="126"/>
      <c r="BWT45" s="126"/>
      <c r="BWU45" s="126"/>
      <c r="BWV45" s="126"/>
      <c r="BWW45" s="126"/>
      <c r="BWX45" s="126"/>
      <c r="BWY45" s="126"/>
      <c r="BWZ45" s="126"/>
      <c r="BXA45" s="126"/>
      <c r="BXB45" s="126"/>
      <c r="BXC45" s="126"/>
      <c r="BXD45" s="126"/>
      <c r="BXE45" s="126"/>
      <c r="BXF45" s="126"/>
      <c r="BXG45" s="126"/>
      <c r="BXH45" s="126"/>
      <c r="BXI45" s="126"/>
      <c r="BXJ45" s="126"/>
      <c r="BXK45" s="126"/>
      <c r="BXL45" s="126"/>
      <c r="BXM45" s="126"/>
      <c r="BXN45" s="126"/>
      <c r="BXO45" s="126"/>
      <c r="BXP45" s="126"/>
      <c r="BXQ45" s="126"/>
      <c r="BXR45" s="126"/>
      <c r="BXS45" s="126"/>
      <c r="BXT45" s="126"/>
      <c r="BXU45" s="126"/>
      <c r="BXV45" s="126"/>
      <c r="BXW45" s="126"/>
      <c r="BXX45" s="126"/>
      <c r="BXY45" s="126"/>
      <c r="BXZ45" s="126"/>
      <c r="BYA45" s="126"/>
      <c r="BYB45" s="126"/>
      <c r="BYC45" s="126"/>
      <c r="BYD45" s="126"/>
      <c r="BYE45" s="126"/>
      <c r="BYF45" s="126"/>
      <c r="BYG45" s="126"/>
      <c r="BYH45" s="126"/>
      <c r="BYI45" s="126"/>
      <c r="BYJ45" s="126"/>
      <c r="BYK45" s="126"/>
      <c r="BYL45" s="126"/>
      <c r="BYM45" s="126"/>
      <c r="BYN45" s="126"/>
      <c r="BYO45" s="126"/>
      <c r="BYP45" s="126"/>
      <c r="BYQ45" s="126"/>
      <c r="BYR45" s="126"/>
      <c r="BYS45" s="126"/>
      <c r="BYT45" s="126"/>
      <c r="BYU45" s="126"/>
      <c r="BYV45" s="126"/>
      <c r="BYW45" s="126"/>
      <c r="BYX45" s="126"/>
      <c r="BYY45" s="126"/>
      <c r="BYZ45" s="126"/>
      <c r="BZA45" s="126"/>
      <c r="BZB45" s="126"/>
      <c r="BZC45" s="126"/>
      <c r="BZD45" s="126"/>
      <c r="BZE45" s="126"/>
      <c r="BZF45" s="126"/>
      <c r="BZG45" s="126"/>
      <c r="BZH45" s="126"/>
      <c r="BZI45" s="126"/>
      <c r="BZJ45" s="126"/>
      <c r="BZK45" s="126"/>
      <c r="BZL45" s="126"/>
      <c r="BZM45" s="126"/>
      <c r="BZN45" s="126"/>
      <c r="BZO45" s="126"/>
      <c r="BZP45" s="126"/>
      <c r="BZQ45" s="126"/>
      <c r="BZR45" s="126"/>
      <c r="BZS45" s="126"/>
      <c r="BZT45" s="126"/>
      <c r="BZU45" s="126"/>
      <c r="BZV45" s="126"/>
      <c r="BZW45" s="126"/>
      <c r="BZX45" s="126"/>
      <c r="BZY45" s="126"/>
      <c r="BZZ45" s="126"/>
      <c r="CAA45" s="126"/>
      <c r="CAB45" s="126"/>
      <c r="CAC45" s="126"/>
      <c r="CAD45" s="126"/>
      <c r="CAE45" s="126"/>
      <c r="CAF45" s="126"/>
      <c r="CAG45" s="126"/>
      <c r="CAH45" s="126"/>
      <c r="CAI45" s="126"/>
      <c r="CAJ45" s="126"/>
      <c r="CAK45" s="126"/>
      <c r="CAL45" s="126"/>
      <c r="CAM45" s="126"/>
      <c r="CAN45" s="126"/>
      <c r="CAO45" s="126"/>
      <c r="CAP45" s="126"/>
      <c r="CAQ45" s="126"/>
      <c r="CAR45" s="126"/>
      <c r="CAS45" s="126"/>
      <c r="CAT45" s="126"/>
      <c r="CAU45" s="126"/>
      <c r="CAV45" s="126"/>
      <c r="CAW45" s="126"/>
      <c r="CAX45" s="126"/>
      <c r="CAY45" s="126"/>
      <c r="CAZ45" s="126"/>
      <c r="CBA45" s="126"/>
      <c r="CBB45" s="126"/>
      <c r="CBC45" s="126"/>
      <c r="CBD45" s="126"/>
      <c r="CBE45" s="126"/>
      <c r="CBF45" s="126"/>
      <c r="CBG45" s="126"/>
      <c r="CBH45" s="126"/>
      <c r="CBI45" s="126"/>
      <c r="CBJ45" s="126"/>
      <c r="CBK45" s="126"/>
      <c r="CBL45" s="126"/>
      <c r="CBM45" s="126"/>
      <c r="CBN45" s="126"/>
      <c r="CBO45" s="126"/>
      <c r="CBP45" s="126"/>
      <c r="CBQ45" s="126"/>
      <c r="CBR45" s="126"/>
      <c r="CBS45" s="126"/>
      <c r="CBT45" s="126"/>
      <c r="CBU45" s="126"/>
      <c r="CBV45" s="126"/>
      <c r="CBW45" s="126"/>
      <c r="CBX45" s="126"/>
      <c r="CBY45" s="126"/>
      <c r="CBZ45" s="126"/>
      <c r="CCA45" s="126"/>
      <c r="CCB45" s="126"/>
      <c r="CCC45" s="126"/>
      <c r="CCD45" s="126"/>
      <c r="CCE45" s="126"/>
      <c r="CCF45" s="126"/>
      <c r="CCG45" s="126"/>
      <c r="CCH45" s="126"/>
      <c r="CCI45" s="126"/>
      <c r="CCJ45" s="126"/>
      <c r="CCK45" s="126"/>
      <c r="CCL45" s="126"/>
      <c r="CCM45" s="126"/>
      <c r="CCN45" s="126"/>
      <c r="CCO45" s="126"/>
      <c r="CCP45" s="126"/>
      <c r="CCQ45" s="126"/>
      <c r="CCR45" s="126"/>
      <c r="CCS45" s="126"/>
      <c r="CCT45" s="126"/>
      <c r="CCU45" s="126"/>
      <c r="CCV45" s="126"/>
      <c r="CCW45" s="126"/>
      <c r="CCX45" s="126"/>
      <c r="CCY45" s="126"/>
      <c r="CCZ45" s="126"/>
      <c r="CDA45" s="126"/>
      <c r="CDB45" s="126"/>
      <c r="CDC45" s="126"/>
      <c r="CDD45" s="126"/>
      <c r="CDE45" s="126"/>
      <c r="CDF45" s="126"/>
      <c r="CDG45" s="126"/>
      <c r="CDH45" s="126"/>
      <c r="CDI45" s="126"/>
      <c r="CDJ45" s="126"/>
      <c r="CDK45" s="126"/>
      <c r="CDL45" s="126"/>
      <c r="CDM45" s="126"/>
      <c r="CDN45" s="126"/>
      <c r="CDO45" s="126"/>
      <c r="CDP45" s="126"/>
      <c r="CDQ45" s="126"/>
      <c r="CDR45" s="126"/>
      <c r="CDS45" s="126"/>
      <c r="CDT45" s="126"/>
      <c r="CDU45" s="126"/>
      <c r="CDV45" s="126"/>
      <c r="CDW45" s="126"/>
      <c r="CDX45" s="126"/>
      <c r="CDY45" s="126"/>
      <c r="CDZ45" s="126"/>
      <c r="CEA45" s="126"/>
      <c r="CEB45" s="126"/>
      <c r="CEC45" s="126"/>
      <c r="CED45" s="126"/>
      <c r="CEE45" s="126"/>
      <c r="CEF45" s="126"/>
      <c r="CEG45" s="126"/>
      <c r="CEH45" s="126"/>
      <c r="CEI45" s="126"/>
      <c r="CEJ45" s="126"/>
      <c r="CEK45" s="126"/>
      <c r="CEL45" s="126"/>
      <c r="CEM45" s="126"/>
      <c r="CEN45" s="126"/>
      <c r="CEO45" s="126"/>
      <c r="CEP45" s="126"/>
      <c r="CEQ45" s="126"/>
      <c r="CER45" s="126"/>
      <c r="CES45" s="126"/>
      <c r="CET45" s="126"/>
      <c r="CEU45" s="126"/>
      <c r="CEV45" s="126"/>
      <c r="CEW45" s="126"/>
      <c r="CEX45" s="126"/>
      <c r="CEY45" s="126"/>
      <c r="CEZ45" s="126"/>
      <c r="CFA45" s="126"/>
      <c r="CFB45" s="126"/>
      <c r="CFC45" s="126"/>
      <c r="CFD45" s="126"/>
      <c r="CFE45" s="126"/>
      <c r="CFF45" s="126"/>
      <c r="CFG45" s="126"/>
      <c r="CFH45" s="126"/>
      <c r="CFI45" s="126"/>
      <c r="CFJ45" s="126"/>
      <c r="CFK45" s="126"/>
      <c r="CFL45" s="126"/>
      <c r="CFM45" s="126"/>
      <c r="CFN45" s="126"/>
      <c r="CFO45" s="126"/>
      <c r="CFP45" s="126"/>
      <c r="CFQ45" s="126"/>
      <c r="CFR45" s="126"/>
      <c r="CFS45" s="126"/>
      <c r="CFT45" s="126"/>
      <c r="CFU45" s="126"/>
      <c r="CFV45" s="126"/>
      <c r="CFW45" s="126"/>
      <c r="CFX45" s="126"/>
      <c r="CFY45" s="126"/>
      <c r="CFZ45" s="126"/>
      <c r="CGA45" s="126"/>
      <c r="CGB45" s="126"/>
      <c r="CGC45" s="126"/>
      <c r="CGD45" s="126"/>
      <c r="CGE45" s="126"/>
      <c r="CGF45" s="126"/>
      <c r="CGG45" s="126"/>
      <c r="CGH45" s="126"/>
      <c r="CGI45" s="126"/>
      <c r="CGJ45" s="126"/>
      <c r="CGK45" s="126"/>
      <c r="CGL45" s="126"/>
      <c r="CGM45" s="126"/>
      <c r="CGN45" s="126"/>
      <c r="CGO45" s="126"/>
      <c r="CGP45" s="126"/>
      <c r="CGQ45" s="126"/>
      <c r="CGR45" s="126"/>
      <c r="CGS45" s="126"/>
      <c r="CGT45" s="126"/>
      <c r="CGU45" s="126"/>
      <c r="CGV45" s="126"/>
      <c r="CGW45" s="126"/>
      <c r="CGX45" s="126"/>
      <c r="CGY45" s="126"/>
      <c r="CGZ45" s="126"/>
      <c r="CHA45" s="126"/>
      <c r="CHB45" s="126"/>
      <c r="CHC45" s="126"/>
      <c r="CHD45" s="126"/>
      <c r="CHE45" s="126"/>
      <c r="CHF45" s="126"/>
      <c r="CHG45" s="126"/>
      <c r="CHH45" s="126"/>
      <c r="CHI45" s="126"/>
      <c r="CHJ45" s="126"/>
      <c r="CHK45" s="126"/>
      <c r="CHL45" s="126"/>
      <c r="CHM45" s="126"/>
      <c r="CHN45" s="126"/>
      <c r="CHO45" s="126"/>
      <c r="CHP45" s="126"/>
      <c r="CHQ45" s="126"/>
      <c r="CHR45" s="126"/>
      <c r="CHS45" s="126"/>
      <c r="CHT45" s="126"/>
      <c r="CHU45" s="126"/>
      <c r="CHV45" s="126"/>
      <c r="CHW45" s="126"/>
      <c r="CHX45" s="126"/>
      <c r="CHY45" s="126"/>
      <c r="CHZ45" s="126"/>
      <c r="CIA45" s="126"/>
      <c r="CIB45" s="126"/>
      <c r="CIC45" s="126"/>
      <c r="CID45" s="126"/>
      <c r="CIE45" s="126"/>
      <c r="CIF45" s="126"/>
      <c r="CIG45" s="126"/>
      <c r="CIH45" s="126"/>
      <c r="CII45" s="126"/>
      <c r="CIJ45" s="126"/>
      <c r="CIK45" s="126"/>
      <c r="CIL45" s="126"/>
      <c r="CIM45" s="126"/>
      <c r="CIN45" s="126"/>
      <c r="CIO45" s="126"/>
      <c r="CIP45" s="126"/>
      <c r="CIQ45" s="126"/>
      <c r="CIR45" s="126"/>
      <c r="CIS45" s="126"/>
      <c r="CIT45" s="126"/>
      <c r="CIU45" s="126"/>
      <c r="CIV45" s="126"/>
      <c r="CIW45" s="126"/>
      <c r="CIX45" s="126"/>
      <c r="CIY45" s="126"/>
      <c r="CIZ45" s="126"/>
      <c r="CJA45" s="126"/>
      <c r="CJB45" s="126"/>
      <c r="CJC45" s="126"/>
      <c r="CJD45" s="126"/>
      <c r="CJE45" s="126"/>
      <c r="CJF45" s="126"/>
      <c r="CJG45" s="126"/>
      <c r="CJH45" s="126"/>
      <c r="CJI45" s="126"/>
      <c r="CJJ45" s="126"/>
      <c r="CJK45" s="126"/>
      <c r="CJL45" s="126"/>
      <c r="CJM45" s="126"/>
      <c r="CJN45" s="126"/>
      <c r="CJO45" s="126"/>
      <c r="CJP45" s="126"/>
      <c r="CJQ45" s="126"/>
      <c r="CJR45" s="126"/>
      <c r="CJS45" s="126"/>
      <c r="CJT45" s="126"/>
      <c r="CJU45" s="126"/>
      <c r="CJV45" s="126"/>
      <c r="CJW45" s="126"/>
      <c r="CJX45" s="126"/>
      <c r="CJY45" s="126"/>
      <c r="CJZ45" s="126"/>
      <c r="CKA45" s="126"/>
      <c r="CKB45" s="126"/>
      <c r="CKC45" s="126"/>
      <c r="CKD45" s="126"/>
      <c r="CKE45" s="126"/>
      <c r="CKF45" s="126"/>
      <c r="CKG45" s="126"/>
      <c r="CKH45" s="126"/>
      <c r="CKI45" s="126"/>
      <c r="CKJ45" s="126"/>
      <c r="CKK45" s="126"/>
      <c r="CKL45" s="126"/>
      <c r="CKM45" s="126"/>
      <c r="CKN45" s="126"/>
      <c r="CKO45" s="126"/>
      <c r="CKP45" s="126"/>
      <c r="CKQ45" s="126"/>
      <c r="CKR45" s="126"/>
      <c r="CKS45" s="126"/>
      <c r="CKT45" s="126"/>
      <c r="CKU45" s="126"/>
      <c r="CKV45" s="126"/>
      <c r="CKW45" s="126"/>
      <c r="CKX45" s="126"/>
      <c r="CKY45" s="126"/>
      <c r="CKZ45" s="126"/>
      <c r="CLA45" s="126"/>
      <c r="CLB45" s="126"/>
      <c r="CLC45" s="126"/>
      <c r="CLD45" s="126"/>
      <c r="CLE45" s="126"/>
      <c r="CLF45" s="126"/>
      <c r="CLG45" s="126"/>
      <c r="CLH45" s="126"/>
      <c r="CLI45" s="126"/>
      <c r="CLJ45" s="126"/>
      <c r="CLK45" s="126"/>
      <c r="CLL45" s="126"/>
      <c r="CLM45" s="126"/>
      <c r="CLN45" s="126"/>
      <c r="CLO45" s="126"/>
      <c r="CLP45" s="126"/>
      <c r="CLQ45" s="126"/>
      <c r="CLR45" s="126"/>
      <c r="CLS45" s="126"/>
      <c r="CLT45" s="126"/>
      <c r="CLU45" s="126"/>
      <c r="CLV45" s="126"/>
      <c r="CLW45" s="126"/>
      <c r="CLX45" s="126"/>
      <c r="CLY45" s="126"/>
      <c r="CLZ45" s="126"/>
      <c r="CMA45" s="126"/>
      <c r="CMB45" s="126"/>
      <c r="CMC45" s="126"/>
      <c r="CMD45" s="126"/>
      <c r="CME45" s="126"/>
      <c r="CMF45" s="126"/>
      <c r="CMG45" s="126"/>
      <c r="CMH45" s="126"/>
      <c r="CMI45" s="126"/>
      <c r="CMJ45" s="126"/>
      <c r="CMK45" s="126"/>
      <c r="CML45" s="126"/>
      <c r="CMM45" s="126"/>
      <c r="CMN45" s="126"/>
      <c r="CMO45" s="126"/>
      <c r="CMP45" s="126"/>
      <c r="CMQ45" s="126"/>
      <c r="CMR45" s="126"/>
      <c r="CMS45" s="126"/>
      <c r="CMT45" s="126"/>
      <c r="CMU45" s="126"/>
      <c r="CMV45" s="126"/>
      <c r="CMW45" s="126"/>
      <c r="CMX45" s="126"/>
      <c r="CMY45" s="126"/>
      <c r="CMZ45" s="126"/>
      <c r="CNA45" s="126"/>
      <c r="CNB45" s="126"/>
      <c r="CNC45" s="126"/>
      <c r="CND45" s="126"/>
      <c r="CNE45" s="126"/>
      <c r="CNF45" s="126"/>
      <c r="CNG45" s="126"/>
      <c r="CNH45" s="126"/>
      <c r="CNI45" s="126"/>
      <c r="CNJ45" s="126"/>
      <c r="CNK45" s="126"/>
      <c r="CNL45" s="126"/>
      <c r="CNM45" s="126"/>
      <c r="CNN45" s="126"/>
      <c r="CNO45" s="126"/>
      <c r="CNP45" s="126"/>
      <c r="CNQ45" s="126"/>
      <c r="CNR45" s="126"/>
      <c r="CNS45" s="126"/>
      <c r="CNT45" s="126"/>
      <c r="CNU45" s="126"/>
      <c r="CNV45" s="126"/>
      <c r="CNW45" s="126"/>
      <c r="CNX45" s="126"/>
      <c r="CNY45" s="126"/>
      <c r="CNZ45" s="126"/>
      <c r="COA45" s="126"/>
      <c r="COB45" s="126"/>
      <c r="COC45" s="126"/>
      <c r="COD45" s="126"/>
      <c r="COE45" s="126"/>
      <c r="COF45" s="126"/>
      <c r="COG45" s="126"/>
      <c r="COH45" s="126"/>
      <c r="COI45" s="126"/>
      <c r="COJ45" s="126"/>
      <c r="COK45" s="126"/>
      <c r="COL45" s="126"/>
      <c r="COM45" s="126"/>
      <c r="CON45" s="126"/>
      <c r="COO45" s="126"/>
      <c r="COP45" s="126"/>
      <c r="COQ45" s="126"/>
      <c r="COR45" s="126"/>
      <c r="COS45" s="126"/>
      <c r="COT45" s="126"/>
      <c r="COU45" s="126"/>
      <c r="COV45" s="126"/>
      <c r="COW45" s="126"/>
      <c r="COX45" s="126"/>
      <c r="COY45" s="126"/>
      <c r="COZ45" s="126"/>
      <c r="CPA45" s="126"/>
      <c r="CPB45" s="126"/>
      <c r="CPC45" s="126"/>
      <c r="CPD45" s="126"/>
      <c r="CPE45" s="126"/>
      <c r="CPF45" s="126"/>
      <c r="CPG45" s="126"/>
      <c r="CPH45" s="126"/>
      <c r="CPI45" s="126"/>
      <c r="CPJ45" s="126"/>
      <c r="CPK45" s="126"/>
      <c r="CPL45" s="126"/>
      <c r="CPM45" s="126"/>
      <c r="CPN45" s="126"/>
      <c r="CPO45" s="126"/>
      <c r="CPP45" s="126"/>
      <c r="CPQ45" s="126"/>
      <c r="CPR45" s="126"/>
      <c r="CPS45" s="126"/>
      <c r="CPT45" s="126"/>
      <c r="CPU45" s="126"/>
      <c r="CPV45" s="126"/>
      <c r="CPW45" s="126"/>
      <c r="CPX45" s="126"/>
      <c r="CPY45" s="126"/>
      <c r="CPZ45" s="126"/>
      <c r="CQA45" s="126"/>
      <c r="CQB45" s="126"/>
      <c r="CQC45" s="126"/>
      <c r="CQD45" s="126"/>
      <c r="CQE45" s="126"/>
      <c r="CQF45" s="126"/>
      <c r="CQG45" s="126"/>
      <c r="CQH45" s="126"/>
      <c r="CQI45" s="126"/>
      <c r="CQJ45" s="126"/>
      <c r="CQK45" s="126"/>
      <c r="CQL45" s="126"/>
      <c r="CQM45" s="126"/>
      <c r="CQN45" s="126"/>
      <c r="CQO45" s="126"/>
      <c r="CQP45" s="126"/>
      <c r="CQQ45" s="126"/>
      <c r="CQR45" s="126"/>
      <c r="CQS45" s="126"/>
      <c r="CQT45" s="126"/>
      <c r="CQU45" s="126"/>
      <c r="CQV45" s="126"/>
      <c r="CQW45" s="126"/>
      <c r="CQX45" s="126"/>
      <c r="CQY45" s="126"/>
      <c r="CQZ45" s="126"/>
      <c r="CRA45" s="126"/>
      <c r="CRB45" s="126"/>
      <c r="CRC45" s="126"/>
      <c r="CRD45" s="126"/>
      <c r="CRE45" s="126"/>
      <c r="CRF45" s="126"/>
      <c r="CRG45" s="126"/>
      <c r="CRH45" s="126"/>
      <c r="CRI45" s="126"/>
      <c r="CRJ45" s="126"/>
      <c r="CRK45" s="126"/>
      <c r="CRL45" s="126"/>
      <c r="CRM45" s="126"/>
      <c r="CRN45" s="126"/>
      <c r="CRO45" s="126"/>
      <c r="CRP45" s="126"/>
      <c r="CRQ45" s="126"/>
      <c r="CRR45" s="126"/>
      <c r="CRS45" s="126"/>
      <c r="CRT45" s="126"/>
      <c r="CRU45" s="126"/>
      <c r="CRV45" s="126"/>
      <c r="CRW45" s="126"/>
      <c r="CRX45" s="126"/>
      <c r="CRY45" s="126"/>
      <c r="CRZ45" s="126"/>
      <c r="CSA45" s="126"/>
      <c r="CSB45" s="126"/>
      <c r="CSC45" s="126"/>
      <c r="CSD45" s="126"/>
      <c r="CSE45" s="126"/>
      <c r="CSF45" s="126"/>
      <c r="CSG45" s="126"/>
      <c r="CSH45" s="126"/>
      <c r="CSI45" s="126"/>
      <c r="CSJ45" s="126"/>
      <c r="CSK45" s="126"/>
      <c r="CSL45" s="126"/>
      <c r="CSM45" s="126"/>
      <c r="CSN45" s="126"/>
      <c r="CSO45" s="126"/>
      <c r="CSP45" s="126"/>
      <c r="CSQ45" s="126"/>
      <c r="CSR45" s="126"/>
      <c r="CSS45" s="126"/>
      <c r="CST45" s="126"/>
      <c r="CSU45" s="126"/>
      <c r="CSV45" s="126"/>
      <c r="CSW45" s="126"/>
      <c r="CSX45" s="126"/>
      <c r="CSY45" s="126"/>
      <c r="CSZ45" s="126"/>
      <c r="CTA45" s="126"/>
      <c r="CTB45" s="126"/>
      <c r="CTC45" s="126"/>
      <c r="CTD45" s="126"/>
      <c r="CTE45" s="126"/>
      <c r="CTF45" s="126"/>
      <c r="CTG45" s="126"/>
      <c r="CTH45" s="126"/>
      <c r="CTI45" s="126"/>
      <c r="CTJ45" s="126"/>
      <c r="CTK45" s="126"/>
      <c r="CTL45" s="126"/>
      <c r="CTM45" s="126"/>
      <c r="CTN45" s="126"/>
      <c r="CTO45" s="126"/>
      <c r="CTP45" s="126"/>
      <c r="CTQ45" s="126"/>
      <c r="CTR45" s="126"/>
      <c r="CTS45" s="126"/>
      <c r="CTT45" s="126"/>
      <c r="CTU45" s="126"/>
      <c r="CTV45" s="126"/>
      <c r="CTW45" s="126"/>
      <c r="CTX45" s="126"/>
      <c r="CTY45" s="126"/>
      <c r="CTZ45" s="126"/>
      <c r="CUA45" s="126"/>
      <c r="CUB45" s="126"/>
      <c r="CUC45" s="126"/>
      <c r="CUD45" s="126"/>
      <c r="CUE45" s="126"/>
      <c r="CUF45" s="126"/>
      <c r="CUG45" s="126"/>
      <c r="CUH45" s="126"/>
      <c r="CUI45" s="126"/>
      <c r="CUJ45" s="126"/>
      <c r="CUK45" s="126"/>
      <c r="CUL45" s="126"/>
      <c r="CUM45" s="126"/>
      <c r="CUN45" s="126"/>
      <c r="CUO45" s="126"/>
      <c r="CUP45" s="126"/>
      <c r="CUQ45" s="126"/>
      <c r="CUR45" s="126"/>
      <c r="CUS45" s="126"/>
      <c r="CUT45" s="126"/>
      <c r="CUU45" s="126"/>
      <c r="CUV45" s="126"/>
      <c r="CUW45" s="126"/>
      <c r="CUX45" s="126"/>
      <c r="CUY45" s="126"/>
      <c r="CUZ45" s="126"/>
      <c r="CVA45" s="126"/>
      <c r="CVB45" s="126"/>
      <c r="CVC45" s="126"/>
      <c r="CVD45" s="126"/>
      <c r="CVE45" s="126"/>
      <c r="CVF45" s="126"/>
      <c r="CVG45" s="126"/>
      <c r="CVH45" s="126"/>
      <c r="CVI45" s="126"/>
      <c r="CVJ45" s="126"/>
      <c r="CVK45" s="126"/>
      <c r="CVL45" s="126"/>
      <c r="CVM45" s="126"/>
      <c r="CVN45" s="126"/>
      <c r="CVO45" s="126"/>
      <c r="CVP45" s="126"/>
      <c r="CVQ45" s="126"/>
      <c r="CVR45" s="126"/>
      <c r="CVS45" s="126"/>
      <c r="CVT45" s="126"/>
      <c r="CVU45" s="126"/>
      <c r="CVV45" s="126"/>
      <c r="CVW45" s="126"/>
      <c r="CVX45" s="126"/>
      <c r="CVY45" s="126"/>
      <c r="CVZ45" s="126"/>
      <c r="CWA45" s="126"/>
      <c r="CWB45" s="126"/>
      <c r="CWC45" s="126"/>
      <c r="CWD45" s="126"/>
      <c r="CWE45" s="126"/>
      <c r="CWF45" s="126"/>
      <c r="CWG45" s="126"/>
      <c r="CWH45" s="126"/>
      <c r="CWI45" s="126"/>
      <c r="CWJ45" s="126"/>
      <c r="CWK45" s="126"/>
      <c r="CWL45" s="126"/>
      <c r="CWM45" s="126"/>
      <c r="CWN45" s="126"/>
      <c r="CWO45" s="126"/>
      <c r="CWP45" s="126"/>
      <c r="CWQ45" s="126"/>
      <c r="CWR45" s="126"/>
      <c r="CWS45" s="126"/>
      <c r="CWT45" s="126"/>
      <c r="CWU45" s="126"/>
      <c r="CWV45" s="126"/>
      <c r="CWW45" s="126"/>
      <c r="CWX45" s="126"/>
      <c r="CWY45" s="126"/>
      <c r="CWZ45" s="126"/>
      <c r="CXA45" s="126"/>
      <c r="CXB45" s="126"/>
      <c r="CXC45" s="126"/>
      <c r="CXD45" s="126"/>
      <c r="CXE45" s="126"/>
      <c r="CXF45" s="126"/>
      <c r="CXG45" s="126"/>
      <c r="CXH45" s="126"/>
      <c r="CXI45" s="126"/>
      <c r="CXJ45" s="126"/>
      <c r="CXK45" s="126"/>
      <c r="CXL45" s="126"/>
      <c r="CXM45" s="126"/>
      <c r="CXN45" s="126"/>
      <c r="CXO45" s="126"/>
      <c r="CXP45" s="126"/>
      <c r="CXQ45" s="126"/>
      <c r="CXR45" s="126"/>
      <c r="CXS45" s="126"/>
      <c r="CXT45" s="126"/>
      <c r="CXU45" s="126"/>
      <c r="CXV45" s="126"/>
      <c r="CXW45" s="126"/>
      <c r="CXX45" s="126"/>
      <c r="CXY45" s="126"/>
      <c r="CXZ45" s="126"/>
      <c r="CYA45" s="126"/>
      <c r="CYB45" s="126"/>
      <c r="CYC45" s="126"/>
      <c r="CYD45" s="126"/>
      <c r="CYE45" s="126"/>
      <c r="CYF45" s="126"/>
      <c r="CYG45" s="126"/>
      <c r="CYH45" s="126"/>
      <c r="CYI45" s="126"/>
      <c r="CYJ45" s="126"/>
      <c r="CYK45" s="126"/>
      <c r="CYL45" s="126"/>
      <c r="CYM45" s="126"/>
      <c r="CYN45" s="126"/>
      <c r="CYO45" s="126"/>
      <c r="CYP45" s="126"/>
      <c r="CYQ45" s="126"/>
      <c r="CYR45" s="126"/>
      <c r="CYS45" s="126"/>
      <c r="CYT45" s="126"/>
      <c r="CYU45" s="126"/>
      <c r="CYV45" s="126"/>
      <c r="CYW45" s="126"/>
      <c r="CYX45" s="126"/>
      <c r="CYY45" s="126"/>
      <c r="CYZ45" s="126"/>
      <c r="CZA45" s="126"/>
      <c r="CZB45" s="126"/>
      <c r="CZC45" s="126"/>
      <c r="CZD45" s="126"/>
      <c r="CZE45" s="126"/>
      <c r="CZF45" s="126"/>
      <c r="CZG45" s="126"/>
      <c r="CZH45" s="126"/>
      <c r="CZI45" s="126"/>
      <c r="CZJ45" s="126"/>
      <c r="CZK45" s="126"/>
      <c r="CZL45" s="126"/>
      <c r="CZM45" s="126"/>
      <c r="CZN45" s="126"/>
      <c r="CZO45" s="126"/>
      <c r="CZP45" s="126"/>
      <c r="CZQ45" s="126"/>
      <c r="CZR45" s="126"/>
      <c r="CZS45" s="126"/>
      <c r="CZT45" s="126"/>
      <c r="CZU45" s="126"/>
      <c r="CZV45" s="126"/>
      <c r="CZW45" s="126"/>
      <c r="CZX45" s="126"/>
      <c r="CZY45" s="126"/>
      <c r="CZZ45" s="126"/>
      <c r="DAA45" s="126"/>
      <c r="DAB45" s="126"/>
      <c r="DAC45" s="126"/>
      <c r="DAD45" s="126"/>
      <c r="DAE45" s="126"/>
      <c r="DAF45" s="126"/>
      <c r="DAG45" s="126"/>
      <c r="DAH45" s="126"/>
      <c r="DAI45" s="126"/>
      <c r="DAJ45" s="126"/>
      <c r="DAK45" s="126"/>
      <c r="DAL45" s="126"/>
      <c r="DAM45" s="126"/>
      <c r="DAN45" s="126"/>
      <c r="DAO45" s="126"/>
      <c r="DAP45" s="126"/>
      <c r="DAQ45" s="126"/>
      <c r="DAR45" s="126"/>
      <c r="DAS45" s="126"/>
      <c r="DAT45" s="126"/>
      <c r="DAU45" s="126"/>
      <c r="DAV45" s="126"/>
      <c r="DAW45" s="126"/>
      <c r="DAX45" s="126"/>
      <c r="DAY45" s="126"/>
      <c r="DAZ45" s="126"/>
      <c r="DBA45" s="126"/>
      <c r="DBB45" s="126"/>
      <c r="DBC45" s="126"/>
      <c r="DBD45" s="126"/>
      <c r="DBE45" s="126"/>
      <c r="DBF45" s="126"/>
      <c r="DBG45" s="126"/>
      <c r="DBH45" s="126"/>
      <c r="DBI45" s="126"/>
      <c r="DBJ45" s="126"/>
      <c r="DBK45" s="126"/>
      <c r="DBL45" s="126"/>
      <c r="DBM45" s="126"/>
      <c r="DBN45" s="126"/>
      <c r="DBO45" s="126"/>
      <c r="DBP45" s="126"/>
      <c r="DBQ45" s="126"/>
      <c r="DBR45" s="126"/>
      <c r="DBS45" s="126"/>
      <c r="DBT45" s="126"/>
      <c r="DBU45" s="126"/>
      <c r="DBV45" s="126"/>
      <c r="DBW45" s="126"/>
      <c r="DBX45" s="126"/>
      <c r="DBY45" s="126"/>
      <c r="DBZ45" s="126"/>
      <c r="DCA45" s="126"/>
      <c r="DCB45" s="126"/>
      <c r="DCC45" s="126"/>
      <c r="DCD45" s="126"/>
      <c r="DCE45" s="126"/>
      <c r="DCF45" s="126"/>
      <c r="DCG45" s="126"/>
      <c r="DCH45" s="126"/>
      <c r="DCI45" s="126"/>
      <c r="DCJ45" s="126"/>
      <c r="DCK45" s="126"/>
      <c r="DCL45" s="126"/>
      <c r="DCM45" s="126"/>
      <c r="DCN45" s="126"/>
      <c r="DCO45" s="126"/>
      <c r="DCP45" s="126"/>
      <c r="DCQ45" s="126"/>
      <c r="DCR45" s="126"/>
      <c r="DCS45" s="126"/>
      <c r="DCT45" s="126"/>
      <c r="DCU45" s="126"/>
      <c r="DCV45" s="126"/>
      <c r="DCW45" s="126"/>
      <c r="DCX45" s="126"/>
      <c r="DCY45" s="126"/>
      <c r="DCZ45" s="126"/>
      <c r="DDA45" s="126"/>
      <c r="DDB45" s="126"/>
      <c r="DDC45" s="126"/>
      <c r="DDD45" s="126"/>
      <c r="DDE45" s="126"/>
      <c r="DDF45" s="126"/>
      <c r="DDG45" s="126"/>
      <c r="DDH45" s="126"/>
      <c r="DDI45" s="126"/>
      <c r="DDJ45" s="126"/>
      <c r="DDK45" s="126"/>
      <c r="DDL45" s="126"/>
      <c r="DDM45" s="126"/>
      <c r="DDN45" s="126"/>
      <c r="DDO45" s="126"/>
      <c r="DDP45" s="126"/>
      <c r="DDQ45" s="126"/>
      <c r="DDR45" s="126"/>
      <c r="DDS45" s="126"/>
      <c r="DDT45" s="126"/>
      <c r="DDU45" s="126"/>
      <c r="DDV45" s="126"/>
      <c r="DDW45" s="126"/>
      <c r="DDX45" s="126"/>
      <c r="DDY45" s="126"/>
      <c r="DDZ45" s="126"/>
      <c r="DEA45" s="126"/>
      <c r="DEB45" s="126"/>
      <c r="DEC45" s="126"/>
      <c r="DED45" s="126"/>
      <c r="DEE45" s="126"/>
      <c r="DEF45" s="126"/>
      <c r="DEG45" s="126"/>
      <c r="DEH45" s="126"/>
      <c r="DEI45" s="126"/>
      <c r="DEJ45" s="126"/>
      <c r="DEK45" s="126"/>
      <c r="DEL45" s="126"/>
      <c r="DEM45" s="126"/>
      <c r="DEN45" s="126"/>
      <c r="DEO45" s="126"/>
      <c r="DEP45" s="126"/>
      <c r="DEQ45" s="126"/>
      <c r="DER45" s="126"/>
      <c r="DES45" s="126"/>
      <c r="DET45" s="126"/>
      <c r="DEU45" s="126"/>
      <c r="DEV45" s="126"/>
      <c r="DEW45" s="126"/>
      <c r="DEX45" s="126"/>
      <c r="DEY45" s="126"/>
      <c r="DEZ45" s="126"/>
      <c r="DFA45" s="126"/>
      <c r="DFB45" s="126"/>
      <c r="DFC45" s="126"/>
      <c r="DFD45" s="126"/>
      <c r="DFE45" s="126"/>
      <c r="DFF45" s="126"/>
      <c r="DFG45" s="126"/>
      <c r="DFH45" s="126"/>
      <c r="DFI45" s="126"/>
      <c r="DFJ45" s="126"/>
      <c r="DFK45" s="126"/>
      <c r="DFL45" s="126"/>
      <c r="DFM45" s="126"/>
      <c r="DFN45" s="126"/>
      <c r="DFO45" s="126"/>
      <c r="DFP45" s="126"/>
      <c r="DFQ45" s="126"/>
      <c r="DFR45" s="126"/>
      <c r="DFS45" s="126"/>
      <c r="DFT45" s="126"/>
      <c r="DFU45" s="126"/>
      <c r="DFV45" s="126"/>
      <c r="DFW45" s="126"/>
      <c r="DFX45" s="126"/>
      <c r="DFY45" s="126"/>
      <c r="DFZ45" s="126"/>
      <c r="DGA45" s="126"/>
      <c r="DGB45" s="126"/>
      <c r="DGC45" s="126"/>
      <c r="DGD45" s="126"/>
      <c r="DGE45" s="126"/>
      <c r="DGF45" s="126"/>
      <c r="DGG45" s="126"/>
      <c r="DGH45" s="126"/>
      <c r="DGI45" s="126"/>
      <c r="DGJ45" s="126"/>
      <c r="DGK45" s="126"/>
      <c r="DGL45" s="126"/>
      <c r="DGM45" s="126"/>
      <c r="DGN45" s="126"/>
      <c r="DGO45" s="126"/>
      <c r="DGP45" s="126"/>
      <c r="DGQ45" s="126"/>
      <c r="DGR45" s="126"/>
      <c r="DGS45" s="126"/>
      <c r="DGT45" s="126"/>
      <c r="DGU45" s="126"/>
      <c r="DGV45" s="126"/>
      <c r="DGW45" s="126"/>
      <c r="DGX45" s="126"/>
      <c r="DGY45" s="126"/>
      <c r="DGZ45" s="126"/>
      <c r="DHA45" s="126"/>
      <c r="DHB45" s="126"/>
      <c r="DHC45" s="126"/>
      <c r="DHD45" s="126"/>
      <c r="DHE45" s="126"/>
      <c r="DHF45" s="126"/>
      <c r="DHG45" s="126"/>
      <c r="DHH45" s="126"/>
      <c r="DHI45" s="126"/>
      <c r="DHJ45" s="126"/>
      <c r="DHK45" s="126"/>
      <c r="DHL45" s="126"/>
      <c r="DHM45" s="126"/>
      <c r="DHN45" s="126"/>
      <c r="DHO45" s="126"/>
      <c r="DHP45" s="126"/>
      <c r="DHQ45" s="126"/>
      <c r="DHR45" s="126"/>
      <c r="DHS45" s="126"/>
      <c r="DHT45" s="126"/>
      <c r="DHU45" s="126"/>
      <c r="DHV45" s="126"/>
      <c r="DHW45" s="126"/>
      <c r="DHX45" s="126"/>
      <c r="DHY45" s="126"/>
      <c r="DHZ45" s="126"/>
      <c r="DIA45" s="126"/>
      <c r="DIB45" s="126"/>
      <c r="DIC45" s="126"/>
      <c r="DID45" s="126"/>
      <c r="DIE45" s="126"/>
      <c r="DIF45" s="126"/>
      <c r="DIG45" s="126"/>
      <c r="DIH45" s="126"/>
      <c r="DII45" s="126"/>
      <c r="DIJ45" s="126"/>
      <c r="DIK45" s="126"/>
      <c r="DIL45" s="126"/>
      <c r="DIM45" s="126"/>
      <c r="DIN45" s="126"/>
      <c r="DIO45" s="126"/>
      <c r="DIP45" s="126"/>
      <c r="DIQ45" s="126"/>
      <c r="DIR45" s="126"/>
      <c r="DIS45" s="126"/>
      <c r="DIT45" s="126"/>
      <c r="DIU45" s="126"/>
      <c r="DIV45" s="126"/>
      <c r="DIW45" s="126"/>
      <c r="DIX45" s="126"/>
      <c r="DIY45" s="126"/>
      <c r="DIZ45" s="126"/>
      <c r="DJA45" s="126"/>
      <c r="DJB45" s="126"/>
      <c r="DJC45" s="126"/>
      <c r="DJD45" s="126"/>
      <c r="DJE45" s="126"/>
      <c r="DJF45" s="126"/>
      <c r="DJG45" s="126"/>
      <c r="DJH45" s="126"/>
      <c r="DJI45" s="126"/>
      <c r="DJJ45" s="126"/>
      <c r="DJK45" s="126"/>
      <c r="DJL45" s="126"/>
      <c r="DJM45" s="126"/>
      <c r="DJN45" s="126"/>
      <c r="DJO45" s="126"/>
      <c r="DJP45" s="126"/>
      <c r="DJQ45" s="126"/>
      <c r="DJR45" s="126"/>
      <c r="DJS45" s="126"/>
      <c r="DJT45" s="126"/>
      <c r="DJU45" s="126"/>
      <c r="DJV45" s="126"/>
      <c r="DJW45" s="126"/>
      <c r="DJX45" s="126"/>
      <c r="DJY45" s="126"/>
      <c r="DJZ45" s="126"/>
      <c r="DKA45" s="126"/>
      <c r="DKB45" s="126"/>
      <c r="DKC45" s="126"/>
      <c r="DKD45" s="126"/>
      <c r="DKE45" s="126"/>
      <c r="DKF45" s="126"/>
      <c r="DKG45" s="126"/>
      <c r="DKH45" s="126"/>
      <c r="DKI45" s="126"/>
      <c r="DKJ45" s="126"/>
      <c r="DKK45" s="126"/>
      <c r="DKL45" s="126"/>
      <c r="DKM45" s="126"/>
      <c r="DKN45" s="126"/>
      <c r="DKO45" s="126"/>
      <c r="DKP45" s="126"/>
      <c r="DKQ45" s="126"/>
      <c r="DKR45" s="126"/>
      <c r="DKS45" s="126"/>
      <c r="DKT45" s="126"/>
      <c r="DKU45" s="126"/>
      <c r="DKV45" s="126"/>
      <c r="DKW45" s="126"/>
      <c r="DKX45" s="126"/>
      <c r="DKY45" s="126"/>
      <c r="DKZ45" s="126"/>
      <c r="DLA45" s="126"/>
      <c r="DLB45" s="126"/>
      <c r="DLC45" s="126"/>
      <c r="DLD45" s="126"/>
      <c r="DLE45" s="126"/>
      <c r="DLF45" s="126"/>
      <c r="DLG45" s="126"/>
      <c r="DLH45" s="126"/>
      <c r="DLI45" s="126"/>
      <c r="DLJ45" s="126"/>
      <c r="DLK45" s="126"/>
      <c r="DLL45" s="126"/>
      <c r="DLM45" s="126"/>
      <c r="DLN45" s="126"/>
      <c r="DLO45" s="126"/>
      <c r="DLP45" s="126"/>
      <c r="DLQ45" s="126"/>
      <c r="DLR45" s="126"/>
      <c r="DLS45" s="126"/>
      <c r="DLT45" s="126"/>
      <c r="DLU45" s="126"/>
      <c r="DLV45" s="126"/>
      <c r="DLW45" s="126"/>
      <c r="DLX45" s="126"/>
      <c r="DLY45" s="126"/>
      <c r="DLZ45" s="126"/>
      <c r="DMA45" s="126"/>
      <c r="DMB45" s="126"/>
      <c r="DMC45" s="126"/>
      <c r="DMD45" s="126"/>
      <c r="DME45" s="126"/>
      <c r="DMF45" s="126"/>
      <c r="DMG45" s="126"/>
      <c r="DMH45" s="126"/>
      <c r="DMI45" s="126"/>
      <c r="DMJ45" s="126"/>
      <c r="DMK45" s="126"/>
      <c r="DML45" s="126"/>
      <c r="DMM45" s="126"/>
      <c r="DMN45" s="126"/>
      <c r="DMO45" s="126"/>
      <c r="DMP45" s="126"/>
      <c r="DMQ45" s="126"/>
      <c r="DMR45" s="126"/>
      <c r="DMS45" s="126"/>
      <c r="DMT45" s="126"/>
      <c r="DMU45" s="126"/>
      <c r="DMV45" s="126"/>
      <c r="DMW45" s="126"/>
      <c r="DMX45" s="126"/>
      <c r="DMY45" s="126"/>
      <c r="DMZ45" s="126"/>
      <c r="DNA45" s="126"/>
      <c r="DNB45" s="126"/>
      <c r="DNC45" s="126"/>
      <c r="DND45" s="126"/>
      <c r="DNE45" s="126"/>
      <c r="DNF45" s="126"/>
      <c r="DNG45" s="126"/>
      <c r="DNH45" s="126"/>
      <c r="DNI45" s="126"/>
      <c r="DNJ45" s="126"/>
      <c r="DNK45" s="126"/>
      <c r="DNL45" s="126"/>
      <c r="DNM45" s="126"/>
      <c r="DNN45" s="126"/>
      <c r="DNO45" s="126"/>
      <c r="DNP45" s="126"/>
      <c r="DNQ45" s="126"/>
      <c r="DNR45" s="126"/>
      <c r="DNS45" s="126"/>
      <c r="DNT45" s="126"/>
      <c r="DNU45" s="126"/>
      <c r="DNV45" s="126"/>
      <c r="DNW45" s="126"/>
      <c r="DNX45" s="126"/>
      <c r="DNY45" s="126"/>
      <c r="DNZ45" s="126"/>
      <c r="DOA45" s="126"/>
      <c r="DOB45" s="126"/>
      <c r="DOC45" s="126"/>
      <c r="DOD45" s="126"/>
      <c r="DOE45" s="126"/>
      <c r="DOF45" s="126"/>
      <c r="DOG45" s="126"/>
      <c r="DOH45" s="126"/>
      <c r="DOI45" s="126"/>
      <c r="DOJ45" s="126"/>
      <c r="DOK45" s="126"/>
      <c r="DOL45" s="126"/>
      <c r="DOM45" s="126"/>
      <c r="DON45" s="126"/>
      <c r="DOO45" s="126"/>
      <c r="DOP45" s="126"/>
      <c r="DOQ45" s="126"/>
      <c r="DOR45" s="126"/>
      <c r="DOS45" s="126"/>
      <c r="DOT45" s="126"/>
      <c r="DOU45" s="126"/>
      <c r="DOV45" s="126"/>
      <c r="DOW45" s="126"/>
      <c r="DOX45" s="126"/>
      <c r="DOY45" s="126"/>
      <c r="DOZ45" s="126"/>
      <c r="DPA45" s="126"/>
      <c r="DPB45" s="126"/>
      <c r="DPC45" s="126"/>
      <c r="DPD45" s="126"/>
      <c r="DPE45" s="126"/>
      <c r="DPF45" s="126"/>
      <c r="DPG45" s="126"/>
      <c r="DPH45" s="126"/>
      <c r="DPI45" s="126"/>
      <c r="DPJ45" s="126"/>
      <c r="DPK45" s="126"/>
      <c r="DPL45" s="126"/>
      <c r="DPM45" s="126"/>
      <c r="DPN45" s="126"/>
      <c r="DPO45" s="126"/>
      <c r="DPP45" s="126"/>
      <c r="DPQ45" s="126"/>
      <c r="DPR45" s="126"/>
      <c r="DPS45" s="126"/>
      <c r="DPT45" s="126"/>
      <c r="DPU45" s="126"/>
      <c r="DPV45" s="126"/>
      <c r="DPW45" s="126"/>
      <c r="DPX45" s="126"/>
      <c r="DPY45" s="126"/>
      <c r="DPZ45" s="126"/>
      <c r="DQA45" s="126"/>
      <c r="DQB45" s="126"/>
      <c r="DQC45" s="126"/>
      <c r="DQD45" s="126"/>
      <c r="DQE45" s="126"/>
      <c r="DQF45" s="126"/>
      <c r="DQG45" s="126"/>
      <c r="DQH45" s="126"/>
      <c r="DQI45" s="126"/>
      <c r="DQJ45" s="126"/>
      <c r="DQK45" s="126"/>
      <c r="DQL45" s="126"/>
      <c r="DQM45" s="126"/>
      <c r="DQN45" s="126"/>
      <c r="DQO45" s="126"/>
      <c r="DQP45" s="126"/>
      <c r="DQQ45" s="126"/>
      <c r="DQR45" s="126"/>
      <c r="DQS45" s="126"/>
      <c r="DQT45" s="126"/>
      <c r="DQU45" s="126"/>
      <c r="DQV45" s="126"/>
      <c r="DQW45" s="126"/>
      <c r="DQX45" s="126"/>
      <c r="DQY45" s="126"/>
      <c r="DQZ45" s="126"/>
      <c r="DRA45" s="126"/>
      <c r="DRB45" s="126"/>
      <c r="DRC45" s="126"/>
      <c r="DRD45" s="126"/>
      <c r="DRE45" s="126"/>
      <c r="DRF45" s="126"/>
      <c r="DRG45" s="126"/>
      <c r="DRH45" s="126"/>
      <c r="DRI45" s="126"/>
      <c r="DRJ45" s="126"/>
      <c r="DRK45" s="126"/>
      <c r="DRL45" s="126"/>
      <c r="DRM45" s="126"/>
      <c r="DRN45" s="126"/>
      <c r="DRO45" s="126"/>
      <c r="DRP45" s="126"/>
      <c r="DRQ45" s="126"/>
      <c r="DRR45" s="126"/>
      <c r="DRS45" s="126"/>
      <c r="DRT45" s="126"/>
      <c r="DRU45" s="126"/>
      <c r="DRV45" s="126"/>
      <c r="DRW45" s="126"/>
      <c r="DRX45" s="126"/>
      <c r="DRY45" s="126"/>
      <c r="DRZ45" s="126"/>
      <c r="DSA45" s="126"/>
      <c r="DSB45" s="126"/>
      <c r="DSC45" s="126"/>
      <c r="DSD45" s="126"/>
      <c r="DSE45" s="126"/>
      <c r="DSF45" s="126"/>
      <c r="DSG45" s="126"/>
      <c r="DSH45" s="126"/>
      <c r="DSI45" s="126"/>
      <c r="DSJ45" s="126"/>
      <c r="DSK45" s="126"/>
      <c r="DSL45" s="126"/>
      <c r="DSM45" s="126"/>
      <c r="DSN45" s="126"/>
      <c r="DSO45" s="126"/>
      <c r="DSP45" s="126"/>
      <c r="DSQ45" s="126"/>
      <c r="DSR45" s="126"/>
      <c r="DSS45" s="126"/>
      <c r="DST45" s="126"/>
      <c r="DSU45" s="126"/>
      <c r="DSV45" s="126"/>
      <c r="DSW45" s="126"/>
      <c r="DSX45" s="126"/>
      <c r="DSY45" s="126"/>
      <c r="DSZ45" s="126"/>
      <c r="DTA45" s="126"/>
      <c r="DTB45" s="126"/>
      <c r="DTC45" s="126"/>
      <c r="DTD45" s="126"/>
      <c r="DTE45" s="126"/>
      <c r="DTF45" s="126"/>
      <c r="DTG45" s="126"/>
      <c r="DTH45" s="126"/>
      <c r="DTI45" s="126"/>
      <c r="DTJ45" s="126"/>
      <c r="DTK45" s="126"/>
      <c r="DTL45" s="126"/>
      <c r="DTM45" s="126"/>
      <c r="DTN45" s="126"/>
      <c r="DTO45" s="126"/>
      <c r="DTP45" s="126"/>
      <c r="DTQ45" s="126"/>
      <c r="DTR45" s="126"/>
      <c r="DTS45" s="126"/>
      <c r="DTT45" s="126"/>
      <c r="DTU45" s="126"/>
      <c r="DTV45" s="126"/>
      <c r="DTW45" s="126"/>
      <c r="DTX45" s="126"/>
      <c r="DTY45" s="126"/>
      <c r="DTZ45" s="126"/>
      <c r="DUA45" s="126"/>
      <c r="DUB45" s="126"/>
      <c r="DUC45" s="126"/>
      <c r="DUD45" s="126"/>
      <c r="DUE45" s="126"/>
      <c r="DUF45" s="126"/>
      <c r="DUG45" s="126"/>
      <c r="DUH45" s="126"/>
      <c r="DUI45" s="126"/>
      <c r="DUJ45" s="126"/>
      <c r="DUK45" s="126"/>
      <c r="DUL45" s="126"/>
      <c r="DUM45" s="126"/>
      <c r="DUN45" s="126"/>
      <c r="DUO45" s="126"/>
      <c r="DUP45" s="126"/>
      <c r="DUQ45" s="126"/>
      <c r="DUR45" s="126"/>
      <c r="DUS45" s="126"/>
      <c r="DUT45" s="126"/>
      <c r="DUU45" s="126"/>
      <c r="DUV45" s="126"/>
      <c r="DUW45" s="126"/>
      <c r="DUX45" s="126"/>
      <c r="DUY45" s="126"/>
      <c r="DUZ45" s="126"/>
      <c r="DVA45" s="126"/>
      <c r="DVB45" s="126"/>
      <c r="DVC45" s="126"/>
      <c r="DVD45" s="126"/>
      <c r="DVE45" s="126"/>
      <c r="DVF45" s="126"/>
      <c r="DVG45" s="126"/>
      <c r="DVH45" s="126"/>
      <c r="DVI45" s="126"/>
      <c r="DVJ45" s="126"/>
      <c r="DVK45" s="126"/>
      <c r="DVL45" s="126"/>
      <c r="DVM45" s="126"/>
      <c r="DVN45" s="126"/>
      <c r="DVO45" s="126"/>
      <c r="DVP45" s="126"/>
      <c r="DVQ45" s="126"/>
      <c r="DVR45" s="126"/>
      <c r="DVS45" s="126"/>
      <c r="DVT45" s="126"/>
      <c r="DVU45" s="126"/>
      <c r="DVV45" s="126"/>
      <c r="DVW45" s="126"/>
      <c r="DVX45" s="126"/>
      <c r="DVY45" s="126"/>
      <c r="DVZ45" s="126"/>
      <c r="DWA45" s="126"/>
      <c r="DWB45" s="126"/>
      <c r="DWC45" s="126"/>
      <c r="DWD45" s="126"/>
      <c r="DWE45" s="126"/>
      <c r="DWF45" s="126"/>
      <c r="DWG45" s="126"/>
      <c r="DWH45" s="126"/>
      <c r="DWI45" s="126"/>
      <c r="DWJ45" s="126"/>
      <c r="DWK45" s="126"/>
      <c r="DWL45" s="126"/>
      <c r="DWM45" s="126"/>
      <c r="DWN45" s="126"/>
      <c r="DWO45" s="126"/>
      <c r="DWP45" s="126"/>
      <c r="DWQ45" s="126"/>
      <c r="DWR45" s="126"/>
      <c r="DWS45" s="126"/>
      <c r="DWT45" s="126"/>
      <c r="DWU45" s="126"/>
      <c r="DWV45" s="126"/>
      <c r="DWW45" s="126"/>
      <c r="DWX45" s="126"/>
      <c r="DWY45" s="126"/>
      <c r="DWZ45" s="126"/>
      <c r="DXA45" s="126"/>
      <c r="DXB45" s="126"/>
      <c r="DXC45" s="126"/>
      <c r="DXD45" s="126"/>
      <c r="DXE45" s="126"/>
      <c r="DXF45" s="126"/>
      <c r="DXG45" s="126"/>
      <c r="DXH45" s="126"/>
      <c r="DXI45" s="126"/>
      <c r="DXJ45" s="126"/>
      <c r="DXK45" s="126"/>
      <c r="DXL45" s="126"/>
      <c r="DXM45" s="126"/>
      <c r="DXN45" s="126"/>
      <c r="DXO45" s="126"/>
      <c r="DXP45" s="126"/>
      <c r="DXQ45" s="126"/>
      <c r="DXR45" s="126"/>
      <c r="DXS45" s="126"/>
      <c r="DXT45" s="126"/>
      <c r="DXU45" s="126"/>
      <c r="DXV45" s="126"/>
      <c r="DXW45" s="126"/>
      <c r="DXX45" s="126"/>
      <c r="DXY45" s="126"/>
      <c r="DXZ45" s="126"/>
      <c r="DYA45" s="126"/>
      <c r="DYB45" s="126"/>
      <c r="DYC45" s="126"/>
      <c r="DYD45" s="126"/>
      <c r="DYE45" s="126"/>
      <c r="DYF45" s="126"/>
      <c r="DYG45" s="126"/>
      <c r="DYH45" s="126"/>
      <c r="DYI45" s="126"/>
      <c r="DYJ45" s="126"/>
      <c r="DYK45" s="126"/>
      <c r="DYL45" s="126"/>
      <c r="DYM45" s="126"/>
      <c r="DYN45" s="126"/>
      <c r="DYO45" s="126"/>
      <c r="DYP45" s="126"/>
      <c r="DYQ45" s="126"/>
      <c r="DYR45" s="126"/>
      <c r="DYS45" s="126"/>
      <c r="DYT45" s="126"/>
      <c r="DYU45" s="126"/>
      <c r="DYV45" s="126"/>
      <c r="DYW45" s="126"/>
      <c r="DYX45" s="126"/>
      <c r="DYY45" s="126"/>
      <c r="DYZ45" s="126"/>
      <c r="DZA45" s="126"/>
      <c r="DZB45" s="126"/>
      <c r="DZC45" s="126"/>
      <c r="DZD45" s="126"/>
      <c r="DZE45" s="126"/>
      <c r="DZF45" s="126"/>
      <c r="DZG45" s="126"/>
      <c r="DZH45" s="126"/>
      <c r="DZI45" s="126"/>
      <c r="DZJ45" s="126"/>
      <c r="DZK45" s="126"/>
      <c r="DZL45" s="126"/>
      <c r="DZM45" s="126"/>
      <c r="DZN45" s="126"/>
      <c r="DZO45" s="126"/>
      <c r="DZP45" s="126"/>
      <c r="DZQ45" s="126"/>
      <c r="DZR45" s="126"/>
      <c r="DZS45" s="126"/>
      <c r="DZT45" s="126"/>
      <c r="DZU45" s="126"/>
      <c r="DZV45" s="126"/>
      <c r="DZW45" s="126"/>
      <c r="DZX45" s="126"/>
      <c r="DZY45" s="126"/>
      <c r="DZZ45" s="126"/>
      <c r="EAA45" s="126"/>
      <c r="EAB45" s="126"/>
      <c r="EAC45" s="126"/>
      <c r="EAD45" s="126"/>
      <c r="EAE45" s="126"/>
      <c r="EAF45" s="126"/>
      <c r="EAG45" s="126"/>
      <c r="EAH45" s="126"/>
      <c r="EAI45" s="126"/>
      <c r="EAJ45" s="126"/>
      <c r="EAK45" s="126"/>
      <c r="EAL45" s="126"/>
      <c r="EAM45" s="126"/>
      <c r="EAN45" s="126"/>
      <c r="EAO45" s="126"/>
      <c r="EAP45" s="126"/>
      <c r="EAQ45" s="126"/>
      <c r="EAR45" s="126"/>
      <c r="EAS45" s="126"/>
      <c r="EAT45" s="126"/>
      <c r="EAU45" s="126"/>
      <c r="EAV45" s="126"/>
      <c r="EAW45" s="126"/>
      <c r="EAX45" s="126"/>
      <c r="EAY45" s="126"/>
      <c r="EAZ45" s="126"/>
      <c r="EBA45" s="126"/>
      <c r="EBB45" s="126"/>
      <c r="EBC45" s="126"/>
      <c r="EBD45" s="126"/>
      <c r="EBE45" s="126"/>
      <c r="EBF45" s="126"/>
      <c r="EBG45" s="126"/>
      <c r="EBH45" s="126"/>
      <c r="EBI45" s="126"/>
      <c r="EBJ45" s="126"/>
      <c r="EBK45" s="126"/>
      <c r="EBL45" s="126"/>
      <c r="EBM45" s="126"/>
      <c r="EBN45" s="126"/>
      <c r="EBO45" s="126"/>
      <c r="EBP45" s="126"/>
      <c r="EBQ45" s="126"/>
      <c r="EBR45" s="126"/>
      <c r="EBS45" s="126"/>
      <c r="EBT45" s="126"/>
      <c r="EBU45" s="126"/>
      <c r="EBV45" s="126"/>
      <c r="EBW45" s="126"/>
      <c r="EBX45" s="126"/>
      <c r="EBY45" s="126"/>
      <c r="EBZ45" s="126"/>
      <c r="ECA45" s="126"/>
      <c r="ECB45" s="126"/>
      <c r="ECC45" s="126"/>
      <c r="ECD45" s="126"/>
      <c r="ECE45" s="126"/>
      <c r="ECF45" s="126"/>
      <c r="ECG45" s="126"/>
      <c r="ECH45" s="126"/>
      <c r="ECI45" s="126"/>
      <c r="ECJ45" s="126"/>
      <c r="ECK45" s="126"/>
      <c r="ECL45" s="126"/>
      <c r="ECM45" s="126"/>
      <c r="ECN45" s="126"/>
      <c r="ECO45" s="126"/>
      <c r="ECP45" s="126"/>
      <c r="ECQ45" s="126"/>
      <c r="ECR45" s="126"/>
      <c r="ECS45" s="126"/>
      <c r="ECT45" s="126"/>
      <c r="ECU45" s="126"/>
      <c r="ECV45" s="126"/>
      <c r="ECW45" s="126"/>
      <c r="ECX45" s="126"/>
      <c r="ECY45" s="126"/>
      <c r="ECZ45" s="126"/>
      <c r="EDA45" s="126"/>
      <c r="EDB45" s="126"/>
      <c r="EDC45" s="126"/>
      <c r="EDD45" s="126"/>
      <c r="EDE45" s="126"/>
      <c r="EDF45" s="126"/>
      <c r="EDG45" s="126"/>
      <c r="EDH45" s="126"/>
      <c r="EDI45" s="126"/>
      <c r="EDJ45" s="126"/>
      <c r="EDK45" s="126"/>
      <c r="EDL45" s="126"/>
      <c r="EDM45" s="126"/>
      <c r="EDN45" s="126"/>
      <c r="EDO45" s="126"/>
      <c r="EDP45" s="126"/>
      <c r="EDQ45" s="126"/>
      <c r="EDR45" s="126"/>
      <c r="EDS45" s="126"/>
      <c r="EDT45" s="126"/>
      <c r="EDU45" s="126"/>
      <c r="EDV45" s="126"/>
      <c r="EDW45" s="126"/>
      <c r="EDX45" s="126"/>
      <c r="EDY45" s="126"/>
      <c r="EDZ45" s="126"/>
      <c r="EEA45" s="126"/>
      <c r="EEB45" s="126"/>
      <c r="EEC45" s="126"/>
      <c r="EED45" s="126"/>
      <c r="EEE45" s="126"/>
      <c r="EEF45" s="126"/>
      <c r="EEG45" s="126"/>
      <c r="EEH45" s="126"/>
      <c r="EEI45" s="126"/>
      <c r="EEJ45" s="126"/>
      <c r="EEK45" s="126"/>
      <c r="EEL45" s="126"/>
      <c r="EEM45" s="126"/>
      <c r="EEN45" s="126"/>
      <c r="EEO45" s="126"/>
      <c r="EEP45" s="126"/>
      <c r="EEQ45" s="126"/>
      <c r="EER45" s="126"/>
      <c r="EES45" s="126"/>
      <c r="EET45" s="126"/>
      <c r="EEU45" s="126"/>
      <c r="EEV45" s="126"/>
      <c r="EEW45" s="126"/>
      <c r="EEX45" s="126"/>
      <c r="EEY45" s="126"/>
      <c r="EEZ45" s="126"/>
      <c r="EFA45" s="126"/>
      <c r="EFB45" s="126"/>
      <c r="EFC45" s="126"/>
      <c r="EFD45" s="126"/>
      <c r="EFE45" s="126"/>
      <c r="EFF45" s="126"/>
      <c r="EFG45" s="126"/>
      <c r="EFH45" s="126"/>
      <c r="EFI45" s="126"/>
      <c r="EFJ45" s="126"/>
      <c r="EFK45" s="126"/>
      <c r="EFL45" s="126"/>
      <c r="EFM45" s="126"/>
      <c r="EFN45" s="126"/>
      <c r="EFO45" s="126"/>
      <c r="EFP45" s="126"/>
      <c r="EFQ45" s="126"/>
      <c r="EFR45" s="126"/>
      <c r="EFS45" s="126"/>
      <c r="EFT45" s="126"/>
      <c r="EFU45" s="126"/>
      <c r="EFV45" s="126"/>
      <c r="EFW45" s="126"/>
      <c r="EFX45" s="126"/>
      <c r="EFY45" s="126"/>
      <c r="EFZ45" s="126"/>
      <c r="EGA45" s="126"/>
      <c r="EGB45" s="126"/>
      <c r="EGC45" s="126"/>
      <c r="EGD45" s="126"/>
      <c r="EGE45" s="126"/>
      <c r="EGF45" s="126"/>
      <c r="EGG45" s="126"/>
      <c r="EGH45" s="126"/>
      <c r="EGI45" s="126"/>
      <c r="EGJ45" s="126"/>
      <c r="EGK45" s="126"/>
      <c r="EGL45" s="126"/>
      <c r="EGM45" s="126"/>
      <c r="EGN45" s="126"/>
      <c r="EGO45" s="126"/>
      <c r="EGP45" s="126"/>
      <c r="EGQ45" s="126"/>
      <c r="EGR45" s="126"/>
      <c r="EGS45" s="126"/>
      <c r="EGT45" s="126"/>
      <c r="EGU45" s="126"/>
      <c r="EGV45" s="126"/>
      <c r="EGW45" s="126"/>
      <c r="EGX45" s="126"/>
      <c r="EGY45" s="126"/>
      <c r="EGZ45" s="126"/>
      <c r="EHA45" s="126"/>
      <c r="EHB45" s="126"/>
      <c r="EHC45" s="126"/>
      <c r="EHD45" s="126"/>
      <c r="EHE45" s="126"/>
      <c r="EHF45" s="126"/>
      <c r="EHG45" s="126"/>
      <c r="EHH45" s="126"/>
      <c r="EHI45" s="126"/>
      <c r="EHJ45" s="126"/>
      <c r="EHK45" s="126"/>
      <c r="EHL45" s="126"/>
      <c r="EHM45" s="126"/>
      <c r="EHN45" s="126"/>
      <c r="EHO45" s="126"/>
      <c r="EHP45" s="126"/>
      <c r="EHQ45" s="126"/>
      <c r="EHR45" s="126"/>
      <c r="EHS45" s="126"/>
      <c r="EHT45" s="126"/>
      <c r="EHU45" s="126"/>
      <c r="EHV45" s="126"/>
      <c r="EHW45" s="126"/>
      <c r="EHX45" s="126"/>
      <c r="EHY45" s="126"/>
      <c r="EHZ45" s="126"/>
      <c r="EIA45" s="126"/>
      <c r="EIB45" s="126"/>
      <c r="EIC45" s="126"/>
      <c r="EID45" s="126"/>
      <c r="EIE45" s="126"/>
      <c r="EIF45" s="126"/>
      <c r="EIG45" s="126"/>
      <c r="EIH45" s="126"/>
      <c r="EII45" s="126"/>
      <c r="EIJ45" s="126"/>
      <c r="EIK45" s="126"/>
      <c r="EIL45" s="126"/>
      <c r="EIM45" s="126"/>
      <c r="EIN45" s="126"/>
      <c r="EIO45" s="126"/>
      <c r="EIP45" s="126"/>
      <c r="EIQ45" s="126"/>
      <c r="EIR45" s="126"/>
      <c r="EIS45" s="126"/>
      <c r="EIT45" s="126"/>
      <c r="EIU45" s="126"/>
      <c r="EIV45" s="126"/>
      <c r="EIW45" s="126"/>
      <c r="EIX45" s="126"/>
      <c r="EIY45" s="126"/>
      <c r="EIZ45" s="126"/>
      <c r="EJA45" s="126"/>
      <c r="EJB45" s="126"/>
      <c r="EJC45" s="126"/>
      <c r="EJD45" s="126"/>
      <c r="EJE45" s="126"/>
      <c r="EJF45" s="126"/>
      <c r="EJG45" s="126"/>
      <c r="EJH45" s="126"/>
      <c r="EJI45" s="126"/>
      <c r="EJJ45" s="126"/>
      <c r="EJK45" s="126"/>
      <c r="EJL45" s="126"/>
      <c r="EJM45" s="126"/>
      <c r="EJN45" s="126"/>
      <c r="EJO45" s="126"/>
      <c r="EJP45" s="126"/>
      <c r="EJQ45" s="126"/>
      <c r="EJR45" s="126"/>
      <c r="EJS45" s="126"/>
      <c r="EJT45" s="126"/>
      <c r="EJU45" s="126"/>
      <c r="EJV45" s="126"/>
      <c r="EJW45" s="126"/>
      <c r="EJX45" s="126"/>
      <c r="EJY45" s="126"/>
      <c r="EJZ45" s="126"/>
      <c r="EKA45" s="126"/>
      <c r="EKB45" s="126"/>
      <c r="EKC45" s="126"/>
      <c r="EKD45" s="126"/>
      <c r="EKE45" s="126"/>
      <c r="EKF45" s="126"/>
      <c r="EKG45" s="126"/>
      <c r="EKH45" s="126"/>
      <c r="EKI45" s="126"/>
      <c r="EKJ45" s="126"/>
      <c r="EKK45" s="126"/>
      <c r="EKL45" s="126"/>
      <c r="EKM45" s="126"/>
      <c r="EKN45" s="126"/>
      <c r="EKO45" s="126"/>
      <c r="EKP45" s="126"/>
      <c r="EKQ45" s="126"/>
      <c r="EKR45" s="126"/>
      <c r="EKS45" s="126"/>
      <c r="EKT45" s="126"/>
      <c r="EKU45" s="126"/>
      <c r="EKV45" s="126"/>
      <c r="EKW45" s="126"/>
      <c r="EKX45" s="126"/>
      <c r="EKY45" s="126"/>
      <c r="EKZ45" s="126"/>
      <c r="ELA45" s="126"/>
      <c r="ELB45" s="126"/>
      <c r="ELC45" s="126"/>
      <c r="ELD45" s="126"/>
      <c r="ELE45" s="126"/>
      <c r="ELF45" s="126"/>
      <c r="ELG45" s="126"/>
      <c r="ELH45" s="126"/>
      <c r="ELI45" s="126"/>
      <c r="ELJ45" s="126"/>
      <c r="ELK45" s="126"/>
      <c r="ELL45" s="126"/>
      <c r="ELM45" s="126"/>
      <c r="ELN45" s="126"/>
      <c r="ELO45" s="126"/>
      <c r="ELP45" s="126"/>
      <c r="ELQ45" s="126"/>
      <c r="ELR45" s="126"/>
      <c r="ELS45" s="126"/>
      <c r="ELT45" s="126"/>
      <c r="ELU45" s="126"/>
      <c r="ELV45" s="126"/>
      <c r="ELW45" s="126"/>
      <c r="ELX45" s="126"/>
      <c r="ELY45" s="126"/>
      <c r="ELZ45" s="126"/>
      <c r="EMA45" s="126"/>
      <c r="EMB45" s="126"/>
      <c r="EMC45" s="126"/>
      <c r="EMD45" s="126"/>
      <c r="EME45" s="126"/>
      <c r="EMF45" s="126"/>
      <c r="EMG45" s="126"/>
      <c r="EMH45" s="126"/>
      <c r="EMI45" s="126"/>
      <c r="EMJ45" s="126"/>
      <c r="EMK45" s="126"/>
      <c r="EML45" s="126"/>
      <c r="EMM45" s="126"/>
      <c r="EMN45" s="126"/>
      <c r="EMO45" s="126"/>
      <c r="EMP45" s="126"/>
      <c r="EMQ45" s="126"/>
      <c r="EMR45" s="126"/>
      <c r="EMS45" s="126"/>
      <c r="EMT45" s="126"/>
      <c r="EMU45" s="126"/>
      <c r="EMV45" s="126"/>
      <c r="EMW45" s="126"/>
      <c r="EMX45" s="126"/>
      <c r="EMY45" s="126"/>
      <c r="EMZ45" s="126"/>
      <c r="ENA45" s="126"/>
      <c r="ENB45" s="126"/>
      <c r="ENC45" s="126"/>
      <c r="END45" s="126"/>
      <c r="ENE45" s="126"/>
      <c r="ENF45" s="126"/>
      <c r="ENG45" s="126"/>
      <c r="ENH45" s="126"/>
      <c r="ENI45" s="126"/>
      <c r="ENJ45" s="126"/>
      <c r="ENK45" s="126"/>
      <c r="ENL45" s="126"/>
      <c r="ENM45" s="126"/>
      <c r="ENN45" s="126"/>
      <c r="ENO45" s="126"/>
      <c r="ENP45" s="126"/>
      <c r="ENQ45" s="126"/>
      <c r="ENR45" s="126"/>
      <c r="ENS45" s="126"/>
      <c r="ENT45" s="126"/>
      <c r="ENU45" s="126"/>
      <c r="ENV45" s="126"/>
      <c r="ENW45" s="126"/>
      <c r="ENX45" s="126"/>
      <c r="ENY45" s="126"/>
      <c r="ENZ45" s="126"/>
      <c r="EOA45" s="126"/>
      <c r="EOB45" s="126"/>
      <c r="EOC45" s="126"/>
      <c r="EOD45" s="126"/>
      <c r="EOE45" s="126"/>
      <c r="EOF45" s="126"/>
      <c r="EOG45" s="126"/>
      <c r="EOH45" s="126"/>
      <c r="EOI45" s="126"/>
      <c r="EOJ45" s="126"/>
      <c r="EOK45" s="126"/>
      <c r="EOL45" s="126"/>
      <c r="EOM45" s="126"/>
      <c r="EON45" s="126"/>
      <c r="EOO45" s="126"/>
      <c r="EOP45" s="126"/>
      <c r="EOQ45" s="126"/>
      <c r="EOR45" s="126"/>
      <c r="EOS45" s="126"/>
      <c r="EOT45" s="126"/>
      <c r="EOU45" s="126"/>
      <c r="EOV45" s="126"/>
      <c r="EOW45" s="126"/>
      <c r="EOX45" s="126"/>
      <c r="EOY45" s="126"/>
      <c r="EOZ45" s="126"/>
      <c r="EPA45" s="126"/>
      <c r="EPB45" s="126"/>
      <c r="EPC45" s="126"/>
      <c r="EPD45" s="126"/>
      <c r="EPE45" s="126"/>
      <c r="EPF45" s="126"/>
      <c r="EPG45" s="126"/>
      <c r="EPH45" s="126"/>
      <c r="EPI45" s="126"/>
      <c r="EPJ45" s="126"/>
      <c r="EPK45" s="126"/>
      <c r="EPL45" s="126"/>
      <c r="EPM45" s="126"/>
      <c r="EPN45" s="126"/>
      <c r="EPO45" s="126"/>
      <c r="EPP45" s="126"/>
      <c r="EPQ45" s="126"/>
      <c r="EPR45" s="126"/>
      <c r="EPS45" s="126"/>
      <c r="EPT45" s="126"/>
      <c r="EPU45" s="126"/>
      <c r="EPV45" s="126"/>
      <c r="EPW45" s="126"/>
      <c r="EPX45" s="126"/>
      <c r="EPY45" s="126"/>
      <c r="EPZ45" s="126"/>
      <c r="EQA45" s="126"/>
      <c r="EQB45" s="126"/>
      <c r="EQC45" s="126"/>
      <c r="EQD45" s="126"/>
      <c r="EQE45" s="126"/>
      <c r="EQF45" s="126"/>
      <c r="EQG45" s="126"/>
      <c r="EQH45" s="126"/>
      <c r="EQI45" s="126"/>
      <c r="EQJ45" s="126"/>
      <c r="EQK45" s="126"/>
      <c r="EQL45" s="126"/>
      <c r="EQM45" s="126"/>
      <c r="EQN45" s="126"/>
      <c r="EQO45" s="126"/>
      <c r="EQP45" s="126"/>
      <c r="EQQ45" s="126"/>
      <c r="EQR45" s="126"/>
      <c r="EQS45" s="126"/>
      <c r="EQT45" s="126"/>
      <c r="EQU45" s="126"/>
      <c r="EQV45" s="126"/>
      <c r="EQW45" s="126"/>
      <c r="EQX45" s="126"/>
      <c r="EQY45" s="126"/>
      <c r="EQZ45" s="126"/>
      <c r="ERA45" s="126"/>
      <c r="ERB45" s="126"/>
      <c r="ERC45" s="126"/>
      <c r="ERD45" s="126"/>
      <c r="ERE45" s="126"/>
      <c r="ERF45" s="126"/>
      <c r="ERG45" s="126"/>
      <c r="ERH45" s="126"/>
      <c r="ERI45" s="126"/>
      <c r="ERJ45" s="126"/>
      <c r="ERK45" s="126"/>
      <c r="ERL45" s="126"/>
      <c r="ERM45" s="126"/>
      <c r="ERN45" s="126"/>
      <c r="ERO45" s="126"/>
      <c r="ERP45" s="126"/>
      <c r="ERQ45" s="126"/>
      <c r="ERR45" s="126"/>
      <c r="ERS45" s="126"/>
      <c r="ERT45" s="126"/>
      <c r="ERU45" s="126"/>
      <c r="ERV45" s="126"/>
      <c r="ERW45" s="126"/>
      <c r="ERX45" s="126"/>
      <c r="ERY45" s="126"/>
      <c r="ERZ45" s="126"/>
      <c r="ESA45" s="126"/>
      <c r="ESB45" s="126"/>
      <c r="ESC45" s="126"/>
      <c r="ESD45" s="126"/>
      <c r="ESE45" s="126"/>
      <c r="ESF45" s="126"/>
      <c r="ESG45" s="126"/>
      <c r="ESH45" s="126"/>
      <c r="ESI45" s="126"/>
      <c r="ESJ45" s="126"/>
      <c r="ESK45" s="126"/>
      <c r="ESL45" s="126"/>
      <c r="ESM45" s="126"/>
      <c r="ESN45" s="126"/>
      <c r="ESO45" s="126"/>
      <c r="ESP45" s="126"/>
      <c r="ESQ45" s="126"/>
      <c r="ESR45" s="126"/>
      <c r="ESS45" s="126"/>
      <c r="EST45" s="126"/>
      <c r="ESU45" s="126"/>
      <c r="ESV45" s="126"/>
      <c r="ESW45" s="126"/>
      <c r="ESX45" s="126"/>
      <c r="ESY45" s="126"/>
      <c r="ESZ45" s="126"/>
      <c r="ETA45" s="126"/>
      <c r="ETB45" s="126"/>
      <c r="ETC45" s="126"/>
      <c r="ETD45" s="126"/>
      <c r="ETE45" s="126"/>
      <c r="ETF45" s="126"/>
      <c r="ETG45" s="126"/>
      <c r="ETH45" s="126"/>
      <c r="ETI45" s="126"/>
      <c r="ETJ45" s="126"/>
      <c r="ETK45" s="126"/>
      <c r="ETL45" s="126"/>
      <c r="ETM45" s="126"/>
      <c r="ETN45" s="126"/>
      <c r="ETO45" s="126"/>
      <c r="ETP45" s="126"/>
      <c r="ETQ45" s="126"/>
      <c r="ETR45" s="126"/>
      <c r="ETS45" s="126"/>
      <c r="ETT45" s="126"/>
      <c r="ETU45" s="126"/>
      <c r="ETV45" s="126"/>
      <c r="ETW45" s="126"/>
      <c r="ETX45" s="126"/>
      <c r="ETY45" s="126"/>
      <c r="ETZ45" s="126"/>
      <c r="EUA45" s="126"/>
      <c r="EUB45" s="126"/>
      <c r="EUC45" s="126"/>
      <c r="EUD45" s="126"/>
      <c r="EUE45" s="126"/>
      <c r="EUF45" s="126"/>
      <c r="EUG45" s="126"/>
      <c r="EUH45" s="126"/>
      <c r="EUI45" s="126"/>
      <c r="EUJ45" s="126"/>
      <c r="EUK45" s="126"/>
      <c r="EUL45" s="126"/>
      <c r="EUM45" s="126"/>
      <c r="EUN45" s="126"/>
      <c r="EUO45" s="126"/>
      <c r="EUP45" s="126"/>
      <c r="EUQ45" s="126"/>
      <c r="EUR45" s="126"/>
      <c r="EUS45" s="126"/>
      <c r="EUT45" s="126"/>
      <c r="EUU45" s="126"/>
      <c r="EUV45" s="126"/>
      <c r="EUW45" s="126"/>
      <c r="EUX45" s="126"/>
      <c r="EUY45" s="126"/>
      <c r="EUZ45" s="126"/>
      <c r="EVA45" s="126"/>
      <c r="EVB45" s="126"/>
      <c r="EVC45" s="126"/>
      <c r="EVD45" s="126"/>
      <c r="EVE45" s="126"/>
      <c r="EVF45" s="126"/>
      <c r="EVG45" s="126"/>
      <c r="EVH45" s="126"/>
      <c r="EVI45" s="126"/>
      <c r="EVJ45" s="126"/>
      <c r="EVK45" s="126"/>
      <c r="EVL45" s="126"/>
      <c r="EVM45" s="126"/>
      <c r="EVN45" s="126"/>
      <c r="EVO45" s="126"/>
      <c r="EVP45" s="126"/>
      <c r="EVQ45" s="126"/>
      <c r="EVR45" s="126"/>
      <c r="EVS45" s="126"/>
      <c r="EVT45" s="126"/>
      <c r="EVU45" s="126"/>
      <c r="EVV45" s="126"/>
      <c r="EVW45" s="126"/>
      <c r="EVX45" s="126"/>
      <c r="EVY45" s="126"/>
      <c r="EVZ45" s="126"/>
      <c r="EWA45" s="126"/>
      <c r="EWB45" s="126"/>
      <c r="EWC45" s="126"/>
      <c r="EWD45" s="126"/>
      <c r="EWE45" s="126"/>
      <c r="EWF45" s="126"/>
      <c r="EWG45" s="126"/>
      <c r="EWH45" s="126"/>
      <c r="EWI45" s="126"/>
      <c r="EWJ45" s="126"/>
      <c r="EWK45" s="126"/>
      <c r="EWL45" s="126"/>
      <c r="EWM45" s="126"/>
      <c r="EWN45" s="126"/>
      <c r="EWO45" s="126"/>
      <c r="EWP45" s="126"/>
      <c r="EWQ45" s="126"/>
      <c r="EWR45" s="126"/>
      <c r="EWS45" s="126"/>
      <c r="EWT45" s="126"/>
      <c r="EWU45" s="126"/>
      <c r="EWV45" s="126"/>
      <c r="EWW45" s="126"/>
      <c r="EWX45" s="126"/>
      <c r="EWY45" s="126"/>
      <c r="EWZ45" s="126"/>
      <c r="EXA45" s="126"/>
      <c r="EXB45" s="126"/>
      <c r="EXC45" s="126"/>
      <c r="EXD45" s="126"/>
      <c r="EXE45" s="126"/>
      <c r="EXF45" s="126"/>
      <c r="EXG45" s="126"/>
      <c r="EXH45" s="126"/>
      <c r="EXI45" s="126"/>
      <c r="EXJ45" s="126"/>
      <c r="EXK45" s="126"/>
      <c r="EXL45" s="126"/>
      <c r="EXM45" s="126"/>
      <c r="EXN45" s="126"/>
      <c r="EXO45" s="126"/>
      <c r="EXP45" s="126"/>
      <c r="EXQ45" s="126"/>
      <c r="EXR45" s="126"/>
      <c r="EXS45" s="126"/>
      <c r="EXT45" s="126"/>
      <c r="EXU45" s="126"/>
      <c r="EXV45" s="126"/>
      <c r="EXW45" s="126"/>
      <c r="EXX45" s="126"/>
      <c r="EXY45" s="126"/>
      <c r="EXZ45" s="126"/>
      <c r="EYA45" s="126"/>
      <c r="EYB45" s="126"/>
      <c r="EYC45" s="126"/>
      <c r="EYD45" s="126"/>
      <c r="EYE45" s="126"/>
      <c r="EYF45" s="126"/>
      <c r="EYG45" s="126"/>
      <c r="EYH45" s="126"/>
      <c r="EYI45" s="126"/>
      <c r="EYJ45" s="126"/>
      <c r="EYK45" s="126"/>
      <c r="EYL45" s="126"/>
      <c r="EYM45" s="126"/>
      <c r="EYN45" s="126"/>
      <c r="EYO45" s="126"/>
      <c r="EYP45" s="126"/>
      <c r="EYQ45" s="126"/>
      <c r="EYR45" s="126"/>
      <c r="EYS45" s="126"/>
      <c r="EYT45" s="126"/>
      <c r="EYU45" s="126"/>
      <c r="EYV45" s="126"/>
      <c r="EYW45" s="126"/>
      <c r="EYX45" s="126"/>
      <c r="EYY45" s="126"/>
      <c r="EYZ45" s="126"/>
      <c r="EZA45" s="126"/>
      <c r="EZB45" s="126"/>
      <c r="EZC45" s="126"/>
      <c r="EZD45" s="126"/>
      <c r="EZE45" s="126"/>
      <c r="EZF45" s="126"/>
      <c r="EZG45" s="126"/>
      <c r="EZH45" s="126"/>
      <c r="EZI45" s="126"/>
      <c r="EZJ45" s="126"/>
      <c r="EZK45" s="126"/>
      <c r="EZL45" s="126"/>
      <c r="EZM45" s="126"/>
      <c r="EZN45" s="126"/>
      <c r="EZO45" s="126"/>
      <c r="EZP45" s="126"/>
      <c r="EZQ45" s="126"/>
      <c r="EZR45" s="126"/>
      <c r="EZS45" s="126"/>
      <c r="EZT45" s="126"/>
      <c r="EZU45" s="126"/>
      <c r="EZV45" s="126"/>
      <c r="EZW45" s="126"/>
      <c r="EZX45" s="126"/>
      <c r="EZY45" s="126"/>
      <c r="EZZ45" s="126"/>
      <c r="FAA45" s="126"/>
      <c r="FAB45" s="126"/>
      <c r="FAC45" s="126"/>
      <c r="FAD45" s="126"/>
      <c r="FAE45" s="126"/>
      <c r="FAF45" s="126"/>
      <c r="FAG45" s="126"/>
      <c r="FAH45" s="126"/>
      <c r="FAI45" s="126"/>
      <c r="FAJ45" s="126"/>
      <c r="FAK45" s="126"/>
      <c r="FAL45" s="126"/>
      <c r="FAM45" s="126"/>
      <c r="FAN45" s="126"/>
      <c r="FAO45" s="126"/>
      <c r="FAP45" s="126"/>
      <c r="FAQ45" s="126"/>
      <c r="FAR45" s="126"/>
      <c r="FAS45" s="126"/>
      <c r="FAT45" s="126"/>
      <c r="FAU45" s="126"/>
      <c r="FAV45" s="126"/>
      <c r="FAW45" s="126"/>
      <c r="FAX45" s="126"/>
      <c r="FAY45" s="126"/>
      <c r="FAZ45" s="126"/>
      <c r="FBA45" s="126"/>
      <c r="FBB45" s="126"/>
      <c r="FBC45" s="126"/>
      <c r="FBD45" s="126"/>
      <c r="FBE45" s="126"/>
      <c r="FBF45" s="126"/>
      <c r="FBG45" s="126"/>
      <c r="FBH45" s="126"/>
      <c r="FBI45" s="126"/>
      <c r="FBJ45" s="126"/>
      <c r="FBK45" s="126"/>
      <c r="FBL45" s="126"/>
      <c r="FBM45" s="126"/>
      <c r="FBN45" s="126"/>
      <c r="FBO45" s="126"/>
      <c r="FBP45" s="126"/>
      <c r="FBQ45" s="126"/>
      <c r="FBR45" s="126"/>
      <c r="FBS45" s="126"/>
      <c r="FBT45" s="126"/>
      <c r="FBU45" s="126"/>
      <c r="FBV45" s="126"/>
      <c r="FBW45" s="126"/>
      <c r="FBX45" s="126"/>
      <c r="FBY45" s="126"/>
      <c r="FBZ45" s="126"/>
      <c r="FCA45" s="126"/>
      <c r="FCB45" s="126"/>
      <c r="FCC45" s="126"/>
      <c r="FCD45" s="126"/>
      <c r="FCE45" s="126"/>
      <c r="FCF45" s="126"/>
      <c r="FCG45" s="126"/>
      <c r="FCH45" s="126"/>
      <c r="FCI45" s="126"/>
      <c r="FCJ45" s="126"/>
      <c r="FCK45" s="126"/>
      <c r="FCL45" s="126"/>
      <c r="FCM45" s="126"/>
      <c r="FCN45" s="126"/>
      <c r="FCO45" s="126"/>
      <c r="FCP45" s="126"/>
      <c r="FCQ45" s="126"/>
      <c r="FCR45" s="126"/>
      <c r="FCS45" s="126"/>
      <c r="FCT45" s="126"/>
      <c r="FCU45" s="126"/>
      <c r="FCV45" s="126"/>
      <c r="FCW45" s="126"/>
      <c r="FCX45" s="126"/>
      <c r="FCY45" s="126"/>
      <c r="FCZ45" s="126"/>
      <c r="FDA45" s="126"/>
      <c r="FDB45" s="126"/>
      <c r="FDC45" s="126"/>
      <c r="FDD45" s="126"/>
      <c r="FDE45" s="126"/>
      <c r="FDF45" s="126"/>
      <c r="FDG45" s="126"/>
      <c r="FDH45" s="126"/>
      <c r="FDI45" s="126"/>
      <c r="FDJ45" s="126"/>
      <c r="FDK45" s="126"/>
      <c r="FDL45" s="126"/>
      <c r="FDM45" s="126"/>
      <c r="FDN45" s="126"/>
      <c r="FDO45" s="126"/>
      <c r="FDP45" s="126"/>
      <c r="FDQ45" s="126"/>
      <c r="FDR45" s="126"/>
      <c r="FDS45" s="126"/>
      <c r="FDT45" s="126"/>
      <c r="FDU45" s="126"/>
      <c r="FDV45" s="126"/>
      <c r="FDW45" s="126"/>
      <c r="FDX45" s="126"/>
      <c r="FDY45" s="126"/>
      <c r="FDZ45" s="126"/>
      <c r="FEA45" s="126"/>
      <c r="FEB45" s="126"/>
      <c r="FEC45" s="126"/>
      <c r="FED45" s="126"/>
      <c r="FEE45" s="126"/>
      <c r="FEF45" s="126"/>
      <c r="FEG45" s="126"/>
      <c r="FEH45" s="126"/>
      <c r="FEI45" s="126"/>
      <c r="FEJ45" s="126"/>
      <c r="FEK45" s="126"/>
      <c r="FEL45" s="126"/>
      <c r="FEM45" s="126"/>
      <c r="FEN45" s="126"/>
      <c r="FEO45" s="126"/>
      <c r="FEP45" s="126"/>
      <c r="FEQ45" s="126"/>
      <c r="FER45" s="126"/>
      <c r="FES45" s="126"/>
      <c r="FET45" s="126"/>
      <c r="FEU45" s="126"/>
      <c r="FEV45" s="126"/>
      <c r="FEW45" s="126"/>
      <c r="FEX45" s="126"/>
      <c r="FEY45" s="126"/>
      <c r="FEZ45" s="126"/>
      <c r="FFA45" s="126"/>
      <c r="FFB45" s="126"/>
      <c r="FFC45" s="126"/>
      <c r="FFD45" s="126"/>
      <c r="FFE45" s="126"/>
      <c r="FFF45" s="126"/>
      <c r="FFG45" s="126"/>
      <c r="FFH45" s="126"/>
      <c r="FFI45" s="126"/>
      <c r="FFJ45" s="126"/>
      <c r="FFK45" s="126"/>
      <c r="FFL45" s="126"/>
      <c r="FFM45" s="126"/>
      <c r="FFN45" s="126"/>
      <c r="FFO45" s="126"/>
      <c r="FFP45" s="126"/>
      <c r="FFQ45" s="126"/>
      <c r="FFR45" s="126"/>
      <c r="FFS45" s="126"/>
      <c r="FFT45" s="126"/>
      <c r="FFU45" s="126"/>
      <c r="FFV45" s="126"/>
      <c r="FFW45" s="126"/>
      <c r="FFX45" s="126"/>
      <c r="FFY45" s="126"/>
      <c r="FFZ45" s="126"/>
      <c r="FGA45" s="126"/>
      <c r="FGB45" s="126"/>
      <c r="FGC45" s="126"/>
      <c r="FGD45" s="126"/>
      <c r="FGE45" s="126"/>
      <c r="FGF45" s="126"/>
      <c r="FGG45" s="126"/>
      <c r="FGH45" s="126"/>
      <c r="FGI45" s="126"/>
      <c r="FGJ45" s="126"/>
      <c r="FGK45" s="126"/>
      <c r="FGL45" s="126"/>
      <c r="FGM45" s="126"/>
      <c r="FGN45" s="126"/>
      <c r="FGO45" s="126"/>
      <c r="FGP45" s="126"/>
      <c r="FGQ45" s="126"/>
      <c r="FGR45" s="126"/>
      <c r="FGS45" s="126"/>
      <c r="FGT45" s="126"/>
      <c r="FGU45" s="126"/>
      <c r="FGV45" s="126"/>
      <c r="FGW45" s="126"/>
      <c r="FGX45" s="126"/>
      <c r="FGY45" s="126"/>
      <c r="FGZ45" s="126"/>
      <c r="FHA45" s="126"/>
      <c r="FHB45" s="126"/>
      <c r="FHC45" s="126"/>
      <c r="FHD45" s="126"/>
      <c r="FHE45" s="126"/>
      <c r="FHF45" s="126"/>
      <c r="FHG45" s="126"/>
      <c r="FHH45" s="126"/>
      <c r="FHI45" s="126"/>
      <c r="FHJ45" s="126"/>
      <c r="FHK45" s="126"/>
      <c r="FHL45" s="126"/>
      <c r="FHM45" s="126"/>
      <c r="FHN45" s="126"/>
      <c r="FHO45" s="126"/>
      <c r="FHP45" s="126"/>
      <c r="FHQ45" s="126"/>
      <c r="FHR45" s="126"/>
      <c r="FHS45" s="126"/>
      <c r="FHT45" s="126"/>
      <c r="FHU45" s="126"/>
      <c r="FHV45" s="126"/>
      <c r="FHW45" s="126"/>
      <c r="FHX45" s="126"/>
      <c r="FHY45" s="126"/>
      <c r="FHZ45" s="126"/>
      <c r="FIA45" s="126"/>
      <c r="FIB45" s="126"/>
      <c r="FIC45" s="126"/>
      <c r="FID45" s="126"/>
      <c r="FIE45" s="126"/>
      <c r="FIF45" s="126"/>
      <c r="FIG45" s="126"/>
      <c r="FIH45" s="126"/>
      <c r="FII45" s="126"/>
      <c r="FIJ45" s="126"/>
      <c r="FIK45" s="126"/>
      <c r="FIL45" s="126"/>
      <c r="FIM45" s="126"/>
      <c r="FIN45" s="126"/>
      <c r="FIO45" s="126"/>
      <c r="FIP45" s="126"/>
      <c r="FIQ45" s="126"/>
      <c r="FIR45" s="126"/>
      <c r="FIS45" s="126"/>
      <c r="FIT45" s="126"/>
      <c r="FIU45" s="126"/>
      <c r="FIV45" s="126"/>
      <c r="FIW45" s="126"/>
      <c r="FIX45" s="126"/>
      <c r="FIY45" s="126"/>
      <c r="FIZ45" s="126"/>
      <c r="FJA45" s="126"/>
      <c r="FJB45" s="126"/>
      <c r="FJC45" s="126"/>
      <c r="FJD45" s="126"/>
      <c r="FJE45" s="126"/>
      <c r="FJF45" s="126"/>
      <c r="FJG45" s="126"/>
      <c r="FJH45" s="126"/>
      <c r="FJI45" s="126"/>
      <c r="FJJ45" s="126"/>
      <c r="FJK45" s="126"/>
      <c r="FJL45" s="126"/>
      <c r="FJM45" s="126"/>
      <c r="FJN45" s="126"/>
      <c r="FJO45" s="126"/>
      <c r="FJP45" s="126"/>
      <c r="FJQ45" s="126"/>
      <c r="FJR45" s="126"/>
      <c r="FJS45" s="126"/>
      <c r="FJT45" s="126"/>
      <c r="FJU45" s="126"/>
      <c r="FJV45" s="126"/>
      <c r="FJW45" s="126"/>
      <c r="FJX45" s="126"/>
      <c r="FJY45" s="126"/>
      <c r="FJZ45" s="126"/>
      <c r="FKA45" s="126"/>
      <c r="FKB45" s="126"/>
      <c r="FKC45" s="126"/>
      <c r="FKD45" s="126"/>
      <c r="FKE45" s="126"/>
      <c r="FKF45" s="126"/>
      <c r="FKG45" s="126"/>
      <c r="FKH45" s="126"/>
      <c r="FKI45" s="126"/>
      <c r="FKJ45" s="126"/>
      <c r="FKK45" s="126"/>
      <c r="FKL45" s="126"/>
      <c r="FKM45" s="126"/>
      <c r="FKN45" s="126"/>
      <c r="FKO45" s="126"/>
      <c r="FKP45" s="126"/>
      <c r="FKQ45" s="126"/>
      <c r="FKR45" s="126"/>
      <c r="FKS45" s="126"/>
      <c r="FKT45" s="126"/>
      <c r="FKU45" s="126"/>
      <c r="FKV45" s="126"/>
      <c r="FKW45" s="126"/>
      <c r="FKX45" s="126"/>
      <c r="FKY45" s="126"/>
      <c r="FKZ45" s="126"/>
      <c r="FLA45" s="126"/>
      <c r="FLB45" s="126"/>
      <c r="FLC45" s="126"/>
      <c r="FLD45" s="126"/>
      <c r="FLE45" s="126"/>
      <c r="FLF45" s="126"/>
      <c r="FLG45" s="126"/>
      <c r="FLH45" s="126"/>
      <c r="FLI45" s="126"/>
      <c r="FLJ45" s="126"/>
      <c r="FLK45" s="126"/>
      <c r="FLL45" s="126"/>
      <c r="FLM45" s="126"/>
      <c r="FLN45" s="126"/>
      <c r="FLO45" s="126"/>
      <c r="FLP45" s="126"/>
      <c r="FLQ45" s="126"/>
      <c r="FLR45" s="126"/>
      <c r="FLS45" s="126"/>
      <c r="FLT45" s="126"/>
      <c r="FLU45" s="126"/>
      <c r="FLV45" s="126"/>
      <c r="FLW45" s="126"/>
      <c r="FLX45" s="126"/>
      <c r="FLY45" s="126"/>
      <c r="FLZ45" s="126"/>
      <c r="FMA45" s="126"/>
      <c r="FMB45" s="126"/>
      <c r="FMC45" s="126"/>
      <c r="FMD45" s="126"/>
      <c r="FME45" s="126"/>
      <c r="FMF45" s="126"/>
      <c r="FMG45" s="126"/>
      <c r="FMH45" s="126"/>
      <c r="FMI45" s="126"/>
      <c r="FMJ45" s="126"/>
      <c r="FMK45" s="126"/>
      <c r="FML45" s="126"/>
      <c r="FMM45" s="126"/>
      <c r="FMN45" s="126"/>
      <c r="FMO45" s="126"/>
      <c r="FMP45" s="126"/>
      <c r="FMQ45" s="126"/>
      <c r="FMR45" s="126"/>
      <c r="FMS45" s="126"/>
      <c r="FMT45" s="126"/>
      <c r="FMU45" s="126"/>
      <c r="FMV45" s="126"/>
      <c r="FMW45" s="126"/>
      <c r="FMX45" s="126"/>
      <c r="FMY45" s="126"/>
      <c r="FMZ45" s="126"/>
      <c r="FNA45" s="126"/>
      <c r="FNB45" s="126"/>
      <c r="FNC45" s="126"/>
      <c r="FND45" s="126"/>
      <c r="FNE45" s="126"/>
      <c r="FNF45" s="126"/>
      <c r="FNG45" s="126"/>
      <c r="FNH45" s="126"/>
      <c r="FNI45" s="126"/>
      <c r="FNJ45" s="126"/>
      <c r="FNK45" s="126"/>
      <c r="FNL45" s="126"/>
      <c r="FNM45" s="126"/>
      <c r="FNN45" s="126"/>
      <c r="FNO45" s="126"/>
      <c r="FNP45" s="126"/>
      <c r="FNQ45" s="126"/>
      <c r="FNR45" s="126"/>
      <c r="FNS45" s="126"/>
      <c r="FNT45" s="126"/>
      <c r="FNU45" s="126"/>
      <c r="FNV45" s="126"/>
      <c r="FNW45" s="126"/>
      <c r="FNX45" s="126"/>
      <c r="FNY45" s="126"/>
      <c r="FNZ45" s="126"/>
      <c r="FOA45" s="126"/>
      <c r="FOB45" s="126"/>
      <c r="FOC45" s="126"/>
      <c r="FOD45" s="126"/>
      <c r="FOE45" s="126"/>
      <c r="FOF45" s="126"/>
      <c r="FOG45" s="126"/>
      <c r="FOH45" s="126"/>
      <c r="FOI45" s="126"/>
      <c r="FOJ45" s="126"/>
      <c r="FOK45" s="126"/>
      <c r="FOL45" s="126"/>
      <c r="FOM45" s="126"/>
      <c r="FON45" s="126"/>
      <c r="FOO45" s="126"/>
      <c r="FOP45" s="126"/>
      <c r="FOQ45" s="126"/>
      <c r="FOR45" s="126"/>
      <c r="FOS45" s="126"/>
      <c r="FOT45" s="126"/>
      <c r="FOU45" s="126"/>
      <c r="FOV45" s="126"/>
      <c r="FOW45" s="126"/>
      <c r="FOX45" s="126"/>
      <c r="FOY45" s="126"/>
      <c r="FOZ45" s="126"/>
      <c r="FPA45" s="126"/>
      <c r="FPB45" s="126"/>
      <c r="FPC45" s="126"/>
      <c r="FPD45" s="126"/>
      <c r="FPE45" s="126"/>
      <c r="FPF45" s="126"/>
      <c r="FPG45" s="126"/>
      <c r="FPH45" s="126"/>
      <c r="FPI45" s="126"/>
      <c r="FPJ45" s="126"/>
      <c r="FPK45" s="126"/>
      <c r="FPL45" s="126"/>
      <c r="FPM45" s="126"/>
      <c r="FPN45" s="126"/>
      <c r="FPO45" s="126"/>
      <c r="FPP45" s="126"/>
      <c r="FPQ45" s="126"/>
      <c r="FPR45" s="126"/>
      <c r="FPS45" s="126"/>
      <c r="FPT45" s="126"/>
      <c r="FPU45" s="126"/>
      <c r="FPV45" s="126"/>
      <c r="FPW45" s="126"/>
      <c r="FPX45" s="126"/>
      <c r="FPY45" s="126"/>
      <c r="FPZ45" s="126"/>
      <c r="FQA45" s="126"/>
      <c r="FQB45" s="126"/>
      <c r="FQC45" s="126"/>
      <c r="FQD45" s="126"/>
      <c r="FQE45" s="126"/>
      <c r="FQF45" s="126"/>
      <c r="FQG45" s="126"/>
      <c r="FQH45" s="126"/>
      <c r="FQI45" s="126"/>
      <c r="FQJ45" s="126"/>
      <c r="FQK45" s="126"/>
      <c r="FQL45" s="126"/>
      <c r="FQM45" s="126"/>
      <c r="FQN45" s="126"/>
      <c r="FQO45" s="126"/>
      <c r="FQP45" s="126"/>
      <c r="FQQ45" s="126"/>
      <c r="FQR45" s="126"/>
      <c r="FQS45" s="126"/>
      <c r="FQT45" s="126"/>
      <c r="FQU45" s="126"/>
      <c r="FQV45" s="126"/>
      <c r="FQW45" s="126"/>
      <c r="FQX45" s="126"/>
      <c r="FQY45" s="126"/>
      <c r="FQZ45" s="126"/>
      <c r="FRA45" s="126"/>
      <c r="FRB45" s="126"/>
      <c r="FRC45" s="126"/>
      <c r="FRD45" s="126"/>
      <c r="FRE45" s="126"/>
      <c r="FRF45" s="126"/>
      <c r="FRG45" s="126"/>
      <c r="FRH45" s="126"/>
      <c r="FRI45" s="126"/>
      <c r="FRJ45" s="126"/>
      <c r="FRK45" s="126"/>
      <c r="FRL45" s="126"/>
      <c r="FRM45" s="126"/>
      <c r="FRN45" s="126"/>
      <c r="FRO45" s="126"/>
      <c r="FRP45" s="126"/>
      <c r="FRQ45" s="126"/>
      <c r="FRR45" s="126"/>
      <c r="FRS45" s="126"/>
      <c r="FRT45" s="126"/>
      <c r="FRU45" s="126"/>
      <c r="FRV45" s="126"/>
      <c r="FRW45" s="126"/>
      <c r="FRX45" s="126"/>
      <c r="FRY45" s="126"/>
      <c r="FRZ45" s="126"/>
      <c r="FSA45" s="126"/>
      <c r="FSB45" s="126"/>
      <c r="FSC45" s="126"/>
      <c r="FSD45" s="126"/>
      <c r="FSE45" s="126"/>
      <c r="FSF45" s="126"/>
      <c r="FSG45" s="126"/>
      <c r="FSH45" s="126"/>
      <c r="FSI45" s="126"/>
      <c r="FSJ45" s="126"/>
      <c r="FSK45" s="126"/>
      <c r="FSL45" s="126"/>
      <c r="FSM45" s="126"/>
      <c r="FSN45" s="126"/>
      <c r="FSO45" s="126"/>
      <c r="FSP45" s="126"/>
      <c r="FSQ45" s="126"/>
      <c r="FSR45" s="126"/>
      <c r="FSS45" s="126"/>
      <c r="FST45" s="126"/>
      <c r="FSU45" s="126"/>
      <c r="FSV45" s="126"/>
      <c r="FSW45" s="126"/>
      <c r="FSX45" s="126"/>
      <c r="FSY45" s="126"/>
      <c r="FSZ45" s="126"/>
      <c r="FTA45" s="126"/>
      <c r="FTB45" s="126"/>
      <c r="FTC45" s="126"/>
      <c r="FTD45" s="126"/>
      <c r="FTE45" s="126"/>
      <c r="FTF45" s="126"/>
      <c r="FTG45" s="126"/>
      <c r="FTH45" s="126"/>
      <c r="FTI45" s="126"/>
      <c r="FTJ45" s="126"/>
      <c r="FTK45" s="126"/>
      <c r="FTL45" s="126"/>
      <c r="FTM45" s="126"/>
      <c r="FTN45" s="126"/>
      <c r="FTO45" s="126"/>
      <c r="FTP45" s="126"/>
      <c r="FTQ45" s="126"/>
      <c r="FTR45" s="126"/>
      <c r="FTS45" s="126"/>
      <c r="FTT45" s="126"/>
      <c r="FTU45" s="126"/>
      <c r="FTV45" s="126"/>
      <c r="FTW45" s="126"/>
      <c r="FTX45" s="126"/>
      <c r="FTY45" s="126"/>
      <c r="FTZ45" s="126"/>
      <c r="FUA45" s="126"/>
      <c r="FUB45" s="126"/>
      <c r="FUC45" s="126"/>
      <c r="FUD45" s="126"/>
      <c r="FUE45" s="126"/>
      <c r="FUF45" s="126"/>
      <c r="FUG45" s="126"/>
      <c r="FUH45" s="126"/>
      <c r="FUI45" s="126"/>
      <c r="FUJ45" s="126"/>
      <c r="FUK45" s="126"/>
      <c r="FUL45" s="126"/>
      <c r="FUM45" s="126"/>
      <c r="FUN45" s="126"/>
      <c r="FUO45" s="126"/>
      <c r="FUP45" s="126"/>
      <c r="FUQ45" s="126"/>
      <c r="FUR45" s="126"/>
      <c r="FUS45" s="126"/>
      <c r="FUT45" s="126"/>
      <c r="FUU45" s="126"/>
      <c r="FUV45" s="126"/>
      <c r="FUW45" s="126"/>
      <c r="FUX45" s="126"/>
      <c r="FUY45" s="126"/>
      <c r="FUZ45" s="126"/>
      <c r="FVA45" s="126"/>
      <c r="FVB45" s="126"/>
      <c r="FVC45" s="126"/>
      <c r="FVD45" s="126"/>
      <c r="FVE45" s="126"/>
      <c r="FVF45" s="126"/>
      <c r="FVG45" s="126"/>
      <c r="FVH45" s="126"/>
      <c r="FVI45" s="126"/>
      <c r="FVJ45" s="126"/>
      <c r="FVK45" s="126"/>
      <c r="FVL45" s="126"/>
      <c r="FVM45" s="126"/>
      <c r="FVN45" s="126"/>
      <c r="FVO45" s="126"/>
      <c r="FVP45" s="126"/>
      <c r="FVQ45" s="126"/>
      <c r="FVR45" s="126"/>
      <c r="FVS45" s="126"/>
      <c r="FVT45" s="126"/>
      <c r="FVU45" s="126"/>
      <c r="FVV45" s="126"/>
      <c r="FVW45" s="126"/>
      <c r="FVX45" s="126"/>
      <c r="FVY45" s="126"/>
      <c r="FVZ45" s="126"/>
      <c r="FWA45" s="126"/>
      <c r="FWB45" s="126"/>
      <c r="FWC45" s="126"/>
      <c r="FWD45" s="126"/>
      <c r="FWE45" s="126"/>
      <c r="FWF45" s="126"/>
      <c r="FWG45" s="126"/>
      <c r="FWH45" s="126"/>
      <c r="FWI45" s="126"/>
      <c r="FWJ45" s="126"/>
      <c r="FWK45" s="126"/>
      <c r="FWL45" s="126"/>
      <c r="FWM45" s="126"/>
      <c r="FWN45" s="126"/>
      <c r="FWO45" s="126"/>
      <c r="FWP45" s="126"/>
      <c r="FWQ45" s="126"/>
      <c r="FWR45" s="126"/>
      <c r="FWS45" s="126"/>
      <c r="FWT45" s="126"/>
      <c r="FWU45" s="126"/>
      <c r="FWV45" s="126"/>
      <c r="FWW45" s="126"/>
      <c r="FWX45" s="126"/>
      <c r="FWY45" s="126"/>
      <c r="FWZ45" s="126"/>
      <c r="FXA45" s="126"/>
      <c r="FXB45" s="126"/>
      <c r="FXC45" s="126"/>
      <c r="FXD45" s="126"/>
      <c r="FXE45" s="126"/>
      <c r="FXF45" s="126"/>
      <c r="FXG45" s="126"/>
      <c r="FXH45" s="126"/>
      <c r="FXI45" s="126"/>
      <c r="FXJ45" s="126"/>
      <c r="FXK45" s="126"/>
      <c r="FXL45" s="126"/>
      <c r="FXM45" s="126"/>
      <c r="FXN45" s="126"/>
      <c r="FXO45" s="126"/>
      <c r="FXP45" s="126"/>
      <c r="FXQ45" s="126"/>
      <c r="FXR45" s="126"/>
      <c r="FXS45" s="126"/>
      <c r="FXT45" s="126"/>
      <c r="FXU45" s="126"/>
      <c r="FXV45" s="126"/>
      <c r="FXW45" s="126"/>
      <c r="FXX45" s="126"/>
      <c r="FXY45" s="126"/>
      <c r="FXZ45" s="126"/>
      <c r="FYA45" s="126"/>
      <c r="FYB45" s="126"/>
      <c r="FYC45" s="126"/>
      <c r="FYD45" s="126"/>
      <c r="FYE45" s="126"/>
      <c r="FYF45" s="126"/>
      <c r="FYG45" s="126"/>
      <c r="FYH45" s="126"/>
      <c r="FYI45" s="126"/>
      <c r="FYJ45" s="126"/>
      <c r="FYK45" s="126"/>
      <c r="FYL45" s="126"/>
      <c r="FYM45" s="126"/>
      <c r="FYN45" s="126"/>
      <c r="FYO45" s="126"/>
      <c r="FYP45" s="126"/>
      <c r="FYQ45" s="126"/>
      <c r="FYR45" s="126"/>
      <c r="FYS45" s="126"/>
      <c r="FYT45" s="126"/>
      <c r="FYU45" s="126"/>
      <c r="FYV45" s="126"/>
      <c r="FYW45" s="126"/>
      <c r="FYX45" s="126"/>
      <c r="FYY45" s="126"/>
      <c r="FYZ45" s="126"/>
      <c r="FZA45" s="126"/>
      <c r="FZB45" s="126"/>
      <c r="FZC45" s="126"/>
      <c r="FZD45" s="126"/>
      <c r="FZE45" s="126"/>
      <c r="FZF45" s="126"/>
      <c r="FZG45" s="126"/>
      <c r="FZH45" s="126"/>
      <c r="FZI45" s="126"/>
      <c r="FZJ45" s="126"/>
      <c r="FZK45" s="126"/>
      <c r="FZL45" s="126"/>
      <c r="FZM45" s="126"/>
      <c r="FZN45" s="126"/>
      <c r="FZO45" s="126"/>
      <c r="FZP45" s="126"/>
      <c r="FZQ45" s="126"/>
      <c r="FZR45" s="126"/>
      <c r="FZS45" s="126"/>
      <c r="FZT45" s="126"/>
      <c r="FZU45" s="126"/>
      <c r="FZV45" s="126"/>
      <c r="FZW45" s="126"/>
      <c r="FZX45" s="126"/>
      <c r="FZY45" s="126"/>
      <c r="FZZ45" s="126"/>
      <c r="GAA45" s="126"/>
      <c r="GAB45" s="126"/>
      <c r="GAC45" s="126"/>
      <c r="GAD45" s="126"/>
      <c r="GAE45" s="126"/>
      <c r="GAF45" s="126"/>
      <c r="GAG45" s="126"/>
      <c r="GAH45" s="126"/>
      <c r="GAI45" s="126"/>
      <c r="GAJ45" s="126"/>
      <c r="GAK45" s="126"/>
      <c r="GAL45" s="126"/>
      <c r="GAM45" s="126"/>
      <c r="GAN45" s="126"/>
      <c r="GAO45" s="126"/>
      <c r="GAP45" s="126"/>
      <c r="GAQ45" s="126"/>
      <c r="GAR45" s="126"/>
      <c r="GAS45" s="126"/>
      <c r="GAT45" s="126"/>
      <c r="GAU45" s="126"/>
      <c r="GAV45" s="126"/>
      <c r="GAW45" s="126"/>
      <c r="GAX45" s="126"/>
      <c r="GAY45" s="126"/>
      <c r="GAZ45" s="126"/>
      <c r="GBA45" s="126"/>
      <c r="GBB45" s="126"/>
      <c r="GBC45" s="126"/>
      <c r="GBD45" s="126"/>
      <c r="GBE45" s="126"/>
      <c r="GBF45" s="126"/>
      <c r="GBG45" s="126"/>
      <c r="GBH45" s="126"/>
      <c r="GBI45" s="126"/>
      <c r="GBJ45" s="126"/>
      <c r="GBK45" s="126"/>
      <c r="GBL45" s="126"/>
      <c r="GBM45" s="126"/>
      <c r="GBN45" s="126"/>
      <c r="GBO45" s="126"/>
      <c r="GBP45" s="126"/>
      <c r="GBQ45" s="126"/>
      <c r="GBR45" s="126"/>
      <c r="GBS45" s="126"/>
      <c r="GBT45" s="126"/>
      <c r="GBU45" s="126"/>
      <c r="GBV45" s="126"/>
      <c r="GBW45" s="126"/>
      <c r="GBX45" s="126"/>
      <c r="GBY45" s="126"/>
      <c r="GBZ45" s="126"/>
      <c r="GCA45" s="126"/>
      <c r="GCB45" s="126"/>
      <c r="GCC45" s="126"/>
      <c r="GCD45" s="126"/>
      <c r="GCE45" s="126"/>
      <c r="GCF45" s="126"/>
      <c r="GCG45" s="126"/>
      <c r="GCH45" s="126"/>
      <c r="GCI45" s="126"/>
      <c r="GCJ45" s="126"/>
      <c r="GCK45" s="126"/>
      <c r="GCL45" s="126"/>
      <c r="GCM45" s="126"/>
      <c r="GCN45" s="126"/>
      <c r="GCO45" s="126"/>
      <c r="GCP45" s="126"/>
      <c r="GCQ45" s="126"/>
      <c r="GCR45" s="126"/>
      <c r="GCS45" s="126"/>
      <c r="GCT45" s="126"/>
      <c r="GCU45" s="126"/>
      <c r="GCV45" s="126"/>
      <c r="GCW45" s="126"/>
      <c r="GCX45" s="126"/>
      <c r="GCY45" s="126"/>
      <c r="GCZ45" s="126"/>
      <c r="GDA45" s="126"/>
      <c r="GDB45" s="126"/>
      <c r="GDC45" s="126"/>
      <c r="GDD45" s="126"/>
      <c r="GDE45" s="126"/>
      <c r="GDF45" s="126"/>
      <c r="GDG45" s="126"/>
      <c r="GDH45" s="126"/>
      <c r="GDI45" s="126"/>
      <c r="GDJ45" s="126"/>
      <c r="GDK45" s="126"/>
      <c r="GDL45" s="126"/>
      <c r="GDM45" s="126"/>
      <c r="GDN45" s="126"/>
      <c r="GDO45" s="126"/>
      <c r="GDP45" s="126"/>
      <c r="GDQ45" s="126"/>
      <c r="GDR45" s="126"/>
      <c r="GDS45" s="126"/>
      <c r="GDT45" s="126"/>
      <c r="GDU45" s="126"/>
      <c r="GDV45" s="126"/>
      <c r="GDW45" s="126"/>
      <c r="GDX45" s="126"/>
      <c r="GDY45" s="126"/>
      <c r="GDZ45" s="126"/>
      <c r="GEA45" s="126"/>
      <c r="GEB45" s="126"/>
      <c r="GEC45" s="126"/>
      <c r="GED45" s="126"/>
      <c r="GEE45" s="126"/>
      <c r="GEF45" s="126"/>
      <c r="GEG45" s="126"/>
      <c r="GEH45" s="126"/>
      <c r="GEI45" s="126"/>
      <c r="GEJ45" s="126"/>
      <c r="GEK45" s="126"/>
      <c r="GEL45" s="126"/>
      <c r="GEM45" s="126"/>
      <c r="GEN45" s="126"/>
      <c r="GEO45" s="126"/>
      <c r="GEP45" s="126"/>
      <c r="GEQ45" s="126"/>
      <c r="GER45" s="126"/>
      <c r="GES45" s="126"/>
      <c r="GET45" s="126"/>
      <c r="GEU45" s="126"/>
      <c r="GEV45" s="126"/>
      <c r="GEW45" s="126"/>
      <c r="GEX45" s="126"/>
      <c r="GEY45" s="126"/>
      <c r="GEZ45" s="126"/>
      <c r="GFA45" s="126"/>
      <c r="GFB45" s="126"/>
      <c r="GFC45" s="126"/>
      <c r="GFD45" s="126"/>
      <c r="GFE45" s="126"/>
      <c r="GFF45" s="126"/>
      <c r="GFG45" s="126"/>
      <c r="GFH45" s="126"/>
      <c r="GFI45" s="126"/>
      <c r="GFJ45" s="126"/>
      <c r="GFK45" s="126"/>
      <c r="GFL45" s="126"/>
      <c r="GFM45" s="126"/>
      <c r="GFN45" s="126"/>
      <c r="GFO45" s="126"/>
      <c r="GFP45" s="126"/>
      <c r="GFQ45" s="126"/>
      <c r="GFR45" s="126"/>
      <c r="GFS45" s="126"/>
      <c r="GFT45" s="126"/>
      <c r="GFU45" s="126"/>
      <c r="GFV45" s="126"/>
      <c r="GFW45" s="126"/>
      <c r="GFX45" s="126"/>
      <c r="GFY45" s="126"/>
      <c r="GFZ45" s="126"/>
      <c r="GGA45" s="126"/>
      <c r="GGB45" s="126"/>
      <c r="GGC45" s="126"/>
      <c r="GGD45" s="126"/>
      <c r="GGE45" s="126"/>
      <c r="GGF45" s="126"/>
      <c r="GGG45" s="126"/>
      <c r="GGH45" s="126"/>
      <c r="GGI45" s="126"/>
      <c r="GGJ45" s="126"/>
      <c r="GGK45" s="126"/>
      <c r="GGL45" s="126"/>
      <c r="GGM45" s="126"/>
      <c r="GGN45" s="126"/>
      <c r="GGO45" s="126"/>
      <c r="GGP45" s="126"/>
      <c r="GGQ45" s="126"/>
      <c r="GGR45" s="126"/>
      <c r="GGS45" s="126"/>
      <c r="GGT45" s="126"/>
      <c r="GGU45" s="126"/>
      <c r="GGV45" s="126"/>
      <c r="GGW45" s="126"/>
      <c r="GGX45" s="126"/>
      <c r="GGY45" s="126"/>
      <c r="GGZ45" s="126"/>
      <c r="GHA45" s="126"/>
      <c r="GHB45" s="126"/>
      <c r="GHC45" s="126"/>
      <c r="GHD45" s="126"/>
      <c r="GHE45" s="126"/>
      <c r="GHF45" s="126"/>
      <c r="GHG45" s="126"/>
      <c r="GHH45" s="126"/>
      <c r="GHI45" s="126"/>
      <c r="GHJ45" s="126"/>
      <c r="GHK45" s="126"/>
      <c r="GHL45" s="126"/>
      <c r="GHM45" s="126"/>
      <c r="GHN45" s="126"/>
      <c r="GHO45" s="126"/>
      <c r="GHP45" s="126"/>
      <c r="GHQ45" s="126"/>
      <c r="GHR45" s="126"/>
      <c r="GHS45" s="126"/>
      <c r="GHT45" s="126"/>
      <c r="GHU45" s="126"/>
      <c r="GHV45" s="126"/>
      <c r="GHW45" s="126"/>
      <c r="GHX45" s="126"/>
      <c r="GHY45" s="126"/>
      <c r="GHZ45" s="126"/>
      <c r="GIA45" s="126"/>
      <c r="GIB45" s="126"/>
      <c r="GIC45" s="126"/>
      <c r="GID45" s="126"/>
      <c r="GIE45" s="126"/>
      <c r="GIF45" s="126"/>
      <c r="GIG45" s="126"/>
      <c r="GIH45" s="126"/>
      <c r="GII45" s="126"/>
      <c r="GIJ45" s="126"/>
      <c r="GIK45" s="126"/>
      <c r="GIL45" s="126"/>
      <c r="GIM45" s="126"/>
      <c r="GIN45" s="126"/>
      <c r="GIO45" s="126"/>
      <c r="GIP45" s="126"/>
      <c r="GIQ45" s="126"/>
      <c r="GIR45" s="126"/>
      <c r="GIS45" s="126"/>
      <c r="GIT45" s="126"/>
      <c r="GIU45" s="126"/>
      <c r="GIV45" s="126"/>
      <c r="GIW45" s="126"/>
      <c r="GIX45" s="126"/>
      <c r="GIY45" s="126"/>
      <c r="GIZ45" s="126"/>
      <c r="GJA45" s="126"/>
      <c r="GJB45" s="126"/>
      <c r="GJC45" s="126"/>
      <c r="GJD45" s="126"/>
      <c r="GJE45" s="126"/>
      <c r="GJF45" s="126"/>
      <c r="GJG45" s="126"/>
      <c r="GJH45" s="126"/>
      <c r="GJI45" s="126"/>
      <c r="GJJ45" s="126"/>
      <c r="GJK45" s="126"/>
      <c r="GJL45" s="126"/>
      <c r="GJM45" s="126"/>
      <c r="GJN45" s="126"/>
      <c r="GJO45" s="126"/>
      <c r="GJP45" s="126"/>
      <c r="GJQ45" s="126"/>
      <c r="GJR45" s="126"/>
      <c r="GJS45" s="126"/>
      <c r="GJT45" s="126"/>
      <c r="GJU45" s="126"/>
      <c r="GJV45" s="126"/>
      <c r="GJW45" s="126"/>
      <c r="GJX45" s="126"/>
      <c r="GJY45" s="126"/>
      <c r="GJZ45" s="126"/>
      <c r="GKA45" s="126"/>
      <c r="GKB45" s="126"/>
      <c r="GKC45" s="126"/>
      <c r="GKD45" s="126"/>
      <c r="GKE45" s="126"/>
      <c r="GKF45" s="126"/>
      <c r="GKG45" s="126"/>
      <c r="GKH45" s="126"/>
      <c r="GKI45" s="126"/>
      <c r="GKJ45" s="126"/>
      <c r="GKK45" s="126"/>
      <c r="GKL45" s="126"/>
      <c r="GKM45" s="126"/>
      <c r="GKN45" s="126"/>
      <c r="GKO45" s="126"/>
      <c r="GKP45" s="126"/>
      <c r="GKQ45" s="126"/>
      <c r="GKR45" s="126"/>
      <c r="GKS45" s="126"/>
      <c r="GKT45" s="126"/>
      <c r="GKU45" s="126"/>
      <c r="GKV45" s="126"/>
      <c r="GKW45" s="126"/>
      <c r="GKX45" s="126"/>
      <c r="GKY45" s="126"/>
      <c r="GKZ45" s="126"/>
      <c r="GLA45" s="126"/>
      <c r="GLB45" s="126"/>
      <c r="GLC45" s="126"/>
      <c r="GLD45" s="126"/>
      <c r="GLE45" s="126"/>
      <c r="GLF45" s="126"/>
      <c r="GLG45" s="126"/>
      <c r="GLH45" s="126"/>
      <c r="GLI45" s="126"/>
      <c r="GLJ45" s="126"/>
      <c r="GLK45" s="126"/>
      <c r="GLL45" s="126"/>
      <c r="GLM45" s="126"/>
      <c r="GLN45" s="126"/>
      <c r="GLO45" s="126"/>
      <c r="GLP45" s="126"/>
      <c r="GLQ45" s="126"/>
      <c r="GLR45" s="126"/>
      <c r="GLS45" s="126"/>
      <c r="GLT45" s="126"/>
      <c r="GLU45" s="126"/>
      <c r="GLV45" s="126"/>
      <c r="GLW45" s="126"/>
      <c r="GLX45" s="126"/>
      <c r="GLY45" s="126"/>
      <c r="GLZ45" s="126"/>
      <c r="GMA45" s="126"/>
      <c r="GMB45" s="126"/>
      <c r="GMC45" s="126"/>
      <c r="GMD45" s="126"/>
      <c r="GME45" s="126"/>
      <c r="GMF45" s="126"/>
      <c r="GMG45" s="126"/>
      <c r="GMH45" s="126"/>
      <c r="GMI45" s="126"/>
      <c r="GMJ45" s="126"/>
      <c r="GMK45" s="126"/>
      <c r="GML45" s="126"/>
      <c r="GMM45" s="126"/>
      <c r="GMN45" s="126"/>
      <c r="GMO45" s="126"/>
      <c r="GMP45" s="126"/>
      <c r="GMQ45" s="126"/>
      <c r="GMR45" s="126"/>
      <c r="GMS45" s="126"/>
      <c r="GMT45" s="126"/>
      <c r="GMU45" s="126"/>
      <c r="GMV45" s="126"/>
      <c r="GMW45" s="126"/>
      <c r="GMX45" s="126"/>
      <c r="GMY45" s="126"/>
      <c r="GMZ45" s="126"/>
      <c r="GNA45" s="126"/>
      <c r="GNB45" s="126"/>
      <c r="GNC45" s="126"/>
      <c r="GND45" s="126"/>
      <c r="GNE45" s="126"/>
      <c r="GNF45" s="126"/>
      <c r="GNG45" s="126"/>
      <c r="GNH45" s="126"/>
      <c r="GNI45" s="126"/>
      <c r="GNJ45" s="126"/>
      <c r="GNK45" s="126"/>
      <c r="GNL45" s="126"/>
      <c r="GNM45" s="126"/>
      <c r="GNN45" s="126"/>
      <c r="GNO45" s="126"/>
      <c r="GNP45" s="126"/>
      <c r="GNQ45" s="126"/>
      <c r="GNR45" s="126"/>
      <c r="GNS45" s="126"/>
      <c r="GNT45" s="126"/>
      <c r="GNU45" s="126"/>
      <c r="GNV45" s="126"/>
      <c r="GNW45" s="126"/>
      <c r="GNX45" s="126"/>
      <c r="GNY45" s="126"/>
      <c r="GNZ45" s="126"/>
      <c r="GOA45" s="126"/>
      <c r="GOB45" s="126"/>
      <c r="GOC45" s="126"/>
      <c r="GOD45" s="126"/>
      <c r="GOE45" s="126"/>
      <c r="GOF45" s="126"/>
      <c r="GOG45" s="126"/>
      <c r="GOH45" s="126"/>
      <c r="GOI45" s="126"/>
      <c r="GOJ45" s="126"/>
      <c r="GOK45" s="126"/>
      <c r="GOL45" s="126"/>
      <c r="GOM45" s="126"/>
      <c r="GON45" s="126"/>
      <c r="GOO45" s="126"/>
      <c r="GOP45" s="126"/>
      <c r="GOQ45" s="126"/>
      <c r="GOR45" s="126"/>
      <c r="GOS45" s="126"/>
      <c r="GOT45" s="126"/>
      <c r="GOU45" s="126"/>
      <c r="GOV45" s="126"/>
      <c r="GOW45" s="126"/>
      <c r="GOX45" s="126"/>
      <c r="GOY45" s="126"/>
      <c r="GOZ45" s="126"/>
      <c r="GPA45" s="126"/>
      <c r="GPB45" s="126"/>
      <c r="GPC45" s="126"/>
      <c r="GPD45" s="126"/>
      <c r="GPE45" s="126"/>
      <c r="GPF45" s="126"/>
      <c r="GPG45" s="126"/>
      <c r="GPH45" s="126"/>
      <c r="GPI45" s="126"/>
      <c r="GPJ45" s="126"/>
      <c r="GPK45" s="126"/>
      <c r="GPL45" s="126"/>
      <c r="GPM45" s="126"/>
      <c r="GPN45" s="126"/>
      <c r="GPO45" s="126"/>
      <c r="GPP45" s="126"/>
      <c r="GPQ45" s="126"/>
      <c r="GPR45" s="126"/>
      <c r="GPS45" s="126"/>
      <c r="GPT45" s="126"/>
      <c r="GPU45" s="126"/>
      <c r="GPV45" s="126"/>
      <c r="GPW45" s="126"/>
      <c r="GPX45" s="126"/>
      <c r="GPY45" s="126"/>
      <c r="GPZ45" s="126"/>
      <c r="GQA45" s="126"/>
      <c r="GQB45" s="126"/>
      <c r="GQC45" s="126"/>
      <c r="GQD45" s="126"/>
      <c r="GQE45" s="126"/>
      <c r="GQF45" s="126"/>
      <c r="GQG45" s="126"/>
      <c r="GQH45" s="126"/>
      <c r="GQI45" s="126"/>
      <c r="GQJ45" s="126"/>
      <c r="GQK45" s="126"/>
      <c r="GQL45" s="126"/>
      <c r="GQM45" s="126"/>
      <c r="GQN45" s="126"/>
      <c r="GQO45" s="126"/>
      <c r="GQP45" s="126"/>
      <c r="GQQ45" s="126"/>
      <c r="GQR45" s="126"/>
      <c r="GQS45" s="126"/>
      <c r="GQT45" s="126"/>
      <c r="GQU45" s="126"/>
      <c r="GQV45" s="126"/>
      <c r="GQW45" s="126"/>
      <c r="GQX45" s="126"/>
      <c r="GQY45" s="126"/>
      <c r="GQZ45" s="126"/>
      <c r="GRA45" s="126"/>
      <c r="GRB45" s="126"/>
      <c r="GRC45" s="126"/>
      <c r="GRD45" s="126"/>
      <c r="GRE45" s="126"/>
      <c r="GRF45" s="126"/>
      <c r="GRG45" s="126"/>
      <c r="GRH45" s="126"/>
      <c r="GRI45" s="126"/>
      <c r="GRJ45" s="126"/>
      <c r="GRK45" s="126"/>
      <c r="GRL45" s="126"/>
      <c r="GRM45" s="126"/>
      <c r="GRN45" s="126"/>
      <c r="GRO45" s="126"/>
      <c r="GRP45" s="126"/>
      <c r="GRQ45" s="126"/>
      <c r="GRR45" s="126"/>
      <c r="GRS45" s="126"/>
      <c r="GRT45" s="126"/>
      <c r="GRU45" s="126"/>
      <c r="GRV45" s="126"/>
      <c r="GRW45" s="126"/>
      <c r="GRX45" s="126"/>
      <c r="GRY45" s="126"/>
      <c r="GRZ45" s="126"/>
      <c r="GSA45" s="126"/>
      <c r="GSB45" s="126"/>
      <c r="GSC45" s="126"/>
      <c r="GSD45" s="126"/>
      <c r="GSE45" s="126"/>
      <c r="GSF45" s="126"/>
      <c r="GSG45" s="126"/>
      <c r="GSH45" s="126"/>
      <c r="GSI45" s="126"/>
      <c r="GSJ45" s="126"/>
      <c r="GSK45" s="126"/>
      <c r="GSL45" s="126"/>
      <c r="GSM45" s="126"/>
      <c r="GSN45" s="126"/>
      <c r="GSO45" s="126"/>
      <c r="GSP45" s="126"/>
      <c r="GSQ45" s="126"/>
      <c r="GSR45" s="126"/>
      <c r="GSS45" s="126"/>
      <c r="GST45" s="126"/>
      <c r="GSU45" s="126"/>
      <c r="GSV45" s="126"/>
      <c r="GSW45" s="126"/>
      <c r="GSX45" s="126"/>
      <c r="GSY45" s="126"/>
      <c r="GSZ45" s="126"/>
      <c r="GTA45" s="126"/>
      <c r="GTB45" s="126"/>
      <c r="GTC45" s="126"/>
      <c r="GTD45" s="126"/>
      <c r="GTE45" s="126"/>
      <c r="GTF45" s="126"/>
      <c r="GTG45" s="126"/>
      <c r="GTH45" s="126"/>
      <c r="GTI45" s="126"/>
      <c r="GTJ45" s="126"/>
      <c r="GTK45" s="126"/>
      <c r="GTL45" s="126"/>
      <c r="GTM45" s="126"/>
      <c r="GTN45" s="126"/>
      <c r="GTO45" s="126"/>
      <c r="GTP45" s="126"/>
      <c r="GTQ45" s="126"/>
      <c r="GTR45" s="126"/>
      <c r="GTS45" s="126"/>
      <c r="GTT45" s="126"/>
      <c r="GTU45" s="126"/>
      <c r="GTV45" s="126"/>
      <c r="GTW45" s="126"/>
      <c r="GTX45" s="126"/>
      <c r="GTY45" s="126"/>
      <c r="GTZ45" s="126"/>
      <c r="GUA45" s="126"/>
      <c r="GUB45" s="126"/>
      <c r="GUC45" s="126"/>
      <c r="GUD45" s="126"/>
      <c r="GUE45" s="126"/>
      <c r="GUF45" s="126"/>
      <c r="GUG45" s="126"/>
      <c r="GUH45" s="126"/>
      <c r="GUI45" s="126"/>
      <c r="GUJ45" s="126"/>
      <c r="GUK45" s="126"/>
      <c r="GUL45" s="126"/>
      <c r="GUM45" s="126"/>
      <c r="GUN45" s="126"/>
      <c r="GUO45" s="126"/>
      <c r="GUP45" s="126"/>
      <c r="GUQ45" s="126"/>
      <c r="GUR45" s="126"/>
      <c r="GUS45" s="126"/>
      <c r="GUT45" s="126"/>
      <c r="GUU45" s="126"/>
      <c r="GUV45" s="126"/>
      <c r="GUW45" s="126"/>
      <c r="GUX45" s="126"/>
      <c r="GUY45" s="126"/>
      <c r="GUZ45" s="126"/>
      <c r="GVA45" s="126"/>
      <c r="GVB45" s="126"/>
      <c r="GVC45" s="126"/>
      <c r="GVD45" s="126"/>
      <c r="GVE45" s="126"/>
      <c r="GVF45" s="126"/>
      <c r="GVG45" s="126"/>
      <c r="GVH45" s="126"/>
      <c r="GVI45" s="126"/>
      <c r="GVJ45" s="126"/>
      <c r="GVK45" s="126"/>
      <c r="GVL45" s="126"/>
      <c r="GVM45" s="126"/>
      <c r="GVN45" s="126"/>
      <c r="GVO45" s="126"/>
      <c r="GVP45" s="126"/>
      <c r="GVQ45" s="126"/>
      <c r="GVR45" s="126"/>
      <c r="GVS45" s="126"/>
      <c r="GVT45" s="126"/>
      <c r="GVU45" s="126"/>
      <c r="GVV45" s="126"/>
      <c r="GVW45" s="126"/>
      <c r="GVX45" s="126"/>
      <c r="GVY45" s="126"/>
      <c r="GVZ45" s="126"/>
      <c r="GWA45" s="126"/>
      <c r="GWB45" s="126"/>
      <c r="GWC45" s="126"/>
      <c r="GWD45" s="126"/>
      <c r="GWE45" s="126"/>
      <c r="GWF45" s="126"/>
      <c r="GWG45" s="126"/>
      <c r="GWH45" s="126"/>
      <c r="GWI45" s="126"/>
      <c r="GWJ45" s="126"/>
      <c r="GWK45" s="126"/>
      <c r="GWL45" s="126"/>
      <c r="GWM45" s="126"/>
      <c r="GWN45" s="126"/>
      <c r="GWO45" s="126"/>
      <c r="GWP45" s="126"/>
      <c r="GWQ45" s="126"/>
      <c r="GWR45" s="126"/>
      <c r="GWS45" s="126"/>
      <c r="GWT45" s="126"/>
      <c r="GWU45" s="126"/>
      <c r="GWV45" s="126"/>
      <c r="GWW45" s="126"/>
      <c r="GWX45" s="126"/>
      <c r="GWY45" s="126"/>
      <c r="GWZ45" s="126"/>
      <c r="GXA45" s="126"/>
      <c r="GXB45" s="126"/>
      <c r="GXC45" s="126"/>
      <c r="GXD45" s="126"/>
      <c r="GXE45" s="126"/>
      <c r="GXF45" s="126"/>
      <c r="GXG45" s="126"/>
      <c r="GXH45" s="126"/>
      <c r="GXI45" s="126"/>
      <c r="GXJ45" s="126"/>
      <c r="GXK45" s="126"/>
      <c r="GXL45" s="126"/>
      <c r="GXM45" s="126"/>
      <c r="GXN45" s="126"/>
      <c r="GXO45" s="126"/>
      <c r="GXP45" s="126"/>
      <c r="GXQ45" s="126"/>
      <c r="GXR45" s="126"/>
      <c r="GXS45" s="126"/>
      <c r="GXT45" s="126"/>
      <c r="GXU45" s="126"/>
      <c r="GXV45" s="126"/>
      <c r="GXW45" s="126"/>
      <c r="GXX45" s="126"/>
      <c r="GXY45" s="126"/>
      <c r="GXZ45" s="126"/>
      <c r="GYA45" s="126"/>
      <c r="GYB45" s="126"/>
      <c r="GYC45" s="126"/>
      <c r="GYD45" s="126"/>
      <c r="GYE45" s="126"/>
      <c r="GYF45" s="126"/>
      <c r="GYG45" s="126"/>
      <c r="GYH45" s="126"/>
      <c r="GYI45" s="126"/>
      <c r="GYJ45" s="126"/>
      <c r="GYK45" s="126"/>
      <c r="GYL45" s="126"/>
      <c r="GYM45" s="126"/>
      <c r="GYN45" s="126"/>
      <c r="GYO45" s="126"/>
      <c r="GYP45" s="126"/>
      <c r="GYQ45" s="126"/>
      <c r="GYR45" s="126"/>
      <c r="GYS45" s="126"/>
      <c r="GYT45" s="126"/>
      <c r="GYU45" s="126"/>
      <c r="GYV45" s="126"/>
      <c r="GYW45" s="126"/>
      <c r="GYX45" s="126"/>
      <c r="GYY45" s="126"/>
      <c r="GYZ45" s="126"/>
      <c r="GZA45" s="126"/>
      <c r="GZB45" s="126"/>
      <c r="GZC45" s="126"/>
      <c r="GZD45" s="126"/>
      <c r="GZE45" s="126"/>
      <c r="GZF45" s="126"/>
      <c r="GZG45" s="126"/>
      <c r="GZH45" s="126"/>
      <c r="GZI45" s="126"/>
      <c r="GZJ45" s="126"/>
      <c r="GZK45" s="126"/>
      <c r="GZL45" s="126"/>
      <c r="GZM45" s="126"/>
      <c r="GZN45" s="126"/>
      <c r="GZO45" s="126"/>
      <c r="GZP45" s="126"/>
      <c r="GZQ45" s="126"/>
      <c r="GZR45" s="126"/>
      <c r="GZS45" s="126"/>
      <c r="GZT45" s="126"/>
      <c r="GZU45" s="126"/>
      <c r="GZV45" s="126"/>
      <c r="GZW45" s="126"/>
      <c r="GZX45" s="126"/>
      <c r="GZY45" s="126"/>
      <c r="GZZ45" s="126"/>
      <c r="HAA45" s="126"/>
      <c r="HAB45" s="126"/>
      <c r="HAC45" s="126"/>
      <c r="HAD45" s="126"/>
      <c r="HAE45" s="126"/>
      <c r="HAF45" s="126"/>
      <c r="HAG45" s="126"/>
      <c r="HAH45" s="126"/>
      <c r="HAI45" s="126"/>
      <c r="HAJ45" s="126"/>
      <c r="HAK45" s="126"/>
      <c r="HAL45" s="126"/>
      <c r="HAM45" s="126"/>
      <c r="HAN45" s="126"/>
      <c r="HAO45" s="126"/>
      <c r="HAP45" s="126"/>
      <c r="HAQ45" s="126"/>
      <c r="HAR45" s="126"/>
      <c r="HAS45" s="126"/>
      <c r="HAT45" s="126"/>
      <c r="HAU45" s="126"/>
      <c r="HAV45" s="126"/>
      <c r="HAW45" s="126"/>
      <c r="HAX45" s="126"/>
      <c r="HAY45" s="126"/>
      <c r="HAZ45" s="126"/>
      <c r="HBA45" s="126"/>
      <c r="HBB45" s="126"/>
      <c r="HBC45" s="126"/>
      <c r="HBD45" s="126"/>
      <c r="HBE45" s="126"/>
      <c r="HBF45" s="126"/>
      <c r="HBG45" s="126"/>
      <c r="HBH45" s="126"/>
      <c r="HBI45" s="126"/>
      <c r="HBJ45" s="126"/>
      <c r="HBK45" s="126"/>
      <c r="HBL45" s="126"/>
      <c r="HBM45" s="126"/>
      <c r="HBN45" s="126"/>
      <c r="HBO45" s="126"/>
      <c r="HBP45" s="126"/>
      <c r="HBQ45" s="126"/>
      <c r="HBR45" s="126"/>
      <c r="HBS45" s="126"/>
      <c r="HBT45" s="126"/>
      <c r="HBU45" s="126"/>
      <c r="HBV45" s="126"/>
      <c r="HBW45" s="126"/>
      <c r="HBX45" s="126"/>
      <c r="HBY45" s="126"/>
      <c r="HBZ45" s="126"/>
      <c r="HCA45" s="126"/>
      <c r="HCB45" s="126"/>
      <c r="HCC45" s="126"/>
      <c r="HCD45" s="126"/>
      <c r="HCE45" s="126"/>
      <c r="HCF45" s="126"/>
      <c r="HCG45" s="126"/>
      <c r="HCH45" s="126"/>
      <c r="HCI45" s="126"/>
      <c r="HCJ45" s="126"/>
      <c r="HCK45" s="126"/>
      <c r="HCL45" s="126"/>
      <c r="HCM45" s="126"/>
      <c r="HCN45" s="126"/>
      <c r="HCO45" s="126"/>
      <c r="HCP45" s="126"/>
      <c r="HCQ45" s="126"/>
      <c r="HCR45" s="126"/>
      <c r="HCS45" s="126"/>
      <c r="HCT45" s="126"/>
      <c r="HCU45" s="126"/>
      <c r="HCV45" s="126"/>
      <c r="HCW45" s="126"/>
      <c r="HCX45" s="126"/>
      <c r="HCY45" s="126"/>
      <c r="HCZ45" s="126"/>
      <c r="HDA45" s="126"/>
      <c r="HDB45" s="126"/>
      <c r="HDC45" s="126"/>
      <c r="HDD45" s="126"/>
      <c r="HDE45" s="126"/>
      <c r="HDF45" s="126"/>
      <c r="HDG45" s="126"/>
      <c r="HDH45" s="126"/>
      <c r="HDI45" s="126"/>
      <c r="HDJ45" s="126"/>
      <c r="HDK45" s="126"/>
      <c r="HDL45" s="126"/>
      <c r="HDM45" s="126"/>
      <c r="HDN45" s="126"/>
      <c r="HDO45" s="126"/>
      <c r="HDP45" s="126"/>
      <c r="HDQ45" s="126"/>
      <c r="HDR45" s="126"/>
      <c r="HDS45" s="126"/>
      <c r="HDT45" s="126"/>
      <c r="HDU45" s="126"/>
      <c r="HDV45" s="126"/>
      <c r="HDW45" s="126"/>
      <c r="HDX45" s="126"/>
      <c r="HDY45" s="126"/>
      <c r="HDZ45" s="126"/>
      <c r="HEA45" s="126"/>
      <c r="HEB45" s="126"/>
      <c r="HEC45" s="126"/>
      <c r="HED45" s="126"/>
      <c r="HEE45" s="126"/>
      <c r="HEF45" s="126"/>
      <c r="HEG45" s="126"/>
      <c r="HEH45" s="126"/>
      <c r="HEI45" s="126"/>
      <c r="HEJ45" s="126"/>
      <c r="HEK45" s="126"/>
      <c r="HEL45" s="126"/>
      <c r="HEM45" s="126"/>
      <c r="HEN45" s="126"/>
      <c r="HEO45" s="126"/>
      <c r="HEP45" s="126"/>
      <c r="HEQ45" s="126"/>
      <c r="HER45" s="126"/>
      <c r="HES45" s="126"/>
      <c r="HET45" s="126"/>
      <c r="HEU45" s="126"/>
      <c r="HEV45" s="126"/>
      <c r="HEW45" s="126"/>
      <c r="HEX45" s="126"/>
      <c r="HEY45" s="126"/>
      <c r="HEZ45" s="126"/>
      <c r="HFA45" s="126"/>
      <c r="HFB45" s="126"/>
      <c r="HFC45" s="126"/>
      <c r="HFD45" s="126"/>
      <c r="HFE45" s="126"/>
      <c r="HFF45" s="126"/>
      <c r="HFG45" s="126"/>
      <c r="HFH45" s="126"/>
      <c r="HFI45" s="126"/>
      <c r="HFJ45" s="126"/>
      <c r="HFK45" s="126"/>
      <c r="HFL45" s="126"/>
      <c r="HFM45" s="126"/>
      <c r="HFN45" s="126"/>
      <c r="HFO45" s="126"/>
      <c r="HFP45" s="126"/>
      <c r="HFQ45" s="126"/>
      <c r="HFR45" s="126"/>
      <c r="HFS45" s="126"/>
      <c r="HFT45" s="126"/>
      <c r="HFU45" s="126"/>
      <c r="HFV45" s="126"/>
      <c r="HFW45" s="126"/>
      <c r="HFX45" s="126"/>
      <c r="HFY45" s="126"/>
      <c r="HFZ45" s="126"/>
      <c r="HGA45" s="126"/>
      <c r="HGB45" s="126"/>
      <c r="HGC45" s="126"/>
      <c r="HGD45" s="126"/>
      <c r="HGE45" s="126"/>
      <c r="HGF45" s="126"/>
      <c r="HGG45" s="126"/>
      <c r="HGH45" s="126"/>
      <c r="HGI45" s="126"/>
      <c r="HGJ45" s="126"/>
      <c r="HGK45" s="126"/>
      <c r="HGL45" s="126"/>
      <c r="HGM45" s="126"/>
      <c r="HGN45" s="126"/>
      <c r="HGO45" s="126"/>
      <c r="HGP45" s="126"/>
      <c r="HGQ45" s="126"/>
      <c r="HGR45" s="126"/>
      <c r="HGS45" s="126"/>
      <c r="HGT45" s="126"/>
      <c r="HGU45" s="126"/>
      <c r="HGV45" s="126"/>
      <c r="HGW45" s="126"/>
      <c r="HGX45" s="126"/>
      <c r="HGY45" s="126"/>
      <c r="HGZ45" s="126"/>
      <c r="HHA45" s="126"/>
      <c r="HHB45" s="126"/>
      <c r="HHC45" s="126"/>
      <c r="HHD45" s="126"/>
      <c r="HHE45" s="126"/>
      <c r="HHF45" s="126"/>
      <c r="HHG45" s="126"/>
      <c r="HHH45" s="126"/>
      <c r="HHI45" s="126"/>
      <c r="HHJ45" s="126"/>
      <c r="HHK45" s="126"/>
      <c r="HHL45" s="126"/>
      <c r="HHM45" s="126"/>
      <c r="HHN45" s="126"/>
      <c r="HHO45" s="126"/>
      <c r="HHP45" s="126"/>
      <c r="HHQ45" s="126"/>
      <c r="HHR45" s="126"/>
      <c r="HHS45" s="126"/>
      <c r="HHT45" s="126"/>
      <c r="HHU45" s="126"/>
      <c r="HHV45" s="126"/>
      <c r="HHW45" s="126"/>
      <c r="HHX45" s="126"/>
      <c r="HHY45" s="126"/>
      <c r="HHZ45" s="126"/>
      <c r="HIA45" s="126"/>
      <c r="HIB45" s="126"/>
      <c r="HIC45" s="126"/>
      <c r="HID45" s="126"/>
      <c r="HIE45" s="126"/>
      <c r="HIF45" s="126"/>
      <c r="HIG45" s="126"/>
      <c r="HIH45" s="126"/>
      <c r="HII45" s="126"/>
      <c r="HIJ45" s="126"/>
      <c r="HIK45" s="126"/>
      <c r="HIL45" s="126"/>
      <c r="HIM45" s="126"/>
      <c r="HIN45" s="126"/>
      <c r="HIO45" s="126"/>
      <c r="HIP45" s="126"/>
      <c r="HIQ45" s="126"/>
      <c r="HIR45" s="126"/>
      <c r="HIS45" s="126"/>
      <c r="HIT45" s="126"/>
      <c r="HIU45" s="126"/>
      <c r="HIV45" s="126"/>
      <c r="HIW45" s="126"/>
      <c r="HIX45" s="126"/>
      <c r="HIY45" s="126"/>
      <c r="HIZ45" s="126"/>
      <c r="HJA45" s="126"/>
      <c r="HJB45" s="126"/>
      <c r="HJC45" s="126"/>
      <c r="HJD45" s="126"/>
      <c r="HJE45" s="126"/>
      <c r="HJF45" s="126"/>
      <c r="HJG45" s="126"/>
      <c r="HJH45" s="126"/>
      <c r="HJI45" s="126"/>
      <c r="HJJ45" s="126"/>
      <c r="HJK45" s="126"/>
      <c r="HJL45" s="126"/>
      <c r="HJM45" s="126"/>
      <c r="HJN45" s="126"/>
      <c r="HJO45" s="126"/>
      <c r="HJP45" s="126"/>
      <c r="HJQ45" s="126"/>
      <c r="HJR45" s="126"/>
      <c r="HJS45" s="126"/>
      <c r="HJT45" s="126"/>
      <c r="HJU45" s="126"/>
      <c r="HJV45" s="126"/>
      <c r="HJW45" s="126"/>
      <c r="HJX45" s="126"/>
      <c r="HJY45" s="126"/>
      <c r="HJZ45" s="126"/>
      <c r="HKA45" s="126"/>
      <c r="HKB45" s="126"/>
      <c r="HKC45" s="126"/>
      <c r="HKD45" s="126"/>
      <c r="HKE45" s="126"/>
      <c r="HKF45" s="126"/>
      <c r="HKG45" s="126"/>
      <c r="HKH45" s="126"/>
      <c r="HKI45" s="126"/>
      <c r="HKJ45" s="126"/>
      <c r="HKK45" s="126"/>
      <c r="HKL45" s="126"/>
      <c r="HKM45" s="126"/>
      <c r="HKN45" s="126"/>
      <c r="HKO45" s="126"/>
      <c r="HKP45" s="126"/>
      <c r="HKQ45" s="126"/>
      <c r="HKR45" s="126"/>
      <c r="HKS45" s="126"/>
      <c r="HKT45" s="126"/>
      <c r="HKU45" s="126"/>
      <c r="HKV45" s="126"/>
      <c r="HKW45" s="126"/>
      <c r="HKX45" s="126"/>
      <c r="HKY45" s="126"/>
      <c r="HKZ45" s="126"/>
      <c r="HLA45" s="126"/>
      <c r="HLB45" s="126"/>
      <c r="HLC45" s="126"/>
      <c r="HLD45" s="126"/>
      <c r="HLE45" s="126"/>
      <c r="HLF45" s="126"/>
      <c r="HLG45" s="126"/>
      <c r="HLH45" s="126"/>
      <c r="HLI45" s="126"/>
      <c r="HLJ45" s="126"/>
      <c r="HLK45" s="126"/>
      <c r="HLL45" s="126"/>
      <c r="HLM45" s="126"/>
      <c r="HLN45" s="126"/>
      <c r="HLO45" s="126"/>
      <c r="HLP45" s="126"/>
      <c r="HLQ45" s="126"/>
      <c r="HLR45" s="126"/>
      <c r="HLS45" s="126"/>
      <c r="HLT45" s="126"/>
      <c r="HLU45" s="126"/>
      <c r="HLV45" s="126"/>
      <c r="HLW45" s="126"/>
      <c r="HLX45" s="126"/>
      <c r="HLY45" s="126"/>
      <c r="HLZ45" s="126"/>
      <c r="HMA45" s="126"/>
      <c r="HMB45" s="126"/>
      <c r="HMC45" s="126"/>
      <c r="HMD45" s="126"/>
      <c r="HME45" s="126"/>
      <c r="HMF45" s="126"/>
      <c r="HMG45" s="126"/>
      <c r="HMH45" s="126"/>
      <c r="HMI45" s="126"/>
      <c r="HMJ45" s="126"/>
      <c r="HMK45" s="126"/>
      <c r="HML45" s="126"/>
      <c r="HMM45" s="126"/>
      <c r="HMN45" s="126"/>
      <c r="HMO45" s="126"/>
      <c r="HMP45" s="126"/>
      <c r="HMQ45" s="126"/>
      <c r="HMR45" s="126"/>
      <c r="HMS45" s="126"/>
      <c r="HMT45" s="126"/>
      <c r="HMU45" s="126"/>
      <c r="HMV45" s="126"/>
      <c r="HMW45" s="126"/>
      <c r="HMX45" s="126"/>
      <c r="HMY45" s="126"/>
      <c r="HMZ45" s="126"/>
      <c r="HNA45" s="126"/>
      <c r="HNB45" s="126"/>
      <c r="HNC45" s="126"/>
      <c r="HND45" s="126"/>
      <c r="HNE45" s="126"/>
      <c r="HNF45" s="126"/>
      <c r="HNG45" s="126"/>
      <c r="HNH45" s="126"/>
      <c r="HNI45" s="126"/>
      <c r="HNJ45" s="126"/>
      <c r="HNK45" s="126"/>
      <c r="HNL45" s="126"/>
      <c r="HNM45" s="126"/>
      <c r="HNN45" s="126"/>
      <c r="HNO45" s="126"/>
      <c r="HNP45" s="126"/>
      <c r="HNQ45" s="126"/>
      <c r="HNR45" s="126"/>
      <c r="HNS45" s="126"/>
      <c r="HNT45" s="126"/>
      <c r="HNU45" s="126"/>
      <c r="HNV45" s="126"/>
      <c r="HNW45" s="126"/>
      <c r="HNX45" s="126"/>
      <c r="HNY45" s="126"/>
      <c r="HNZ45" s="126"/>
      <c r="HOA45" s="126"/>
      <c r="HOB45" s="126"/>
      <c r="HOC45" s="126"/>
      <c r="HOD45" s="126"/>
      <c r="HOE45" s="126"/>
      <c r="HOF45" s="126"/>
      <c r="HOG45" s="126"/>
      <c r="HOH45" s="126"/>
      <c r="HOI45" s="126"/>
      <c r="HOJ45" s="126"/>
      <c r="HOK45" s="126"/>
      <c r="HOL45" s="126"/>
      <c r="HOM45" s="126"/>
      <c r="HON45" s="126"/>
      <c r="HOO45" s="126"/>
      <c r="HOP45" s="126"/>
      <c r="HOQ45" s="126"/>
      <c r="HOR45" s="126"/>
      <c r="HOS45" s="126"/>
      <c r="HOT45" s="126"/>
      <c r="HOU45" s="126"/>
      <c r="HOV45" s="126"/>
      <c r="HOW45" s="126"/>
      <c r="HOX45" s="126"/>
      <c r="HOY45" s="126"/>
      <c r="HOZ45" s="126"/>
      <c r="HPA45" s="126"/>
      <c r="HPB45" s="126"/>
      <c r="HPC45" s="126"/>
      <c r="HPD45" s="126"/>
      <c r="HPE45" s="126"/>
      <c r="HPF45" s="126"/>
      <c r="HPG45" s="126"/>
      <c r="HPH45" s="126"/>
      <c r="HPI45" s="126"/>
      <c r="HPJ45" s="126"/>
      <c r="HPK45" s="126"/>
      <c r="HPL45" s="126"/>
      <c r="HPM45" s="126"/>
      <c r="HPN45" s="126"/>
      <c r="HPO45" s="126"/>
      <c r="HPP45" s="126"/>
      <c r="HPQ45" s="126"/>
      <c r="HPR45" s="126"/>
      <c r="HPS45" s="126"/>
      <c r="HPT45" s="126"/>
      <c r="HPU45" s="126"/>
      <c r="HPV45" s="126"/>
      <c r="HPW45" s="126"/>
      <c r="HPX45" s="126"/>
      <c r="HPY45" s="126"/>
      <c r="HPZ45" s="126"/>
      <c r="HQA45" s="126"/>
      <c r="HQB45" s="126"/>
      <c r="HQC45" s="126"/>
      <c r="HQD45" s="126"/>
      <c r="HQE45" s="126"/>
      <c r="HQF45" s="126"/>
      <c r="HQG45" s="126"/>
      <c r="HQH45" s="126"/>
      <c r="HQI45" s="126"/>
      <c r="HQJ45" s="126"/>
      <c r="HQK45" s="126"/>
      <c r="HQL45" s="126"/>
      <c r="HQM45" s="126"/>
      <c r="HQN45" s="126"/>
      <c r="HQO45" s="126"/>
      <c r="HQP45" s="126"/>
      <c r="HQQ45" s="126"/>
      <c r="HQR45" s="126"/>
      <c r="HQS45" s="126"/>
      <c r="HQT45" s="126"/>
      <c r="HQU45" s="126"/>
      <c r="HQV45" s="126"/>
      <c r="HQW45" s="126"/>
      <c r="HQX45" s="126"/>
      <c r="HQY45" s="126"/>
      <c r="HQZ45" s="126"/>
      <c r="HRA45" s="126"/>
      <c r="HRB45" s="126"/>
      <c r="HRC45" s="126"/>
      <c r="HRD45" s="126"/>
      <c r="HRE45" s="126"/>
      <c r="HRF45" s="126"/>
      <c r="HRG45" s="126"/>
      <c r="HRH45" s="126"/>
      <c r="HRI45" s="126"/>
      <c r="HRJ45" s="126"/>
      <c r="HRK45" s="126"/>
      <c r="HRL45" s="126"/>
      <c r="HRM45" s="126"/>
      <c r="HRN45" s="126"/>
      <c r="HRO45" s="126"/>
      <c r="HRP45" s="126"/>
      <c r="HRQ45" s="126"/>
      <c r="HRR45" s="126"/>
      <c r="HRS45" s="126"/>
      <c r="HRT45" s="126"/>
      <c r="HRU45" s="126"/>
      <c r="HRV45" s="126"/>
      <c r="HRW45" s="126"/>
      <c r="HRX45" s="126"/>
      <c r="HRY45" s="126"/>
      <c r="HRZ45" s="126"/>
      <c r="HSA45" s="126"/>
      <c r="HSB45" s="126"/>
      <c r="HSC45" s="126"/>
      <c r="HSD45" s="126"/>
      <c r="HSE45" s="126"/>
      <c r="HSF45" s="126"/>
      <c r="HSG45" s="126"/>
      <c r="HSH45" s="126"/>
      <c r="HSI45" s="126"/>
      <c r="HSJ45" s="126"/>
      <c r="HSK45" s="126"/>
      <c r="HSL45" s="126"/>
      <c r="HSM45" s="126"/>
      <c r="HSN45" s="126"/>
      <c r="HSO45" s="126"/>
      <c r="HSP45" s="126"/>
      <c r="HSQ45" s="126"/>
      <c r="HSR45" s="126"/>
      <c r="HSS45" s="126"/>
      <c r="HST45" s="126"/>
      <c r="HSU45" s="126"/>
      <c r="HSV45" s="126"/>
      <c r="HSW45" s="126"/>
      <c r="HSX45" s="126"/>
      <c r="HSY45" s="126"/>
      <c r="HSZ45" s="126"/>
      <c r="HTA45" s="126"/>
      <c r="HTB45" s="126"/>
      <c r="HTC45" s="126"/>
      <c r="HTD45" s="126"/>
      <c r="HTE45" s="126"/>
      <c r="HTF45" s="126"/>
      <c r="HTG45" s="126"/>
      <c r="HTH45" s="126"/>
      <c r="HTI45" s="126"/>
      <c r="HTJ45" s="126"/>
      <c r="HTK45" s="126"/>
      <c r="HTL45" s="126"/>
      <c r="HTM45" s="126"/>
      <c r="HTN45" s="126"/>
      <c r="HTO45" s="126"/>
      <c r="HTP45" s="126"/>
      <c r="HTQ45" s="126"/>
      <c r="HTR45" s="126"/>
      <c r="HTS45" s="126"/>
      <c r="HTT45" s="126"/>
      <c r="HTU45" s="126"/>
      <c r="HTV45" s="126"/>
      <c r="HTW45" s="126"/>
      <c r="HTX45" s="126"/>
      <c r="HTY45" s="126"/>
      <c r="HTZ45" s="126"/>
      <c r="HUA45" s="126"/>
      <c r="HUB45" s="126"/>
      <c r="HUC45" s="126"/>
      <c r="HUD45" s="126"/>
      <c r="HUE45" s="126"/>
      <c r="HUF45" s="126"/>
      <c r="HUG45" s="126"/>
      <c r="HUH45" s="126"/>
      <c r="HUI45" s="126"/>
      <c r="HUJ45" s="126"/>
      <c r="HUK45" s="126"/>
      <c r="HUL45" s="126"/>
      <c r="HUM45" s="126"/>
      <c r="HUN45" s="126"/>
      <c r="HUO45" s="126"/>
      <c r="HUP45" s="126"/>
      <c r="HUQ45" s="126"/>
      <c r="HUR45" s="126"/>
      <c r="HUS45" s="126"/>
      <c r="HUT45" s="126"/>
      <c r="HUU45" s="126"/>
      <c r="HUV45" s="126"/>
      <c r="HUW45" s="126"/>
      <c r="HUX45" s="126"/>
      <c r="HUY45" s="126"/>
      <c r="HUZ45" s="126"/>
      <c r="HVA45" s="126"/>
      <c r="HVB45" s="126"/>
      <c r="HVC45" s="126"/>
      <c r="HVD45" s="126"/>
      <c r="HVE45" s="126"/>
      <c r="HVF45" s="126"/>
      <c r="HVG45" s="126"/>
      <c r="HVH45" s="126"/>
      <c r="HVI45" s="126"/>
      <c r="HVJ45" s="126"/>
      <c r="HVK45" s="126"/>
      <c r="HVL45" s="126"/>
      <c r="HVM45" s="126"/>
      <c r="HVN45" s="126"/>
      <c r="HVO45" s="126"/>
      <c r="HVP45" s="126"/>
      <c r="HVQ45" s="126"/>
      <c r="HVR45" s="126"/>
      <c r="HVS45" s="126"/>
      <c r="HVT45" s="126"/>
      <c r="HVU45" s="126"/>
      <c r="HVV45" s="126"/>
      <c r="HVW45" s="126"/>
      <c r="HVX45" s="126"/>
      <c r="HVY45" s="126"/>
      <c r="HVZ45" s="126"/>
      <c r="HWA45" s="126"/>
      <c r="HWB45" s="126"/>
      <c r="HWC45" s="126"/>
      <c r="HWD45" s="126"/>
      <c r="HWE45" s="126"/>
      <c r="HWF45" s="126"/>
      <c r="HWG45" s="126"/>
      <c r="HWH45" s="126"/>
      <c r="HWI45" s="126"/>
      <c r="HWJ45" s="126"/>
      <c r="HWK45" s="126"/>
      <c r="HWL45" s="126"/>
      <c r="HWM45" s="126"/>
      <c r="HWN45" s="126"/>
      <c r="HWO45" s="126"/>
      <c r="HWP45" s="126"/>
      <c r="HWQ45" s="126"/>
      <c r="HWR45" s="126"/>
      <c r="HWS45" s="126"/>
      <c r="HWT45" s="126"/>
      <c r="HWU45" s="126"/>
      <c r="HWV45" s="126"/>
      <c r="HWW45" s="126"/>
      <c r="HWX45" s="126"/>
      <c r="HWY45" s="126"/>
      <c r="HWZ45" s="126"/>
      <c r="HXA45" s="126"/>
      <c r="HXB45" s="126"/>
      <c r="HXC45" s="126"/>
      <c r="HXD45" s="126"/>
      <c r="HXE45" s="126"/>
      <c r="HXF45" s="126"/>
      <c r="HXG45" s="126"/>
      <c r="HXH45" s="126"/>
      <c r="HXI45" s="126"/>
      <c r="HXJ45" s="126"/>
      <c r="HXK45" s="126"/>
      <c r="HXL45" s="126"/>
      <c r="HXM45" s="126"/>
      <c r="HXN45" s="126"/>
      <c r="HXO45" s="126"/>
      <c r="HXP45" s="126"/>
      <c r="HXQ45" s="126"/>
      <c r="HXR45" s="126"/>
      <c r="HXS45" s="126"/>
      <c r="HXT45" s="126"/>
      <c r="HXU45" s="126"/>
      <c r="HXV45" s="126"/>
      <c r="HXW45" s="126"/>
      <c r="HXX45" s="126"/>
      <c r="HXY45" s="126"/>
      <c r="HXZ45" s="126"/>
      <c r="HYA45" s="126"/>
      <c r="HYB45" s="126"/>
      <c r="HYC45" s="126"/>
      <c r="HYD45" s="126"/>
      <c r="HYE45" s="126"/>
      <c r="HYF45" s="126"/>
      <c r="HYG45" s="126"/>
      <c r="HYH45" s="126"/>
      <c r="HYI45" s="126"/>
      <c r="HYJ45" s="126"/>
      <c r="HYK45" s="126"/>
      <c r="HYL45" s="126"/>
      <c r="HYM45" s="126"/>
      <c r="HYN45" s="126"/>
      <c r="HYO45" s="126"/>
      <c r="HYP45" s="126"/>
      <c r="HYQ45" s="126"/>
      <c r="HYR45" s="126"/>
      <c r="HYS45" s="126"/>
      <c r="HYT45" s="126"/>
      <c r="HYU45" s="126"/>
      <c r="HYV45" s="126"/>
      <c r="HYW45" s="126"/>
      <c r="HYX45" s="126"/>
      <c r="HYY45" s="126"/>
      <c r="HYZ45" s="126"/>
      <c r="HZA45" s="126"/>
      <c r="HZB45" s="126"/>
      <c r="HZC45" s="126"/>
      <c r="HZD45" s="126"/>
      <c r="HZE45" s="126"/>
      <c r="HZF45" s="126"/>
      <c r="HZG45" s="126"/>
      <c r="HZH45" s="126"/>
      <c r="HZI45" s="126"/>
      <c r="HZJ45" s="126"/>
      <c r="HZK45" s="126"/>
      <c r="HZL45" s="126"/>
      <c r="HZM45" s="126"/>
      <c r="HZN45" s="126"/>
      <c r="HZO45" s="126"/>
      <c r="HZP45" s="126"/>
      <c r="HZQ45" s="126"/>
      <c r="HZR45" s="126"/>
      <c r="HZS45" s="126"/>
      <c r="HZT45" s="126"/>
      <c r="HZU45" s="126"/>
      <c r="HZV45" s="126"/>
      <c r="HZW45" s="126"/>
      <c r="HZX45" s="126"/>
      <c r="HZY45" s="126"/>
      <c r="HZZ45" s="126"/>
      <c r="IAA45" s="126"/>
      <c r="IAB45" s="126"/>
      <c r="IAC45" s="126"/>
      <c r="IAD45" s="126"/>
      <c r="IAE45" s="126"/>
      <c r="IAF45" s="126"/>
      <c r="IAG45" s="126"/>
      <c r="IAH45" s="126"/>
      <c r="IAI45" s="126"/>
      <c r="IAJ45" s="126"/>
      <c r="IAK45" s="126"/>
      <c r="IAL45" s="126"/>
      <c r="IAM45" s="126"/>
      <c r="IAN45" s="126"/>
      <c r="IAO45" s="126"/>
      <c r="IAP45" s="126"/>
      <c r="IAQ45" s="126"/>
      <c r="IAR45" s="126"/>
      <c r="IAS45" s="126"/>
      <c r="IAT45" s="126"/>
      <c r="IAU45" s="126"/>
      <c r="IAV45" s="126"/>
      <c r="IAW45" s="126"/>
      <c r="IAX45" s="126"/>
      <c r="IAY45" s="126"/>
      <c r="IAZ45" s="126"/>
      <c r="IBA45" s="126"/>
      <c r="IBB45" s="126"/>
      <c r="IBC45" s="126"/>
      <c r="IBD45" s="126"/>
      <c r="IBE45" s="126"/>
      <c r="IBF45" s="126"/>
      <c r="IBG45" s="126"/>
      <c r="IBH45" s="126"/>
      <c r="IBI45" s="126"/>
      <c r="IBJ45" s="126"/>
      <c r="IBK45" s="126"/>
      <c r="IBL45" s="126"/>
      <c r="IBM45" s="126"/>
      <c r="IBN45" s="126"/>
      <c r="IBO45" s="126"/>
      <c r="IBP45" s="126"/>
      <c r="IBQ45" s="126"/>
      <c r="IBR45" s="126"/>
      <c r="IBS45" s="126"/>
      <c r="IBT45" s="126"/>
      <c r="IBU45" s="126"/>
      <c r="IBV45" s="126"/>
      <c r="IBW45" s="126"/>
      <c r="IBX45" s="126"/>
      <c r="IBY45" s="126"/>
      <c r="IBZ45" s="126"/>
      <c r="ICA45" s="126"/>
      <c r="ICB45" s="126"/>
      <c r="ICC45" s="126"/>
      <c r="ICD45" s="126"/>
      <c r="ICE45" s="126"/>
      <c r="ICF45" s="126"/>
      <c r="ICG45" s="126"/>
      <c r="ICH45" s="126"/>
      <c r="ICI45" s="126"/>
      <c r="ICJ45" s="126"/>
      <c r="ICK45" s="126"/>
      <c r="ICL45" s="126"/>
      <c r="ICM45" s="126"/>
      <c r="ICN45" s="126"/>
      <c r="ICO45" s="126"/>
      <c r="ICP45" s="126"/>
      <c r="ICQ45" s="126"/>
      <c r="ICR45" s="126"/>
      <c r="ICS45" s="126"/>
      <c r="ICT45" s="126"/>
      <c r="ICU45" s="126"/>
      <c r="ICV45" s="126"/>
      <c r="ICW45" s="126"/>
      <c r="ICX45" s="126"/>
      <c r="ICY45" s="126"/>
      <c r="ICZ45" s="126"/>
      <c r="IDA45" s="126"/>
      <c r="IDB45" s="126"/>
      <c r="IDC45" s="126"/>
      <c r="IDD45" s="126"/>
      <c r="IDE45" s="126"/>
      <c r="IDF45" s="126"/>
      <c r="IDG45" s="126"/>
      <c r="IDH45" s="126"/>
      <c r="IDI45" s="126"/>
      <c r="IDJ45" s="126"/>
      <c r="IDK45" s="126"/>
      <c r="IDL45" s="126"/>
      <c r="IDM45" s="126"/>
      <c r="IDN45" s="126"/>
      <c r="IDO45" s="126"/>
      <c r="IDP45" s="126"/>
      <c r="IDQ45" s="126"/>
      <c r="IDR45" s="126"/>
      <c r="IDS45" s="126"/>
      <c r="IDT45" s="126"/>
      <c r="IDU45" s="126"/>
      <c r="IDV45" s="126"/>
      <c r="IDW45" s="126"/>
      <c r="IDX45" s="126"/>
      <c r="IDY45" s="126"/>
      <c r="IDZ45" s="126"/>
      <c r="IEA45" s="126"/>
      <c r="IEB45" s="126"/>
      <c r="IEC45" s="126"/>
      <c r="IED45" s="126"/>
      <c r="IEE45" s="126"/>
      <c r="IEF45" s="126"/>
      <c r="IEG45" s="126"/>
      <c r="IEH45" s="126"/>
      <c r="IEI45" s="126"/>
      <c r="IEJ45" s="126"/>
      <c r="IEK45" s="126"/>
      <c r="IEL45" s="126"/>
      <c r="IEM45" s="126"/>
      <c r="IEN45" s="126"/>
      <c r="IEO45" s="126"/>
      <c r="IEP45" s="126"/>
      <c r="IEQ45" s="126"/>
      <c r="IER45" s="126"/>
      <c r="IES45" s="126"/>
      <c r="IET45" s="126"/>
      <c r="IEU45" s="126"/>
      <c r="IEV45" s="126"/>
      <c r="IEW45" s="126"/>
      <c r="IEX45" s="126"/>
      <c r="IEY45" s="126"/>
      <c r="IEZ45" s="126"/>
      <c r="IFA45" s="126"/>
      <c r="IFB45" s="126"/>
      <c r="IFC45" s="126"/>
      <c r="IFD45" s="126"/>
      <c r="IFE45" s="126"/>
      <c r="IFF45" s="126"/>
      <c r="IFG45" s="126"/>
      <c r="IFH45" s="126"/>
      <c r="IFI45" s="126"/>
      <c r="IFJ45" s="126"/>
      <c r="IFK45" s="126"/>
      <c r="IFL45" s="126"/>
      <c r="IFM45" s="126"/>
      <c r="IFN45" s="126"/>
      <c r="IFO45" s="126"/>
      <c r="IFP45" s="126"/>
      <c r="IFQ45" s="126"/>
      <c r="IFR45" s="126"/>
      <c r="IFS45" s="126"/>
      <c r="IFT45" s="126"/>
      <c r="IFU45" s="126"/>
      <c r="IFV45" s="126"/>
      <c r="IFW45" s="126"/>
      <c r="IFX45" s="126"/>
      <c r="IFY45" s="126"/>
      <c r="IFZ45" s="126"/>
      <c r="IGA45" s="126"/>
      <c r="IGB45" s="126"/>
      <c r="IGC45" s="126"/>
      <c r="IGD45" s="126"/>
      <c r="IGE45" s="126"/>
      <c r="IGF45" s="126"/>
      <c r="IGG45" s="126"/>
      <c r="IGH45" s="126"/>
      <c r="IGI45" s="126"/>
      <c r="IGJ45" s="126"/>
      <c r="IGK45" s="126"/>
      <c r="IGL45" s="126"/>
      <c r="IGM45" s="126"/>
      <c r="IGN45" s="126"/>
      <c r="IGO45" s="126"/>
      <c r="IGP45" s="126"/>
      <c r="IGQ45" s="126"/>
      <c r="IGR45" s="126"/>
      <c r="IGS45" s="126"/>
      <c r="IGT45" s="126"/>
      <c r="IGU45" s="126"/>
      <c r="IGV45" s="126"/>
      <c r="IGW45" s="126"/>
      <c r="IGX45" s="126"/>
      <c r="IGY45" s="126"/>
      <c r="IGZ45" s="126"/>
      <c r="IHA45" s="126"/>
      <c r="IHB45" s="126"/>
      <c r="IHC45" s="126"/>
      <c r="IHD45" s="126"/>
      <c r="IHE45" s="126"/>
      <c r="IHF45" s="126"/>
      <c r="IHG45" s="126"/>
      <c r="IHH45" s="126"/>
      <c r="IHI45" s="126"/>
      <c r="IHJ45" s="126"/>
      <c r="IHK45" s="126"/>
      <c r="IHL45" s="126"/>
      <c r="IHM45" s="126"/>
      <c r="IHN45" s="126"/>
      <c r="IHO45" s="126"/>
      <c r="IHP45" s="126"/>
      <c r="IHQ45" s="126"/>
      <c r="IHR45" s="126"/>
      <c r="IHS45" s="126"/>
      <c r="IHT45" s="126"/>
      <c r="IHU45" s="126"/>
      <c r="IHV45" s="126"/>
      <c r="IHW45" s="126"/>
      <c r="IHX45" s="126"/>
      <c r="IHY45" s="126"/>
      <c r="IHZ45" s="126"/>
      <c r="IIA45" s="126"/>
      <c r="IIB45" s="126"/>
      <c r="IIC45" s="126"/>
      <c r="IID45" s="126"/>
      <c r="IIE45" s="126"/>
      <c r="IIF45" s="126"/>
      <c r="IIG45" s="126"/>
      <c r="IIH45" s="126"/>
      <c r="III45" s="126"/>
      <c r="IIJ45" s="126"/>
      <c r="IIK45" s="126"/>
      <c r="IIL45" s="126"/>
      <c r="IIM45" s="126"/>
      <c r="IIN45" s="126"/>
      <c r="IIO45" s="126"/>
      <c r="IIP45" s="126"/>
      <c r="IIQ45" s="126"/>
      <c r="IIR45" s="126"/>
      <c r="IIS45" s="126"/>
      <c r="IIT45" s="126"/>
      <c r="IIU45" s="126"/>
      <c r="IIV45" s="126"/>
      <c r="IIW45" s="126"/>
      <c r="IIX45" s="126"/>
      <c r="IIY45" s="126"/>
      <c r="IIZ45" s="126"/>
      <c r="IJA45" s="126"/>
      <c r="IJB45" s="126"/>
      <c r="IJC45" s="126"/>
      <c r="IJD45" s="126"/>
      <c r="IJE45" s="126"/>
      <c r="IJF45" s="126"/>
      <c r="IJG45" s="126"/>
      <c r="IJH45" s="126"/>
      <c r="IJI45" s="126"/>
      <c r="IJJ45" s="126"/>
      <c r="IJK45" s="126"/>
      <c r="IJL45" s="126"/>
      <c r="IJM45" s="126"/>
      <c r="IJN45" s="126"/>
      <c r="IJO45" s="126"/>
      <c r="IJP45" s="126"/>
      <c r="IJQ45" s="126"/>
      <c r="IJR45" s="126"/>
      <c r="IJS45" s="126"/>
      <c r="IJT45" s="126"/>
      <c r="IJU45" s="126"/>
      <c r="IJV45" s="126"/>
      <c r="IJW45" s="126"/>
      <c r="IJX45" s="126"/>
      <c r="IJY45" s="126"/>
      <c r="IJZ45" s="126"/>
      <c r="IKA45" s="126"/>
      <c r="IKB45" s="126"/>
      <c r="IKC45" s="126"/>
      <c r="IKD45" s="126"/>
      <c r="IKE45" s="126"/>
      <c r="IKF45" s="126"/>
      <c r="IKG45" s="126"/>
      <c r="IKH45" s="126"/>
      <c r="IKI45" s="126"/>
      <c r="IKJ45" s="126"/>
      <c r="IKK45" s="126"/>
      <c r="IKL45" s="126"/>
      <c r="IKM45" s="126"/>
      <c r="IKN45" s="126"/>
      <c r="IKO45" s="126"/>
      <c r="IKP45" s="126"/>
      <c r="IKQ45" s="126"/>
      <c r="IKR45" s="126"/>
      <c r="IKS45" s="126"/>
      <c r="IKT45" s="126"/>
      <c r="IKU45" s="126"/>
      <c r="IKV45" s="126"/>
      <c r="IKW45" s="126"/>
      <c r="IKX45" s="126"/>
      <c r="IKY45" s="126"/>
      <c r="IKZ45" s="126"/>
      <c r="ILA45" s="126"/>
      <c r="ILB45" s="126"/>
      <c r="ILC45" s="126"/>
      <c r="ILD45" s="126"/>
      <c r="ILE45" s="126"/>
      <c r="ILF45" s="126"/>
      <c r="ILG45" s="126"/>
      <c r="ILH45" s="126"/>
      <c r="ILI45" s="126"/>
      <c r="ILJ45" s="126"/>
      <c r="ILK45" s="126"/>
      <c r="ILL45" s="126"/>
      <c r="ILM45" s="126"/>
      <c r="ILN45" s="126"/>
      <c r="ILO45" s="126"/>
      <c r="ILP45" s="126"/>
      <c r="ILQ45" s="126"/>
      <c r="ILR45" s="126"/>
      <c r="ILS45" s="126"/>
      <c r="ILT45" s="126"/>
      <c r="ILU45" s="126"/>
      <c r="ILV45" s="126"/>
      <c r="ILW45" s="126"/>
      <c r="ILX45" s="126"/>
      <c r="ILY45" s="126"/>
      <c r="ILZ45" s="126"/>
      <c r="IMA45" s="126"/>
      <c r="IMB45" s="126"/>
      <c r="IMC45" s="126"/>
      <c r="IMD45" s="126"/>
      <c r="IME45" s="126"/>
      <c r="IMF45" s="126"/>
      <c r="IMG45" s="126"/>
      <c r="IMH45" s="126"/>
      <c r="IMI45" s="126"/>
      <c r="IMJ45" s="126"/>
      <c r="IMK45" s="126"/>
      <c r="IML45" s="126"/>
      <c r="IMM45" s="126"/>
      <c r="IMN45" s="126"/>
      <c r="IMO45" s="126"/>
      <c r="IMP45" s="126"/>
      <c r="IMQ45" s="126"/>
      <c r="IMR45" s="126"/>
      <c r="IMS45" s="126"/>
      <c r="IMT45" s="126"/>
      <c r="IMU45" s="126"/>
      <c r="IMV45" s="126"/>
      <c r="IMW45" s="126"/>
      <c r="IMX45" s="126"/>
      <c r="IMY45" s="126"/>
      <c r="IMZ45" s="126"/>
      <c r="INA45" s="126"/>
      <c r="INB45" s="126"/>
      <c r="INC45" s="126"/>
      <c r="IND45" s="126"/>
      <c r="INE45" s="126"/>
      <c r="INF45" s="126"/>
      <c r="ING45" s="126"/>
      <c r="INH45" s="126"/>
      <c r="INI45" s="126"/>
      <c r="INJ45" s="126"/>
      <c r="INK45" s="126"/>
      <c r="INL45" s="126"/>
      <c r="INM45" s="126"/>
      <c r="INN45" s="126"/>
      <c r="INO45" s="126"/>
      <c r="INP45" s="126"/>
      <c r="INQ45" s="126"/>
      <c r="INR45" s="126"/>
      <c r="INS45" s="126"/>
      <c r="INT45" s="126"/>
      <c r="INU45" s="126"/>
      <c r="INV45" s="126"/>
      <c r="INW45" s="126"/>
      <c r="INX45" s="126"/>
      <c r="INY45" s="126"/>
      <c r="INZ45" s="126"/>
      <c r="IOA45" s="126"/>
      <c r="IOB45" s="126"/>
      <c r="IOC45" s="126"/>
      <c r="IOD45" s="126"/>
      <c r="IOE45" s="126"/>
      <c r="IOF45" s="126"/>
      <c r="IOG45" s="126"/>
      <c r="IOH45" s="126"/>
      <c r="IOI45" s="126"/>
      <c r="IOJ45" s="126"/>
      <c r="IOK45" s="126"/>
      <c r="IOL45" s="126"/>
      <c r="IOM45" s="126"/>
      <c r="ION45" s="126"/>
      <c r="IOO45" s="126"/>
      <c r="IOP45" s="126"/>
      <c r="IOQ45" s="126"/>
      <c r="IOR45" s="126"/>
      <c r="IOS45" s="126"/>
      <c r="IOT45" s="126"/>
      <c r="IOU45" s="126"/>
      <c r="IOV45" s="126"/>
      <c r="IOW45" s="126"/>
      <c r="IOX45" s="126"/>
      <c r="IOY45" s="126"/>
      <c r="IOZ45" s="126"/>
      <c r="IPA45" s="126"/>
      <c r="IPB45" s="126"/>
      <c r="IPC45" s="126"/>
      <c r="IPD45" s="126"/>
      <c r="IPE45" s="126"/>
      <c r="IPF45" s="126"/>
      <c r="IPG45" s="126"/>
      <c r="IPH45" s="126"/>
      <c r="IPI45" s="126"/>
      <c r="IPJ45" s="126"/>
      <c r="IPK45" s="126"/>
      <c r="IPL45" s="126"/>
      <c r="IPM45" s="126"/>
      <c r="IPN45" s="126"/>
      <c r="IPO45" s="126"/>
      <c r="IPP45" s="126"/>
      <c r="IPQ45" s="126"/>
      <c r="IPR45" s="126"/>
      <c r="IPS45" s="126"/>
      <c r="IPT45" s="126"/>
      <c r="IPU45" s="126"/>
      <c r="IPV45" s="126"/>
      <c r="IPW45" s="126"/>
      <c r="IPX45" s="126"/>
      <c r="IPY45" s="126"/>
      <c r="IPZ45" s="126"/>
      <c r="IQA45" s="126"/>
      <c r="IQB45" s="126"/>
      <c r="IQC45" s="126"/>
      <c r="IQD45" s="126"/>
      <c r="IQE45" s="126"/>
      <c r="IQF45" s="126"/>
      <c r="IQG45" s="126"/>
      <c r="IQH45" s="126"/>
      <c r="IQI45" s="126"/>
      <c r="IQJ45" s="126"/>
      <c r="IQK45" s="126"/>
      <c r="IQL45" s="126"/>
      <c r="IQM45" s="126"/>
      <c r="IQN45" s="126"/>
      <c r="IQO45" s="126"/>
      <c r="IQP45" s="126"/>
      <c r="IQQ45" s="126"/>
      <c r="IQR45" s="126"/>
      <c r="IQS45" s="126"/>
      <c r="IQT45" s="126"/>
      <c r="IQU45" s="126"/>
      <c r="IQV45" s="126"/>
      <c r="IQW45" s="126"/>
      <c r="IQX45" s="126"/>
      <c r="IQY45" s="126"/>
      <c r="IQZ45" s="126"/>
      <c r="IRA45" s="126"/>
      <c r="IRB45" s="126"/>
      <c r="IRC45" s="126"/>
      <c r="IRD45" s="126"/>
      <c r="IRE45" s="126"/>
      <c r="IRF45" s="126"/>
      <c r="IRG45" s="126"/>
      <c r="IRH45" s="126"/>
      <c r="IRI45" s="126"/>
      <c r="IRJ45" s="126"/>
      <c r="IRK45" s="126"/>
      <c r="IRL45" s="126"/>
      <c r="IRM45" s="126"/>
      <c r="IRN45" s="126"/>
      <c r="IRO45" s="126"/>
      <c r="IRP45" s="126"/>
      <c r="IRQ45" s="126"/>
      <c r="IRR45" s="126"/>
      <c r="IRS45" s="126"/>
      <c r="IRT45" s="126"/>
      <c r="IRU45" s="126"/>
      <c r="IRV45" s="126"/>
      <c r="IRW45" s="126"/>
      <c r="IRX45" s="126"/>
      <c r="IRY45" s="126"/>
      <c r="IRZ45" s="126"/>
      <c r="ISA45" s="126"/>
      <c r="ISB45" s="126"/>
      <c r="ISC45" s="126"/>
      <c r="ISD45" s="126"/>
      <c r="ISE45" s="126"/>
      <c r="ISF45" s="126"/>
      <c r="ISG45" s="126"/>
      <c r="ISH45" s="126"/>
      <c r="ISI45" s="126"/>
      <c r="ISJ45" s="126"/>
      <c r="ISK45" s="126"/>
      <c r="ISL45" s="126"/>
      <c r="ISM45" s="126"/>
      <c r="ISN45" s="126"/>
      <c r="ISO45" s="126"/>
      <c r="ISP45" s="126"/>
      <c r="ISQ45" s="126"/>
      <c r="ISR45" s="126"/>
      <c r="ISS45" s="126"/>
      <c r="IST45" s="126"/>
      <c r="ISU45" s="126"/>
      <c r="ISV45" s="126"/>
      <c r="ISW45" s="126"/>
      <c r="ISX45" s="126"/>
      <c r="ISY45" s="126"/>
      <c r="ISZ45" s="126"/>
      <c r="ITA45" s="126"/>
      <c r="ITB45" s="126"/>
      <c r="ITC45" s="126"/>
      <c r="ITD45" s="126"/>
      <c r="ITE45" s="126"/>
      <c r="ITF45" s="126"/>
      <c r="ITG45" s="126"/>
      <c r="ITH45" s="126"/>
      <c r="ITI45" s="126"/>
      <c r="ITJ45" s="126"/>
      <c r="ITK45" s="126"/>
      <c r="ITL45" s="126"/>
      <c r="ITM45" s="126"/>
      <c r="ITN45" s="126"/>
      <c r="ITO45" s="126"/>
      <c r="ITP45" s="126"/>
      <c r="ITQ45" s="126"/>
      <c r="ITR45" s="126"/>
      <c r="ITS45" s="126"/>
      <c r="ITT45" s="126"/>
      <c r="ITU45" s="126"/>
      <c r="ITV45" s="126"/>
      <c r="ITW45" s="126"/>
      <c r="ITX45" s="126"/>
      <c r="ITY45" s="126"/>
      <c r="ITZ45" s="126"/>
      <c r="IUA45" s="126"/>
      <c r="IUB45" s="126"/>
      <c r="IUC45" s="126"/>
      <c r="IUD45" s="126"/>
      <c r="IUE45" s="126"/>
      <c r="IUF45" s="126"/>
      <c r="IUG45" s="126"/>
      <c r="IUH45" s="126"/>
      <c r="IUI45" s="126"/>
      <c r="IUJ45" s="126"/>
      <c r="IUK45" s="126"/>
      <c r="IUL45" s="126"/>
      <c r="IUM45" s="126"/>
      <c r="IUN45" s="126"/>
      <c r="IUO45" s="126"/>
      <c r="IUP45" s="126"/>
      <c r="IUQ45" s="126"/>
      <c r="IUR45" s="126"/>
      <c r="IUS45" s="126"/>
      <c r="IUT45" s="126"/>
      <c r="IUU45" s="126"/>
      <c r="IUV45" s="126"/>
      <c r="IUW45" s="126"/>
      <c r="IUX45" s="126"/>
      <c r="IUY45" s="126"/>
      <c r="IUZ45" s="126"/>
      <c r="IVA45" s="126"/>
      <c r="IVB45" s="126"/>
      <c r="IVC45" s="126"/>
      <c r="IVD45" s="126"/>
      <c r="IVE45" s="126"/>
      <c r="IVF45" s="126"/>
      <c r="IVG45" s="126"/>
      <c r="IVH45" s="126"/>
      <c r="IVI45" s="126"/>
      <c r="IVJ45" s="126"/>
      <c r="IVK45" s="126"/>
      <c r="IVL45" s="126"/>
      <c r="IVM45" s="126"/>
      <c r="IVN45" s="126"/>
      <c r="IVO45" s="126"/>
      <c r="IVP45" s="126"/>
      <c r="IVQ45" s="126"/>
      <c r="IVR45" s="126"/>
      <c r="IVS45" s="126"/>
      <c r="IVT45" s="126"/>
      <c r="IVU45" s="126"/>
      <c r="IVV45" s="126"/>
      <c r="IVW45" s="126"/>
      <c r="IVX45" s="126"/>
      <c r="IVY45" s="126"/>
      <c r="IVZ45" s="126"/>
      <c r="IWA45" s="126"/>
      <c r="IWB45" s="126"/>
      <c r="IWC45" s="126"/>
      <c r="IWD45" s="126"/>
      <c r="IWE45" s="126"/>
      <c r="IWF45" s="126"/>
      <c r="IWG45" s="126"/>
      <c r="IWH45" s="126"/>
      <c r="IWI45" s="126"/>
      <c r="IWJ45" s="126"/>
      <c r="IWK45" s="126"/>
      <c r="IWL45" s="126"/>
      <c r="IWM45" s="126"/>
      <c r="IWN45" s="126"/>
      <c r="IWO45" s="126"/>
      <c r="IWP45" s="126"/>
      <c r="IWQ45" s="126"/>
      <c r="IWR45" s="126"/>
      <c r="IWS45" s="126"/>
      <c r="IWT45" s="126"/>
      <c r="IWU45" s="126"/>
      <c r="IWV45" s="126"/>
      <c r="IWW45" s="126"/>
      <c r="IWX45" s="126"/>
      <c r="IWY45" s="126"/>
      <c r="IWZ45" s="126"/>
      <c r="IXA45" s="126"/>
      <c r="IXB45" s="126"/>
      <c r="IXC45" s="126"/>
      <c r="IXD45" s="126"/>
      <c r="IXE45" s="126"/>
      <c r="IXF45" s="126"/>
      <c r="IXG45" s="126"/>
      <c r="IXH45" s="126"/>
      <c r="IXI45" s="126"/>
      <c r="IXJ45" s="126"/>
      <c r="IXK45" s="126"/>
      <c r="IXL45" s="126"/>
      <c r="IXM45" s="126"/>
      <c r="IXN45" s="126"/>
      <c r="IXO45" s="126"/>
      <c r="IXP45" s="126"/>
      <c r="IXQ45" s="126"/>
      <c r="IXR45" s="126"/>
      <c r="IXS45" s="126"/>
      <c r="IXT45" s="126"/>
      <c r="IXU45" s="126"/>
      <c r="IXV45" s="126"/>
      <c r="IXW45" s="126"/>
      <c r="IXX45" s="126"/>
      <c r="IXY45" s="126"/>
      <c r="IXZ45" s="126"/>
      <c r="IYA45" s="126"/>
      <c r="IYB45" s="126"/>
      <c r="IYC45" s="126"/>
      <c r="IYD45" s="126"/>
      <c r="IYE45" s="126"/>
      <c r="IYF45" s="126"/>
      <c r="IYG45" s="126"/>
      <c r="IYH45" s="126"/>
      <c r="IYI45" s="126"/>
      <c r="IYJ45" s="126"/>
      <c r="IYK45" s="126"/>
      <c r="IYL45" s="126"/>
      <c r="IYM45" s="126"/>
      <c r="IYN45" s="126"/>
      <c r="IYO45" s="126"/>
      <c r="IYP45" s="126"/>
      <c r="IYQ45" s="126"/>
      <c r="IYR45" s="126"/>
      <c r="IYS45" s="126"/>
      <c r="IYT45" s="126"/>
      <c r="IYU45" s="126"/>
      <c r="IYV45" s="126"/>
      <c r="IYW45" s="126"/>
      <c r="IYX45" s="126"/>
      <c r="IYY45" s="126"/>
      <c r="IYZ45" s="126"/>
      <c r="IZA45" s="126"/>
      <c r="IZB45" s="126"/>
      <c r="IZC45" s="126"/>
      <c r="IZD45" s="126"/>
      <c r="IZE45" s="126"/>
      <c r="IZF45" s="126"/>
      <c r="IZG45" s="126"/>
      <c r="IZH45" s="126"/>
      <c r="IZI45" s="126"/>
      <c r="IZJ45" s="126"/>
      <c r="IZK45" s="126"/>
      <c r="IZL45" s="126"/>
      <c r="IZM45" s="126"/>
      <c r="IZN45" s="126"/>
      <c r="IZO45" s="126"/>
      <c r="IZP45" s="126"/>
      <c r="IZQ45" s="126"/>
      <c r="IZR45" s="126"/>
      <c r="IZS45" s="126"/>
      <c r="IZT45" s="126"/>
      <c r="IZU45" s="126"/>
      <c r="IZV45" s="126"/>
      <c r="IZW45" s="126"/>
      <c r="IZX45" s="126"/>
      <c r="IZY45" s="126"/>
      <c r="IZZ45" s="126"/>
      <c r="JAA45" s="126"/>
      <c r="JAB45" s="126"/>
      <c r="JAC45" s="126"/>
      <c r="JAD45" s="126"/>
      <c r="JAE45" s="126"/>
      <c r="JAF45" s="126"/>
      <c r="JAG45" s="126"/>
      <c r="JAH45" s="126"/>
      <c r="JAI45" s="126"/>
      <c r="JAJ45" s="126"/>
      <c r="JAK45" s="126"/>
      <c r="JAL45" s="126"/>
      <c r="JAM45" s="126"/>
      <c r="JAN45" s="126"/>
      <c r="JAO45" s="126"/>
      <c r="JAP45" s="126"/>
      <c r="JAQ45" s="126"/>
      <c r="JAR45" s="126"/>
      <c r="JAS45" s="126"/>
      <c r="JAT45" s="126"/>
      <c r="JAU45" s="126"/>
      <c r="JAV45" s="126"/>
      <c r="JAW45" s="126"/>
      <c r="JAX45" s="126"/>
      <c r="JAY45" s="126"/>
      <c r="JAZ45" s="126"/>
      <c r="JBA45" s="126"/>
      <c r="JBB45" s="126"/>
      <c r="JBC45" s="126"/>
      <c r="JBD45" s="126"/>
      <c r="JBE45" s="126"/>
      <c r="JBF45" s="126"/>
      <c r="JBG45" s="126"/>
      <c r="JBH45" s="126"/>
      <c r="JBI45" s="126"/>
      <c r="JBJ45" s="126"/>
      <c r="JBK45" s="126"/>
      <c r="JBL45" s="126"/>
      <c r="JBM45" s="126"/>
      <c r="JBN45" s="126"/>
      <c r="JBO45" s="126"/>
      <c r="JBP45" s="126"/>
      <c r="JBQ45" s="126"/>
      <c r="JBR45" s="126"/>
      <c r="JBS45" s="126"/>
      <c r="JBT45" s="126"/>
      <c r="JBU45" s="126"/>
      <c r="JBV45" s="126"/>
      <c r="JBW45" s="126"/>
      <c r="JBX45" s="126"/>
      <c r="JBY45" s="126"/>
      <c r="JBZ45" s="126"/>
      <c r="JCA45" s="126"/>
      <c r="JCB45" s="126"/>
      <c r="JCC45" s="126"/>
      <c r="JCD45" s="126"/>
      <c r="JCE45" s="126"/>
      <c r="JCF45" s="126"/>
      <c r="JCG45" s="126"/>
      <c r="JCH45" s="126"/>
      <c r="JCI45" s="126"/>
      <c r="JCJ45" s="126"/>
      <c r="JCK45" s="126"/>
      <c r="JCL45" s="126"/>
      <c r="JCM45" s="126"/>
      <c r="JCN45" s="126"/>
      <c r="JCO45" s="126"/>
      <c r="JCP45" s="126"/>
      <c r="JCQ45" s="126"/>
      <c r="JCR45" s="126"/>
      <c r="JCS45" s="126"/>
      <c r="JCT45" s="126"/>
      <c r="JCU45" s="126"/>
      <c r="JCV45" s="126"/>
      <c r="JCW45" s="126"/>
      <c r="JCX45" s="126"/>
      <c r="JCY45" s="126"/>
      <c r="JCZ45" s="126"/>
      <c r="JDA45" s="126"/>
      <c r="JDB45" s="126"/>
      <c r="JDC45" s="126"/>
      <c r="JDD45" s="126"/>
      <c r="JDE45" s="126"/>
      <c r="JDF45" s="126"/>
      <c r="JDG45" s="126"/>
      <c r="JDH45" s="126"/>
      <c r="JDI45" s="126"/>
      <c r="JDJ45" s="126"/>
      <c r="JDK45" s="126"/>
      <c r="JDL45" s="126"/>
      <c r="JDM45" s="126"/>
      <c r="JDN45" s="126"/>
      <c r="JDO45" s="126"/>
      <c r="JDP45" s="126"/>
      <c r="JDQ45" s="126"/>
      <c r="JDR45" s="126"/>
      <c r="JDS45" s="126"/>
      <c r="JDT45" s="126"/>
      <c r="JDU45" s="126"/>
      <c r="JDV45" s="126"/>
      <c r="JDW45" s="126"/>
      <c r="JDX45" s="126"/>
      <c r="JDY45" s="126"/>
      <c r="JDZ45" s="126"/>
      <c r="JEA45" s="126"/>
      <c r="JEB45" s="126"/>
      <c r="JEC45" s="126"/>
      <c r="JED45" s="126"/>
      <c r="JEE45" s="126"/>
      <c r="JEF45" s="126"/>
      <c r="JEG45" s="126"/>
      <c r="JEH45" s="126"/>
      <c r="JEI45" s="126"/>
      <c r="JEJ45" s="126"/>
      <c r="JEK45" s="126"/>
      <c r="JEL45" s="126"/>
      <c r="JEM45" s="126"/>
      <c r="JEN45" s="126"/>
      <c r="JEO45" s="126"/>
      <c r="JEP45" s="126"/>
      <c r="JEQ45" s="126"/>
      <c r="JER45" s="126"/>
      <c r="JES45" s="126"/>
      <c r="JET45" s="126"/>
      <c r="JEU45" s="126"/>
      <c r="JEV45" s="126"/>
      <c r="JEW45" s="126"/>
      <c r="JEX45" s="126"/>
      <c r="JEY45" s="126"/>
      <c r="JEZ45" s="126"/>
      <c r="JFA45" s="126"/>
      <c r="JFB45" s="126"/>
      <c r="JFC45" s="126"/>
      <c r="JFD45" s="126"/>
      <c r="JFE45" s="126"/>
      <c r="JFF45" s="126"/>
      <c r="JFG45" s="126"/>
      <c r="JFH45" s="126"/>
      <c r="JFI45" s="126"/>
      <c r="JFJ45" s="126"/>
      <c r="JFK45" s="126"/>
      <c r="JFL45" s="126"/>
      <c r="JFM45" s="126"/>
      <c r="JFN45" s="126"/>
      <c r="JFO45" s="126"/>
      <c r="JFP45" s="126"/>
      <c r="JFQ45" s="126"/>
      <c r="JFR45" s="126"/>
      <c r="JFS45" s="126"/>
      <c r="JFT45" s="126"/>
      <c r="JFU45" s="126"/>
      <c r="JFV45" s="126"/>
      <c r="JFW45" s="126"/>
      <c r="JFX45" s="126"/>
      <c r="JFY45" s="126"/>
      <c r="JFZ45" s="126"/>
      <c r="JGA45" s="126"/>
      <c r="JGB45" s="126"/>
      <c r="JGC45" s="126"/>
      <c r="JGD45" s="126"/>
      <c r="JGE45" s="126"/>
      <c r="JGF45" s="126"/>
      <c r="JGG45" s="126"/>
      <c r="JGH45" s="126"/>
      <c r="JGI45" s="126"/>
      <c r="JGJ45" s="126"/>
      <c r="JGK45" s="126"/>
      <c r="JGL45" s="126"/>
      <c r="JGM45" s="126"/>
      <c r="JGN45" s="126"/>
      <c r="JGO45" s="126"/>
      <c r="JGP45" s="126"/>
      <c r="JGQ45" s="126"/>
      <c r="JGR45" s="126"/>
      <c r="JGS45" s="126"/>
      <c r="JGT45" s="126"/>
      <c r="JGU45" s="126"/>
      <c r="JGV45" s="126"/>
      <c r="JGW45" s="126"/>
      <c r="JGX45" s="126"/>
      <c r="JGY45" s="126"/>
      <c r="JGZ45" s="126"/>
      <c r="JHA45" s="126"/>
      <c r="JHB45" s="126"/>
      <c r="JHC45" s="126"/>
      <c r="JHD45" s="126"/>
      <c r="JHE45" s="126"/>
      <c r="JHF45" s="126"/>
      <c r="JHG45" s="126"/>
      <c r="JHH45" s="126"/>
      <c r="JHI45" s="126"/>
      <c r="JHJ45" s="126"/>
      <c r="JHK45" s="126"/>
      <c r="JHL45" s="126"/>
      <c r="JHM45" s="126"/>
      <c r="JHN45" s="126"/>
      <c r="JHO45" s="126"/>
      <c r="JHP45" s="126"/>
      <c r="JHQ45" s="126"/>
      <c r="JHR45" s="126"/>
      <c r="JHS45" s="126"/>
      <c r="JHT45" s="126"/>
      <c r="JHU45" s="126"/>
      <c r="JHV45" s="126"/>
      <c r="JHW45" s="126"/>
      <c r="JHX45" s="126"/>
      <c r="JHY45" s="126"/>
      <c r="JHZ45" s="126"/>
      <c r="JIA45" s="126"/>
      <c r="JIB45" s="126"/>
      <c r="JIC45" s="126"/>
      <c r="JID45" s="126"/>
      <c r="JIE45" s="126"/>
      <c r="JIF45" s="126"/>
      <c r="JIG45" s="126"/>
      <c r="JIH45" s="126"/>
      <c r="JII45" s="126"/>
      <c r="JIJ45" s="126"/>
      <c r="JIK45" s="126"/>
      <c r="JIL45" s="126"/>
      <c r="JIM45" s="126"/>
      <c r="JIN45" s="126"/>
      <c r="JIO45" s="126"/>
      <c r="JIP45" s="126"/>
      <c r="JIQ45" s="126"/>
      <c r="JIR45" s="126"/>
      <c r="JIS45" s="126"/>
      <c r="JIT45" s="126"/>
      <c r="JIU45" s="126"/>
      <c r="JIV45" s="126"/>
      <c r="JIW45" s="126"/>
      <c r="JIX45" s="126"/>
      <c r="JIY45" s="126"/>
      <c r="JIZ45" s="126"/>
      <c r="JJA45" s="126"/>
      <c r="JJB45" s="126"/>
      <c r="JJC45" s="126"/>
      <c r="JJD45" s="126"/>
      <c r="JJE45" s="126"/>
      <c r="JJF45" s="126"/>
      <c r="JJG45" s="126"/>
      <c r="JJH45" s="126"/>
      <c r="JJI45" s="126"/>
      <c r="JJJ45" s="126"/>
      <c r="JJK45" s="126"/>
      <c r="JJL45" s="126"/>
      <c r="JJM45" s="126"/>
      <c r="JJN45" s="126"/>
      <c r="JJO45" s="126"/>
      <c r="JJP45" s="126"/>
      <c r="JJQ45" s="126"/>
      <c r="JJR45" s="126"/>
      <c r="JJS45" s="126"/>
      <c r="JJT45" s="126"/>
      <c r="JJU45" s="126"/>
      <c r="JJV45" s="126"/>
      <c r="JJW45" s="126"/>
      <c r="JJX45" s="126"/>
      <c r="JJY45" s="126"/>
      <c r="JJZ45" s="126"/>
      <c r="JKA45" s="126"/>
      <c r="JKB45" s="126"/>
      <c r="JKC45" s="126"/>
      <c r="JKD45" s="126"/>
      <c r="JKE45" s="126"/>
      <c r="JKF45" s="126"/>
      <c r="JKG45" s="126"/>
      <c r="JKH45" s="126"/>
      <c r="JKI45" s="126"/>
      <c r="JKJ45" s="126"/>
      <c r="JKK45" s="126"/>
      <c r="JKL45" s="126"/>
      <c r="JKM45" s="126"/>
      <c r="JKN45" s="126"/>
      <c r="JKO45" s="126"/>
      <c r="JKP45" s="126"/>
      <c r="JKQ45" s="126"/>
      <c r="JKR45" s="126"/>
      <c r="JKS45" s="126"/>
      <c r="JKT45" s="126"/>
      <c r="JKU45" s="126"/>
      <c r="JKV45" s="126"/>
      <c r="JKW45" s="126"/>
      <c r="JKX45" s="126"/>
      <c r="JKY45" s="126"/>
      <c r="JKZ45" s="126"/>
      <c r="JLA45" s="126"/>
      <c r="JLB45" s="126"/>
      <c r="JLC45" s="126"/>
      <c r="JLD45" s="126"/>
      <c r="JLE45" s="126"/>
      <c r="JLF45" s="126"/>
      <c r="JLG45" s="126"/>
      <c r="JLH45" s="126"/>
      <c r="JLI45" s="126"/>
      <c r="JLJ45" s="126"/>
      <c r="JLK45" s="126"/>
      <c r="JLL45" s="126"/>
      <c r="JLM45" s="126"/>
      <c r="JLN45" s="126"/>
      <c r="JLO45" s="126"/>
      <c r="JLP45" s="126"/>
      <c r="JLQ45" s="126"/>
      <c r="JLR45" s="126"/>
      <c r="JLS45" s="126"/>
      <c r="JLT45" s="126"/>
      <c r="JLU45" s="126"/>
      <c r="JLV45" s="126"/>
      <c r="JLW45" s="126"/>
      <c r="JLX45" s="126"/>
      <c r="JLY45" s="126"/>
      <c r="JLZ45" s="126"/>
      <c r="JMA45" s="126"/>
      <c r="JMB45" s="126"/>
      <c r="JMC45" s="126"/>
      <c r="JMD45" s="126"/>
      <c r="JME45" s="126"/>
      <c r="JMF45" s="126"/>
      <c r="JMG45" s="126"/>
      <c r="JMH45" s="126"/>
      <c r="JMI45" s="126"/>
      <c r="JMJ45" s="126"/>
      <c r="JMK45" s="126"/>
      <c r="JML45" s="126"/>
      <c r="JMM45" s="126"/>
      <c r="JMN45" s="126"/>
      <c r="JMO45" s="126"/>
      <c r="JMP45" s="126"/>
      <c r="JMQ45" s="126"/>
      <c r="JMR45" s="126"/>
      <c r="JMS45" s="126"/>
      <c r="JMT45" s="126"/>
      <c r="JMU45" s="126"/>
      <c r="JMV45" s="126"/>
      <c r="JMW45" s="126"/>
      <c r="JMX45" s="126"/>
      <c r="JMY45" s="126"/>
      <c r="JMZ45" s="126"/>
      <c r="JNA45" s="126"/>
      <c r="JNB45" s="126"/>
      <c r="JNC45" s="126"/>
      <c r="JND45" s="126"/>
      <c r="JNE45" s="126"/>
      <c r="JNF45" s="126"/>
      <c r="JNG45" s="126"/>
      <c r="JNH45" s="126"/>
      <c r="JNI45" s="126"/>
      <c r="JNJ45" s="126"/>
      <c r="JNK45" s="126"/>
      <c r="JNL45" s="126"/>
      <c r="JNM45" s="126"/>
      <c r="JNN45" s="126"/>
      <c r="JNO45" s="126"/>
      <c r="JNP45" s="126"/>
      <c r="JNQ45" s="126"/>
      <c r="JNR45" s="126"/>
      <c r="JNS45" s="126"/>
      <c r="JNT45" s="126"/>
      <c r="JNU45" s="126"/>
      <c r="JNV45" s="126"/>
      <c r="JNW45" s="126"/>
      <c r="JNX45" s="126"/>
      <c r="JNY45" s="126"/>
      <c r="JNZ45" s="126"/>
      <c r="JOA45" s="126"/>
      <c r="JOB45" s="126"/>
      <c r="JOC45" s="126"/>
      <c r="JOD45" s="126"/>
      <c r="JOE45" s="126"/>
      <c r="JOF45" s="126"/>
      <c r="JOG45" s="126"/>
      <c r="JOH45" s="126"/>
      <c r="JOI45" s="126"/>
      <c r="JOJ45" s="126"/>
      <c r="JOK45" s="126"/>
      <c r="JOL45" s="126"/>
      <c r="JOM45" s="126"/>
      <c r="JON45" s="126"/>
      <c r="JOO45" s="126"/>
      <c r="JOP45" s="126"/>
      <c r="JOQ45" s="126"/>
      <c r="JOR45" s="126"/>
      <c r="JOS45" s="126"/>
      <c r="JOT45" s="126"/>
      <c r="JOU45" s="126"/>
      <c r="JOV45" s="126"/>
      <c r="JOW45" s="126"/>
      <c r="JOX45" s="126"/>
      <c r="JOY45" s="126"/>
      <c r="JOZ45" s="126"/>
      <c r="JPA45" s="126"/>
      <c r="JPB45" s="126"/>
      <c r="JPC45" s="126"/>
      <c r="JPD45" s="126"/>
      <c r="JPE45" s="126"/>
      <c r="JPF45" s="126"/>
      <c r="JPG45" s="126"/>
      <c r="JPH45" s="126"/>
      <c r="JPI45" s="126"/>
      <c r="JPJ45" s="126"/>
      <c r="JPK45" s="126"/>
      <c r="JPL45" s="126"/>
      <c r="JPM45" s="126"/>
      <c r="JPN45" s="126"/>
      <c r="JPO45" s="126"/>
      <c r="JPP45" s="126"/>
      <c r="JPQ45" s="126"/>
      <c r="JPR45" s="126"/>
      <c r="JPS45" s="126"/>
      <c r="JPT45" s="126"/>
      <c r="JPU45" s="126"/>
      <c r="JPV45" s="126"/>
      <c r="JPW45" s="126"/>
      <c r="JPX45" s="126"/>
      <c r="JPY45" s="126"/>
      <c r="JPZ45" s="126"/>
      <c r="JQA45" s="126"/>
      <c r="JQB45" s="126"/>
      <c r="JQC45" s="126"/>
      <c r="JQD45" s="126"/>
      <c r="JQE45" s="126"/>
      <c r="JQF45" s="126"/>
      <c r="JQG45" s="126"/>
      <c r="JQH45" s="126"/>
      <c r="JQI45" s="126"/>
      <c r="JQJ45" s="126"/>
      <c r="JQK45" s="126"/>
      <c r="JQL45" s="126"/>
      <c r="JQM45" s="126"/>
      <c r="JQN45" s="126"/>
      <c r="JQO45" s="126"/>
      <c r="JQP45" s="126"/>
      <c r="JQQ45" s="126"/>
      <c r="JQR45" s="126"/>
      <c r="JQS45" s="126"/>
      <c r="JQT45" s="126"/>
      <c r="JQU45" s="126"/>
      <c r="JQV45" s="126"/>
      <c r="JQW45" s="126"/>
      <c r="JQX45" s="126"/>
      <c r="JQY45" s="126"/>
      <c r="JQZ45" s="126"/>
      <c r="JRA45" s="126"/>
      <c r="JRB45" s="126"/>
      <c r="JRC45" s="126"/>
      <c r="JRD45" s="126"/>
      <c r="JRE45" s="126"/>
      <c r="JRF45" s="126"/>
      <c r="JRG45" s="126"/>
      <c r="JRH45" s="126"/>
      <c r="JRI45" s="126"/>
      <c r="JRJ45" s="126"/>
      <c r="JRK45" s="126"/>
      <c r="JRL45" s="126"/>
      <c r="JRM45" s="126"/>
      <c r="JRN45" s="126"/>
      <c r="JRO45" s="126"/>
      <c r="JRP45" s="126"/>
      <c r="JRQ45" s="126"/>
      <c r="JRR45" s="126"/>
      <c r="JRS45" s="126"/>
      <c r="JRT45" s="126"/>
      <c r="JRU45" s="126"/>
      <c r="JRV45" s="126"/>
      <c r="JRW45" s="126"/>
      <c r="JRX45" s="126"/>
      <c r="JRY45" s="126"/>
      <c r="JRZ45" s="126"/>
      <c r="JSA45" s="126"/>
      <c r="JSB45" s="126"/>
      <c r="JSC45" s="126"/>
      <c r="JSD45" s="126"/>
      <c r="JSE45" s="126"/>
      <c r="JSF45" s="126"/>
      <c r="JSG45" s="126"/>
      <c r="JSH45" s="126"/>
      <c r="JSI45" s="126"/>
      <c r="JSJ45" s="126"/>
      <c r="JSK45" s="126"/>
      <c r="JSL45" s="126"/>
      <c r="JSM45" s="126"/>
      <c r="JSN45" s="126"/>
      <c r="JSO45" s="126"/>
      <c r="JSP45" s="126"/>
      <c r="JSQ45" s="126"/>
      <c r="JSR45" s="126"/>
      <c r="JSS45" s="126"/>
      <c r="JST45" s="126"/>
      <c r="JSU45" s="126"/>
      <c r="JSV45" s="126"/>
      <c r="JSW45" s="126"/>
      <c r="JSX45" s="126"/>
      <c r="JSY45" s="126"/>
      <c r="JSZ45" s="126"/>
      <c r="JTA45" s="126"/>
      <c r="JTB45" s="126"/>
      <c r="JTC45" s="126"/>
      <c r="JTD45" s="126"/>
      <c r="JTE45" s="126"/>
      <c r="JTF45" s="126"/>
      <c r="JTG45" s="126"/>
      <c r="JTH45" s="126"/>
      <c r="JTI45" s="126"/>
      <c r="JTJ45" s="126"/>
      <c r="JTK45" s="126"/>
      <c r="JTL45" s="126"/>
      <c r="JTM45" s="126"/>
      <c r="JTN45" s="126"/>
      <c r="JTO45" s="126"/>
      <c r="JTP45" s="126"/>
      <c r="JTQ45" s="126"/>
      <c r="JTR45" s="126"/>
      <c r="JTS45" s="126"/>
      <c r="JTT45" s="126"/>
      <c r="JTU45" s="126"/>
      <c r="JTV45" s="126"/>
      <c r="JTW45" s="126"/>
      <c r="JTX45" s="126"/>
      <c r="JTY45" s="126"/>
      <c r="JTZ45" s="126"/>
      <c r="JUA45" s="126"/>
      <c r="JUB45" s="126"/>
      <c r="JUC45" s="126"/>
      <c r="JUD45" s="126"/>
      <c r="JUE45" s="126"/>
      <c r="JUF45" s="126"/>
      <c r="JUG45" s="126"/>
      <c r="JUH45" s="126"/>
      <c r="JUI45" s="126"/>
      <c r="JUJ45" s="126"/>
      <c r="JUK45" s="126"/>
      <c r="JUL45" s="126"/>
      <c r="JUM45" s="126"/>
      <c r="JUN45" s="126"/>
      <c r="JUO45" s="126"/>
      <c r="JUP45" s="126"/>
      <c r="JUQ45" s="126"/>
      <c r="JUR45" s="126"/>
      <c r="JUS45" s="126"/>
      <c r="JUT45" s="126"/>
      <c r="JUU45" s="126"/>
      <c r="JUV45" s="126"/>
      <c r="JUW45" s="126"/>
      <c r="JUX45" s="126"/>
      <c r="JUY45" s="126"/>
      <c r="JUZ45" s="126"/>
      <c r="JVA45" s="126"/>
      <c r="JVB45" s="126"/>
      <c r="JVC45" s="126"/>
      <c r="JVD45" s="126"/>
      <c r="JVE45" s="126"/>
      <c r="JVF45" s="126"/>
      <c r="JVG45" s="126"/>
      <c r="JVH45" s="126"/>
      <c r="JVI45" s="126"/>
      <c r="JVJ45" s="126"/>
      <c r="JVK45" s="126"/>
      <c r="JVL45" s="126"/>
      <c r="JVM45" s="126"/>
      <c r="JVN45" s="126"/>
      <c r="JVO45" s="126"/>
      <c r="JVP45" s="126"/>
      <c r="JVQ45" s="126"/>
      <c r="JVR45" s="126"/>
      <c r="JVS45" s="126"/>
      <c r="JVT45" s="126"/>
      <c r="JVU45" s="126"/>
      <c r="JVV45" s="126"/>
      <c r="JVW45" s="126"/>
      <c r="JVX45" s="126"/>
      <c r="JVY45" s="126"/>
      <c r="JVZ45" s="126"/>
      <c r="JWA45" s="126"/>
      <c r="JWB45" s="126"/>
      <c r="JWC45" s="126"/>
      <c r="JWD45" s="126"/>
      <c r="JWE45" s="126"/>
      <c r="JWF45" s="126"/>
      <c r="JWG45" s="126"/>
      <c r="JWH45" s="126"/>
      <c r="JWI45" s="126"/>
      <c r="JWJ45" s="126"/>
      <c r="JWK45" s="126"/>
      <c r="JWL45" s="126"/>
      <c r="JWM45" s="126"/>
      <c r="JWN45" s="126"/>
      <c r="JWO45" s="126"/>
      <c r="JWP45" s="126"/>
      <c r="JWQ45" s="126"/>
      <c r="JWR45" s="126"/>
      <c r="JWS45" s="126"/>
      <c r="JWT45" s="126"/>
      <c r="JWU45" s="126"/>
      <c r="JWV45" s="126"/>
      <c r="JWW45" s="126"/>
      <c r="JWX45" s="126"/>
      <c r="JWY45" s="126"/>
      <c r="JWZ45" s="126"/>
      <c r="JXA45" s="126"/>
      <c r="JXB45" s="126"/>
      <c r="JXC45" s="126"/>
      <c r="JXD45" s="126"/>
      <c r="JXE45" s="126"/>
      <c r="JXF45" s="126"/>
      <c r="JXG45" s="126"/>
      <c r="JXH45" s="126"/>
      <c r="JXI45" s="126"/>
      <c r="JXJ45" s="126"/>
      <c r="JXK45" s="126"/>
      <c r="JXL45" s="126"/>
      <c r="JXM45" s="126"/>
      <c r="JXN45" s="126"/>
      <c r="JXO45" s="126"/>
      <c r="JXP45" s="126"/>
      <c r="JXQ45" s="126"/>
      <c r="JXR45" s="126"/>
      <c r="JXS45" s="126"/>
      <c r="JXT45" s="126"/>
      <c r="JXU45" s="126"/>
      <c r="JXV45" s="126"/>
      <c r="JXW45" s="126"/>
      <c r="JXX45" s="126"/>
      <c r="JXY45" s="126"/>
      <c r="JXZ45" s="126"/>
      <c r="JYA45" s="126"/>
      <c r="JYB45" s="126"/>
      <c r="JYC45" s="126"/>
      <c r="JYD45" s="126"/>
      <c r="JYE45" s="126"/>
      <c r="JYF45" s="126"/>
      <c r="JYG45" s="126"/>
      <c r="JYH45" s="126"/>
      <c r="JYI45" s="126"/>
      <c r="JYJ45" s="126"/>
      <c r="JYK45" s="126"/>
      <c r="JYL45" s="126"/>
      <c r="JYM45" s="126"/>
      <c r="JYN45" s="126"/>
      <c r="JYO45" s="126"/>
      <c r="JYP45" s="126"/>
      <c r="JYQ45" s="126"/>
      <c r="JYR45" s="126"/>
      <c r="JYS45" s="126"/>
      <c r="JYT45" s="126"/>
      <c r="JYU45" s="126"/>
      <c r="JYV45" s="126"/>
      <c r="JYW45" s="126"/>
      <c r="JYX45" s="126"/>
      <c r="JYY45" s="126"/>
      <c r="JYZ45" s="126"/>
      <c r="JZA45" s="126"/>
      <c r="JZB45" s="126"/>
      <c r="JZC45" s="126"/>
      <c r="JZD45" s="126"/>
      <c r="JZE45" s="126"/>
      <c r="JZF45" s="126"/>
      <c r="JZG45" s="126"/>
      <c r="JZH45" s="126"/>
      <c r="JZI45" s="126"/>
      <c r="JZJ45" s="126"/>
      <c r="JZK45" s="126"/>
      <c r="JZL45" s="126"/>
      <c r="JZM45" s="126"/>
      <c r="JZN45" s="126"/>
      <c r="JZO45" s="126"/>
      <c r="JZP45" s="126"/>
      <c r="JZQ45" s="126"/>
      <c r="JZR45" s="126"/>
      <c r="JZS45" s="126"/>
      <c r="JZT45" s="126"/>
      <c r="JZU45" s="126"/>
      <c r="JZV45" s="126"/>
      <c r="JZW45" s="126"/>
      <c r="JZX45" s="126"/>
      <c r="JZY45" s="126"/>
      <c r="JZZ45" s="126"/>
      <c r="KAA45" s="126"/>
      <c r="KAB45" s="126"/>
      <c r="KAC45" s="126"/>
      <c r="KAD45" s="126"/>
      <c r="KAE45" s="126"/>
      <c r="KAF45" s="126"/>
      <c r="KAG45" s="126"/>
      <c r="KAH45" s="126"/>
      <c r="KAI45" s="126"/>
      <c r="KAJ45" s="126"/>
      <c r="KAK45" s="126"/>
      <c r="KAL45" s="126"/>
      <c r="KAM45" s="126"/>
      <c r="KAN45" s="126"/>
      <c r="KAO45" s="126"/>
      <c r="KAP45" s="126"/>
      <c r="KAQ45" s="126"/>
      <c r="KAR45" s="126"/>
      <c r="KAS45" s="126"/>
      <c r="KAT45" s="126"/>
      <c r="KAU45" s="126"/>
      <c r="KAV45" s="126"/>
      <c r="KAW45" s="126"/>
      <c r="KAX45" s="126"/>
      <c r="KAY45" s="126"/>
      <c r="KAZ45" s="126"/>
      <c r="KBA45" s="126"/>
      <c r="KBB45" s="126"/>
      <c r="KBC45" s="126"/>
      <c r="KBD45" s="126"/>
      <c r="KBE45" s="126"/>
      <c r="KBF45" s="126"/>
      <c r="KBG45" s="126"/>
      <c r="KBH45" s="126"/>
      <c r="KBI45" s="126"/>
      <c r="KBJ45" s="126"/>
      <c r="KBK45" s="126"/>
      <c r="KBL45" s="126"/>
      <c r="KBM45" s="126"/>
      <c r="KBN45" s="126"/>
      <c r="KBO45" s="126"/>
      <c r="KBP45" s="126"/>
      <c r="KBQ45" s="126"/>
      <c r="KBR45" s="126"/>
      <c r="KBS45" s="126"/>
      <c r="KBT45" s="126"/>
      <c r="KBU45" s="126"/>
      <c r="KBV45" s="126"/>
      <c r="KBW45" s="126"/>
      <c r="KBX45" s="126"/>
      <c r="KBY45" s="126"/>
      <c r="KBZ45" s="126"/>
      <c r="KCA45" s="126"/>
      <c r="KCB45" s="126"/>
      <c r="KCC45" s="126"/>
      <c r="KCD45" s="126"/>
      <c r="KCE45" s="126"/>
      <c r="KCF45" s="126"/>
      <c r="KCG45" s="126"/>
      <c r="KCH45" s="126"/>
      <c r="KCI45" s="126"/>
      <c r="KCJ45" s="126"/>
      <c r="KCK45" s="126"/>
      <c r="KCL45" s="126"/>
      <c r="KCM45" s="126"/>
      <c r="KCN45" s="126"/>
      <c r="KCO45" s="126"/>
      <c r="KCP45" s="126"/>
      <c r="KCQ45" s="126"/>
      <c r="KCR45" s="126"/>
      <c r="KCS45" s="126"/>
      <c r="KCT45" s="126"/>
      <c r="KCU45" s="126"/>
      <c r="KCV45" s="126"/>
      <c r="KCW45" s="126"/>
      <c r="KCX45" s="126"/>
      <c r="KCY45" s="126"/>
      <c r="KCZ45" s="126"/>
      <c r="KDA45" s="126"/>
      <c r="KDB45" s="126"/>
      <c r="KDC45" s="126"/>
      <c r="KDD45" s="126"/>
      <c r="KDE45" s="126"/>
      <c r="KDF45" s="126"/>
      <c r="KDG45" s="126"/>
      <c r="KDH45" s="126"/>
      <c r="KDI45" s="126"/>
      <c r="KDJ45" s="126"/>
      <c r="KDK45" s="126"/>
      <c r="KDL45" s="126"/>
      <c r="KDM45" s="126"/>
      <c r="KDN45" s="126"/>
      <c r="KDO45" s="126"/>
      <c r="KDP45" s="126"/>
      <c r="KDQ45" s="126"/>
      <c r="KDR45" s="126"/>
      <c r="KDS45" s="126"/>
      <c r="KDT45" s="126"/>
      <c r="KDU45" s="126"/>
      <c r="KDV45" s="126"/>
      <c r="KDW45" s="126"/>
      <c r="KDX45" s="126"/>
      <c r="KDY45" s="126"/>
      <c r="KDZ45" s="126"/>
      <c r="KEA45" s="126"/>
      <c r="KEB45" s="126"/>
      <c r="KEC45" s="126"/>
      <c r="KED45" s="126"/>
      <c r="KEE45" s="126"/>
      <c r="KEF45" s="126"/>
      <c r="KEG45" s="126"/>
      <c r="KEH45" s="126"/>
      <c r="KEI45" s="126"/>
      <c r="KEJ45" s="126"/>
      <c r="KEK45" s="126"/>
      <c r="KEL45" s="126"/>
      <c r="KEM45" s="126"/>
      <c r="KEN45" s="126"/>
      <c r="KEO45" s="126"/>
      <c r="KEP45" s="126"/>
      <c r="KEQ45" s="126"/>
      <c r="KER45" s="126"/>
      <c r="KES45" s="126"/>
      <c r="KET45" s="126"/>
      <c r="KEU45" s="126"/>
      <c r="KEV45" s="126"/>
      <c r="KEW45" s="126"/>
      <c r="KEX45" s="126"/>
      <c r="KEY45" s="126"/>
      <c r="KEZ45" s="126"/>
      <c r="KFA45" s="126"/>
      <c r="KFB45" s="126"/>
      <c r="KFC45" s="126"/>
      <c r="KFD45" s="126"/>
      <c r="KFE45" s="126"/>
      <c r="KFF45" s="126"/>
      <c r="KFG45" s="126"/>
      <c r="KFH45" s="126"/>
      <c r="KFI45" s="126"/>
      <c r="KFJ45" s="126"/>
      <c r="KFK45" s="126"/>
      <c r="KFL45" s="126"/>
      <c r="KFM45" s="126"/>
      <c r="KFN45" s="126"/>
      <c r="KFO45" s="126"/>
      <c r="KFP45" s="126"/>
      <c r="KFQ45" s="126"/>
      <c r="KFR45" s="126"/>
      <c r="KFS45" s="126"/>
      <c r="KFT45" s="126"/>
      <c r="KFU45" s="126"/>
      <c r="KFV45" s="126"/>
      <c r="KFW45" s="126"/>
      <c r="KFX45" s="126"/>
      <c r="KFY45" s="126"/>
      <c r="KFZ45" s="126"/>
      <c r="KGA45" s="126"/>
      <c r="KGB45" s="126"/>
      <c r="KGC45" s="126"/>
      <c r="KGD45" s="126"/>
      <c r="KGE45" s="126"/>
      <c r="KGF45" s="126"/>
      <c r="KGG45" s="126"/>
      <c r="KGH45" s="126"/>
      <c r="KGI45" s="126"/>
      <c r="KGJ45" s="126"/>
      <c r="KGK45" s="126"/>
      <c r="KGL45" s="126"/>
      <c r="KGM45" s="126"/>
      <c r="KGN45" s="126"/>
      <c r="KGO45" s="126"/>
      <c r="KGP45" s="126"/>
      <c r="KGQ45" s="126"/>
      <c r="KGR45" s="126"/>
      <c r="KGS45" s="126"/>
      <c r="KGT45" s="126"/>
      <c r="KGU45" s="126"/>
      <c r="KGV45" s="126"/>
      <c r="KGW45" s="126"/>
      <c r="KGX45" s="126"/>
      <c r="KGY45" s="126"/>
      <c r="KGZ45" s="126"/>
      <c r="KHA45" s="126"/>
      <c r="KHB45" s="126"/>
      <c r="KHC45" s="126"/>
      <c r="KHD45" s="126"/>
      <c r="KHE45" s="126"/>
      <c r="KHF45" s="126"/>
      <c r="KHG45" s="126"/>
      <c r="KHH45" s="126"/>
      <c r="KHI45" s="126"/>
      <c r="KHJ45" s="126"/>
      <c r="KHK45" s="126"/>
      <c r="KHL45" s="126"/>
      <c r="KHM45" s="126"/>
      <c r="KHN45" s="126"/>
      <c r="KHO45" s="126"/>
      <c r="KHP45" s="126"/>
      <c r="KHQ45" s="126"/>
      <c r="KHR45" s="126"/>
      <c r="KHS45" s="126"/>
      <c r="KHT45" s="126"/>
      <c r="KHU45" s="126"/>
      <c r="KHV45" s="126"/>
      <c r="KHW45" s="126"/>
      <c r="KHX45" s="126"/>
      <c r="KHY45" s="126"/>
      <c r="KHZ45" s="126"/>
      <c r="KIA45" s="126"/>
      <c r="KIB45" s="126"/>
      <c r="KIC45" s="126"/>
      <c r="KID45" s="126"/>
      <c r="KIE45" s="126"/>
      <c r="KIF45" s="126"/>
      <c r="KIG45" s="126"/>
      <c r="KIH45" s="126"/>
      <c r="KII45" s="126"/>
      <c r="KIJ45" s="126"/>
      <c r="KIK45" s="126"/>
      <c r="KIL45" s="126"/>
      <c r="KIM45" s="126"/>
      <c r="KIN45" s="126"/>
      <c r="KIO45" s="126"/>
      <c r="KIP45" s="126"/>
      <c r="KIQ45" s="126"/>
      <c r="KIR45" s="126"/>
      <c r="KIS45" s="126"/>
      <c r="KIT45" s="126"/>
      <c r="KIU45" s="126"/>
      <c r="KIV45" s="126"/>
      <c r="KIW45" s="126"/>
      <c r="KIX45" s="126"/>
      <c r="KIY45" s="126"/>
      <c r="KIZ45" s="126"/>
      <c r="KJA45" s="126"/>
      <c r="KJB45" s="126"/>
      <c r="KJC45" s="126"/>
      <c r="KJD45" s="126"/>
      <c r="KJE45" s="126"/>
      <c r="KJF45" s="126"/>
      <c r="KJG45" s="126"/>
      <c r="KJH45" s="126"/>
      <c r="KJI45" s="126"/>
      <c r="KJJ45" s="126"/>
      <c r="KJK45" s="126"/>
      <c r="KJL45" s="126"/>
      <c r="KJM45" s="126"/>
      <c r="KJN45" s="126"/>
      <c r="KJO45" s="126"/>
      <c r="KJP45" s="126"/>
      <c r="KJQ45" s="126"/>
      <c r="KJR45" s="126"/>
      <c r="KJS45" s="126"/>
      <c r="KJT45" s="126"/>
      <c r="KJU45" s="126"/>
      <c r="KJV45" s="126"/>
      <c r="KJW45" s="126"/>
      <c r="KJX45" s="126"/>
      <c r="KJY45" s="126"/>
      <c r="KJZ45" s="126"/>
      <c r="KKA45" s="126"/>
      <c r="KKB45" s="126"/>
      <c r="KKC45" s="126"/>
      <c r="KKD45" s="126"/>
      <c r="KKE45" s="126"/>
      <c r="KKF45" s="126"/>
      <c r="KKG45" s="126"/>
      <c r="KKH45" s="126"/>
      <c r="KKI45" s="126"/>
      <c r="KKJ45" s="126"/>
      <c r="KKK45" s="126"/>
      <c r="KKL45" s="126"/>
      <c r="KKM45" s="126"/>
      <c r="KKN45" s="126"/>
      <c r="KKO45" s="126"/>
      <c r="KKP45" s="126"/>
      <c r="KKQ45" s="126"/>
      <c r="KKR45" s="126"/>
      <c r="KKS45" s="126"/>
      <c r="KKT45" s="126"/>
      <c r="KKU45" s="126"/>
      <c r="KKV45" s="126"/>
      <c r="KKW45" s="126"/>
      <c r="KKX45" s="126"/>
      <c r="KKY45" s="126"/>
      <c r="KKZ45" s="126"/>
      <c r="KLA45" s="126"/>
      <c r="KLB45" s="126"/>
      <c r="KLC45" s="126"/>
      <c r="KLD45" s="126"/>
      <c r="KLE45" s="126"/>
      <c r="KLF45" s="126"/>
      <c r="KLG45" s="126"/>
      <c r="KLH45" s="126"/>
      <c r="KLI45" s="126"/>
      <c r="KLJ45" s="126"/>
      <c r="KLK45" s="126"/>
      <c r="KLL45" s="126"/>
      <c r="KLM45" s="126"/>
      <c r="KLN45" s="126"/>
      <c r="KLO45" s="126"/>
      <c r="KLP45" s="126"/>
      <c r="KLQ45" s="126"/>
      <c r="KLR45" s="126"/>
      <c r="KLS45" s="126"/>
      <c r="KLT45" s="126"/>
      <c r="KLU45" s="126"/>
      <c r="KLV45" s="126"/>
      <c r="KLW45" s="126"/>
      <c r="KLX45" s="126"/>
      <c r="KLY45" s="126"/>
      <c r="KLZ45" s="126"/>
      <c r="KMA45" s="126"/>
      <c r="KMB45" s="126"/>
      <c r="KMC45" s="126"/>
      <c r="KMD45" s="126"/>
      <c r="KME45" s="126"/>
      <c r="KMF45" s="126"/>
      <c r="KMG45" s="126"/>
      <c r="KMH45" s="126"/>
      <c r="KMI45" s="126"/>
      <c r="KMJ45" s="126"/>
      <c r="KMK45" s="126"/>
      <c r="KML45" s="126"/>
      <c r="KMM45" s="126"/>
      <c r="KMN45" s="126"/>
      <c r="KMO45" s="126"/>
      <c r="KMP45" s="126"/>
      <c r="KMQ45" s="126"/>
      <c r="KMR45" s="126"/>
      <c r="KMS45" s="126"/>
      <c r="KMT45" s="126"/>
      <c r="KMU45" s="126"/>
      <c r="KMV45" s="126"/>
      <c r="KMW45" s="126"/>
      <c r="KMX45" s="126"/>
      <c r="KMY45" s="126"/>
      <c r="KMZ45" s="126"/>
      <c r="KNA45" s="126"/>
      <c r="KNB45" s="126"/>
      <c r="KNC45" s="126"/>
      <c r="KND45" s="126"/>
      <c r="KNE45" s="126"/>
      <c r="KNF45" s="126"/>
      <c r="KNG45" s="126"/>
      <c r="KNH45" s="126"/>
      <c r="KNI45" s="126"/>
      <c r="KNJ45" s="126"/>
      <c r="KNK45" s="126"/>
      <c r="KNL45" s="126"/>
      <c r="KNM45" s="126"/>
      <c r="KNN45" s="126"/>
      <c r="KNO45" s="126"/>
      <c r="KNP45" s="126"/>
      <c r="KNQ45" s="126"/>
      <c r="KNR45" s="126"/>
      <c r="KNS45" s="126"/>
      <c r="KNT45" s="126"/>
      <c r="KNU45" s="126"/>
      <c r="KNV45" s="126"/>
      <c r="KNW45" s="126"/>
      <c r="KNX45" s="126"/>
      <c r="KNY45" s="126"/>
      <c r="KNZ45" s="126"/>
      <c r="KOA45" s="126"/>
      <c r="KOB45" s="126"/>
      <c r="KOC45" s="126"/>
      <c r="KOD45" s="126"/>
      <c r="KOE45" s="126"/>
      <c r="KOF45" s="126"/>
      <c r="KOG45" s="126"/>
      <c r="KOH45" s="126"/>
      <c r="KOI45" s="126"/>
      <c r="KOJ45" s="126"/>
      <c r="KOK45" s="126"/>
      <c r="KOL45" s="126"/>
      <c r="KOM45" s="126"/>
      <c r="KON45" s="126"/>
      <c r="KOO45" s="126"/>
      <c r="KOP45" s="126"/>
      <c r="KOQ45" s="126"/>
      <c r="KOR45" s="126"/>
      <c r="KOS45" s="126"/>
      <c r="KOT45" s="126"/>
      <c r="KOU45" s="126"/>
      <c r="KOV45" s="126"/>
      <c r="KOW45" s="126"/>
      <c r="KOX45" s="126"/>
      <c r="KOY45" s="126"/>
      <c r="KOZ45" s="126"/>
      <c r="KPA45" s="126"/>
      <c r="KPB45" s="126"/>
      <c r="KPC45" s="126"/>
      <c r="KPD45" s="126"/>
      <c r="KPE45" s="126"/>
      <c r="KPF45" s="126"/>
      <c r="KPG45" s="126"/>
      <c r="KPH45" s="126"/>
      <c r="KPI45" s="126"/>
      <c r="KPJ45" s="126"/>
      <c r="KPK45" s="126"/>
      <c r="KPL45" s="126"/>
      <c r="KPM45" s="126"/>
      <c r="KPN45" s="126"/>
      <c r="KPO45" s="126"/>
      <c r="KPP45" s="126"/>
      <c r="KPQ45" s="126"/>
      <c r="KPR45" s="126"/>
      <c r="KPS45" s="126"/>
      <c r="KPT45" s="126"/>
      <c r="KPU45" s="126"/>
      <c r="KPV45" s="126"/>
      <c r="KPW45" s="126"/>
      <c r="KPX45" s="126"/>
      <c r="KPY45" s="126"/>
      <c r="KPZ45" s="126"/>
      <c r="KQA45" s="126"/>
      <c r="KQB45" s="126"/>
      <c r="KQC45" s="126"/>
      <c r="KQD45" s="126"/>
      <c r="KQE45" s="126"/>
      <c r="KQF45" s="126"/>
      <c r="KQG45" s="126"/>
      <c r="KQH45" s="126"/>
      <c r="KQI45" s="126"/>
      <c r="KQJ45" s="126"/>
      <c r="KQK45" s="126"/>
      <c r="KQL45" s="126"/>
      <c r="KQM45" s="126"/>
      <c r="KQN45" s="126"/>
      <c r="KQO45" s="126"/>
      <c r="KQP45" s="126"/>
      <c r="KQQ45" s="126"/>
      <c r="KQR45" s="126"/>
      <c r="KQS45" s="126"/>
      <c r="KQT45" s="126"/>
      <c r="KQU45" s="126"/>
      <c r="KQV45" s="126"/>
      <c r="KQW45" s="126"/>
      <c r="KQX45" s="126"/>
      <c r="KQY45" s="126"/>
      <c r="KQZ45" s="126"/>
      <c r="KRA45" s="126"/>
      <c r="KRB45" s="126"/>
      <c r="KRC45" s="126"/>
      <c r="KRD45" s="126"/>
      <c r="KRE45" s="126"/>
      <c r="KRF45" s="126"/>
      <c r="KRG45" s="126"/>
      <c r="KRH45" s="126"/>
      <c r="KRI45" s="126"/>
      <c r="KRJ45" s="126"/>
      <c r="KRK45" s="126"/>
      <c r="KRL45" s="126"/>
      <c r="KRM45" s="126"/>
      <c r="KRN45" s="126"/>
      <c r="KRO45" s="126"/>
      <c r="KRP45" s="126"/>
      <c r="KRQ45" s="126"/>
      <c r="KRR45" s="126"/>
      <c r="KRS45" s="126"/>
      <c r="KRT45" s="126"/>
      <c r="KRU45" s="126"/>
      <c r="KRV45" s="126"/>
      <c r="KRW45" s="126"/>
      <c r="KRX45" s="126"/>
      <c r="KRY45" s="126"/>
      <c r="KRZ45" s="126"/>
      <c r="KSA45" s="126"/>
      <c r="KSB45" s="126"/>
      <c r="KSC45" s="126"/>
      <c r="KSD45" s="126"/>
      <c r="KSE45" s="126"/>
      <c r="KSF45" s="126"/>
      <c r="KSG45" s="126"/>
      <c r="KSH45" s="126"/>
      <c r="KSI45" s="126"/>
      <c r="KSJ45" s="126"/>
      <c r="KSK45" s="126"/>
      <c r="KSL45" s="126"/>
      <c r="KSM45" s="126"/>
      <c r="KSN45" s="126"/>
      <c r="KSO45" s="126"/>
      <c r="KSP45" s="126"/>
      <c r="KSQ45" s="126"/>
      <c r="KSR45" s="126"/>
      <c r="KSS45" s="126"/>
      <c r="KST45" s="126"/>
      <c r="KSU45" s="126"/>
      <c r="KSV45" s="126"/>
      <c r="KSW45" s="126"/>
      <c r="KSX45" s="126"/>
      <c r="KSY45" s="126"/>
      <c r="KSZ45" s="126"/>
      <c r="KTA45" s="126"/>
      <c r="KTB45" s="126"/>
      <c r="KTC45" s="126"/>
      <c r="KTD45" s="126"/>
      <c r="KTE45" s="126"/>
      <c r="KTF45" s="126"/>
      <c r="KTG45" s="126"/>
      <c r="KTH45" s="126"/>
      <c r="KTI45" s="126"/>
      <c r="KTJ45" s="126"/>
      <c r="KTK45" s="126"/>
      <c r="KTL45" s="126"/>
      <c r="KTM45" s="126"/>
      <c r="KTN45" s="126"/>
      <c r="KTO45" s="126"/>
      <c r="KTP45" s="126"/>
      <c r="KTQ45" s="126"/>
      <c r="KTR45" s="126"/>
      <c r="KTS45" s="126"/>
      <c r="KTT45" s="126"/>
      <c r="KTU45" s="126"/>
      <c r="KTV45" s="126"/>
      <c r="KTW45" s="126"/>
      <c r="KTX45" s="126"/>
      <c r="KTY45" s="126"/>
      <c r="KTZ45" s="126"/>
      <c r="KUA45" s="126"/>
      <c r="KUB45" s="126"/>
      <c r="KUC45" s="126"/>
      <c r="KUD45" s="126"/>
      <c r="KUE45" s="126"/>
      <c r="KUF45" s="126"/>
      <c r="KUG45" s="126"/>
      <c r="KUH45" s="126"/>
      <c r="KUI45" s="126"/>
      <c r="KUJ45" s="126"/>
      <c r="KUK45" s="126"/>
      <c r="KUL45" s="126"/>
      <c r="KUM45" s="126"/>
      <c r="KUN45" s="126"/>
      <c r="KUO45" s="126"/>
      <c r="KUP45" s="126"/>
      <c r="KUQ45" s="126"/>
      <c r="KUR45" s="126"/>
      <c r="KUS45" s="126"/>
      <c r="KUT45" s="126"/>
      <c r="KUU45" s="126"/>
      <c r="KUV45" s="126"/>
      <c r="KUW45" s="126"/>
      <c r="KUX45" s="126"/>
      <c r="KUY45" s="126"/>
      <c r="KUZ45" s="126"/>
      <c r="KVA45" s="126"/>
      <c r="KVB45" s="126"/>
      <c r="KVC45" s="126"/>
      <c r="KVD45" s="126"/>
      <c r="KVE45" s="126"/>
      <c r="KVF45" s="126"/>
      <c r="KVG45" s="126"/>
      <c r="KVH45" s="126"/>
      <c r="KVI45" s="126"/>
      <c r="KVJ45" s="126"/>
      <c r="KVK45" s="126"/>
      <c r="KVL45" s="126"/>
      <c r="KVM45" s="126"/>
      <c r="KVN45" s="126"/>
      <c r="KVO45" s="126"/>
      <c r="KVP45" s="126"/>
      <c r="KVQ45" s="126"/>
      <c r="KVR45" s="126"/>
      <c r="KVS45" s="126"/>
      <c r="KVT45" s="126"/>
      <c r="KVU45" s="126"/>
      <c r="KVV45" s="126"/>
      <c r="KVW45" s="126"/>
      <c r="KVX45" s="126"/>
      <c r="KVY45" s="126"/>
      <c r="KVZ45" s="126"/>
      <c r="KWA45" s="126"/>
      <c r="KWB45" s="126"/>
      <c r="KWC45" s="126"/>
      <c r="KWD45" s="126"/>
      <c r="KWE45" s="126"/>
      <c r="KWF45" s="126"/>
      <c r="KWG45" s="126"/>
      <c r="KWH45" s="126"/>
      <c r="KWI45" s="126"/>
      <c r="KWJ45" s="126"/>
      <c r="KWK45" s="126"/>
      <c r="KWL45" s="126"/>
      <c r="KWM45" s="126"/>
      <c r="KWN45" s="126"/>
      <c r="KWO45" s="126"/>
      <c r="KWP45" s="126"/>
      <c r="KWQ45" s="126"/>
      <c r="KWR45" s="126"/>
      <c r="KWS45" s="126"/>
      <c r="KWT45" s="126"/>
      <c r="KWU45" s="126"/>
      <c r="KWV45" s="126"/>
      <c r="KWW45" s="126"/>
      <c r="KWX45" s="126"/>
      <c r="KWY45" s="126"/>
      <c r="KWZ45" s="126"/>
      <c r="KXA45" s="126"/>
      <c r="KXB45" s="126"/>
      <c r="KXC45" s="126"/>
      <c r="KXD45" s="126"/>
      <c r="KXE45" s="126"/>
      <c r="KXF45" s="126"/>
      <c r="KXG45" s="126"/>
      <c r="KXH45" s="126"/>
      <c r="KXI45" s="126"/>
      <c r="KXJ45" s="126"/>
      <c r="KXK45" s="126"/>
      <c r="KXL45" s="126"/>
      <c r="KXM45" s="126"/>
      <c r="KXN45" s="126"/>
      <c r="KXO45" s="126"/>
      <c r="KXP45" s="126"/>
      <c r="KXQ45" s="126"/>
      <c r="KXR45" s="126"/>
      <c r="KXS45" s="126"/>
      <c r="KXT45" s="126"/>
      <c r="KXU45" s="126"/>
      <c r="KXV45" s="126"/>
      <c r="KXW45" s="126"/>
      <c r="KXX45" s="126"/>
      <c r="KXY45" s="126"/>
      <c r="KXZ45" s="126"/>
      <c r="KYA45" s="126"/>
      <c r="KYB45" s="126"/>
      <c r="KYC45" s="126"/>
      <c r="KYD45" s="126"/>
      <c r="KYE45" s="126"/>
      <c r="KYF45" s="126"/>
      <c r="KYG45" s="126"/>
      <c r="KYH45" s="126"/>
      <c r="KYI45" s="126"/>
      <c r="KYJ45" s="126"/>
      <c r="KYK45" s="126"/>
      <c r="KYL45" s="126"/>
      <c r="KYM45" s="126"/>
      <c r="KYN45" s="126"/>
      <c r="KYO45" s="126"/>
      <c r="KYP45" s="126"/>
      <c r="KYQ45" s="126"/>
      <c r="KYR45" s="126"/>
      <c r="KYS45" s="126"/>
      <c r="KYT45" s="126"/>
      <c r="KYU45" s="126"/>
      <c r="KYV45" s="126"/>
      <c r="KYW45" s="126"/>
      <c r="KYX45" s="126"/>
      <c r="KYY45" s="126"/>
      <c r="KYZ45" s="126"/>
      <c r="KZA45" s="126"/>
      <c r="KZB45" s="126"/>
      <c r="KZC45" s="126"/>
      <c r="KZD45" s="126"/>
      <c r="KZE45" s="126"/>
      <c r="KZF45" s="126"/>
      <c r="KZG45" s="126"/>
      <c r="KZH45" s="126"/>
      <c r="KZI45" s="126"/>
      <c r="KZJ45" s="126"/>
      <c r="KZK45" s="126"/>
      <c r="KZL45" s="126"/>
      <c r="KZM45" s="126"/>
      <c r="KZN45" s="126"/>
      <c r="KZO45" s="126"/>
      <c r="KZP45" s="126"/>
      <c r="KZQ45" s="126"/>
      <c r="KZR45" s="126"/>
      <c r="KZS45" s="126"/>
      <c r="KZT45" s="126"/>
      <c r="KZU45" s="126"/>
      <c r="KZV45" s="126"/>
      <c r="KZW45" s="126"/>
      <c r="KZX45" s="126"/>
      <c r="KZY45" s="126"/>
      <c r="KZZ45" s="126"/>
      <c r="LAA45" s="126"/>
      <c r="LAB45" s="126"/>
      <c r="LAC45" s="126"/>
      <c r="LAD45" s="126"/>
      <c r="LAE45" s="126"/>
      <c r="LAF45" s="126"/>
      <c r="LAG45" s="126"/>
      <c r="LAH45" s="126"/>
      <c r="LAI45" s="126"/>
      <c r="LAJ45" s="126"/>
      <c r="LAK45" s="126"/>
      <c r="LAL45" s="126"/>
      <c r="LAM45" s="126"/>
      <c r="LAN45" s="126"/>
      <c r="LAO45" s="126"/>
      <c r="LAP45" s="126"/>
      <c r="LAQ45" s="126"/>
      <c r="LAR45" s="126"/>
      <c r="LAS45" s="126"/>
      <c r="LAT45" s="126"/>
      <c r="LAU45" s="126"/>
      <c r="LAV45" s="126"/>
      <c r="LAW45" s="126"/>
      <c r="LAX45" s="126"/>
      <c r="LAY45" s="126"/>
      <c r="LAZ45" s="126"/>
      <c r="LBA45" s="126"/>
      <c r="LBB45" s="126"/>
      <c r="LBC45" s="126"/>
      <c r="LBD45" s="126"/>
      <c r="LBE45" s="126"/>
      <c r="LBF45" s="126"/>
      <c r="LBG45" s="126"/>
      <c r="LBH45" s="126"/>
      <c r="LBI45" s="126"/>
      <c r="LBJ45" s="126"/>
      <c r="LBK45" s="126"/>
      <c r="LBL45" s="126"/>
      <c r="LBM45" s="126"/>
      <c r="LBN45" s="126"/>
      <c r="LBO45" s="126"/>
      <c r="LBP45" s="126"/>
      <c r="LBQ45" s="126"/>
      <c r="LBR45" s="126"/>
      <c r="LBS45" s="126"/>
      <c r="LBT45" s="126"/>
      <c r="LBU45" s="126"/>
      <c r="LBV45" s="126"/>
      <c r="LBW45" s="126"/>
      <c r="LBX45" s="126"/>
      <c r="LBY45" s="126"/>
      <c r="LBZ45" s="126"/>
      <c r="LCA45" s="126"/>
      <c r="LCB45" s="126"/>
      <c r="LCC45" s="126"/>
      <c r="LCD45" s="126"/>
      <c r="LCE45" s="126"/>
      <c r="LCF45" s="126"/>
      <c r="LCG45" s="126"/>
      <c r="LCH45" s="126"/>
      <c r="LCI45" s="126"/>
      <c r="LCJ45" s="126"/>
      <c r="LCK45" s="126"/>
      <c r="LCL45" s="126"/>
      <c r="LCM45" s="126"/>
      <c r="LCN45" s="126"/>
      <c r="LCO45" s="126"/>
      <c r="LCP45" s="126"/>
      <c r="LCQ45" s="126"/>
      <c r="LCR45" s="126"/>
      <c r="LCS45" s="126"/>
      <c r="LCT45" s="126"/>
      <c r="LCU45" s="126"/>
      <c r="LCV45" s="126"/>
      <c r="LCW45" s="126"/>
      <c r="LCX45" s="126"/>
      <c r="LCY45" s="126"/>
      <c r="LCZ45" s="126"/>
      <c r="LDA45" s="126"/>
      <c r="LDB45" s="126"/>
      <c r="LDC45" s="126"/>
      <c r="LDD45" s="126"/>
      <c r="LDE45" s="126"/>
      <c r="LDF45" s="126"/>
      <c r="LDG45" s="126"/>
      <c r="LDH45" s="126"/>
      <c r="LDI45" s="126"/>
      <c r="LDJ45" s="126"/>
      <c r="LDK45" s="126"/>
      <c r="LDL45" s="126"/>
      <c r="LDM45" s="126"/>
      <c r="LDN45" s="126"/>
      <c r="LDO45" s="126"/>
      <c r="LDP45" s="126"/>
      <c r="LDQ45" s="126"/>
      <c r="LDR45" s="126"/>
      <c r="LDS45" s="126"/>
      <c r="LDT45" s="126"/>
      <c r="LDU45" s="126"/>
      <c r="LDV45" s="126"/>
      <c r="LDW45" s="126"/>
      <c r="LDX45" s="126"/>
      <c r="LDY45" s="126"/>
      <c r="LDZ45" s="126"/>
      <c r="LEA45" s="126"/>
      <c r="LEB45" s="126"/>
      <c r="LEC45" s="126"/>
      <c r="LED45" s="126"/>
      <c r="LEE45" s="126"/>
      <c r="LEF45" s="126"/>
      <c r="LEG45" s="126"/>
      <c r="LEH45" s="126"/>
      <c r="LEI45" s="126"/>
      <c r="LEJ45" s="126"/>
      <c r="LEK45" s="126"/>
      <c r="LEL45" s="126"/>
      <c r="LEM45" s="126"/>
      <c r="LEN45" s="126"/>
      <c r="LEO45" s="126"/>
      <c r="LEP45" s="126"/>
      <c r="LEQ45" s="126"/>
      <c r="LER45" s="126"/>
      <c r="LES45" s="126"/>
      <c r="LET45" s="126"/>
      <c r="LEU45" s="126"/>
      <c r="LEV45" s="126"/>
      <c r="LEW45" s="126"/>
      <c r="LEX45" s="126"/>
      <c r="LEY45" s="126"/>
      <c r="LEZ45" s="126"/>
      <c r="LFA45" s="126"/>
      <c r="LFB45" s="126"/>
      <c r="LFC45" s="126"/>
      <c r="LFD45" s="126"/>
      <c r="LFE45" s="126"/>
      <c r="LFF45" s="126"/>
      <c r="LFG45" s="126"/>
      <c r="LFH45" s="126"/>
      <c r="LFI45" s="126"/>
      <c r="LFJ45" s="126"/>
      <c r="LFK45" s="126"/>
      <c r="LFL45" s="126"/>
      <c r="LFM45" s="126"/>
      <c r="LFN45" s="126"/>
      <c r="LFO45" s="126"/>
      <c r="LFP45" s="126"/>
      <c r="LFQ45" s="126"/>
      <c r="LFR45" s="126"/>
      <c r="LFS45" s="126"/>
      <c r="LFT45" s="126"/>
      <c r="LFU45" s="126"/>
      <c r="LFV45" s="126"/>
      <c r="LFW45" s="126"/>
      <c r="LFX45" s="126"/>
      <c r="LFY45" s="126"/>
      <c r="LFZ45" s="126"/>
      <c r="LGA45" s="126"/>
      <c r="LGB45" s="126"/>
      <c r="LGC45" s="126"/>
      <c r="LGD45" s="126"/>
      <c r="LGE45" s="126"/>
      <c r="LGF45" s="126"/>
      <c r="LGG45" s="126"/>
      <c r="LGH45" s="126"/>
      <c r="LGI45" s="126"/>
      <c r="LGJ45" s="126"/>
      <c r="LGK45" s="126"/>
      <c r="LGL45" s="126"/>
      <c r="LGM45" s="126"/>
      <c r="LGN45" s="126"/>
      <c r="LGO45" s="126"/>
      <c r="LGP45" s="126"/>
      <c r="LGQ45" s="126"/>
      <c r="LGR45" s="126"/>
      <c r="LGS45" s="126"/>
      <c r="LGT45" s="126"/>
      <c r="LGU45" s="126"/>
      <c r="LGV45" s="126"/>
      <c r="LGW45" s="126"/>
      <c r="LGX45" s="126"/>
      <c r="LGY45" s="126"/>
      <c r="LGZ45" s="126"/>
      <c r="LHA45" s="126"/>
      <c r="LHB45" s="126"/>
      <c r="LHC45" s="126"/>
      <c r="LHD45" s="126"/>
      <c r="LHE45" s="126"/>
      <c r="LHF45" s="126"/>
      <c r="LHG45" s="126"/>
      <c r="LHH45" s="126"/>
      <c r="LHI45" s="126"/>
      <c r="LHJ45" s="126"/>
      <c r="LHK45" s="126"/>
      <c r="LHL45" s="126"/>
      <c r="LHM45" s="126"/>
      <c r="LHN45" s="126"/>
      <c r="LHO45" s="126"/>
      <c r="LHP45" s="126"/>
      <c r="LHQ45" s="126"/>
      <c r="LHR45" s="126"/>
      <c r="LHS45" s="126"/>
      <c r="LHT45" s="126"/>
      <c r="LHU45" s="126"/>
      <c r="LHV45" s="126"/>
      <c r="LHW45" s="126"/>
      <c r="LHX45" s="126"/>
      <c r="LHY45" s="126"/>
      <c r="LHZ45" s="126"/>
      <c r="LIA45" s="126"/>
      <c r="LIB45" s="126"/>
      <c r="LIC45" s="126"/>
      <c r="LID45" s="126"/>
      <c r="LIE45" s="126"/>
      <c r="LIF45" s="126"/>
      <c r="LIG45" s="126"/>
      <c r="LIH45" s="126"/>
      <c r="LII45" s="126"/>
      <c r="LIJ45" s="126"/>
      <c r="LIK45" s="126"/>
      <c r="LIL45" s="126"/>
      <c r="LIM45" s="126"/>
      <c r="LIN45" s="126"/>
      <c r="LIO45" s="126"/>
      <c r="LIP45" s="126"/>
      <c r="LIQ45" s="126"/>
      <c r="LIR45" s="126"/>
      <c r="LIS45" s="126"/>
      <c r="LIT45" s="126"/>
      <c r="LIU45" s="126"/>
      <c r="LIV45" s="126"/>
      <c r="LIW45" s="126"/>
      <c r="LIX45" s="126"/>
      <c r="LIY45" s="126"/>
      <c r="LIZ45" s="126"/>
      <c r="LJA45" s="126"/>
      <c r="LJB45" s="126"/>
      <c r="LJC45" s="126"/>
      <c r="LJD45" s="126"/>
      <c r="LJE45" s="126"/>
      <c r="LJF45" s="126"/>
      <c r="LJG45" s="126"/>
      <c r="LJH45" s="126"/>
      <c r="LJI45" s="126"/>
      <c r="LJJ45" s="126"/>
      <c r="LJK45" s="126"/>
      <c r="LJL45" s="126"/>
      <c r="LJM45" s="126"/>
      <c r="LJN45" s="126"/>
      <c r="LJO45" s="126"/>
      <c r="LJP45" s="126"/>
      <c r="LJQ45" s="126"/>
      <c r="LJR45" s="126"/>
      <c r="LJS45" s="126"/>
      <c r="LJT45" s="126"/>
      <c r="LJU45" s="126"/>
      <c r="LJV45" s="126"/>
      <c r="LJW45" s="126"/>
      <c r="LJX45" s="126"/>
      <c r="LJY45" s="126"/>
      <c r="LJZ45" s="126"/>
      <c r="LKA45" s="126"/>
      <c r="LKB45" s="126"/>
      <c r="LKC45" s="126"/>
      <c r="LKD45" s="126"/>
      <c r="LKE45" s="126"/>
      <c r="LKF45" s="126"/>
      <c r="LKG45" s="126"/>
      <c r="LKH45" s="126"/>
      <c r="LKI45" s="126"/>
      <c r="LKJ45" s="126"/>
      <c r="LKK45" s="126"/>
      <c r="LKL45" s="126"/>
      <c r="LKM45" s="126"/>
      <c r="LKN45" s="126"/>
      <c r="LKO45" s="126"/>
      <c r="LKP45" s="126"/>
      <c r="LKQ45" s="126"/>
      <c r="LKR45" s="126"/>
      <c r="LKS45" s="126"/>
      <c r="LKT45" s="126"/>
      <c r="LKU45" s="126"/>
      <c r="LKV45" s="126"/>
      <c r="LKW45" s="126"/>
      <c r="LKX45" s="126"/>
      <c r="LKY45" s="126"/>
      <c r="LKZ45" s="126"/>
      <c r="LLA45" s="126"/>
      <c r="LLB45" s="126"/>
      <c r="LLC45" s="126"/>
      <c r="LLD45" s="126"/>
      <c r="LLE45" s="126"/>
      <c r="LLF45" s="126"/>
      <c r="LLG45" s="126"/>
      <c r="LLH45" s="126"/>
      <c r="LLI45" s="126"/>
      <c r="LLJ45" s="126"/>
      <c r="LLK45" s="126"/>
      <c r="LLL45" s="126"/>
      <c r="LLM45" s="126"/>
      <c r="LLN45" s="126"/>
      <c r="LLO45" s="126"/>
      <c r="LLP45" s="126"/>
      <c r="LLQ45" s="126"/>
      <c r="LLR45" s="126"/>
      <c r="LLS45" s="126"/>
      <c r="LLT45" s="126"/>
      <c r="LLU45" s="126"/>
      <c r="LLV45" s="126"/>
      <c r="LLW45" s="126"/>
      <c r="LLX45" s="126"/>
      <c r="LLY45" s="126"/>
      <c r="LLZ45" s="126"/>
      <c r="LMA45" s="126"/>
      <c r="LMB45" s="126"/>
      <c r="LMC45" s="126"/>
      <c r="LMD45" s="126"/>
      <c r="LME45" s="126"/>
      <c r="LMF45" s="126"/>
      <c r="LMG45" s="126"/>
      <c r="LMH45" s="126"/>
      <c r="LMI45" s="126"/>
      <c r="LMJ45" s="126"/>
      <c r="LMK45" s="126"/>
      <c r="LML45" s="126"/>
      <c r="LMM45" s="126"/>
      <c r="LMN45" s="126"/>
      <c r="LMO45" s="126"/>
      <c r="LMP45" s="126"/>
      <c r="LMQ45" s="126"/>
      <c r="LMR45" s="126"/>
      <c r="LMS45" s="126"/>
      <c r="LMT45" s="126"/>
      <c r="LMU45" s="126"/>
      <c r="LMV45" s="126"/>
      <c r="LMW45" s="126"/>
      <c r="LMX45" s="126"/>
      <c r="LMY45" s="126"/>
      <c r="LMZ45" s="126"/>
      <c r="LNA45" s="126"/>
      <c r="LNB45" s="126"/>
      <c r="LNC45" s="126"/>
      <c r="LND45" s="126"/>
      <c r="LNE45" s="126"/>
      <c r="LNF45" s="126"/>
      <c r="LNG45" s="126"/>
      <c r="LNH45" s="126"/>
      <c r="LNI45" s="126"/>
      <c r="LNJ45" s="126"/>
      <c r="LNK45" s="126"/>
      <c r="LNL45" s="126"/>
      <c r="LNM45" s="126"/>
      <c r="LNN45" s="126"/>
      <c r="LNO45" s="126"/>
      <c r="LNP45" s="126"/>
      <c r="LNQ45" s="126"/>
      <c r="LNR45" s="126"/>
      <c r="LNS45" s="126"/>
      <c r="LNT45" s="126"/>
      <c r="LNU45" s="126"/>
      <c r="LNV45" s="126"/>
      <c r="LNW45" s="126"/>
      <c r="LNX45" s="126"/>
      <c r="LNY45" s="126"/>
      <c r="LNZ45" s="126"/>
      <c r="LOA45" s="126"/>
      <c r="LOB45" s="126"/>
      <c r="LOC45" s="126"/>
      <c r="LOD45" s="126"/>
      <c r="LOE45" s="126"/>
      <c r="LOF45" s="126"/>
      <c r="LOG45" s="126"/>
      <c r="LOH45" s="126"/>
      <c r="LOI45" s="126"/>
      <c r="LOJ45" s="126"/>
      <c r="LOK45" s="126"/>
      <c r="LOL45" s="126"/>
      <c r="LOM45" s="126"/>
      <c r="LON45" s="126"/>
      <c r="LOO45" s="126"/>
      <c r="LOP45" s="126"/>
      <c r="LOQ45" s="126"/>
      <c r="LOR45" s="126"/>
      <c r="LOS45" s="126"/>
      <c r="LOT45" s="126"/>
      <c r="LOU45" s="126"/>
      <c r="LOV45" s="126"/>
      <c r="LOW45" s="126"/>
      <c r="LOX45" s="126"/>
      <c r="LOY45" s="126"/>
      <c r="LOZ45" s="126"/>
      <c r="LPA45" s="126"/>
      <c r="LPB45" s="126"/>
      <c r="LPC45" s="126"/>
      <c r="LPD45" s="126"/>
      <c r="LPE45" s="126"/>
      <c r="LPF45" s="126"/>
      <c r="LPG45" s="126"/>
      <c r="LPH45" s="126"/>
      <c r="LPI45" s="126"/>
      <c r="LPJ45" s="126"/>
      <c r="LPK45" s="126"/>
      <c r="LPL45" s="126"/>
      <c r="LPM45" s="126"/>
      <c r="LPN45" s="126"/>
      <c r="LPO45" s="126"/>
      <c r="LPP45" s="126"/>
      <c r="LPQ45" s="126"/>
      <c r="LPR45" s="126"/>
      <c r="LPS45" s="126"/>
      <c r="LPT45" s="126"/>
      <c r="LPU45" s="126"/>
      <c r="LPV45" s="126"/>
      <c r="LPW45" s="126"/>
      <c r="LPX45" s="126"/>
      <c r="LPY45" s="126"/>
      <c r="LPZ45" s="126"/>
      <c r="LQA45" s="126"/>
      <c r="LQB45" s="126"/>
      <c r="LQC45" s="126"/>
      <c r="LQD45" s="126"/>
      <c r="LQE45" s="126"/>
      <c r="LQF45" s="126"/>
      <c r="LQG45" s="126"/>
      <c r="LQH45" s="126"/>
      <c r="LQI45" s="126"/>
      <c r="LQJ45" s="126"/>
      <c r="LQK45" s="126"/>
      <c r="LQL45" s="126"/>
      <c r="LQM45" s="126"/>
      <c r="LQN45" s="126"/>
      <c r="LQO45" s="126"/>
      <c r="LQP45" s="126"/>
      <c r="LQQ45" s="126"/>
      <c r="LQR45" s="126"/>
      <c r="LQS45" s="126"/>
      <c r="LQT45" s="126"/>
      <c r="LQU45" s="126"/>
      <c r="LQV45" s="126"/>
      <c r="LQW45" s="126"/>
      <c r="LQX45" s="126"/>
      <c r="LQY45" s="126"/>
      <c r="LQZ45" s="126"/>
      <c r="LRA45" s="126"/>
      <c r="LRB45" s="126"/>
      <c r="LRC45" s="126"/>
      <c r="LRD45" s="126"/>
      <c r="LRE45" s="126"/>
      <c r="LRF45" s="126"/>
      <c r="LRG45" s="126"/>
      <c r="LRH45" s="126"/>
      <c r="LRI45" s="126"/>
      <c r="LRJ45" s="126"/>
      <c r="LRK45" s="126"/>
      <c r="LRL45" s="126"/>
      <c r="LRM45" s="126"/>
      <c r="LRN45" s="126"/>
      <c r="LRO45" s="126"/>
      <c r="LRP45" s="126"/>
      <c r="LRQ45" s="126"/>
      <c r="LRR45" s="126"/>
      <c r="LRS45" s="126"/>
      <c r="LRT45" s="126"/>
      <c r="LRU45" s="126"/>
      <c r="LRV45" s="126"/>
      <c r="LRW45" s="126"/>
      <c r="LRX45" s="126"/>
      <c r="LRY45" s="126"/>
      <c r="LRZ45" s="126"/>
      <c r="LSA45" s="126"/>
      <c r="LSB45" s="126"/>
      <c r="LSC45" s="126"/>
      <c r="LSD45" s="126"/>
      <c r="LSE45" s="126"/>
      <c r="LSF45" s="126"/>
      <c r="LSG45" s="126"/>
      <c r="LSH45" s="126"/>
      <c r="LSI45" s="126"/>
      <c r="LSJ45" s="126"/>
      <c r="LSK45" s="126"/>
      <c r="LSL45" s="126"/>
      <c r="LSM45" s="126"/>
      <c r="LSN45" s="126"/>
      <c r="LSO45" s="126"/>
      <c r="LSP45" s="126"/>
      <c r="LSQ45" s="126"/>
      <c r="LSR45" s="126"/>
      <c r="LSS45" s="126"/>
      <c r="LST45" s="126"/>
      <c r="LSU45" s="126"/>
      <c r="LSV45" s="126"/>
      <c r="LSW45" s="126"/>
      <c r="LSX45" s="126"/>
      <c r="LSY45" s="126"/>
      <c r="LSZ45" s="126"/>
      <c r="LTA45" s="126"/>
      <c r="LTB45" s="126"/>
      <c r="LTC45" s="126"/>
      <c r="LTD45" s="126"/>
      <c r="LTE45" s="126"/>
      <c r="LTF45" s="126"/>
      <c r="LTG45" s="126"/>
      <c r="LTH45" s="126"/>
      <c r="LTI45" s="126"/>
      <c r="LTJ45" s="126"/>
      <c r="LTK45" s="126"/>
      <c r="LTL45" s="126"/>
      <c r="LTM45" s="126"/>
      <c r="LTN45" s="126"/>
      <c r="LTO45" s="126"/>
      <c r="LTP45" s="126"/>
      <c r="LTQ45" s="126"/>
      <c r="LTR45" s="126"/>
      <c r="LTS45" s="126"/>
      <c r="LTT45" s="126"/>
      <c r="LTU45" s="126"/>
      <c r="LTV45" s="126"/>
      <c r="LTW45" s="126"/>
      <c r="LTX45" s="126"/>
      <c r="LTY45" s="126"/>
      <c r="LTZ45" s="126"/>
      <c r="LUA45" s="126"/>
      <c r="LUB45" s="126"/>
      <c r="LUC45" s="126"/>
      <c r="LUD45" s="126"/>
      <c r="LUE45" s="126"/>
      <c r="LUF45" s="126"/>
      <c r="LUG45" s="126"/>
      <c r="LUH45" s="126"/>
      <c r="LUI45" s="126"/>
      <c r="LUJ45" s="126"/>
      <c r="LUK45" s="126"/>
      <c r="LUL45" s="126"/>
      <c r="LUM45" s="126"/>
      <c r="LUN45" s="126"/>
      <c r="LUO45" s="126"/>
      <c r="LUP45" s="126"/>
      <c r="LUQ45" s="126"/>
      <c r="LUR45" s="126"/>
      <c r="LUS45" s="126"/>
      <c r="LUT45" s="126"/>
      <c r="LUU45" s="126"/>
      <c r="LUV45" s="126"/>
      <c r="LUW45" s="126"/>
      <c r="LUX45" s="126"/>
      <c r="LUY45" s="126"/>
      <c r="LUZ45" s="126"/>
      <c r="LVA45" s="126"/>
      <c r="LVB45" s="126"/>
      <c r="LVC45" s="126"/>
      <c r="LVD45" s="126"/>
      <c r="LVE45" s="126"/>
      <c r="LVF45" s="126"/>
      <c r="LVG45" s="126"/>
      <c r="LVH45" s="126"/>
      <c r="LVI45" s="126"/>
      <c r="LVJ45" s="126"/>
      <c r="LVK45" s="126"/>
      <c r="LVL45" s="126"/>
      <c r="LVM45" s="126"/>
      <c r="LVN45" s="126"/>
      <c r="LVO45" s="126"/>
      <c r="LVP45" s="126"/>
      <c r="LVQ45" s="126"/>
      <c r="LVR45" s="126"/>
      <c r="LVS45" s="126"/>
      <c r="LVT45" s="126"/>
      <c r="LVU45" s="126"/>
      <c r="LVV45" s="126"/>
      <c r="LVW45" s="126"/>
      <c r="LVX45" s="126"/>
      <c r="LVY45" s="126"/>
      <c r="LVZ45" s="126"/>
      <c r="LWA45" s="126"/>
      <c r="LWB45" s="126"/>
      <c r="LWC45" s="126"/>
      <c r="LWD45" s="126"/>
      <c r="LWE45" s="126"/>
      <c r="LWF45" s="126"/>
      <c r="LWG45" s="126"/>
      <c r="LWH45" s="126"/>
      <c r="LWI45" s="126"/>
      <c r="LWJ45" s="126"/>
      <c r="LWK45" s="126"/>
      <c r="LWL45" s="126"/>
      <c r="LWM45" s="126"/>
      <c r="LWN45" s="126"/>
      <c r="LWO45" s="126"/>
      <c r="LWP45" s="126"/>
      <c r="LWQ45" s="126"/>
      <c r="LWR45" s="126"/>
      <c r="LWS45" s="126"/>
      <c r="LWT45" s="126"/>
      <c r="LWU45" s="126"/>
      <c r="LWV45" s="126"/>
      <c r="LWW45" s="126"/>
      <c r="LWX45" s="126"/>
      <c r="LWY45" s="126"/>
      <c r="LWZ45" s="126"/>
      <c r="LXA45" s="126"/>
      <c r="LXB45" s="126"/>
      <c r="LXC45" s="126"/>
      <c r="LXD45" s="126"/>
      <c r="LXE45" s="126"/>
      <c r="LXF45" s="126"/>
      <c r="LXG45" s="126"/>
      <c r="LXH45" s="126"/>
      <c r="LXI45" s="126"/>
      <c r="LXJ45" s="126"/>
      <c r="LXK45" s="126"/>
      <c r="LXL45" s="126"/>
      <c r="LXM45" s="126"/>
      <c r="LXN45" s="126"/>
      <c r="LXO45" s="126"/>
      <c r="LXP45" s="126"/>
      <c r="LXQ45" s="126"/>
      <c r="LXR45" s="126"/>
      <c r="LXS45" s="126"/>
      <c r="LXT45" s="126"/>
      <c r="LXU45" s="126"/>
      <c r="LXV45" s="126"/>
      <c r="LXW45" s="126"/>
      <c r="LXX45" s="126"/>
      <c r="LXY45" s="126"/>
      <c r="LXZ45" s="126"/>
      <c r="LYA45" s="126"/>
      <c r="LYB45" s="126"/>
      <c r="LYC45" s="126"/>
      <c r="LYD45" s="126"/>
      <c r="LYE45" s="126"/>
      <c r="LYF45" s="126"/>
      <c r="LYG45" s="126"/>
      <c r="LYH45" s="126"/>
      <c r="LYI45" s="126"/>
      <c r="LYJ45" s="126"/>
      <c r="LYK45" s="126"/>
      <c r="LYL45" s="126"/>
      <c r="LYM45" s="126"/>
      <c r="LYN45" s="126"/>
      <c r="LYO45" s="126"/>
      <c r="LYP45" s="126"/>
      <c r="LYQ45" s="126"/>
      <c r="LYR45" s="126"/>
      <c r="LYS45" s="126"/>
      <c r="LYT45" s="126"/>
      <c r="LYU45" s="126"/>
      <c r="LYV45" s="126"/>
      <c r="LYW45" s="126"/>
      <c r="LYX45" s="126"/>
      <c r="LYY45" s="126"/>
      <c r="LYZ45" s="126"/>
      <c r="LZA45" s="126"/>
      <c r="LZB45" s="126"/>
      <c r="LZC45" s="126"/>
      <c r="LZD45" s="126"/>
      <c r="LZE45" s="126"/>
      <c r="LZF45" s="126"/>
      <c r="LZG45" s="126"/>
      <c r="LZH45" s="126"/>
      <c r="LZI45" s="126"/>
      <c r="LZJ45" s="126"/>
      <c r="LZK45" s="126"/>
      <c r="LZL45" s="126"/>
      <c r="LZM45" s="126"/>
      <c r="LZN45" s="126"/>
      <c r="LZO45" s="126"/>
      <c r="LZP45" s="126"/>
      <c r="LZQ45" s="126"/>
      <c r="LZR45" s="126"/>
      <c r="LZS45" s="126"/>
      <c r="LZT45" s="126"/>
      <c r="LZU45" s="126"/>
      <c r="LZV45" s="126"/>
      <c r="LZW45" s="126"/>
      <c r="LZX45" s="126"/>
      <c r="LZY45" s="126"/>
      <c r="LZZ45" s="126"/>
      <c r="MAA45" s="126"/>
      <c r="MAB45" s="126"/>
      <c r="MAC45" s="126"/>
      <c r="MAD45" s="126"/>
      <c r="MAE45" s="126"/>
      <c r="MAF45" s="126"/>
      <c r="MAG45" s="126"/>
      <c r="MAH45" s="126"/>
      <c r="MAI45" s="126"/>
      <c r="MAJ45" s="126"/>
      <c r="MAK45" s="126"/>
      <c r="MAL45" s="126"/>
      <c r="MAM45" s="126"/>
      <c r="MAN45" s="126"/>
      <c r="MAO45" s="126"/>
      <c r="MAP45" s="126"/>
      <c r="MAQ45" s="126"/>
      <c r="MAR45" s="126"/>
      <c r="MAS45" s="126"/>
      <c r="MAT45" s="126"/>
      <c r="MAU45" s="126"/>
      <c r="MAV45" s="126"/>
      <c r="MAW45" s="126"/>
      <c r="MAX45" s="126"/>
      <c r="MAY45" s="126"/>
      <c r="MAZ45" s="126"/>
      <c r="MBA45" s="126"/>
      <c r="MBB45" s="126"/>
      <c r="MBC45" s="126"/>
      <c r="MBD45" s="126"/>
      <c r="MBE45" s="126"/>
      <c r="MBF45" s="126"/>
      <c r="MBG45" s="126"/>
      <c r="MBH45" s="126"/>
      <c r="MBI45" s="126"/>
      <c r="MBJ45" s="126"/>
      <c r="MBK45" s="126"/>
      <c r="MBL45" s="126"/>
      <c r="MBM45" s="126"/>
      <c r="MBN45" s="126"/>
      <c r="MBO45" s="126"/>
      <c r="MBP45" s="126"/>
      <c r="MBQ45" s="126"/>
      <c r="MBR45" s="126"/>
      <c r="MBS45" s="126"/>
      <c r="MBT45" s="126"/>
      <c r="MBU45" s="126"/>
      <c r="MBV45" s="126"/>
      <c r="MBW45" s="126"/>
      <c r="MBX45" s="126"/>
      <c r="MBY45" s="126"/>
      <c r="MBZ45" s="126"/>
      <c r="MCA45" s="126"/>
      <c r="MCB45" s="126"/>
      <c r="MCC45" s="126"/>
      <c r="MCD45" s="126"/>
      <c r="MCE45" s="126"/>
      <c r="MCF45" s="126"/>
      <c r="MCG45" s="126"/>
      <c r="MCH45" s="126"/>
      <c r="MCI45" s="126"/>
      <c r="MCJ45" s="126"/>
      <c r="MCK45" s="126"/>
      <c r="MCL45" s="126"/>
      <c r="MCM45" s="126"/>
      <c r="MCN45" s="126"/>
      <c r="MCO45" s="126"/>
      <c r="MCP45" s="126"/>
      <c r="MCQ45" s="126"/>
      <c r="MCR45" s="126"/>
      <c r="MCS45" s="126"/>
      <c r="MCT45" s="126"/>
      <c r="MCU45" s="126"/>
      <c r="MCV45" s="126"/>
      <c r="MCW45" s="126"/>
      <c r="MCX45" s="126"/>
      <c r="MCY45" s="126"/>
      <c r="MCZ45" s="126"/>
      <c r="MDA45" s="126"/>
      <c r="MDB45" s="126"/>
      <c r="MDC45" s="126"/>
      <c r="MDD45" s="126"/>
      <c r="MDE45" s="126"/>
      <c r="MDF45" s="126"/>
      <c r="MDG45" s="126"/>
      <c r="MDH45" s="126"/>
      <c r="MDI45" s="126"/>
      <c r="MDJ45" s="126"/>
      <c r="MDK45" s="126"/>
      <c r="MDL45" s="126"/>
      <c r="MDM45" s="126"/>
      <c r="MDN45" s="126"/>
      <c r="MDO45" s="126"/>
      <c r="MDP45" s="126"/>
      <c r="MDQ45" s="126"/>
      <c r="MDR45" s="126"/>
      <c r="MDS45" s="126"/>
      <c r="MDT45" s="126"/>
      <c r="MDU45" s="126"/>
      <c r="MDV45" s="126"/>
      <c r="MDW45" s="126"/>
      <c r="MDX45" s="126"/>
      <c r="MDY45" s="126"/>
      <c r="MDZ45" s="126"/>
      <c r="MEA45" s="126"/>
      <c r="MEB45" s="126"/>
      <c r="MEC45" s="126"/>
      <c r="MED45" s="126"/>
      <c r="MEE45" s="126"/>
      <c r="MEF45" s="126"/>
      <c r="MEG45" s="126"/>
      <c r="MEH45" s="126"/>
      <c r="MEI45" s="126"/>
      <c r="MEJ45" s="126"/>
      <c r="MEK45" s="126"/>
      <c r="MEL45" s="126"/>
      <c r="MEM45" s="126"/>
      <c r="MEN45" s="126"/>
      <c r="MEO45" s="126"/>
      <c r="MEP45" s="126"/>
      <c r="MEQ45" s="126"/>
      <c r="MER45" s="126"/>
      <c r="MES45" s="126"/>
      <c r="MET45" s="126"/>
      <c r="MEU45" s="126"/>
      <c r="MEV45" s="126"/>
      <c r="MEW45" s="126"/>
      <c r="MEX45" s="126"/>
      <c r="MEY45" s="126"/>
      <c r="MEZ45" s="126"/>
      <c r="MFA45" s="126"/>
      <c r="MFB45" s="126"/>
      <c r="MFC45" s="126"/>
      <c r="MFD45" s="126"/>
      <c r="MFE45" s="126"/>
      <c r="MFF45" s="126"/>
      <c r="MFG45" s="126"/>
      <c r="MFH45" s="126"/>
      <c r="MFI45" s="126"/>
      <c r="MFJ45" s="126"/>
      <c r="MFK45" s="126"/>
      <c r="MFL45" s="126"/>
      <c r="MFM45" s="126"/>
      <c r="MFN45" s="126"/>
      <c r="MFO45" s="126"/>
      <c r="MFP45" s="126"/>
      <c r="MFQ45" s="126"/>
      <c r="MFR45" s="126"/>
      <c r="MFS45" s="126"/>
      <c r="MFT45" s="126"/>
      <c r="MFU45" s="126"/>
      <c r="MFV45" s="126"/>
      <c r="MFW45" s="126"/>
      <c r="MFX45" s="126"/>
      <c r="MFY45" s="126"/>
      <c r="MFZ45" s="126"/>
      <c r="MGA45" s="126"/>
      <c r="MGB45" s="126"/>
      <c r="MGC45" s="126"/>
      <c r="MGD45" s="126"/>
      <c r="MGE45" s="126"/>
      <c r="MGF45" s="126"/>
      <c r="MGG45" s="126"/>
      <c r="MGH45" s="126"/>
      <c r="MGI45" s="126"/>
      <c r="MGJ45" s="126"/>
      <c r="MGK45" s="126"/>
      <c r="MGL45" s="126"/>
      <c r="MGM45" s="126"/>
      <c r="MGN45" s="126"/>
      <c r="MGO45" s="126"/>
      <c r="MGP45" s="126"/>
      <c r="MGQ45" s="126"/>
      <c r="MGR45" s="126"/>
      <c r="MGS45" s="126"/>
      <c r="MGT45" s="126"/>
      <c r="MGU45" s="126"/>
      <c r="MGV45" s="126"/>
      <c r="MGW45" s="126"/>
      <c r="MGX45" s="126"/>
      <c r="MGY45" s="126"/>
      <c r="MGZ45" s="126"/>
      <c r="MHA45" s="126"/>
      <c r="MHB45" s="126"/>
      <c r="MHC45" s="126"/>
      <c r="MHD45" s="126"/>
      <c r="MHE45" s="126"/>
      <c r="MHF45" s="126"/>
      <c r="MHG45" s="126"/>
      <c r="MHH45" s="126"/>
      <c r="MHI45" s="126"/>
      <c r="MHJ45" s="126"/>
      <c r="MHK45" s="126"/>
      <c r="MHL45" s="126"/>
      <c r="MHM45" s="126"/>
      <c r="MHN45" s="126"/>
      <c r="MHO45" s="126"/>
      <c r="MHP45" s="126"/>
      <c r="MHQ45" s="126"/>
      <c r="MHR45" s="126"/>
      <c r="MHS45" s="126"/>
      <c r="MHT45" s="126"/>
      <c r="MHU45" s="126"/>
      <c r="MHV45" s="126"/>
      <c r="MHW45" s="126"/>
      <c r="MHX45" s="126"/>
      <c r="MHY45" s="126"/>
      <c r="MHZ45" s="126"/>
      <c r="MIA45" s="126"/>
      <c r="MIB45" s="126"/>
      <c r="MIC45" s="126"/>
      <c r="MID45" s="126"/>
      <c r="MIE45" s="126"/>
      <c r="MIF45" s="126"/>
      <c r="MIG45" s="126"/>
      <c r="MIH45" s="126"/>
      <c r="MII45" s="126"/>
      <c r="MIJ45" s="126"/>
      <c r="MIK45" s="126"/>
      <c r="MIL45" s="126"/>
      <c r="MIM45" s="126"/>
      <c r="MIN45" s="126"/>
      <c r="MIO45" s="126"/>
      <c r="MIP45" s="126"/>
      <c r="MIQ45" s="126"/>
      <c r="MIR45" s="126"/>
      <c r="MIS45" s="126"/>
      <c r="MIT45" s="126"/>
      <c r="MIU45" s="126"/>
      <c r="MIV45" s="126"/>
      <c r="MIW45" s="126"/>
      <c r="MIX45" s="126"/>
      <c r="MIY45" s="126"/>
      <c r="MIZ45" s="126"/>
      <c r="MJA45" s="126"/>
      <c r="MJB45" s="126"/>
      <c r="MJC45" s="126"/>
      <c r="MJD45" s="126"/>
      <c r="MJE45" s="126"/>
      <c r="MJF45" s="126"/>
      <c r="MJG45" s="126"/>
      <c r="MJH45" s="126"/>
      <c r="MJI45" s="126"/>
      <c r="MJJ45" s="126"/>
      <c r="MJK45" s="126"/>
      <c r="MJL45" s="126"/>
      <c r="MJM45" s="126"/>
      <c r="MJN45" s="126"/>
      <c r="MJO45" s="126"/>
      <c r="MJP45" s="126"/>
      <c r="MJQ45" s="126"/>
      <c r="MJR45" s="126"/>
      <c r="MJS45" s="126"/>
      <c r="MJT45" s="126"/>
      <c r="MJU45" s="126"/>
      <c r="MJV45" s="126"/>
      <c r="MJW45" s="126"/>
      <c r="MJX45" s="126"/>
      <c r="MJY45" s="126"/>
      <c r="MJZ45" s="126"/>
      <c r="MKA45" s="126"/>
      <c r="MKB45" s="126"/>
      <c r="MKC45" s="126"/>
      <c r="MKD45" s="126"/>
      <c r="MKE45" s="126"/>
      <c r="MKF45" s="126"/>
      <c r="MKG45" s="126"/>
      <c r="MKH45" s="126"/>
      <c r="MKI45" s="126"/>
      <c r="MKJ45" s="126"/>
      <c r="MKK45" s="126"/>
      <c r="MKL45" s="126"/>
      <c r="MKM45" s="126"/>
      <c r="MKN45" s="126"/>
      <c r="MKO45" s="126"/>
      <c r="MKP45" s="126"/>
      <c r="MKQ45" s="126"/>
      <c r="MKR45" s="126"/>
      <c r="MKS45" s="126"/>
      <c r="MKT45" s="126"/>
      <c r="MKU45" s="126"/>
      <c r="MKV45" s="126"/>
      <c r="MKW45" s="126"/>
      <c r="MKX45" s="126"/>
      <c r="MKY45" s="126"/>
      <c r="MKZ45" s="126"/>
      <c r="MLA45" s="126"/>
      <c r="MLB45" s="126"/>
      <c r="MLC45" s="126"/>
      <c r="MLD45" s="126"/>
      <c r="MLE45" s="126"/>
      <c r="MLF45" s="126"/>
      <c r="MLG45" s="126"/>
      <c r="MLH45" s="126"/>
      <c r="MLI45" s="126"/>
      <c r="MLJ45" s="126"/>
      <c r="MLK45" s="126"/>
      <c r="MLL45" s="126"/>
      <c r="MLM45" s="126"/>
      <c r="MLN45" s="126"/>
      <c r="MLO45" s="126"/>
      <c r="MLP45" s="126"/>
      <c r="MLQ45" s="126"/>
      <c r="MLR45" s="126"/>
      <c r="MLS45" s="126"/>
      <c r="MLT45" s="126"/>
      <c r="MLU45" s="126"/>
      <c r="MLV45" s="126"/>
      <c r="MLW45" s="126"/>
      <c r="MLX45" s="126"/>
      <c r="MLY45" s="126"/>
      <c r="MLZ45" s="126"/>
      <c r="MMA45" s="126"/>
      <c r="MMB45" s="126"/>
      <c r="MMC45" s="126"/>
      <c r="MMD45" s="126"/>
      <c r="MME45" s="126"/>
      <c r="MMF45" s="126"/>
      <c r="MMG45" s="126"/>
      <c r="MMH45" s="126"/>
      <c r="MMI45" s="126"/>
      <c r="MMJ45" s="126"/>
      <c r="MMK45" s="126"/>
      <c r="MML45" s="126"/>
      <c r="MMM45" s="126"/>
      <c r="MMN45" s="126"/>
      <c r="MMO45" s="126"/>
      <c r="MMP45" s="126"/>
      <c r="MMQ45" s="126"/>
      <c r="MMR45" s="126"/>
      <c r="MMS45" s="126"/>
      <c r="MMT45" s="126"/>
      <c r="MMU45" s="126"/>
      <c r="MMV45" s="126"/>
      <c r="MMW45" s="126"/>
      <c r="MMX45" s="126"/>
      <c r="MMY45" s="126"/>
      <c r="MMZ45" s="126"/>
      <c r="MNA45" s="126"/>
      <c r="MNB45" s="126"/>
      <c r="MNC45" s="126"/>
      <c r="MND45" s="126"/>
      <c r="MNE45" s="126"/>
      <c r="MNF45" s="126"/>
      <c r="MNG45" s="126"/>
      <c r="MNH45" s="126"/>
      <c r="MNI45" s="126"/>
      <c r="MNJ45" s="126"/>
      <c r="MNK45" s="126"/>
      <c r="MNL45" s="126"/>
      <c r="MNM45" s="126"/>
      <c r="MNN45" s="126"/>
      <c r="MNO45" s="126"/>
      <c r="MNP45" s="126"/>
      <c r="MNQ45" s="126"/>
      <c r="MNR45" s="126"/>
      <c r="MNS45" s="126"/>
      <c r="MNT45" s="126"/>
      <c r="MNU45" s="126"/>
      <c r="MNV45" s="126"/>
      <c r="MNW45" s="126"/>
      <c r="MNX45" s="126"/>
      <c r="MNY45" s="126"/>
      <c r="MNZ45" s="126"/>
      <c r="MOA45" s="126"/>
      <c r="MOB45" s="126"/>
      <c r="MOC45" s="126"/>
      <c r="MOD45" s="126"/>
      <c r="MOE45" s="126"/>
      <c r="MOF45" s="126"/>
      <c r="MOG45" s="126"/>
      <c r="MOH45" s="126"/>
      <c r="MOI45" s="126"/>
      <c r="MOJ45" s="126"/>
      <c r="MOK45" s="126"/>
      <c r="MOL45" s="126"/>
      <c r="MOM45" s="126"/>
      <c r="MON45" s="126"/>
      <c r="MOO45" s="126"/>
      <c r="MOP45" s="126"/>
      <c r="MOQ45" s="126"/>
      <c r="MOR45" s="126"/>
      <c r="MOS45" s="126"/>
      <c r="MOT45" s="126"/>
      <c r="MOU45" s="126"/>
      <c r="MOV45" s="126"/>
      <c r="MOW45" s="126"/>
      <c r="MOX45" s="126"/>
      <c r="MOY45" s="126"/>
      <c r="MOZ45" s="126"/>
      <c r="MPA45" s="126"/>
      <c r="MPB45" s="126"/>
      <c r="MPC45" s="126"/>
      <c r="MPD45" s="126"/>
      <c r="MPE45" s="126"/>
      <c r="MPF45" s="126"/>
      <c r="MPG45" s="126"/>
      <c r="MPH45" s="126"/>
      <c r="MPI45" s="126"/>
      <c r="MPJ45" s="126"/>
      <c r="MPK45" s="126"/>
      <c r="MPL45" s="126"/>
      <c r="MPM45" s="126"/>
      <c r="MPN45" s="126"/>
      <c r="MPO45" s="126"/>
      <c r="MPP45" s="126"/>
      <c r="MPQ45" s="126"/>
      <c r="MPR45" s="126"/>
      <c r="MPS45" s="126"/>
      <c r="MPT45" s="126"/>
      <c r="MPU45" s="126"/>
      <c r="MPV45" s="126"/>
      <c r="MPW45" s="126"/>
      <c r="MPX45" s="126"/>
      <c r="MPY45" s="126"/>
      <c r="MPZ45" s="126"/>
      <c r="MQA45" s="126"/>
      <c r="MQB45" s="126"/>
      <c r="MQC45" s="126"/>
      <c r="MQD45" s="126"/>
      <c r="MQE45" s="126"/>
      <c r="MQF45" s="126"/>
      <c r="MQG45" s="126"/>
      <c r="MQH45" s="126"/>
      <c r="MQI45" s="126"/>
      <c r="MQJ45" s="126"/>
      <c r="MQK45" s="126"/>
      <c r="MQL45" s="126"/>
      <c r="MQM45" s="126"/>
      <c r="MQN45" s="126"/>
      <c r="MQO45" s="126"/>
      <c r="MQP45" s="126"/>
      <c r="MQQ45" s="126"/>
      <c r="MQR45" s="126"/>
      <c r="MQS45" s="126"/>
      <c r="MQT45" s="126"/>
      <c r="MQU45" s="126"/>
      <c r="MQV45" s="126"/>
      <c r="MQW45" s="126"/>
      <c r="MQX45" s="126"/>
      <c r="MQY45" s="126"/>
      <c r="MQZ45" s="126"/>
      <c r="MRA45" s="126"/>
      <c r="MRB45" s="126"/>
      <c r="MRC45" s="126"/>
      <c r="MRD45" s="126"/>
      <c r="MRE45" s="126"/>
      <c r="MRF45" s="126"/>
      <c r="MRG45" s="126"/>
      <c r="MRH45" s="126"/>
      <c r="MRI45" s="126"/>
      <c r="MRJ45" s="126"/>
      <c r="MRK45" s="126"/>
      <c r="MRL45" s="126"/>
      <c r="MRM45" s="126"/>
      <c r="MRN45" s="126"/>
      <c r="MRO45" s="126"/>
      <c r="MRP45" s="126"/>
      <c r="MRQ45" s="126"/>
      <c r="MRR45" s="126"/>
      <c r="MRS45" s="126"/>
      <c r="MRT45" s="126"/>
      <c r="MRU45" s="126"/>
      <c r="MRV45" s="126"/>
      <c r="MRW45" s="126"/>
      <c r="MRX45" s="126"/>
      <c r="MRY45" s="126"/>
      <c r="MRZ45" s="126"/>
      <c r="MSA45" s="126"/>
      <c r="MSB45" s="126"/>
      <c r="MSC45" s="126"/>
      <c r="MSD45" s="126"/>
      <c r="MSE45" s="126"/>
      <c r="MSF45" s="126"/>
      <c r="MSG45" s="126"/>
      <c r="MSH45" s="126"/>
      <c r="MSI45" s="126"/>
      <c r="MSJ45" s="126"/>
      <c r="MSK45" s="126"/>
      <c r="MSL45" s="126"/>
      <c r="MSM45" s="126"/>
      <c r="MSN45" s="126"/>
      <c r="MSO45" s="126"/>
      <c r="MSP45" s="126"/>
      <c r="MSQ45" s="126"/>
      <c r="MSR45" s="126"/>
      <c r="MSS45" s="126"/>
      <c r="MST45" s="126"/>
      <c r="MSU45" s="126"/>
      <c r="MSV45" s="126"/>
      <c r="MSW45" s="126"/>
      <c r="MSX45" s="126"/>
      <c r="MSY45" s="126"/>
      <c r="MSZ45" s="126"/>
      <c r="MTA45" s="126"/>
      <c r="MTB45" s="126"/>
      <c r="MTC45" s="126"/>
      <c r="MTD45" s="126"/>
      <c r="MTE45" s="126"/>
      <c r="MTF45" s="126"/>
      <c r="MTG45" s="126"/>
      <c r="MTH45" s="126"/>
      <c r="MTI45" s="126"/>
      <c r="MTJ45" s="126"/>
      <c r="MTK45" s="126"/>
      <c r="MTL45" s="126"/>
      <c r="MTM45" s="126"/>
      <c r="MTN45" s="126"/>
      <c r="MTO45" s="126"/>
      <c r="MTP45" s="126"/>
      <c r="MTQ45" s="126"/>
      <c r="MTR45" s="126"/>
      <c r="MTS45" s="126"/>
      <c r="MTT45" s="126"/>
      <c r="MTU45" s="126"/>
      <c r="MTV45" s="126"/>
      <c r="MTW45" s="126"/>
      <c r="MTX45" s="126"/>
      <c r="MTY45" s="126"/>
      <c r="MTZ45" s="126"/>
      <c r="MUA45" s="126"/>
      <c r="MUB45" s="126"/>
      <c r="MUC45" s="126"/>
      <c r="MUD45" s="126"/>
      <c r="MUE45" s="126"/>
      <c r="MUF45" s="126"/>
      <c r="MUG45" s="126"/>
      <c r="MUH45" s="126"/>
      <c r="MUI45" s="126"/>
      <c r="MUJ45" s="126"/>
      <c r="MUK45" s="126"/>
      <c r="MUL45" s="126"/>
      <c r="MUM45" s="126"/>
      <c r="MUN45" s="126"/>
      <c r="MUO45" s="126"/>
      <c r="MUP45" s="126"/>
      <c r="MUQ45" s="126"/>
      <c r="MUR45" s="126"/>
      <c r="MUS45" s="126"/>
      <c r="MUT45" s="126"/>
      <c r="MUU45" s="126"/>
      <c r="MUV45" s="126"/>
      <c r="MUW45" s="126"/>
      <c r="MUX45" s="126"/>
      <c r="MUY45" s="126"/>
      <c r="MUZ45" s="126"/>
      <c r="MVA45" s="126"/>
      <c r="MVB45" s="126"/>
      <c r="MVC45" s="126"/>
      <c r="MVD45" s="126"/>
      <c r="MVE45" s="126"/>
      <c r="MVF45" s="126"/>
      <c r="MVG45" s="126"/>
      <c r="MVH45" s="126"/>
      <c r="MVI45" s="126"/>
      <c r="MVJ45" s="126"/>
      <c r="MVK45" s="126"/>
      <c r="MVL45" s="126"/>
      <c r="MVM45" s="126"/>
      <c r="MVN45" s="126"/>
      <c r="MVO45" s="126"/>
      <c r="MVP45" s="126"/>
      <c r="MVQ45" s="126"/>
      <c r="MVR45" s="126"/>
      <c r="MVS45" s="126"/>
      <c r="MVT45" s="126"/>
      <c r="MVU45" s="126"/>
      <c r="MVV45" s="126"/>
      <c r="MVW45" s="126"/>
      <c r="MVX45" s="126"/>
      <c r="MVY45" s="126"/>
      <c r="MVZ45" s="126"/>
      <c r="MWA45" s="126"/>
      <c r="MWB45" s="126"/>
      <c r="MWC45" s="126"/>
      <c r="MWD45" s="126"/>
      <c r="MWE45" s="126"/>
      <c r="MWF45" s="126"/>
      <c r="MWG45" s="126"/>
      <c r="MWH45" s="126"/>
      <c r="MWI45" s="126"/>
      <c r="MWJ45" s="126"/>
      <c r="MWK45" s="126"/>
      <c r="MWL45" s="126"/>
      <c r="MWM45" s="126"/>
      <c r="MWN45" s="126"/>
      <c r="MWO45" s="126"/>
      <c r="MWP45" s="126"/>
      <c r="MWQ45" s="126"/>
      <c r="MWR45" s="126"/>
      <c r="MWS45" s="126"/>
      <c r="MWT45" s="126"/>
      <c r="MWU45" s="126"/>
      <c r="MWV45" s="126"/>
      <c r="MWW45" s="126"/>
      <c r="MWX45" s="126"/>
      <c r="MWY45" s="126"/>
      <c r="MWZ45" s="126"/>
      <c r="MXA45" s="126"/>
      <c r="MXB45" s="126"/>
      <c r="MXC45" s="126"/>
      <c r="MXD45" s="126"/>
      <c r="MXE45" s="126"/>
      <c r="MXF45" s="126"/>
      <c r="MXG45" s="126"/>
      <c r="MXH45" s="126"/>
      <c r="MXI45" s="126"/>
      <c r="MXJ45" s="126"/>
      <c r="MXK45" s="126"/>
      <c r="MXL45" s="126"/>
      <c r="MXM45" s="126"/>
      <c r="MXN45" s="126"/>
      <c r="MXO45" s="126"/>
      <c r="MXP45" s="126"/>
      <c r="MXQ45" s="126"/>
      <c r="MXR45" s="126"/>
      <c r="MXS45" s="126"/>
      <c r="MXT45" s="126"/>
      <c r="MXU45" s="126"/>
      <c r="MXV45" s="126"/>
      <c r="MXW45" s="126"/>
      <c r="MXX45" s="126"/>
      <c r="MXY45" s="126"/>
      <c r="MXZ45" s="126"/>
      <c r="MYA45" s="126"/>
      <c r="MYB45" s="126"/>
      <c r="MYC45" s="126"/>
      <c r="MYD45" s="126"/>
      <c r="MYE45" s="126"/>
      <c r="MYF45" s="126"/>
      <c r="MYG45" s="126"/>
      <c r="MYH45" s="126"/>
      <c r="MYI45" s="126"/>
      <c r="MYJ45" s="126"/>
      <c r="MYK45" s="126"/>
      <c r="MYL45" s="126"/>
      <c r="MYM45" s="126"/>
      <c r="MYN45" s="126"/>
      <c r="MYO45" s="126"/>
      <c r="MYP45" s="126"/>
      <c r="MYQ45" s="126"/>
      <c r="MYR45" s="126"/>
      <c r="MYS45" s="126"/>
      <c r="MYT45" s="126"/>
      <c r="MYU45" s="126"/>
      <c r="MYV45" s="126"/>
      <c r="MYW45" s="126"/>
      <c r="MYX45" s="126"/>
      <c r="MYY45" s="126"/>
      <c r="MYZ45" s="126"/>
      <c r="MZA45" s="126"/>
      <c r="MZB45" s="126"/>
      <c r="MZC45" s="126"/>
      <c r="MZD45" s="126"/>
      <c r="MZE45" s="126"/>
      <c r="MZF45" s="126"/>
      <c r="MZG45" s="126"/>
      <c r="MZH45" s="126"/>
      <c r="MZI45" s="126"/>
      <c r="MZJ45" s="126"/>
      <c r="MZK45" s="126"/>
      <c r="MZL45" s="126"/>
      <c r="MZM45" s="126"/>
      <c r="MZN45" s="126"/>
      <c r="MZO45" s="126"/>
      <c r="MZP45" s="126"/>
      <c r="MZQ45" s="126"/>
      <c r="MZR45" s="126"/>
      <c r="MZS45" s="126"/>
      <c r="MZT45" s="126"/>
      <c r="MZU45" s="126"/>
      <c r="MZV45" s="126"/>
      <c r="MZW45" s="126"/>
      <c r="MZX45" s="126"/>
      <c r="MZY45" s="126"/>
      <c r="MZZ45" s="126"/>
      <c r="NAA45" s="126"/>
      <c r="NAB45" s="126"/>
      <c r="NAC45" s="126"/>
      <c r="NAD45" s="126"/>
      <c r="NAE45" s="126"/>
      <c r="NAF45" s="126"/>
      <c r="NAG45" s="126"/>
      <c r="NAH45" s="126"/>
      <c r="NAI45" s="126"/>
      <c r="NAJ45" s="126"/>
      <c r="NAK45" s="126"/>
      <c r="NAL45" s="126"/>
      <c r="NAM45" s="126"/>
      <c r="NAN45" s="126"/>
      <c r="NAO45" s="126"/>
      <c r="NAP45" s="126"/>
      <c r="NAQ45" s="126"/>
      <c r="NAR45" s="126"/>
      <c r="NAS45" s="126"/>
      <c r="NAT45" s="126"/>
      <c r="NAU45" s="126"/>
      <c r="NAV45" s="126"/>
      <c r="NAW45" s="126"/>
      <c r="NAX45" s="126"/>
      <c r="NAY45" s="126"/>
      <c r="NAZ45" s="126"/>
      <c r="NBA45" s="126"/>
      <c r="NBB45" s="126"/>
      <c r="NBC45" s="126"/>
      <c r="NBD45" s="126"/>
      <c r="NBE45" s="126"/>
      <c r="NBF45" s="126"/>
      <c r="NBG45" s="126"/>
      <c r="NBH45" s="126"/>
      <c r="NBI45" s="126"/>
      <c r="NBJ45" s="126"/>
      <c r="NBK45" s="126"/>
      <c r="NBL45" s="126"/>
      <c r="NBM45" s="126"/>
      <c r="NBN45" s="126"/>
      <c r="NBO45" s="126"/>
      <c r="NBP45" s="126"/>
      <c r="NBQ45" s="126"/>
      <c r="NBR45" s="126"/>
      <c r="NBS45" s="126"/>
      <c r="NBT45" s="126"/>
      <c r="NBU45" s="126"/>
      <c r="NBV45" s="126"/>
      <c r="NBW45" s="126"/>
      <c r="NBX45" s="126"/>
      <c r="NBY45" s="126"/>
      <c r="NBZ45" s="126"/>
      <c r="NCA45" s="126"/>
      <c r="NCB45" s="126"/>
      <c r="NCC45" s="126"/>
      <c r="NCD45" s="126"/>
      <c r="NCE45" s="126"/>
      <c r="NCF45" s="126"/>
      <c r="NCG45" s="126"/>
      <c r="NCH45" s="126"/>
      <c r="NCI45" s="126"/>
      <c r="NCJ45" s="126"/>
      <c r="NCK45" s="126"/>
      <c r="NCL45" s="126"/>
      <c r="NCM45" s="126"/>
      <c r="NCN45" s="126"/>
      <c r="NCO45" s="126"/>
      <c r="NCP45" s="126"/>
      <c r="NCQ45" s="126"/>
      <c r="NCR45" s="126"/>
      <c r="NCS45" s="126"/>
      <c r="NCT45" s="126"/>
      <c r="NCU45" s="126"/>
      <c r="NCV45" s="126"/>
      <c r="NCW45" s="126"/>
      <c r="NCX45" s="126"/>
      <c r="NCY45" s="126"/>
      <c r="NCZ45" s="126"/>
      <c r="NDA45" s="126"/>
      <c r="NDB45" s="126"/>
      <c r="NDC45" s="126"/>
      <c r="NDD45" s="126"/>
      <c r="NDE45" s="126"/>
      <c r="NDF45" s="126"/>
      <c r="NDG45" s="126"/>
      <c r="NDH45" s="126"/>
      <c r="NDI45" s="126"/>
      <c r="NDJ45" s="126"/>
      <c r="NDK45" s="126"/>
      <c r="NDL45" s="126"/>
      <c r="NDM45" s="126"/>
      <c r="NDN45" s="126"/>
      <c r="NDO45" s="126"/>
      <c r="NDP45" s="126"/>
      <c r="NDQ45" s="126"/>
      <c r="NDR45" s="126"/>
      <c r="NDS45" s="126"/>
      <c r="NDT45" s="126"/>
      <c r="NDU45" s="126"/>
      <c r="NDV45" s="126"/>
      <c r="NDW45" s="126"/>
      <c r="NDX45" s="126"/>
      <c r="NDY45" s="126"/>
      <c r="NDZ45" s="126"/>
      <c r="NEA45" s="126"/>
      <c r="NEB45" s="126"/>
      <c r="NEC45" s="126"/>
      <c r="NED45" s="126"/>
      <c r="NEE45" s="126"/>
      <c r="NEF45" s="126"/>
      <c r="NEG45" s="126"/>
      <c r="NEH45" s="126"/>
      <c r="NEI45" s="126"/>
      <c r="NEJ45" s="126"/>
      <c r="NEK45" s="126"/>
      <c r="NEL45" s="126"/>
      <c r="NEM45" s="126"/>
      <c r="NEN45" s="126"/>
      <c r="NEO45" s="126"/>
      <c r="NEP45" s="126"/>
      <c r="NEQ45" s="126"/>
      <c r="NER45" s="126"/>
      <c r="NES45" s="126"/>
      <c r="NET45" s="126"/>
      <c r="NEU45" s="126"/>
      <c r="NEV45" s="126"/>
      <c r="NEW45" s="126"/>
      <c r="NEX45" s="126"/>
      <c r="NEY45" s="126"/>
      <c r="NEZ45" s="126"/>
      <c r="NFA45" s="126"/>
      <c r="NFB45" s="126"/>
      <c r="NFC45" s="126"/>
      <c r="NFD45" s="126"/>
      <c r="NFE45" s="126"/>
      <c r="NFF45" s="126"/>
      <c r="NFG45" s="126"/>
      <c r="NFH45" s="126"/>
      <c r="NFI45" s="126"/>
      <c r="NFJ45" s="126"/>
      <c r="NFK45" s="126"/>
      <c r="NFL45" s="126"/>
      <c r="NFM45" s="126"/>
      <c r="NFN45" s="126"/>
      <c r="NFO45" s="126"/>
      <c r="NFP45" s="126"/>
      <c r="NFQ45" s="126"/>
      <c r="NFR45" s="126"/>
      <c r="NFS45" s="126"/>
      <c r="NFT45" s="126"/>
      <c r="NFU45" s="126"/>
      <c r="NFV45" s="126"/>
      <c r="NFW45" s="126"/>
      <c r="NFX45" s="126"/>
      <c r="NFY45" s="126"/>
      <c r="NFZ45" s="126"/>
      <c r="NGA45" s="126"/>
      <c r="NGB45" s="126"/>
      <c r="NGC45" s="126"/>
      <c r="NGD45" s="126"/>
      <c r="NGE45" s="126"/>
      <c r="NGF45" s="126"/>
      <c r="NGG45" s="126"/>
      <c r="NGH45" s="126"/>
      <c r="NGI45" s="126"/>
      <c r="NGJ45" s="126"/>
      <c r="NGK45" s="126"/>
      <c r="NGL45" s="126"/>
      <c r="NGM45" s="126"/>
      <c r="NGN45" s="126"/>
      <c r="NGO45" s="126"/>
      <c r="NGP45" s="126"/>
      <c r="NGQ45" s="126"/>
      <c r="NGR45" s="126"/>
      <c r="NGS45" s="126"/>
      <c r="NGT45" s="126"/>
      <c r="NGU45" s="126"/>
      <c r="NGV45" s="126"/>
      <c r="NGW45" s="126"/>
      <c r="NGX45" s="126"/>
      <c r="NGY45" s="126"/>
      <c r="NGZ45" s="126"/>
      <c r="NHA45" s="126"/>
      <c r="NHB45" s="126"/>
      <c r="NHC45" s="126"/>
      <c r="NHD45" s="126"/>
      <c r="NHE45" s="126"/>
      <c r="NHF45" s="126"/>
      <c r="NHG45" s="126"/>
      <c r="NHH45" s="126"/>
      <c r="NHI45" s="126"/>
      <c r="NHJ45" s="126"/>
      <c r="NHK45" s="126"/>
      <c r="NHL45" s="126"/>
      <c r="NHM45" s="126"/>
      <c r="NHN45" s="126"/>
      <c r="NHO45" s="126"/>
      <c r="NHP45" s="126"/>
      <c r="NHQ45" s="126"/>
      <c r="NHR45" s="126"/>
      <c r="NHS45" s="126"/>
      <c r="NHT45" s="126"/>
      <c r="NHU45" s="126"/>
      <c r="NHV45" s="126"/>
      <c r="NHW45" s="126"/>
      <c r="NHX45" s="126"/>
      <c r="NHY45" s="126"/>
      <c r="NHZ45" s="126"/>
      <c r="NIA45" s="126"/>
      <c r="NIB45" s="126"/>
      <c r="NIC45" s="126"/>
      <c r="NID45" s="126"/>
      <c r="NIE45" s="126"/>
      <c r="NIF45" s="126"/>
      <c r="NIG45" s="126"/>
      <c r="NIH45" s="126"/>
      <c r="NII45" s="126"/>
      <c r="NIJ45" s="126"/>
      <c r="NIK45" s="126"/>
      <c r="NIL45" s="126"/>
      <c r="NIM45" s="126"/>
      <c r="NIN45" s="126"/>
      <c r="NIO45" s="126"/>
      <c r="NIP45" s="126"/>
      <c r="NIQ45" s="126"/>
      <c r="NIR45" s="126"/>
      <c r="NIS45" s="126"/>
      <c r="NIT45" s="126"/>
      <c r="NIU45" s="126"/>
      <c r="NIV45" s="126"/>
      <c r="NIW45" s="126"/>
      <c r="NIX45" s="126"/>
      <c r="NIY45" s="126"/>
      <c r="NIZ45" s="126"/>
      <c r="NJA45" s="126"/>
      <c r="NJB45" s="126"/>
      <c r="NJC45" s="126"/>
      <c r="NJD45" s="126"/>
      <c r="NJE45" s="126"/>
      <c r="NJF45" s="126"/>
      <c r="NJG45" s="126"/>
      <c r="NJH45" s="126"/>
      <c r="NJI45" s="126"/>
      <c r="NJJ45" s="126"/>
      <c r="NJK45" s="126"/>
      <c r="NJL45" s="126"/>
      <c r="NJM45" s="126"/>
      <c r="NJN45" s="126"/>
      <c r="NJO45" s="126"/>
      <c r="NJP45" s="126"/>
      <c r="NJQ45" s="126"/>
      <c r="NJR45" s="126"/>
      <c r="NJS45" s="126"/>
      <c r="NJT45" s="126"/>
      <c r="NJU45" s="126"/>
      <c r="NJV45" s="126"/>
      <c r="NJW45" s="126"/>
      <c r="NJX45" s="126"/>
      <c r="NJY45" s="126"/>
      <c r="NJZ45" s="126"/>
      <c r="NKA45" s="126"/>
      <c r="NKB45" s="126"/>
      <c r="NKC45" s="126"/>
      <c r="NKD45" s="126"/>
      <c r="NKE45" s="126"/>
      <c r="NKF45" s="126"/>
      <c r="NKG45" s="126"/>
      <c r="NKH45" s="126"/>
      <c r="NKI45" s="126"/>
      <c r="NKJ45" s="126"/>
      <c r="NKK45" s="126"/>
      <c r="NKL45" s="126"/>
      <c r="NKM45" s="126"/>
      <c r="NKN45" s="126"/>
      <c r="NKO45" s="126"/>
      <c r="NKP45" s="126"/>
      <c r="NKQ45" s="126"/>
      <c r="NKR45" s="126"/>
      <c r="NKS45" s="126"/>
      <c r="NKT45" s="126"/>
      <c r="NKU45" s="126"/>
      <c r="NKV45" s="126"/>
      <c r="NKW45" s="126"/>
      <c r="NKX45" s="126"/>
      <c r="NKY45" s="126"/>
      <c r="NKZ45" s="126"/>
      <c r="NLA45" s="126"/>
      <c r="NLB45" s="126"/>
      <c r="NLC45" s="126"/>
      <c r="NLD45" s="126"/>
      <c r="NLE45" s="126"/>
      <c r="NLF45" s="126"/>
      <c r="NLG45" s="126"/>
      <c r="NLH45" s="126"/>
      <c r="NLI45" s="126"/>
      <c r="NLJ45" s="126"/>
      <c r="NLK45" s="126"/>
      <c r="NLL45" s="126"/>
      <c r="NLM45" s="126"/>
      <c r="NLN45" s="126"/>
      <c r="NLO45" s="126"/>
      <c r="NLP45" s="126"/>
      <c r="NLQ45" s="126"/>
      <c r="NLR45" s="126"/>
      <c r="NLS45" s="126"/>
      <c r="NLT45" s="126"/>
      <c r="NLU45" s="126"/>
      <c r="NLV45" s="126"/>
      <c r="NLW45" s="126"/>
      <c r="NLX45" s="126"/>
      <c r="NLY45" s="126"/>
      <c r="NLZ45" s="126"/>
      <c r="NMA45" s="126"/>
      <c r="NMB45" s="126"/>
      <c r="NMC45" s="126"/>
      <c r="NMD45" s="126"/>
      <c r="NME45" s="126"/>
      <c r="NMF45" s="126"/>
      <c r="NMG45" s="126"/>
      <c r="NMH45" s="126"/>
      <c r="NMI45" s="126"/>
      <c r="NMJ45" s="126"/>
      <c r="NMK45" s="126"/>
      <c r="NML45" s="126"/>
      <c r="NMM45" s="126"/>
      <c r="NMN45" s="126"/>
      <c r="NMO45" s="126"/>
      <c r="NMP45" s="126"/>
      <c r="NMQ45" s="126"/>
      <c r="NMR45" s="126"/>
      <c r="NMS45" s="126"/>
      <c r="NMT45" s="126"/>
      <c r="NMU45" s="126"/>
      <c r="NMV45" s="126"/>
      <c r="NMW45" s="126"/>
      <c r="NMX45" s="126"/>
      <c r="NMY45" s="126"/>
      <c r="NMZ45" s="126"/>
      <c r="NNA45" s="126"/>
      <c r="NNB45" s="126"/>
      <c r="NNC45" s="126"/>
      <c r="NND45" s="126"/>
      <c r="NNE45" s="126"/>
      <c r="NNF45" s="126"/>
      <c r="NNG45" s="126"/>
      <c r="NNH45" s="126"/>
      <c r="NNI45" s="126"/>
      <c r="NNJ45" s="126"/>
      <c r="NNK45" s="126"/>
      <c r="NNL45" s="126"/>
      <c r="NNM45" s="126"/>
      <c r="NNN45" s="126"/>
      <c r="NNO45" s="126"/>
      <c r="NNP45" s="126"/>
      <c r="NNQ45" s="126"/>
      <c r="NNR45" s="126"/>
      <c r="NNS45" s="126"/>
      <c r="NNT45" s="126"/>
      <c r="NNU45" s="126"/>
      <c r="NNV45" s="126"/>
      <c r="NNW45" s="126"/>
      <c r="NNX45" s="126"/>
      <c r="NNY45" s="126"/>
      <c r="NNZ45" s="126"/>
      <c r="NOA45" s="126"/>
      <c r="NOB45" s="126"/>
      <c r="NOC45" s="126"/>
      <c r="NOD45" s="126"/>
      <c r="NOE45" s="126"/>
      <c r="NOF45" s="126"/>
      <c r="NOG45" s="126"/>
      <c r="NOH45" s="126"/>
      <c r="NOI45" s="126"/>
      <c r="NOJ45" s="126"/>
      <c r="NOK45" s="126"/>
      <c r="NOL45" s="126"/>
      <c r="NOM45" s="126"/>
      <c r="NON45" s="126"/>
      <c r="NOO45" s="126"/>
      <c r="NOP45" s="126"/>
      <c r="NOQ45" s="126"/>
      <c r="NOR45" s="126"/>
      <c r="NOS45" s="126"/>
      <c r="NOT45" s="126"/>
      <c r="NOU45" s="126"/>
      <c r="NOV45" s="126"/>
      <c r="NOW45" s="126"/>
      <c r="NOX45" s="126"/>
      <c r="NOY45" s="126"/>
      <c r="NOZ45" s="126"/>
      <c r="NPA45" s="126"/>
      <c r="NPB45" s="126"/>
      <c r="NPC45" s="126"/>
      <c r="NPD45" s="126"/>
      <c r="NPE45" s="126"/>
      <c r="NPF45" s="126"/>
      <c r="NPG45" s="126"/>
      <c r="NPH45" s="126"/>
      <c r="NPI45" s="126"/>
      <c r="NPJ45" s="126"/>
      <c r="NPK45" s="126"/>
      <c r="NPL45" s="126"/>
      <c r="NPM45" s="126"/>
      <c r="NPN45" s="126"/>
      <c r="NPO45" s="126"/>
      <c r="NPP45" s="126"/>
      <c r="NPQ45" s="126"/>
      <c r="NPR45" s="126"/>
      <c r="NPS45" s="126"/>
      <c r="NPT45" s="126"/>
      <c r="NPU45" s="126"/>
      <c r="NPV45" s="126"/>
      <c r="NPW45" s="126"/>
      <c r="NPX45" s="126"/>
      <c r="NPY45" s="126"/>
      <c r="NPZ45" s="126"/>
      <c r="NQA45" s="126"/>
      <c r="NQB45" s="126"/>
      <c r="NQC45" s="126"/>
      <c r="NQD45" s="126"/>
      <c r="NQE45" s="126"/>
      <c r="NQF45" s="126"/>
      <c r="NQG45" s="126"/>
      <c r="NQH45" s="126"/>
      <c r="NQI45" s="126"/>
      <c r="NQJ45" s="126"/>
      <c r="NQK45" s="126"/>
      <c r="NQL45" s="126"/>
      <c r="NQM45" s="126"/>
      <c r="NQN45" s="126"/>
      <c r="NQO45" s="126"/>
      <c r="NQP45" s="126"/>
      <c r="NQQ45" s="126"/>
      <c r="NQR45" s="126"/>
      <c r="NQS45" s="126"/>
      <c r="NQT45" s="126"/>
      <c r="NQU45" s="126"/>
      <c r="NQV45" s="126"/>
      <c r="NQW45" s="126"/>
      <c r="NQX45" s="126"/>
      <c r="NQY45" s="126"/>
      <c r="NQZ45" s="126"/>
      <c r="NRA45" s="126"/>
      <c r="NRB45" s="126"/>
      <c r="NRC45" s="126"/>
      <c r="NRD45" s="126"/>
      <c r="NRE45" s="126"/>
      <c r="NRF45" s="126"/>
      <c r="NRG45" s="126"/>
      <c r="NRH45" s="126"/>
      <c r="NRI45" s="126"/>
      <c r="NRJ45" s="126"/>
      <c r="NRK45" s="126"/>
      <c r="NRL45" s="126"/>
      <c r="NRM45" s="126"/>
      <c r="NRN45" s="126"/>
      <c r="NRO45" s="126"/>
      <c r="NRP45" s="126"/>
      <c r="NRQ45" s="126"/>
      <c r="NRR45" s="126"/>
      <c r="NRS45" s="126"/>
      <c r="NRT45" s="126"/>
      <c r="NRU45" s="126"/>
      <c r="NRV45" s="126"/>
      <c r="NRW45" s="126"/>
      <c r="NRX45" s="126"/>
      <c r="NRY45" s="126"/>
      <c r="NRZ45" s="126"/>
      <c r="NSA45" s="126"/>
      <c r="NSB45" s="126"/>
      <c r="NSC45" s="126"/>
      <c r="NSD45" s="126"/>
      <c r="NSE45" s="126"/>
      <c r="NSF45" s="126"/>
      <c r="NSG45" s="126"/>
      <c r="NSH45" s="126"/>
      <c r="NSI45" s="126"/>
      <c r="NSJ45" s="126"/>
      <c r="NSK45" s="126"/>
      <c r="NSL45" s="126"/>
      <c r="NSM45" s="126"/>
      <c r="NSN45" s="126"/>
      <c r="NSO45" s="126"/>
      <c r="NSP45" s="126"/>
      <c r="NSQ45" s="126"/>
      <c r="NSR45" s="126"/>
      <c r="NSS45" s="126"/>
      <c r="NST45" s="126"/>
      <c r="NSU45" s="126"/>
      <c r="NSV45" s="126"/>
      <c r="NSW45" s="126"/>
      <c r="NSX45" s="126"/>
      <c r="NSY45" s="126"/>
      <c r="NSZ45" s="126"/>
      <c r="NTA45" s="126"/>
      <c r="NTB45" s="126"/>
      <c r="NTC45" s="126"/>
      <c r="NTD45" s="126"/>
      <c r="NTE45" s="126"/>
      <c r="NTF45" s="126"/>
      <c r="NTG45" s="126"/>
      <c r="NTH45" s="126"/>
      <c r="NTI45" s="126"/>
      <c r="NTJ45" s="126"/>
      <c r="NTK45" s="126"/>
      <c r="NTL45" s="126"/>
      <c r="NTM45" s="126"/>
      <c r="NTN45" s="126"/>
      <c r="NTO45" s="126"/>
      <c r="NTP45" s="126"/>
      <c r="NTQ45" s="126"/>
      <c r="NTR45" s="126"/>
      <c r="NTS45" s="126"/>
      <c r="NTT45" s="126"/>
      <c r="NTU45" s="126"/>
      <c r="NTV45" s="126"/>
      <c r="NTW45" s="126"/>
      <c r="NTX45" s="126"/>
      <c r="NTY45" s="126"/>
      <c r="NTZ45" s="126"/>
      <c r="NUA45" s="126"/>
      <c r="NUB45" s="126"/>
      <c r="NUC45" s="126"/>
      <c r="NUD45" s="126"/>
      <c r="NUE45" s="126"/>
      <c r="NUF45" s="126"/>
      <c r="NUG45" s="126"/>
      <c r="NUH45" s="126"/>
      <c r="NUI45" s="126"/>
      <c r="NUJ45" s="126"/>
      <c r="NUK45" s="126"/>
      <c r="NUL45" s="126"/>
      <c r="NUM45" s="126"/>
      <c r="NUN45" s="126"/>
      <c r="NUO45" s="126"/>
      <c r="NUP45" s="126"/>
      <c r="NUQ45" s="126"/>
      <c r="NUR45" s="126"/>
      <c r="NUS45" s="126"/>
      <c r="NUT45" s="126"/>
      <c r="NUU45" s="126"/>
      <c r="NUV45" s="126"/>
      <c r="NUW45" s="126"/>
      <c r="NUX45" s="126"/>
      <c r="NUY45" s="126"/>
      <c r="NUZ45" s="126"/>
      <c r="NVA45" s="126"/>
      <c r="NVB45" s="126"/>
      <c r="NVC45" s="126"/>
      <c r="NVD45" s="126"/>
      <c r="NVE45" s="126"/>
      <c r="NVF45" s="126"/>
      <c r="NVG45" s="126"/>
      <c r="NVH45" s="126"/>
      <c r="NVI45" s="126"/>
      <c r="NVJ45" s="126"/>
      <c r="NVK45" s="126"/>
      <c r="NVL45" s="126"/>
      <c r="NVM45" s="126"/>
      <c r="NVN45" s="126"/>
      <c r="NVO45" s="126"/>
      <c r="NVP45" s="126"/>
      <c r="NVQ45" s="126"/>
      <c r="NVR45" s="126"/>
      <c r="NVS45" s="126"/>
      <c r="NVT45" s="126"/>
      <c r="NVU45" s="126"/>
      <c r="NVV45" s="126"/>
      <c r="NVW45" s="126"/>
      <c r="NVX45" s="126"/>
      <c r="NVY45" s="126"/>
      <c r="NVZ45" s="126"/>
      <c r="NWA45" s="126"/>
      <c r="NWB45" s="126"/>
      <c r="NWC45" s="126"/>
      <c r="NWD45" s="126"/>
      <c r="NWE45" s="126"/>
      <c r="NWF45" s="126"/>
      <c r="NWG45" s="126"/>
      <c r="NWH45" s="126"/>
      <c r="NWI45" s="126"/>
      <c r="NWJ45" s="126"/>
      <c r="NWK45" s="126"/>
      <c r="NWL45" s="126"/>
      <c r="NWM45" s="126"/>
      <c r="NWN45" s="126"/>
      <c r="NWO45" s="126"/>
      <c r="NWP45" s="126"/>
      <c r="NWQ45" s="126"/>
      <c r="NWR45" s="126"/>
      <c r="NWS45" s="126"/>
      <c r="NWT45" s="126"/>
      <c r="NWU45" s="126"/>
      <c r="NWV45" s="126"/>
      <c r="NWW45" s="126"/>
      <c r="NWX45" s="126"/>
      <c r="NWY45" s="126"/>
      <c r="NWZ45" s="126"/>
      <c r="NXA45" s="126"/>
      <c r="NXB45" s="126"/>
      <c r="NXC45" s="126"/>
      <c r="NXD45" s="126"/>
      <c r="NXE45" s="126"/>
      <c r="NXF45" s="126"/>
      <c r="NXG45" s="126"/>
      <c r="NXH45" s="126"/>
      <c r="NXI45" s="126"/>
      <c r="NXJ45" s="126"/>
      <c r="NXK45" s="126"/>
      <c r="NXL45" s="126"/>
      <c r="NXM45" s="126"/>
      <c r="NXN45" s="126"/>
      <c r="NXO45" s="126"/>
      <c r="NXP45" s="126"/>
      <c r="NXQ45" s="126"/>
      <c r="NXR45" s="126"/>
      <c r="NXS45" s="126"/>
      <c r="NXT45" s="126"/>
      <c r="NXU45" s="126"/>
      <c r="NXV45" s="126"/>
      <c r="NXW45" s="126"/>
      <c r="NXX45" s="126"/>
      <c r="NXY45" s="126"/>
      <c r="NXZ45" s="126"/>
      <c r="NYA45" s="126"/>
      <c r="NYB45" s="126"/>
      <c r="NYC45" s="126"/>
      <c r="NYD45" s="126"/>
      <c r="NYE45" s="126"/>
      <c r="NYF45" s="126"/>
      <c r="NYG45" s="126"/>
      <c r="NYH45" s="126"/>
      <c r="NYI45" s="126"/>
      <c r="NYJ45" s="126"/>
      <c r="NYK45" s="126"/>
      <c r="NYL45" s="126"/>
      <c r="NYM45" s="126"/>
      <c r="NYN45" s="126"/>
      <c r="NYO45" s="126"/>
      <c r="NYP45" s="126"/>
      <c r="NYQ45" s="126"/>
      <c r="NYR45" s="126"/>
      <c r="NYS45" s="126"/>
      <c r="NYT45" s="126"/>
      <c r="NYU45" s="126"/>
      <c r="NYV45" s="126"/>
      <c r="NYW45" s="126"/>
      <c r="NYX45" s="126"/>
      <c r="NYY45" s="126"/>
      <c r="NYZ45" s="126"/>
      <c r="NZA45" s="126"/>
      <c r="NZB45" s="126"/>
      <c r="NZC45" s="126"/>
      <c r="NZD45" s="126"/>
      <c r="NZE45" s="126"/>
      <c r="NZF45" s="126"/>
      <c r="NZG45" s="126"/>
      <c r="NZH45" s="126"/>
      <c r="NZI45" s="126"/>
      <c r="NZJ45" s="126"/>
      <c r="NZK45" s="126"/>
      <c r="NZL45" s="126"/>
      <c r="NZM45" s="126"/>
      <c r="NZN45" s="126"/>
      <c r="NZO45" s="126"/>
      <c r="NZP45" s="126"/>
      <c r="NZQ45" s="126"/>
      <c r="NZR45" s="126"/>
      <c r="NZS45" s="126"/>
      <c r="NZT45" s="126"/>
      <c r="NZU45" s="126"/>
      <c r="NZV45" s="126"/>
      <c r="NZW45" s="126"/>
      <c r="NZX45" s="126"/>
      <c r="NZY45" s="126"/>
      <c r="NZZ45" s="126"/>
      <c r="OAA45" s="126"/>
      <c r="OAB45" s="126"/>
      <c r="OAC45" s="126"/>
      <c r="OAD45" s="126"/>
      <c r="OAE45" s="126"/>
      <c r="OAF45" s="126"/>
      <c r="OAG45" s="126"/>
      <c r="OAH45" s="126"/>
      <c r="OAI45" s="126"/>
      <c r="OAJ45" s="126"/>
      <c r="OAK45" s="126"/>
      <c r="OAL45" s="126"/>
      <c r="OAM45" s="126"/>
      <c r="OAN45" s="126"/>
      <c r="OAO45" s="126"/>
      <c r="OAP45" s="126"/>
      <c r="OAQ45" s="126"/>
      <c r="OAR45" s="126"/>
      <c r="OAS45" s="126"/>
      <c r="OAT45" s="126"/>
      <c r="OAU45" s="126"/>
      <c r="OAV45" s="126"/>
      <c r="OAW45" s="126"/>
      <c r="OAX45" s="126"/>
      <c r="OAY45" s="126"/>
      <c r="OAZ45" s="126"/>
      <c r="OBA45" s="126"/>
      <c r="OBB45" s="126"/>
      <c r="OBC45" s="126"/>
      <c r="OBD45" s="126"/>
      <c r="OBE45" s="126"/>
      <c r="OBF45" s="126"/>
      <c r="OBG45" s="126"/>
      <c r="OBH45" s="126"/>
      <c r="OBI45" s="126"/>
      <c r="OBJ45" s="126"/>
      <c r="OBK45" s="126"/>
      <c r="OBL45" s="126"/>
      <c r="OBM45" s="126"/>
      <c r="OBN45" s="126"/>
      <c r="OBO45" s="126"/>
      <c r="OBP45" s="126"/>
      <c r="OBQ45" s="126"/>
      <c r="OBR45" s="126"/>
      <c r="OBS45" s="126"/>
      <c r="OBT45" s="126"/>
      <c r="OBU45" s="126"/>
      <c r="OBV45" s="126"/>
      <c r="OBW45" s="126"/>
      <c r="OBX45" s="126"/>
      <c r="OBY45" s="126"/>
      <c r="OBZ45" s="126"/>
      <c r="OCA45" s="126"/>
      <c r="OCB45" s="126"/>
      <c r="OCC45" s="126"/>
      <c r="OCD45" s="126"/>
      <c r="OCE45" s="126"/>
      <c r="OCF45" s="126"/>
      <c r="OCG45" s="126"/>
      <c r="OCH45" s="126"/>
      <c r="OCI45" s="126"/>
      <c r="OCJ45" s="126"/>
      <c r="OCK45" s="126"/>
      <c r="OCL45" s="126"/>
      <c r="OCM45" s="126"/>
      <c r="OCN45" s="126"/>
      <c r="OCO45" s="126"/>
      <c r="OCP45" s="126"/>
      <c r="OCQ45" s="126"/>
      <c r="OCR45" s="126"/>
      <c r="OCS45" s="126"/>
      <c r="OCT45" s="126"/>
      <c r="OCU45" s="126"/>
      <c r="OCV45" s="126"/>
      <c r="OCW45" s="126"/>
      <c r="OCX45" s="126"/>
      <c r="OCY45" s="126"/>
      <c r="OCZ45" s="126"/>
      <c r="ODA45" s="126"/>
      <c r="ODB45" s="126"/>
      <c r="ODC45" s="126"/>
      <c r="ODD45" s="126"/>
      <c r="ODE45" s="126"/>
      <c r="ODF45" s="126"/>
      <c r="ODG45" s="126"/>
      <c r="ODH45" s="126"/>
      <c r="ODI45" s="126"/>
      <c r="ODJ45" s="126"/>
      <c r="ODK45" s="126"/>
      <c r="ODL45" s="126"/>
      <c r="ODM45" s="126"/>
      <c r="ODN45" s="126"/>
      <c r="ODO45" s="126"/>
      <c r="ODP45" s="126"/>
      <c r="ODQ45" s="126"/>
      <c r="ODR45" s="126"/>
      <c r="ODS45" s="126"/>
      <c r="ODT45" s="126"/>
      <c r="ODU45" s="126"/>
      <c r="ODV45" s="126"/>
      <c r="ODW45" s="126"/>
      <c r="ODX45" s="126"/>
      <c r="ODY45" s="126"/>
      <c r="ODZ45" s="126"/>
      <c r="OEA45" s="126"/>
      <c r="OEB45" s="126"/>
      <c r="OEC45" s="126"/>
      <c r="OED45" s="126"/>
      <c r="OEE45" s="126"/>
      <c r="OEF45" s="126"/>
      <c r="OEG45" s="126"/>
      <c r="OEH45" s="126"/>
      <c r="OEI45" s="126"/>
      <c r="OEJ45" s="126"/>
      <c r="OEK45" s="126"/>
      <c r="OEL45" s="126"/>
      <c r="OEM45" s="126"/>
      <c r="OEN45" s="126"/>
      <c r="OEO45" s="126"/>
      <c r="OEP45" s="126"/>
      <c r="OEQ45" s="126"/>
      <c r="OER45" s="126"/>
      <c r="OES45" s="126"/>
      <c r="OET45" s="126"/>
      <c r="OEU45" s="126"/>
      <c r="OEV45" s="126"/>
      <c r="OEW45" s="126"/>
      <c r="OEX45" s="126"/>
      <c r="OEY45" s="126"/>
      <c r="OEZ45" s="126"/>
      <c r="OFA45" s="126"/>
      <c r="OFB45" s="126"/>
      <c r="OFC45" s="126"/>
      <c r="OFD45" s="126"/>
      <c r="OFE45" s="126"/>
      <c r="OFF45" s="126"/>
      <c r="OFG45" s="126"/>
      <c r="OFH45" s="126"/>
      <c r="OFI45" s="126"/>
      <c r="OFJ45" s="126"/>
      <c r="OFK45" s="126"/>
      <c r="OFL45" s="126"/>
      <c r="OFM45" s="126"/>
      <c r="OFN45" s="126"/>
      <c r="OFO45" s="126"/>
      <c r="OFP45" s="126"/>
      <c r="OFQ45" s="126"/>
      <c r="OFR45" s="126"/>
      <c r="OFS45" s="126"/>
      <c r="OFT45" s="126"/>
      <c r="OFU45" s="126"/>
      <c r="OFV45" s="126"/>
      <c r="OFW45" s="126"/>
      <c r="OFX45" s="126"/>
      <c r="OFY45" s="126"/>
      <c r="OFZ45" s="126"/>
      <c r="OGA45" s="126"/>
      <c r="OGB45" s="126"/>
      <c r="OGC45" s="126"/>
      <c r="OGD45" s="126"/>
      <c r="OGE45" s="126"/>
      <c r="OGF45" s="126"/>
      <c r="OGG45" s="126"/>
      <c r="OGH45" s="126"/>
      <c r="OGI45" s="126"/>
      <c r="OGJ45" s="126"/>
      <c r="OGK45" s="126"/>
      <c r="OGL45" s="126"/>
      <c r="OGM45" s="126"/>
      <c r="OGN45" s="126"/>
      <c r="OGO45" s="126"/>
      <c r="OGP45" s="126"/>
      <c r="OGQ45" s="126"/>
      <c r="OGR45" s="126"/>
      <c r="OGS45" s="126"/>
      <c r="OGT45" s="126"/>
      <c r="OGU45" s="126"/>
      <c r="OGV45" s="126"/>
      <c r="OGW45" s="126"/>
      <c r="OGX45" s="126"/>
      <c r="OGY45" s="126"/>
      <c r="OGZ45" s="126"/>
      <c r="OHA45" s="126"/>
      <c r="OHB45" s="126"/>
      <c r="OHC45" s="126"/>
      <c r="OHD45" s="126"/>
      <c r="OHE45" s="126"/>
      <c r="OHF45" s="126"/>
      <c r="OHG45" s="126"/>
      <c r="OHH45" s="126"/>
      <c r="OHI45" s="126"/>
      <c r="OHJ45" s="126"/>
      <c r="OHK45" s="126"/>
      <c r="OHL45" s="126"/>
      <c r="OHM45" s="126"/>
      <c r="OHN45" s="126"/>
      <c r="OHO45" s="126"/>
      <c r="OHP45" s="126"/>
      <c r="OHQ45" s="126"/>
      <c r="OHR45" s="126"/>
      <c r="OHS45" s="126"/>
      <c r="OHT45" s="126"/>
      <c r="OHU45" s="126"/>
      <c r="OHV45" s="126"/>
      <c r="OHW45" s="126"/>
      <c r="OHX45" s="126"/>
      <c r="OHY45" s="126"/>
      <c r="OHZ45" s="126"/>
      <c r="OIA45" s="126"/>
      <c r="OIB45" s="126"/>
      <c r="OIC45" s="126"/>
      <c r="OID45" s="126"/>
      <c r="OIE45" s="126"/>
      <c r="OIF45" s="126"/>
      <c r="OIG45" s="126"/>
      <c r="OIH45" s="126"/>
      <c r="OII45" s="126"/>
      <c r="OIJ45" s="126"/>
      <c r="OIK45" s="126"/>
      <c r="OIL45" s="126"/>
      <c r="OIM45" s="126"/>
      <c r="OIN45" s="126"/>
      <c r="OIO45" s="126"/>
      <c r="OIP45" s="126"/>
      <c r="OIQ45" s="126"/>
      <c r="OIR45" s="126"/>
      <c r="OIS45" s="126"/>
      <c r="OIT45" s="126"/>
      <c r="OIU45" s="126"/>
      <c r="OIV45" s="126"/>
      <c r="OIW45" s="126"/>
      <c r="OIX45" s="126"/>
      <c r="OIY45" s="126"/>
      <c r="OIZ45" s="126"/>
      <c r="OJA45" s="126"/>
      <c r="OJB45" s="126"/>
      <c r="OJC45" s="126"/>
      <c r="OJD45" s="126"/>
      <c r="OJE45" s="126"/>
      <c r="OJF45" s="126"/>
      <c r="OJG45" s="126"/>
      <c r="OJH45" s="126"/>
      <c r="OJI45" s="126"/>
      <c r="OJJ45" s="126"/>
      <c r="OJK45" s="126"/>
      <c r="OJL45" s="126"/>
      <c r="OJM45" s="126"/>
      <c r="OJN45" s="126"/>
      <c r="OJO45" s="126"/>
      <c r="OJP45" s="126"/>
      <c r="OJQ45" s="126"/>
      <c r="OJR45" s="126"/>
      <c r="OJS45" s="126"/>
      <c r="OJT45" s="126"/>
      <c r="OJU45" s="126"/>
      <c r="OJV45" s="126"/>
      <c r="OJW45" s="126"/>
      <c r="OJX45" s="126"/>
      <c r="OJY45" s="126"/>
      <c r="OJZ45" s="126"/>
      <c r="OKA45" s="126"/>
      <c r="OKB45" s="126"/>
      <c r="OKC45" s="126"/>
      <c r="OKD45" s="126"/>
      <c r="OKE45" s="126"/>
      <c r="OKF45" s="126"/>
      <c r="OKG45" s="126"/>
      <c r="OKH45" s="126"/>
      <c r="OKI45" s="126"/>
      <c r="OKJ45" s="126"/>
      <c r="OKK45" s="126"/>
      <c r="OKL45" s="126"/>
      <c r="OKM45" s="126"/>
      <c r="OKN45" s="126"/>
      <c r="OKO45" s="126"/>
      <c r="OKP45" s="126"/>
      <c r="OKQ45" s="126"/>
      <c r="OKR45" s="126"/>
      <c r="OKS45" s="126"/>
      <c r="OKT45" s="126"/>
      <c r="OKU45" s="126"/>
      <c r="OKV45" s="126"/>
      <c r="OKW45" s="126"/>
      <c r="OKX45" s="126"/>
      <c r="OKY45" s="126"/>
      <c r="OKZ45" s="126"/>
      <c r="OLA45" s="126"/>
      <c r="OLB45" s="126"/>
      <c r="OLC45" s="126"/>
      <c r="OLD45" s="126"/>
      <c r="OLE45" s="126"/>
      <c r="OLF45" s="126"/>
      <c r="OLG45" s="126"/>
      <c r="OLH45" s="126"/>
      <c r="OLI45" s="126"/>
      <c r="OLJ45" s="126"/>
      <c r="OLK45" s="126"/>
      <c r="OLL45" s="126"/>
      <c r="OLM45" s="126"/>
      <c r="OLN45" s="126"/>
      <c r="OLO45" s="126"/>
      <c r="OLP45" s="126"/>
      <c r="OLQ45" s="126"/>
      <c r="OLR45" s="126"/>
      <c r="OLS45" s="126"/>
      <c r="OLT45" s="126"/>
      <c r="OLU45" s="126"/>
      <c r="OLV45" s="126"/>
      <c r="OLW45" s="126"/>
      <c r="OLX45" s="126"/>
      <c r="OLY45" s="126"/>
      <c r="OLZ45" s="126"/>
      <c r="OMA45" s="126"/>
      <c r="OMB45" s="126"/>
      <c r="OMC45" s="126"/>
      <c r="OMD45" s="126"/>
      <c r="OME45" s="126"/>
      <c r="OMF45" s="126"/>
      <c r="OMG45" s="126"/>
      <c r="OMH45" s="126"/>
      <c r="OMI45" s="126"/>
      <c r="OMJ45" s="126"/>
      <c r="OMK45" s="126"/>
      <c r="OML45" s="126"/>
      <c r="OMM45" s="126"/>
      <c r="OMN45" s="126"/>
      <c r="OMO45" s="126"/>
      <c r="OMP45" s="126"/>
      <c r="OMQ45" s="126"/>
      <c r="OMR45" s="126"/>
      <c r="OMS45" s="126"/>
      <c r="OMT45" s="126"/>
      <c r="OMU45" s="126"/>
      <c r="OMV45" s="126"/>
      <c r="OMW45" s="126"/>
      <c r="OMX45" s="126"/>
      <c r="OMY45" s="126"/>
      <c r="OMZ45" s="126"/>
      <c r="ONA45" s="126"/>
      <c r="ONB45" s="126"/>
      <c r="ONC45" s="126"/>
      <c r="OND45" s="126"/>
      <c r="ONE45" s="126"/>
      <c r="ONF45" s="126"/>
      <c r="ONG45" s="126"/>
      <c r="ONH45" s="126"/>
      <c r="ONI45" s="126"/>
      <c r="ONJ45" s="126"/>
      <c r="ONK45" s="126"/>
      <c r="ONL45" s="126"/>
      <c r="ONM45" s="126"/>
      <c r="ONN45" s="126"/>
      <c r="ONO45" s="126"/>
      <c r="ONP45" s="126"/>
      <c r="ONQ45" s="126"/>
      <c r="ONR45" s="126"/>
      <c r="ONS45" s="126"/>
      <c r="ONT45" s="126"/>
      <c r="ONU45" s="126"/>
      <c r="ONV45" s="126"/>
      <c r="ONW45" s="126"/>
      <c r="ONX45" s="126"/>
      <c r="ONY45" s="126"/>
      <c r="ONZ45" s="126"/>
      <c r="OOA45" s="126"/>
      <c r="OOB45" s="126"/>
      <c r="OOC45" s="126"/>
      <c r="OOD45" s="126"/>
      <c r="OOE45" s="126"/>
      <c r="OOF45" s="126"/>
      <c r="OOG45" s="126"/>
      <c r="OOH45" s="126"/>
      <c r="OOI45" s="126"/>
      <c r="OOJ45" s="126"/>
      <c r="OOK45" s="126"/>
      <c r="OOL45" s="126"/>
      <c r="OOM45" s="126"/>
      <c r="OON45" s="126"/>
      <c r="OOO45" s="126"/>
      <c r="OOP45" s="126"/>
      <c r="OOQ45" s="126"/>
      <c r="OOR45" s="126"/>
      <c r="OOS45" s="126"/>
      <c r="OOT45" s="126"/>
      <c r="OOU45" s="126"/>
      <c r="OOV45" s="126"/>
      <c r="OOW45" s="126"/>
      <c r="OOX45" s="126"/>
      <c r="OOY45" s="126"/>
      <c r="OOZ45" s="126"/>
      <c r="OPA45" s="126"/>
      <c r="OPB45" s="126"/>
      <c r="OPC45" s="126"/>
      <c r="OPD45" s="126"/>
      <c r="OPE45" s="126"/>
      <c r="OPF45" s="126"/>
      <c r="OPG45" s="126"/>
      <c r="OPH45" s="126"/>
      <c r="OPI45" s="126"/>
      <c r="OPJ45" s="126"/>
      <c r="OPK45" s="126"/>
      <c r="OPL45" s="126"/>
      <c r="OPM45" s="126"/>
      <c r="OPN45" s="126"/>
      <c r="OPO45" s="126"/>
      <c r="OPP45" s="126"/>
      <c r="OPQ45" s="126"/>
      <c r="OPR45" s="126"/>
      <c r="OPS45" s="126"/>
      <c r="OPT45" s="126"/>
      <c r="OPU45" s="126"/>
      <c r="OPV45" s="126"/>
      <c r="OPW45" s="126"/>
      <c r="OPX45" s="126"/>
      <c r="OPY45" s="126"/>
      <c r="OPZ45" s="126"/>
      <c r="OQA45" s="126"/>
      <c r="OQB45" s="126"/>
      <c r="OQC45" s="126"/>
      <c r="OQD45" s="126"/>
      <c r="OQE45" s="126"/>
      <c r="OQF45" s="126"/>
      <c r="OQG45" s="126"/>
      <c r="OQH45" s="126"/>
      <c r="OQI45" s="126"/>
      <c r="OQJ45" s="126"/>
      <c r="OQK45" s="126"/>
      <c r="OQL45" s="126"/>
      <c r="OQM45" s="126"/>
      <c r="OQN45" s="126"/>
      <c r="OQO45" s="126"/>
      <c r="OQP45" s="126"/>
      <c r="OQQ45" s="126"/>
      <c r="OQR45" s="126"/>
      <c r="OQS45" s="126"/>
      <c r="OQT45" s="126"/>
      <c r="OQU45" s="126"/>
      <c r="OQV45" s="126"/>
      <c r="OQW45" s="126"/>
      <c r="OQX45" s="126"/>
      <c r="OQY45" s="126"/>
      <c r="OQZ45" s="126"/>
      <c r="ORA45" s="126"/>
      <c r="ORB45" s="126"/>
      <c r="ORC45" s="126"/>
      <c r="ORD45" s="126"/>
      <c r="ORE45" s="126"/>
      <c r="ORF45" s="126"/>
      <c r="ORG45" s="126"/>
      <c r="ORH45" s="126"/>
      <c r="ORI45" s="126"/>
      <c r="ORJ45" s="126"/>
      <c r="ORK45" s="126"/>
      <c r="ORL45" s="126"/>
      <c r="ORM45" s="126"/>
      <c r="ORN45" s="126"/>
      <c r="ORO45" s="126"/>
      <c r="ORP45" s="126"/>
      <c r="ORQ45" s="126"/>
      <c r="ORR45" s="126"/>
      <c r="ORS45" s="126"/>
      <c r="ORT45" s="126"/>
      <c r="ORU45" s="126"/>
      <c r="ORV45" s="126"/>
      <c r="ORW45" s="126"/>
      <c r="ORX45" s="126"/>
      <c r="ORY45" s="126"/>
      <c r="ORZ45" s="126"/>
      <c r="OSA45" s="126"/>
      <c r="OSB45" s="126"/>
      <c r="OSC45" s="126"/>
      <c r="OSD45" s="126"/>
      <c r="OSE45" s="126"/>
      <c r="OSF45" s="126"/>
      <c r="OSG45" s="126"/>
      <c r="OSH45" s="126"/>
      <c r="OSI45" s="126"/>
      <c r="OSJ45" s="126"/>
      <c r="OSK45" s="126"/>
      <c r="OSL45" s="126"/>
      <c r="OSM45" s="126"/>
      <c r="OSN45" s="126"/>
      <c r="OSO45" s="126"/>
      <c r="OSP45" s="126"/>
      <c r="OSQ45" s="126"/>
      <c r="OSR45" s="126"/>
      <c r="OSS45" s="126"/>
      <c r="OST45" s="126"/>
      <c r="OSU45" s="126"/>
      <c r="OSV45" s="126"/>
      <c r="OSW45" s="126"/>
      <c r="OSX45" s="126"/>
      <c r="OSY45" s="126"/>
      <c r="OSZ45" s="126"/>
      <c r="OTA45" s="126"/>
      <c r="OTB45" s="126"/>
      <c r="OTC45" s="126"/>
      <c r="OTD45" s="126"/>
      <c r="OTE45" s="126"/>
      <c r="OTF45" s="126"/>
      <c r="OTG45" s="126"/>
      <c r="OTH45" s="126"/>
      <c r="OTI45" s="126"/>
      <c r="OTJ45" s="126"/>
      <c r="OTK45" s="126"/>
      <c r="OTL45" s="126"/>
      <c r="OTM45" s="126"/>
      <c r="OTN45" s="126"/>
      <c r="OTO45" s="126"/>
      <c r="OTP45" s="126"/>
      <c r="OTQ45" s="126"/>
      <c r="OTR45" s="126"/>
      <c r="OTS45" s="126"/>
      <c r="OTT45" s="126"/>
      <c r="OTU45" s="126"/>
      <c r="OTV45" s="126"/>
      <c r="OTW45" s="126"/>
      <c r="OTX45" s="126"/>
      <c r="OTY45" s="126"/>
      <c r="OTZ45" s="126"/>
      <c r="OUA45" s="126"/>
      <c r="OUB45" s="126"/>
      <c r="OUC45" s="126"/>
      <c r="OUD45" s="126"/>
      <c r="OUE45" s="126"/>
      <c r="OUF45" s="126"/>
      <c r="OUG45" s="126"/>
      <c r="OUH45" s="126"/>
      <c r="OUI45" s="126"/>
      <c r="OUJ45" s="126"/>
      <c r="OUK45" s="126"/>
      <c r="OUL45" s="126"/>
      <c r="OUM45" s="126"/>
      <c r="OUN45" s="126"/>
      <c r="OUO45" s="126"/>
      <c r="OUP45" s="126"/>
      <c r="OUQ45" s="126"/>
      <c r="OUR45" s="126"/>
      <c r="OUS45" s="126"/>
      <c r="OUT45" s="126"/>
      <c r="OUU45" s="126"/>
      <c r="OUV45" s="126"/>
      <c r="OUW45" s="126"/>
      <c r="OUX45" s="126"/>
      <c r="OUY45" s="126"/>
      <c r="OUZ45" s="126"/>
      <c r="OVA45" s="126"/>
      <c r="OVB45" s="126"/>
      <c r="OVC45" s="126"/>
      <c r="OVD45" s="126"/>
      <c r="OVE45" s="126"/>
      <c r="OVF45" s="126"/>
      <c r="OVG45" s="126"/>
      <c r="OVH45" s="126"/>
      <c r="OVI45" s="126"/>
      <c r="OVJ45" s="126"/>
      <c r="OVK45" s="126"/>
      <c r="OVL45" s="126"/>
      <c r="OVM45" s="126"/>
      <c r="OVN45" s="126"/>
      <c r="OVO45" s="126"/>
      <c r="OVP45" s="126"/>
      <c r="OVQ45" s="126"/>
      <c r="OVR45" s="126"/>
      <c r="OVS45" s="126"/>
      <c r="OVT45" s="126"/>
      <c r="OVU45" s="126"/>
      <c r="OVV45" s="126"/>
      <c r="OVW45" s="126"/>
      <c r="OVX45" s="126"/>
      <c r="OVY45" s="126"/>
      <c r="OVZ45" s="126"/>
      <c r="OWA45" s="126"/>
      <c r="OWB45" s="126"/>
      <c r="OWC45" s="126"/>
      <c r="OWD45" s="126"/>
      <c r="OWE45" s="126"/>
      <c r="OWF45" s="126"/>
      <c r="OWG45" s="126"/>
      <c r="OWH45" s="126"/>
      <c r="OWI45" s="126"/>
      <c r="OWJ45" s="126"/>
      <c r="OWK45" s="126"/>
      <c r="OWL45" s="126"/>
      <c r="OWM45" s="126"/>
      <c r="OWN45" s="126"/>
      <c r="OWO45" s="126"/>
      <c r="OWP45" s="126"/>
      <c r="OWQ45" s="126"/>
      <c r="OWR45" s="126"/>
      <c r="OWS45" s="126"/>
      <c r="OWT45" s="126"/>
      <c r="OWU45" s="126"/>
      <c r="OWV45" s="126"/>
      <c r="OWW45" s="126"/>
      <c r="OWX45" s="126"/>
      <c r="OWY45" s="126"/>
      <c r="OWZ45" s="126"/>
      <c r="OXA45" s="126"/>
      <c r="OXB45" s="126"/>
      <c r="OXC45" s="126"/>
      <c r="OXD45" s="126"/>
      <c r="OXE45" s="126"/>
      <c r="OXF45" s="126"/>
      <c r="OXG45" s="126"/>
      <c r="OXH45" s="126"/>
      <c r="OXI45" s="126"/>
      <c r="OXJ45" s="126"/>
      <c r="OXK45" s="126"/>
      <c r="OXL45" s="126"/>
      <c r="OXM45" s="126"/>
      <c r="OXN45" s="126"/>
      <c r="OXO45" s="126"/>
      <c r="OXP45" s="126"/>
      <c r="OXQ45" s="126"/>
      <c r="OXR45" s="126"/>
      <c r="OXS45" s="126"/>
      <c r="OXT45" s="126"/>
      <c r="OXU45" s="126"/>
      <c r="OXV45" s="126"/>
      <c r="OXW45" s="126"/>
      <c r="OXX45" s="126"/>
      <c r="OXY45" s="126"/>
      <c r="OXZ45" s="126"/>
      <c r="OYA45" s="126"/>
      <c r="OYB45" s="126"/>
      <c r="OYC45" s="126"/>
      <c r="OYD45" s="126"/>
      <c r="OYE45" s="126"/>
      <c r="OYF45" s="126"/>
      <c r="OYG45" s="126"/>
      <c r="OYH45" s="126"/>
      <c r="OYI45" s="126"/>
      <c r="OYJ45" s="126"/>
      <c r="OYK45" s="126"/>
      <c r="OYL45" s="126"/>
      <c r="OYM45" s="126"/>
      <c r="OYN45" s="126"/>
      <c r="OYO45" s="126"/>
      <c r="OYP45" s="126"/>
      <c r="OYQ45" s="126"/>
      <c r="OYR45" s="126"/>
      <c r="OYS45" s="126"/>
      <c r="OYT45" s="126"/>
      <c r="OYU45" s="126"/>
      <c r="OYV45" s="126"/>
      <c r="OYW45" s="126"/>
      <c r="OYX45" s="126"/>
      <c r="OYY45" s="126"/>
      <c r="OYZ45" s="126"/>
      <c r="OZA45" s="126"/>
      <c r="OZB45" s="126"/>
      <c r="OZC45" s="126"/>
      <c r="OZD45" s="126"/>
      <c r="OZE45" s="126"/>
      <c r="OZF45" s="126"/>
      <c r="OZG45" s="126"/>
      <c r="OZH45" s="126"/>
      <c r="OZI45" s="126"/>
      <c r="OZJ45" s="126"/>
      <c r="OZK45" s="126"/>
      <c r="OZL45" s="126"/>
      <c r="OZM45" s="126"/>
      <c r="OZN45" s="126"/>
      <c r="OZO45" s="126"/>
      <c r="OZP45" s="126"/>
      <c r="OZQ45" s="126"/>
      <c r="OZR45" s="126"/>
      <c r="OZS45" s="126"/>
      <c r="OZT45" s="126"/>
      <c r="OZU45" s="126"/>
      <c r="OZV45" s="126"/>
      <c r="OZW45" s="126"/>
      <c r="OZX45" s="126"/>
      <c r="OZY45" s="126"/>
      <c r="OZZ45" s="126"/>
      <c r="PAA45" s="126"/>
      <c r="PAB45" s="126"/>
      <c r="PAC45" s="126"/>
      <c r="PAD45" s="126"/>
      <c r="PAE45" s="126"/>
      <c r="PAF45" s="126"/>
      <c r="PAG45" s="126"/>
      <c r="PAH45" s="126"/>
      <c r="PAI45" s="126"/>
      <c r="PAJ45" s="126"/>
      <c r="PAK45" s="126"/>
      <c r="PAL45" s="126"/>
      <c r="PAM45" s="126"/>
      <c r="PAN45" s="126"/>
      <c r="PAO45" s="126"/>
      <c r="PAP45" s="126"/>
      <c r="PAQ45" s="126"/>
      <c r="PAR45" s="126"/>
      <c r="PAS45" s="126"/>
      <c r="PAT45" s="126"/>
      <c r="PAU45" s="126"/>
      <c r="PAV45" s="126"/>
      <c r="PAW45" s="126"/>
      <c r="PAX45" s="126"/>
      <c r="PAY45" s="126"/>
      <c r="PAZ45" s="126"/>
      <c r="PBA45" s="126"/>
      <c r="PBB45" s="126"/>
      <c r="PBC45" s="126"/>
      <c r="PBD45" s="126"/>
      <c r="PBE45" s="126"/>
      <c r="PBF45" s="126"/>
      <c r="PBG45" s="126"/>
      <c r="PBH45" s="126"/>
      <c r="PBI45" s="126"/>
      <c r="PBJ45" s="126"/>
      <c r="PBK45" s="126"/>
      <c r="PBL45" s="126"/>
      <c r="PBM45" s="126"/>
      <c r="PBN45" s="126"/>
      <c r="PBO45" s="126"/>
      <c r="PBP45" s="126"/>
      <c r="PBQ45" s="126"/>
      <c r="PBR45" s="126"/>
      <c r="PBS45" s="126"/>
      <c r="PBT45" s="126"/>
      <c r="PBU45" s="126"/>
      <c r="PBV45" s="126"/>
      <c r="PBW45" s="126"/>
      <c r="PBX45" s="126"/>
      <c r="PBY45" s="126"/>
      <c r="PBZ45" s="126"/>
      <c r="PCA45" s="126"/>
      <c r="PCB45" s="126"/>
      <c r="PCC45" s="126"/>
      <c r="PCD45" s="126"/>
      <c r="PCE45" s="126"/>
      <c r="PCF45" s="126"/>
      <c r="PCG45" s="126"/>
      <c r="PCH45" s="126"/>
      <c r="PCI45" s="126"/>
      <c r="PCJ45" s="126"/>
      <c r="PCK45" s="126"/>
      <c r="PCL45" s="126"/>
      <c r="PCM45" s="126"/>
      <c r="PCN45" s="126"/>
      <c r="PCO45" s="126"/>
      <c r="PCP45" s="126"/>
      <c r="PCQ45" s="126"/>
      <c r="PCR45" s="126"/>
      <c r="PCS45" s="126"/>
      <c r="PCT45" s="126"/>
      <c r="PCU45" s="126"/>
      <c r="PCV45" s="126"/>
      <c r="PCW45" s="126"/>
      <c r="PCX45" s="126"/>
      <c r="PCY45" s="126"/>
      <c r="PCZ45" s="126"/>
      <c r="PDA45" s="126"/>
      <c r="PDB45" s="126"/>
      <c r="PDC45" s="126"/>
      <c r="PDD45" s="126"/>
      <c r="PDE45" s="126"/>
      <c r="PDF45" s="126"/>
      <c r="PDG45" s="126"/>
      <c r="PDH45" s="126"/>
      <c r="PDI45" s="126"/>
      <c r="PDJ45" s="126"/>
      <c r="PDK45" s="126"/>
      <c r="PDL45" s="126"/>
      <c r="PDM45" s="126"/>
      <c r="PDN45" s="126"/>
      <c r="PDO45" s="126"/>
      <c r="PDP45" s="126"/>
      <c r="PDQ45" s="126"/>
      <c r="PDR45" s="126"/>
      <c r="PDS45" s="126"/>
      <c r="PDT45" s="126"/>
      <c r="PDU45" s="126"/>
      <c r="PDV45" s="126"/>
      <c r="PDW45" s="126"/>
      <c r="PDX45" s="126"/>
      <c r="PDY45" s="126"/>
      <c r="PDZ45" s="126"/>
      <c r="PEA45" s="126"/>
      <c r="PEB45" s="126"/>
      <c r="PEC45" s="126"/>
      <c r="PED45" s="126"/>
      <c r="PEE45" s="126"/>
      <c r="PEF45" s="126"/>
      <c r="PEG45" s="126"/>
      <c r="PEH45" s="126"/>
      <c r="PEI45" s="126"/>
      <c r="PEJ45" s="126"/>
      <c r="PEK45" s="126"/>
      <c r="PEL45" s="126"/>
      <c r="PEM45" s="126"/>
      <c r="PEN45" s="126"/>
      <c r="PEO45" s="126"/>
      <c r="PEP45" s="126"/>
      <c r="PEQ45" s="126"/>
      <c r="PER45" s="126"/>
      <c r="PES45" s="126"/>
      <c r="PET45" s="126"/>
      <c r="PEU45" s="126"/>
      <c r="PEV45" s="126"/>
      <c r="PEW45" s="126"/>
      <c r="PEX45" s="126"/>
      <c r="PEY45" s="126"/>
      <c r="PEZ45" s="126"/>
      <c r="PFA45" s="126"/>
      <c r="PFB45" s="126"/>
      <c r="PFC45" s="126"/>
      <c r="PFD45" s="126"/>
      <c r="PFE45" s="126"/>
      <c r="PFF45" s="126"/>
      <c r="PFG45" s="126"/>
      <c r="PFH45" s="126"/>
      <c r="PFI45" s="126"/>
      <c r="PFJ45" s="126"/>
      <c r="PFK45" s="126"/>
      <c r="PFL45" s="126"/>
      <c r="PFM45" s="126"/>
      <c r="PFN45" s="126"/>
      <c r="PFO45" s="126"/>
      <c r="PFP45" s="126"/>
      <c r="PFQ45" s="126"/>
      <c r="PFR45" s="126"/>
      <c r="PFS45" s="126"/>
      <c r="PFT45" s="126"/>
      <c r="PFU45" s="126"/>
      <c r="PFV45" s="126"/>
      <c r="PFW45" s="126"/>
      <c r="PFX45" s="126"/>
      <c r="PFY45" s="126"/>
      <c r="PFZ45" s="126"/>
      <c r="PGA45" s="126"/>
      <c r="PGB45" s="126"/>
      <c r="PGC45" s="126"/>
      <c r="PGD45" s="126"/>
      <c r="PGE45" s="126"/>
      <c r="PGF45" s="126"/>
      <c r="PGG45" s="126"/>
      <c r="PGH45" s="126"/>
      <c r="PGI45" s="126"/>
      <c r="PGJ45" s="126"/>
      <c r="PGK45" s="126"/>
      <c r="PGL45" s="126"/>
      <c r="PGM45" s="126"/>
      <c r="PGN45" s="126"/>
      <c r="PGO45" s="126"/>
      <c r="PGP45" s="126"/>
      <c r="PGQ45" s="126"/>
      <c r="PGR45" s="126"/>
      <c r="PGS45" s="126"/>
      <c r="PGT45" s="126"/>
      <c r="PGU45" s="126"/>
      <c r="PGV45" s="126"/>
      <c r="PGW45" s="126"/>
      <c r="PGX45" s="126"/>
      <c r="PGY45" s="126"/>
      <c r="PGZ45" s="126"/>
      <c r="PHA45" s="126"/>
      <c r="PHB45" s="126"/>
      <c r="PHC45" s="126"/>
      <c r="PHD45" s="126"/>
      <c r="PHE45" s="126"/>
      <c r="PHF45" s="126"/>
      <c r="PHG45" s="126"/>
      <c r="PHH45" s="126"/>
      <c r="PHI45" s="126"/>
      <c r="PHJ45" s="126"/>
      <c r="PHK45" s="126"/>
      <c r="PHL45" s="126"/>
      <c r="PHM45" s="126"/>
      <c r="PHN45" s="126"/>
      <c r="PHO45" s="126"/>
      <c r="PHP45" s="126"/>
      <c r="PHQ45" s="126"/>
      <c r="PHR45" s="126"/>
      <c r="PHS45" s="126"/>
      <c r="PHT45" s="126"/>
      <c r="PHU45" s="126"/>
      <c r="PHV45" s="126"/>
      <c r="PHW45" s="126"/>
      <c r="PHX45" s="126"/>
      <c r="PHY45" s="126"/>
      <c r="PHZ45" s="126"/>
      <c r="PIA45" s="126"/>
      <c r="PIB45" s="126"/>
      <c r="PIC45" s="126"/>
      <c r="PID45" s="126"/>
      <c r="PIE45" s="126"/>
      <c r="PIF45" s="126"/>
      <c r="PIG45" s="126"/>
      <c r="PIH45" s="126"/>
      <c r="PII45" s="126"/>
      <c r="PIJ45" s="126"/>
      <c r="PIK45" s="126"/>
      <c r="PIL45" s="126"/>
      <c r="PIM45" s="126"/>
      <c r="PIN45" s="126"/>
      <c r="PIO45" s="126"/>
      <c r="PIP45" s="126"/>
      <c r="PIQ45" s="126"/>
      <c r="PIR45" s="126"/>
      <c r="PIS45" s="126"/>
      <c r="PIT45" s="126"/>
      <c r="PIU45" s="126"/>
      <c r="PIV45" s="126"/>
      <c r="PIW45" s="126"/>
      <c r="PIX45" s="126"/>
      <c r="PIY45" s="126"/>
      <c r="PIZ45" s="126"/>
      <c r="PJA45" s="126"/>
      <c r="PJB45" s="126"/>
      <c r="PJC45" s="126"/>
      <c r="PJD45" s="126"/>
      <c r="PJE45" s="126"/>
      <c r="PJF45" s="126"/>
      <c r="PJG45" s="126"/>
      <c r="PJH45" s="126"/>
      <c r="PJI45" s="126"/>
      <c r="PJJ45" s="126"/>
      <c r="PJK45" s="126"/>
      <c r="PJL45" s="126"/>
      <c r="PJM45" s="126"/>
      <c r="PJN45" s="126"/>
      <c r="PJO45" s="126"/>
      <c r="PJP45" s="126"/>
      <c r="PJQ45" s="126"/>
      <c r="PJR45" s="126"/>
      <c r="PJS45" s="126"/>
      <c r="PJT45" s="126"/>
      <c r="PJU45" s="126"/>
      <c r="PJV45" s="126"/>
      <c r="PJW45" s="126"/>
      <c r="PJX45" s="126"/>
      <c r="PJY45" s="126"/>
      <c r="PJZ45" s="126"/>
      <c r="PKA45" s="126"/>
      <c r="PKB45" s="126"/>
      <c r="PKC45" s="126"/>
      <c r="PKD45" s="126"/>
      <c r="PKE45" s="126"/>
      <c r="PKF45" s="126"/>
      <c r="PKG45" s="126"/>
      <c r="PKH45" s="126"/>
      <c r="PKI45" s="126"/>
      <c r="PKJ45" s="126"/>
      <c r="PKK45" s="126"/>
      <c r="PKL45" s="126"/>
      <c r="PKM45" s="126"/>
      <c r="PKN45" s="126"/>
      <c r="PKO45" s="126"/>
      <c r="PKP45" s="126"/>
      <c r="PKQ45" s="126"/>
      <c r="PKR45" s="126"/>
      <c r="PKS45" s="126"/>
      <c r="PKT45" s="126"/>
      <c r="PKU45" s="126"/>
      <c r="PKV45" s="126"/>
      <c r="PKW45" s="126"/>
      <c r="PKX45" s="126"/>
      <c r="PKY45" s="126"/>
      <c r="PKZ45" s="126"/>
      <c r="PLA45" s="126"/>
      <c r="PLB45" s="126"/>
      <c r="PLC45" s="126"/>
      <c r="PLD45" s="126"/>
      <c r="PLE45" s="126"/>
      <c r="PLF45" s="126"/>
      <c r="PLG45" s="126"/>
      <c r="PLH45" s="126"/>
      <c r="PLI45" s="126"/>
      <c r="PLJ45" s="126"/>
      <c r="PLK45" s="126"/>
      <c r="PLL45" s="126"/>
      <c r="PLM45" s="126"/>
      <c r="PLN45" s="126"/>
      <c r="PLO45" s="126"/>
      <c r="PLP45" s="126"/>
      <c r="PLQ45" s="126"/>
      <c r="PLR45" s="126"/>
      <c r="PLS45" s="126"/>
      <c r="PLT45" s="126"/>
      <c r="PLU45" s="126"/>
      <c r="PLV45" s="126"/>
      <c r="PLW45" s="126"/>
      <c r="PLX45" s="126"/>
      <c r="PLY45" s="126"/>
      <c r="PLZ45" s="126"/>
      <c r="PMA45" s="126"/>
      <c r="PMB45" s="126"/>
      <c r="PMC45" s="126"/>
      <c r="PMD45" s="126"/>
      <c r="PME45" s="126"/>
      <c r="PMF45" s="126"/>
      <c r="PMG45" s="126"/>
      <c r="PMH45" s="126"/>
      <c r="PMI45" s="126"/>
      <c r="PMJ45" s="126"/>
      <c r="PMK45" s="126"/>
      <c r="PML45" s="126"/>
      <c r="PMM45" s="126"/>
      <c r="PMN45" s="126"/>
      <c r="PMO45" s="126"/>
      <c r="PMP45" s="126"/>
      <c r="PMQ45" s="126"/>
      <c r="PMR45" s="126"/>
      <c r="PMS45" s="126"/>
      <c r="PMT45" s="126"/>
      <c r="PMU45" s="126"/>
      <c r="PMV45" s="126"/>
      <c r="PMW45" s="126"/>
      <c r="PMX45" s="126"/>
      <c r="PMY45" s="126"/>
      <c r="PMZ45" s="126"/>
      <c r="PNA45" s="126"/>
      <c r="PNB45" s="126"/>
      <c r="PNC45" s="126"/>
      <c r="PND45" s="126"/>
      <c r="PNE45" s="126"/>
      <c r="PNF45" s="126"/>
      <c r="PNG45" s="126"/>
      <c r="PNH45" s="126"/>
      <c r="PNI45" s="126"/>
      <c r="PNJ45" s="126"/>
      <c r="PNK45" s="126"/>
      <c r="PNL45" s="126"/>
      <c r="PNM45" s="126"/>
      <c r="PNN45" s="126"/>
      <c r="PNO45" s="126"/>
      <c r="PNP45" s="126"/>
      <c r="PNQ45" s="126"/>
      <c r="PNR45" s="126"/>
      <c r="PNS45" s="126"/>
      <c r="PNT45" s="126"/>
      <c r="PNU45" s="126"/>
      <c r="PNV45" s="126"/>
      <c r="PNW45" s="126"/>
      <c r="PNX45" s="126"/>
      <c r="PNY45" s="126"/>
      <c r="PNZ45" s="126"/>
      <c r="POA45" s="126"/>
      <c r="POB45" s="126"/>
      <c r="POC45" s="126"/>
      <c r="POD45" s="126"/>
      <c r="POE45" s="126"/>
      <c r="POF45" s="126"/>
      <c r="POG45" s="126"/>
      <c r="POH45" s="126"/>
      <c r="POI45" s="126"/>
      <c r="POJ45" s="126"/>
      <c r="POK45" s="126"/>
      <c r="POL45" s="126"/>
      <c r="POM45" s="126"/>
      <c r="PON45" s="126"/>
      <c r="POO45" s="126"/>
      <c r="POP45" s="126"/>
      <c r="POQ45" s="126"/>
      <c r="POR45" s="126"/>
      <c r="POS45" s="126"/>
      <c r="POT45" s="126"/>
      <c r="POU45" s="126"/>
      <c r="POV45" s="126"/>
      <c r="POW45" s="126"/>
      <c r="POX45" s="126"/>
      <c r="POY45" s="126"/>
      <c r="POZ45" s="126"/>
      <c r="PPA45" s="126"/>
      <c r="PPB45" s="126"/>
      <c r="PPC45" s="126"/>
      <c r="PPD45" s="126"/>
      <c r="PPE45" s="126"/>
      <c r="PPF45" s="126"/>
      <c r="PPG45" s="126"/>
      <c r="PPH45" s="126"/>
      <c r="PPI45" s="126"/>
      <c r="PPJ45" s="126"/>
      <c r="PPK45" s="126"/>
      <c r="PPL45" s="126"/>
      <c r="PPM45" s="126"/>
      <c r="PPN45" s="126"/>
      <c r="PPO45" s="126"/>
      <c r="PPP45" s="126"/>
      <c r="PPQ45" s="126"/>
      <c r="PPR45" s="126"/>
      <c r="PPS45" s="126"/>
      <c r="PPT45" s="126"/>
      <c r="PPU45" s="126"/>
      <c r="PPV45" s="126"/>
      <c r="PPW45" s="126"/>
      <c r="PPX45" s="126"/>
      <c r="PPY45" s="126"/>
      <c r="PPZ45" s="126"/>
      <c r="PQA45" s="126"/>
      <c r="PQB45" s="126"/>
      <c r="PQC45" s="126"/>
      <c r="PQD45" s="126"/>
      <c r="PQE45" s="126"/>
      <c r="PQF45" s="126"/>
      <c r="PQG45" s="126"/>
      <c r="PQH45" s="126"/>
      <c r="PQI45" s="126"/>
      <c r="PQJ45" s="126"/>
      <c r="PQK45" s="126"/>
      <c r="PQL45" s="126"/>
      <c r="PQM45" s="126"/>
      <c r="PQN45" s="126"/>
      <c r="PQO45" s="126"/>
      <c r="PQP45" s="126"/>
      <c r="PQQ45" s="126"/>
      <c r="PQR45" s="126"/>
      <c r="PQS45" s="126"/>
      <c r="PQT45" s="126"/>
      <c r="PQU45" s="126"/>
      <c r="PQV45" s="126"/>
      <c r="PQW45" s="126"/>
      <c r="PQX45" s="126"/>
      <c r="PQY45" s="126"/>
      <c r="PQZ45" s="126"/>
      <c r="PRA45" s="126"/>
      <c r="PRB45" s="126"/>
      <c r="PRC45" s="126"/>
      <c r="PRD45" s="126"/>
      <c r="PRE45" s="126"/>
      <c r="PRF45" s="126"/>
      <c r="PRG45" s="126"/>
      <c r="PRH45" s="126"/>
      <c r="PRI45" s="126"/>
      <c r="PRJ45" s="126"/>
      <c r="PRK45" s="126"/>
      <c r="PRL45" s="126"/>
      <c r="PRM45" s="126"/>
      <c r="PRN45" s="126"/>
      <c r="PRO45" s="126"/>
      <c r="PRP45" s="126"/>
      <c r="PRQ45" s="126"/>
      <c r="PRR45" s="126"/>
      <c r="PRS45" s="126"/>
      <c r="PRT45" s="126"/>
      <c r="PRU45" s="126"/>
      <c r="PRV45" s="126"/>
      <c r="PRW45" s="126"/>
      <c r="PRX45" s="126"/>
      <c r="PRY45" s="126"/>
      <c r="PRZ45" s="126"/>
      <c r="PSA45" s="126"/>
      <c r="PSB45" s="126"/>
      <c r="PSC45" s="126"/>
      <c r="PSD45" s="126"/>
      <c r="PSE45" s="126"/>
      <c r="PSF45" s="126"/>
      <c r="PSG45" s="126"/>
      <c r="PSH45" s="126"/>
      <c r="PSI45" s="126"/>
      <c r="PSJ45" s="126"/>
      <c r="PSK45" s="126"/>
      <c r="PSL45" s="126"/>
      <c r="PSM45" s="126"/>
      <c r="PSN45" s="126"/>
      <c r="PSO45" s="126"/>
      <c r="PSP45" s="126"/>
      <c r="PSQ45" s="126"/>
      <c r="PSR45" s="126"/>
      <c r="PSS45" s="126"/>
      <c r="PST45" s="126"/>
      <c r="PSU45" s="126"/>
      <c r="PSV45" s="126"/>
      <c r="PSW45" s="126"/>
      <c r="PSX45" s="126"/>
      <c r="PSY45" s="126"/>
      <c r="PSZ45" s="126"/>
      <c r="PTA45" s="126"/>
      <c r="PTB45" s="126"/>
      <c r="PTC45" s="126"/>
      <c r="PTD45" s="126"/>
      <c r="PTE45" s="126"/>
      <c r="PTF45" s="126"/>
      <c r="PTG45" s="126"/>
      <c r="PTH45" s="126"/>
      <c r="PTI45" s="126"/>
      <c r="PTJ45" s="126"/>
      <c r="PTK45" s="126"/>
      <c r="PTL45" s="126"/>
      <c r="PTM45" s="126"/>
      <c r="PTN45" s="126"/>
      <c r="PTO45" s="126"/>
      <c r="PTP45" s="126"/>
      <c r="PTQ45" s="126"/>
      <c r="PTR45" s="126"/>
      <c r="PTS45" s="126"/>
      <c r="PTT45" s="126"/>
      <c r="PTU45" s="126"/>
      <c r="PTV45" s="126"/>
      <c r="PTW45" s="126"/>
      <c r="PTX45" s="126"/>
      <c r="PTY45" s="126"/>
      <c r="PTZ45" s="126"/>
      <c r="PUA45" s="126"/>
      <c r="PUB45" s="126"/>
      <c r="PUC45" s="126"/>
      <c r="PUD45" s="126"/>
      <c r="PUE45" s="126"/>
      <c r="PUF45" s="126"/>
      <c r="PUG45" s="126"/>
      <c r="PUH45" s="126"/>
      <c r="PUI45" s="126"/>
      <c r="PUJ45" s="126"/>
      <c r="PUK45" s="126"/>
      <c r="PUL45" s="126"/>
      <c r="PUM45" s="126"/>
      <c r="PUN45" s="126"/>
      <c r="PUO45" s="126"/>
      <c r="PUP45" s="126"/>
      <c r="PUQ45" s="126"/>
      <c r="PUR45" s="126"/>
      <c r="PUS45" s="126"/>
      <c r="PUT45" s="126"/>
      <c r="PUU45" s="126"/>
      <c r="PUV45" s="126"/>
      <c r="PUW45" s="126"/>
      <c r="PUX45" s="126"/>
      <c r="PUY45" s="126"/>
      <c r="PUZ45" s="126"/>
      <c r="PVA45" s="126"/>
      <c r="PVB45" s="126"/>
      <c r="PVC45" s="126"/>
      <c r="PVD45" s="126"/>
      <c r="PVE45" s="126"/>
      <c r="PVF45" s="126"/>
      <c r="PVG45" s="126"/>
      <c r="PVH45" s="126"/>
      <c r="PVI45" s="126"/>
      <c r="PVJ45" s="126"/>
      <c r="PVK45" s="126"/>
      <c r="PVL45" s="126"/>
      <c r="PVM45" s="126"/>
      <c r="PVN45" s="126"/>
      <c r="PVO45" s="126"/>
      <c r="PVP45" s="126"/>
      <c r="PVQ45" s="126"/>
      <c r="PVR45" s="126"/>
      <c r="PVS45" s="126"/>
      <c r="PVT45" s="126"/>
      <c r="PVU45" s="126"/>
      <c r="PVV45" s="126"/>
      <c r="PVW45" s="126"/>
      <c r="PVX45" s="126"/>
      <c r="PVY45" s="126"/>
      <c r="PVZ45" s="126"/>
      <c r="PWA45" s="126"/>
      <c r="PWB45" s="126"/>
      <c r="PWC45" s="126"/>
      <c r="PWD45" s="126"/>
      <c r="PWE45" s="126"/>
      <c r="PWF45" s="126"/>
      <c r="PWG45" s="126"/>
      <c r="PWH45" s="126"/>
      <c r="PWI45" s="126"/>
      <c r="PWJ45" s="126"/>
      <c r="PWK45" s="126"/>
      <c r="PWL45" s="126"/>
      <c r="PWM45" s="126"/>
      <c r="PWN45" s="126"/>
      <c r="PWO45" s="126"/>
      <c r="PWP45" s="126"/>
      <c r="PWQ45" s="126"/>
      <c r="PWR45" s="126"/>
      <c r="PWS45" s="126"/>
      <c r="PWT45" s="126"/>
      <c r="PWU45" s="126"/>
      <c r="PWV45" s="126"/>
      <c r="PWW45" s="126"/>
      <c r="PWX45" s="126"/>
      <c r="PWY45" s="126"/>
      <c r="PWZ45" s="126"/>
      <c r="PXA45" s="126"/>
      <c r="PXB45" s="126"/>
      <c r="PXC45" s="126"/>
      <c r="PXD45" s="126"/>
      <c r="PXE45" s="126"/>
      <c r="PXF45" s="126"/>
      <c r="PXG45" s="126"/>
      <c r="PXH45" s="126"/>
      <c r="PXI45" s="126"/>
      <c r="PXJ45" s="126"/>
      <c r="PXK45" s="126"/>
      <c r="PXL45" s="126"/>
      <c r="PXM45" s="126"/>
      <c r="PXN45" s="126"/>
      <c r="PXO45" s="126"/>
      <c r="PXP45" s="126"/>
      <c r="PXQ45" s="126"/>
      <c r="PXR45" s="126"/>
      <c r="PXS45" s="126"/>
      <c r="PXT45" s="126"/>
      <c r="PXU45" s="126"/>
      <c r="PXV45" s="126"/>
      <c r="PXW45" s="126"/>
      <c r="PXX45" s="126"/>
      <c r="PXY45" s="126"/>
      <c r="PXZ45" s="126"/>
      <c r="PYA45" s="126"/>
      <c r="PYB45" s="126"/>
      <c r="PYC45" s="126"/>
      <c r="PYD45" s="126"/>
      <c r="PYE45" s="126"/>
      <c r="PYF45" s="126"/>
      <c r="PYG45" s="126"/>
      <c r="PYH45" s="126"/>
      <c r="PYI45" s="126"/>
      <c r="PYJ45" s="126"/>
      <c r="PYK45" s="126"/>
      <c r="PYL45" s="126"/>
      <c r="PYM45" s="126"/>
      <c r="PYN45" s="126"/>
      <c r="PYO45" s="126"/>
      <c r="PYP45" s="126"/>
      <c r="PYQ45" s="126"/>
      <c r="PYR45" s="126"/>
      <c r="PYS45" s="126"/>
      <c r="PYT45" s="126"/>
      <c r="PYU45" s="126"/>
      <c r="PYV45" s="126"/>
      <c r="PYW45" s="126"/>
      <c r="PYX45" s="126"/>
      <c r="PYY45" s="126"/>
      <c r="PYZ45" s="126"/>
      <c r="PZA45" s="126"/>
      <c r="PZB45" s="126"/>
      <c r="PZC45" s="126"/>
      <c r="PZD45" s="126"/>
      <c r="PZE45" s="126"/>
      <c r="PZF45" s="126"/>
      <c r="PZG45" s="126"/>
      <c r="PZH45" s="126"/>
      <c r="PZI45" s="126"/>
      <c r="PZJ45" s="126"/>
      <c r="PZK45" s="126"/>
      <c r="PZL45" s="126"/>
      <c r="PZM45" s="126"/>
      <c r="PZN45" s="126"/>
      <c r="PZO45" s="126"/>
      <c r="PZP45" s="126"/>
      <c r="PZQ45" s="126"/>
      <c r="PZR45" s="126"/>
      <c r="PZS45" s="126"/>
      <c r="PZT45" s="126"/>
      <c r="PZU45" s="126"/>
      <c r="PZV45" s="126"/>
      <c r="PZW45" s="126"/>
      <c r="PZX45" s="126"/>
      <c r="PZY45" s="126"/>
      <c r="PZZ45" s="126"/>
      <c r="QAA45" s="126"/>
      <c r="QAB45" s="126"/>
      <c r="QAC45" s="126"/>
      <c r="QAD45" s="126"/>
      <c r="QAE45" s="126"/>
      <c r="QAF45" s="126"/>
      <c r="QAG45" s="126"/>
      <c r="QAH45" s="126"/>
      <c r="QAI45" s="126"/>
      <c r="QAJ45" s="126"/>
      <c r="QAK45" s="126"/>
      <c r="QAL45" s="126"/>
      <c r="QAM45" s="126"/>
      <c r="QAN45" s="126"/>
      <c r="QAO45" s="126"/>
      <c r="QAP45" s="126"/>
      <c r="QAQ45" s="126"/>
      <c r="QAR45" s="126"/>
      <c r="QAS45" s="126"/>
      <c r="QAT45" s="126"/>
      <c r="QAU45" s="126"/>
      <c r="QAV45" s="126"/>
      <c r="QAW45" s="126"/>
      <c r="QAX45" s="126"/>
      <c r="QAY45" s="126"/>
      <c r="QAZ45" s="126"/>
      <c r="QBA45" s="126"/>
      <c r="QBB45" s="126"/>
      <c r="QBC45" s="126"/>
      <c r="QBD45" s="126"/>
      <c r="QBE45" s="126"/>
      <c r="QBF45" s="126"/>
      <c r="QBG45" s="126"/>
      <c r="QBH45" s="126"/>
      <c r="QBI45" s="126"/>
      <c r="QBJ45" s="126"/>
      <c r="QBK45" s="126"/>
      <c r="QBL45" s="126"/>
      <c r="QBM45" s="126"/>
      <c r="QBN45" s="126"/>
      <c r="QBO45" s="126"/>
      <c r="QBP45" s="126"/>
      <c r="QBQ45" s="126"/>
      <c r="QBR45" s="126"/>
      <c r="QBS45" s="126"/>
      <c r="QBT45" s="126"/>
      <c r="QBU45" s="126"/>
      <c r="QBV45" s="126"/>
      <c r="QBW45" s="126"/>
      <c r="QBX45" s="126"/>
      <c r="QBY45" s="126"/>
      <c r="QBZ45" s="126"/>
      <c r="QCA45" s="126"/>
      <c r="QCB45" s="126"/>
      <c r="QCC45" s="126"/>
      <c r="QCD45" s="126"/>
      <c r="QCE45" s="126"/>
      <c r="QCF45" s="126"/>
      <c r="QCG45" s="126"/>
      <c r="QCH45" s="126"/>
      <c r="QCI45" s="126"/>
      <c r="QCJ45" s="126"/>
      <c r="QCK45" s="126"/>
      <c r="QCL45" s="126"/>
      <c r="QCM45" s="126"/>
      <c r="QCN45" s="126"/>
      <c r="QCO45" s="126"/>
      <c r="QCP45" s="126"/>
      <c r="QCQ45" s="126"/>
      <c r="QCR45" s="126"/>
      <c r="QCS45" s="126"/>
      <c r="QCT45" s="126"/>
      <c r="QCU45" s="126"/>
      <c r="QCV45" s="126"/>
      <c r="QCW45" s="126"/>
      <c r="QCX45" s="126"/>
      <c r="QCY45" s="126"/>
      <c r="QCZ45" s="126"/>
      <c r="QDA45" s="126"/>
      <c r="QDB45" s="126"/>
      <c r="QDC45" s="126"/>
      <c r="QDD45" s="126"/>
      <c r="QDE45" s="126"/>
      <c r="QDF45" s="126"/>
      <c r="QDG45" s="126"/>
      <c r="QDH45" s="126"/>
      <c r="QDI45" s="126"/>
      <c r="QDJ45" s="126"/>
      <c r="QDK45" s="126"/>
      <c r="QDL45" s="126"/>
      <c r="QDM45" s="126"/>
      <c r="QDN45" s="126"/>
      <c r="QDO45" s="126"/>
      <c r="QDP45" s="126"/>
      <c r="QDQ45" s="126"/>
      <c r="QDR45" s="126"/>
      <c r="QDS45" s="126"/>
      <c r="QDT45" s="126"/>
      <c r="QDU45" s="126"/>
      <c r="QDV45" s="126"/>
      <c r="QDW45" s="126"/>
      <c r="QDX45" s="126"/>
      <c r="QDY45" s="126"/>
      <c r="QDZ45" s="126"/>
      <c r="QEA45" s="126"/>
      <c r="QEB45" s="126"/>
      <c r="QEC45" s="126"/>
      <c r="QED45" s="126"/>
      <c r="QEE45" s="126"/>
      <c r="QEF45" s="126"/>
      <c r="QEG45" s="126"/>
      <c r="QEH45" s="126"/>
      <c r="QEI45" s="126"/>
      <c r="QEJ45" s="126"/>
      <c r="QEK45" s="126"/>
      <c r="QEL45" s="126"/>
      <c r="QEM45" s="126"/>
      <c r="QEN45" s="126"/>
      <c r="QEO45" s="126"/>
      <c r="QEP45" s="126"/>
      <c r="QEQ45" s="126"/>
      <c r="QER45" s="126"/>
      <c r="QES45" s="126"/>
      <c r="QET45" s="126"/>
      <c r="QEU45" s="126"/>
      <c r="QEV45" s="126"/>
      <c r="QEW45" s="126"/>
      <c r="QEX45" s="126"/>
      <c r="QEY45" s="126"/>
      <c r="QEZ45" s="126"/>
      <c r="QFA45" s="126"/>
      <c r="QFB45" s="126"/>
      <c r="QFC45" s="126"/>
      <c r="QFD45" s="126"/>
      <c r="QFE45" s="126"/>
      <c r="QFF45" s="126"/>
      <c r="QFG45" s="126"/>
      <c r="QFH45" s="126"/>
      <c r="QFI45" s="126"/>
      <c r="QFJ45" s="126"/>
      <c r="QFK45" s="126"/>
      <c r="QFL45" s="126"/>
      <c r="QFM45" s="126"/>
      <c r="QFN45" s="126"/>
      <c r="QFO45" s="126"/>
      <c r="QFP45" s="126"/>
      <c r="QFQ45" s="126"/>
      <c r="QFR45" s="126"/>
      <c r="QFS45" s="126"/>
      <c r="QFT45" s="126"/>
      <c r="QFU45" s="126"/>
      <c r="QFV45" s="126"/>
      <c r="QFW45" s="126"/>
      <c r="QFX45" s="126"/>
      <c r="QFY45" s="126"/>
      <c r="QFZ45" s="126"/>
      <c r="QGA45" s="126"/>
      <c r="QGB45" s="126"/>
      <c r="QGC45" s="126"/>
      <c r="QGD45" s="126"/>
      <c r="QGE45" s="126"/>
      <c r="QGF45" s="126"/>
      <c r="QGG45" s="126"/>
      <c r="QGH45" s="126"/>
      <c r="QGI45" s="126"/>
      <c r="QGJ45" s="126"/>
      <c r="QGK45" s="126"/>
      <c r="QGL45" s="126"/>
      <c r="QGM45" s="126"/>
      <c r="QGN45" s="126"/>
      <c r="QGO45" s="126"/>
      <c r="QGP45" s="126"/>
      <c r="QGQ45" s="126"/>
      <c r="QGR45" s="126"/>
      <c r="QGS45" s="126"/>
      <c r="QGT45" s="126"/>
      <c r="QGU45" s="126"/>
      <c r="QGV45" s="126"/>
      <c r="QGW45" s="126"/>
      <c r="QGX45" s="126"/>
      <c r="QGY45" s="126"/>
      <c r="QGZ45" s="126"/>
      <c r="QHA45" s="126"/>
      <c r="QHB45" s="126"/>
      <c r="QHC45" s="126"/>
      <c r="QHD45" s="126"/>
      <c r="QHE45" s="126"/>
      <c r="QHF45" s="126"/>
      <c r="QHG45" s="126"/>
      <c r="QHH45" s="126"/>
      <c r="QHI45" s="126"/>
      <c r="QHJ45" s="126"/>
      <c r="QHK45" s="126"/>
      <c r="QHL45" s="126"/>
      <c r="QHM45" s="126"/>
      <c r="QHN45" s="126"/>
      <c r="QHO45" s="126"/>
      <c r="QHP45" s="126"/>
      <c r="QHQ45" s="126"/>
      <c r="QHR45" s="126"/>
      <c r="QHS45" s="126"/>
      <c r="QHT45" s="126"/>
      <c r="QHU45" s="126"/>
      <c r="QHV45" s="126"/>
      <c r="QHW45" s="126"/>
      <c r="QHX45" s="126"/>
      <c r="QHY45" s="126"/>
      <c r="QHZ45" s="126"/>
      <c r="QIA45" s="126"/>
      <c r="QIB45" s="126"/>
      <c r="QIC45" s="126"/>
      <c r="QID45" s="126"/>
      <c r="QIE45" s="126"/>
      <c r="QIF45" s="126"/>
      <c r="QIG45" s="126"/>
      <c r="QIH45" s="126"/>
      <c r="QII45" s="126"/>
      <c r="QIJ45" s="126"/>
      <c r="QIK45" s="126"/>
      <c r="QIL45" s="126"/>
      <c r="QIM45" s="126"/>
      <c r="QIN45" s="126"/>
      <c r="QIO45" s="126"/>
      <c r="QIP45" s="126"/>
      <c r="QIQ45" s="126"/>
      <c r="QIR45" s="126"/>
      <c r="QIS45" s="126"/>
      <c r="QIT45" s="126"/>
      <c r="QIU45" s="126"/>
      <c r="QIV45" s="126"/>
      <c r="QIW45" s="126"/>
      <c r="QIX45" s="126"/>
      <c r="QIY45" s="126"/>
      <c r="QIZ45" s="126"/>
      <c r="QJA45" s="126"/>
      <c r="QJB45" s="126"/>
      <c r="QJC45" s="126"/>
      <c r="QJD45" s="126"/>
      <c r="QJE45" s="126"/>
      <c r="QJF45" s="126"/>
      <c r="QJG45" s="126"/>
      <c r="QJH45" s="126"/>
      <c r="QJI45" s="126"/>
      <c r="QJJ45" s="126"/>
      <c r="QJK45" s="126"/>
      <c r="QJL45" s="126"/>
      <c r="QJM45" s="126"/>
      <c r="QJN45" s="126"/>
      <c r="QJO45" s="126"/>
      <c r="QJP45" s="126"/>
      <c r="QJQ45" s="126"/>
      <c r="QJR45" s="126"/>
      <c r="QJS45" s="126"/>
      <c r="QJT45" s="126"/>
      <c r="QJU45" s="126"/>
      <c r="QJV45" s="126"/>
      <c r="QJW45" s="126"/>
      <c r="QJX45" s="126"/>
      <c r="QJY45" s="126"/>
      <c r="QJZ45" s="126"/>
      <c r="QKA45" s="126"/>
      <c r="QKB45" s="126"/>
      <c r="QKC45" s="126"/>
      <c r="QKD45" s="126"/>
      <c r="QKE45" s="126"/>
      <c r="QKF45" s="126"/>
      <c r="QKG45" s="126"/>
      <c r="QKH45" s="126"/>
      <c r="QKI45" s="126"/>
      <c r="QKJ45" s="126"/>
      <c r="QKK45" s="126"/>
      <c r="QKL45" s="126"/>
      <c r="QKM45" s="126"/>
      <c r="QKN45" s="126"/>
      <c r="QKO45" s="126"/>
      <c r="QKP45" s="126"/>
      <c r="QKQ45" s="126"/>
      <c r="QKR45" s="126"/>
      <c r="QKS45" s="126"/>
      <c r="QKT45" s="126"/>
      <c r="QKU45" s="126"/>
      <c r="QKV45" s="126"/>
      <c r="QKW45" s="126"/>
      <c r="QKX45" s="126"/>
      <c r="QKY45" s="126"/>
      <c r="QKZ45" s="126"/>
      <c r="QLA45" s="126"/>
      <c r="QLB45" s="126"/>
      <c r="QLC45" s="126"/>
      <c r="QLD45" s="126"/>
      <c r="QLE45" s="126"/>
      <c r="QLF45" s="126"/>
      <c r="QLG45" s="126"/>
      <c r="QLH45" s="126"/>
      <c r="QLI45" s="126"/>
      <c r="QLJ45" s="126"/>
      <c r="QLK45" s="126"/>
      <c r="QLL45" s="126"/>
      <c r="QLM45" s="126"/>
      <c r="QLN45" s="126"/>
      <c r="QLO45" s="126"/>
      <c r="QLP45" s="126"/>
      <c r="QLQ45" s="126"/>
      <c r="QLR45" s="126"/>
      <c r="QLS45" s="126"/>
      <c r="QLT45" s="126"/>
      <c r="QLU45" s="126"/>
      <c r="QLV45" s="126"/>
      <c r="QLW45" s="126"/>
      <c r="QLX45" s="126"/>
      <c r="QLY45" s="126"/>
      <c r="QLZ45" s="126"/>
      <c r="QMA45" s="126"/>
      <c r="QMB45" s="126"/>
      <c r="QMC45" s="126"/>
      <c r="QMD45" s="126"/>
      <c r="QME45" s="126"/>
      <c r="QMF45" s="126"/>
      <c r="QMG45" s="126"/>
      <c r="QMH45" s="126"/>
      <c r="QMI45" s="126"/>
      <c r="QMJ45" s="126"/>
      <c r="QMK45" s="126"/>
      <c r="QML45" s="126"/>
      <c r="QMM45" s="126"/>
      <c r="QMN45" s="126"/>
      <c r="QMO45" s="126"/>
      <c r="QMP45" s="126"/>
      <c r="QMQ45" s="126"/>
      <c r="QMR45" s="126"/>
      <c r="QMS45" s="126"/>
      <c r="QMT45" s="126"/>
      <c r="QMU45" s="126"/>
      <c r="QMV45" s="126"/>
      <c r="QMW45" s="126"/>
      <c r="QMX45" s="126"/>
      <c r="QMY45" s="126"/>
      <c r="QMZ45" s="126"/>
      <c r="QNA45" s="126"/>
      <c r="QNB45" s="126"/>
      <c r="QNC45" s="126"/>
      <c r="QND45" s="126"/>
      <c r="QNE45" s="126"/>
      <c r="QNF45" s="126"/>
      <c r="QNG45" s="126"/>
      <c r="QNH45" s="126"/>
      <c r="QNI45" s="126"/>
      <c r="QNJ45" s="126"/>
      <c r="QNK45" s="126"/>
      <c r="QNL45" s="126"/>
      <c r="QNM45" s="126"/>
      <c r="QNN45" s="126"/>
      <c r="QNO45" s="126"/>
      <c r="QNP45" s="126"/>
      <c r="QNQ45" s="126"/>
      <c r="QNR45" s="126"/>
      <c r="QNS45" s="126"/>
      <c r="QNT45" s="126"/>
      <c r="QNU45" s="126"/>
      <c r="QNV45" s="126"/>
      <c r="QNW45" s="126"/>
      <c r="QNX45" s="126"/>
      <c r="QNY45" s="126"/>
      <c r="QNZ45" s="126"/>
      <c r="QOA45" s="126"/>
      <c r="QOB45" s="126"/>
      <c r="QOC45" s="126"/>
      <c r="QOD45" s="126"/>
      <c r="QOE45" s="126"/>
      <c r="QOF45" s="126"/>
      <c r="QOG45" s="126"/>
      <c r="QOH45" s="126"/>
      <c r="QOI45" s="126"/>
      <c r="QOJ45" s="126"/>
      <c r="QOK45" s="126"/>
      <c r="QOL45" s="126"/>
      <c r="QOM45" s="126"/>
      <c r="QON45" s="126"/>
      <c r="QOO45" s="126"/>
      <c r="QOP45" s="126"/>
      <c r="QOQ45" s="126"/>
      <c r="QOR45" s="126"/>
      <c r="QOS45" s="126"/>
      <c r="QOT45" s="126"/>
      <c r="QOU45" s="126"/>
      <c r="QOV45" s="126"/>
      <c r="QOW45" s="126"/>
      <c r="QOX45" s="126"/>
      <c r="QOY45" s="126"/>
      <c r="QOZ45" s="126"/>
      <c r="QPA45" s="126"/>
      <c r="QPB45" s="126"/>
      <c r="QPC45" s="126"/>
      <c r="QPD45" s="126"/>
      <c r="QPE45" s="126"/>
      <c r="QPF45" s="126"/>
      <c r="QPG45" s="126"/>
      <c r="QPH45" s="126"/>
      <c r="QPI45" s="126"/>
      <c r="QPJ45" s="126"/>
      <c r="QPK45" s="126"/>
      <c r="QPL45" s="126"/>
      <c r="QPM45" s="126"/>
      <c r="QPN45" s="126"/>
      <c r="QPO45" s="126"/>
      <c r="QPP45" s="126"/>
      <c r="QPQ45" s="126"/>
      <c r="QPR45" s="126"/>
      <c r="QPS45" s="126"/>
      <c r="QPT45" s="126"/>
      <c r="QPU45" s="126"/>
      <c r="QPV45" s="126"/>
      <c r="QPW45" s="126"/>
      <c r="QPX45" s="126"/>
      <c r="QPY45" s="126"/>
      <c r="QPZ45" s="126"/>
      <c r="QQA45" s="126"/>
      <c r="QQB45" s="126"/>
      <c r="QQC45" s="126"/>
      <c r="QQD45" s="126"/>
      <c r="QQE45" s="126"/>
      <c r="QQF45" s="126"/>
      <c r="QQG45" s="126"/>
      <c r="QQH45" s="126"/>
      <c r="QQI45" s="126"/>
      <c r="QQJ45" s="126"/>
      <c r="QQK45" s="126"/>
      <c r="QQL45" s="126"/>
      <c r="QQM45" s="126"/>
      <c r="QQN45" s="126"/>
      <c r="QQO45" s="126"/>
      <c r="QQP45" s="126"/>
      <c r="QQQ45" s="126"/>
      <c r="QQR45" s="126"/>
      <c r="QQS45" s="126"/>
      <c r="QQT45" s="126"/>
      <c r="QQU45" s="126"/>
      <c r="QQV45" s="126"/>
      <c r="QQW45" s="126"/>
      <c r="QQX45" s="126"/>
      <c r="QQY45" s="126"/>
      <c r="QQZ45" s="126"/>
      <c r="QRA45" s="126"/>
      <c r="QRB45" s="126"/>
      <c r="QRC45" s="126"/>
      <c r="QRD45" s="126"/>
      <c r="QRE45" s="126"/>
      <c r="QRF45" s="126"/>
      <c r="QRG45" s="126"/>
      <c r="QRH45" s="126"/>
      <c r="QRI45" s="126"/>
      <c r="QRJ45" s="126"/>
      <c r="QRK45" s="126"/>
      <c r="QRL45" s="126"/>
      <c r="QRM45" s="126"/>
      <c r="QRN45" s="126"/>
      <c r="QRO45" s="126"/>
      <c r="QRP45" s="126"/>
      <c r="QRQ45" s="126"/>
      <c r="QRR45" s="126"/>
      <c r="QRS45" s="126"/>
      <c r="QRT45" s="126"/>
      <c r="QRU45" s="126"/>
      <c r="QRV45" s="126"/>
      <c r="QRW45" s="126"/>
      <c r="QRX45" s="126"/>
      <c r="QRY45" s="126"/>
      <c r="QRZ45" s="126"/>
      <c r="QSA45" s="126"/>
      <c r="QSB45" s="126"/>
      <c r="QSC45" s="126"/>
      <c r="QSD45" s="126"/>
      <c r="QSE45" s="126"/>
      <c r="QSF45" s="126"/>
      <c r="QSG45" s="126"/>
      <c r="QSH45" s="126"/>
      <c r="QSI45" s="126"/>
      <c r="QSJ45" s="126"/>
      <c r="QSK45" s="126"/>
      <c r="QSL45" s="126"/>
      <c r="QSM45" s="126"/>
      <c r="QSN45" s="126"/>
      <c r="QSO45" s="126"/>
      <c r="QSP45" s="126"/>
      <c r="QSQ45" s="126"/>
      <c r="QSR45" s="126"/>
      <c r="QSS45" s="126"/>
      <c r="QST45" s="126"/>
      <c r="QSU45" s="126"/>
      <c r="QSV45" s="126"/>
      <c r="QSW45" s="126"/>
      <c r="QSX45" s="126"/>
      <c r="QSY45" s="126"/>
      <c r="QSZ45" s="126"/>
      <c r="QTA45" s="126"/>
      <c r="QTB45" s="126"/>
      <c r="QTC45" s="126"/>
      <c r="QTD45" s="126"/>
      <c r="QTE45" s="126"/>
      <c r="QTF45" s="126"/>
      <c r="QTG45" s="126"/>
      <c r="QTH45" s="126"/>
      <c r="QTI45" s="126"/>
      <c r="QTJ45" s="126"/>
      <c r="QTK45" s="126"/>
      <c r="QTL45" s="126"/>
      <c r="QTM45" s="126"/>
      <c r="QTN45" s="126"/>
      <c r="QTO45" s="126"/>
      <c r="QTP45" s="126"/>
      <c r="QTQ45" s="126"/>
      <c r="QTR45" s="126"/>
      <c r="QTS45" s="126"/>
      <c r="QTT45" s="126"/>
      <c r="QTU45" s="126"/>
      <c r="QTV45" s="126"/>
      <c r="QTW45" s="126"/>
      <c r="QTX45" s="126"/>
      <c r="QTY45" s="126"/>
      <c r="QTZ45" s="126"/>
      <c r="QUA45" s="126"/>
      <c r="QUB45" s="126"/>
      <c r="QUC45" s="126"/>
      <c r="QUD45" s="126"/>
      <c r="QUE45" s="126"/>
      <c r="QUF45" s="126"/>
      <c r="QUG45" s="126"/>
      <c r="QUH45" s="126"/>
      <c r="QUI45" s="126"/>
      <c r="QUJ45" s="126"/>
      <c r="QUK45" s="126"/>
      <c r="QUL45" s="126"/>
      <c r="QUM45" s="126"/>
      <c r="QUN45" s="126"/>
      <c r="QUO45" s="126"/>
      <c r="QUP45" s="126"/>
      <c r="QUQ45" s="126"/>
      <c r="QUR45" s="126"/>
      <c r="QUS45" s="126"/>
      <c r="QUT45" s="126"/>
      <c r="QUU45" s="126"/>
      <c r="QUV45" s="126"/>
      <c r="QUW45" s="126"/>
      <c r="QUX45" s="126"/>
      <c r="QUY45" s="126"/>
      <c r="QUZ45" s="126"/>
      <c r="QVA45" s="126"/>
      <c r="QVB45" s="126"/>
      <c r="QVC45" s="126"/>
      <c r="QVD45" s="126"/>
      <c r="QVE45" s="126"/>
      <c r="QVF45" s="126"/>
      <c r="QVG45" s="126"/>
      <c r="QVH45" s="126"/>
      <c r="QVI45" s="126"/>
      <c r="QVJ45" s="126"/>
      <c r="QVK45" s="126"/>
      <c r="QVL45" s="126"/>
      <c r="QVM45" s="126"/>
      <c r="QVN45" s="126"/>
      <c r="QVO45" s="126"/>
      <c r="QVP45" s="126"/>
      <c r="QVQ45" s="126"/>
      <c r="QVR45" s="126"/>
      <c r="QVS45" s="126"/>
      <c r="QVT45" s="126"/>
      <c r="QVU45" s="126"/>
      <c r="QVV45" s="126"/>
      <c r="QVW45" s="126"/>
      <c r="QVX45" s="126"/>
      <c r="QVY45" s="126"/>
      <c r="QVZ45" s="126"/>
      <c r="QWA45" s="126"/>
      <c r="QWB45" s="126"/>
      <c r="QWC45" s="126"/>
      <c r="QWD45" s="126"/>
      <c r="QWE45" s="126"/>
      <c r="QWF45" s="126"/>
      <c r="QWG45" s="126"/>
      <c r="QWH45" s="126"/>
      <c r="QWI45" s="126"/>
      <c r="QWJ45" s="126"/>
      <c r="QWK45" s="126"/>
      <c r="QWL45" s="126"/>
      <c r="QWM45" s="126"/>
      <c r="QWN45" s="126"/>
      <c r="QWO45" s="126"/>
      <c r="QWP45" s="126"/>
      <c r="QWQ45" s="126"/>
      <c r="QWR45" s="126"/>
      <c r="QWS45" s="126"/>
      <c r="QWT45" s="126"/>
      <c r="QWU45" s="126"/>
      <c r="QWV45" s="126"/>
      <c r="QWW45" s="126"/>
      <c r="QWX45" s="126"/>
      <c r="QWY45" s="126"/>
      <c r="QWZ45" s="126"/>
      <c r="QXA45" s="126"/>
      <c r="QXB45" s="126"/>
      <c r="QXC45" s="126"/>
      <c r="QXD45" s="126"/>
      <c r="QXE45" s="126"/>
      <c r="QXF45" s="126"/>
      <c r="QXG45" s="126"/>
      <c r="QXH45" s="126"/>
      <c r="QXI45" s="126"/>
      <c r="QXJ45" s="126"/>
      <c r="QXK45" s="126"/>
      <c r="QXL45" s="126"/>
      <c r="QXM45" s="126"/>
      <c r="QXN45" s="126"/>
      <c r="QXO45" s="126"/>
      <c r="QXP45" s="126"/>
      <c r="QXQ45" s="126"/>
      <c r="QXR45" s="126"/>
      <c r="QXS45" s="126"/>
      <c r="QXT45" s="126"/>
      <c r="QXU45" s="126"/>
      <c r="QXV45" s="126"/>
      <c r="QXW45" s="126"/>
      <c r="QXX45" s="126"/>
      <c r="QXY45" s="126"/>
      <c r="QXZ45" s="126"/>
      <c r="QYA45" s="126"/>
      <c r="QYB45" s="126"/>
      <c r="QYC45" s="126"/>
      <c r="QYD45" s="126"/>
      <c r="QYE45" s="126"/>
      <c r="QYF45" s="126"/>
      <c r="QYG45" s="126"/>
      <c r="QYH45" s="126"/>
      <c r="QYI45" s="126"/>
      <c r="QYJ45" s="126"/>
      <c r="QYK45" s="126"/>
      <c r="QYL45" s="126"/>
      <c r="QYM45" s="126"/>
      <c r="QYN45" s="126"/>
      <c r="QYO45" s="126"/>
      <c r="QYP45" s="126"/>
      <c r="QYQ45" s="126"/>
      <c r="QYR45" s="126"/>
      <c r="QYS45" s="126"/>
      <c r="QYT45" s="126"/>
      <c r="QYU45" s="126"/>
      <c r="QYV45" s="126"/>
      <c r="QYW45" s="126"/>
      <c r="QYX45" s="126"/>
      <c r="QYY45" s="126"/>
      <c r="QYZ45" s="126"/>
      <c r="QZA45" s="126"/>
      <c r="QZB45" s="126"/>
      <c r="QZC45" s="126"/>
      <c r="QZD45" s="126"/>
      <c r="QZE45" s="126"/>
      <c r="QZF45" s="126"/>
      <c r="QZG45" s="126"/>
      <c r="QZH45" s="126"/>
      <c r="QZI45" s="126"/>
      <c r="QZJ45" s="126"/>
      <c r="QZK45" s="126"/>
      <c r="QZL45" s="126"/>
      <c r="QZM45" s="126"/>
      <c r="QZN45" s="126"/>
      <c r="QZO45" s="126"/>
      <c r="QZP45" s="126"/>
      <c r="QZQ45" s="126"/>
      <c r="QZR45" s="126"/>
      <c r="QZS45" s="126"/>
      <c r="QZT45" s="126"/>
      <c r="QZU45" s="126"/>
      <c r="QZV45" s="126"/>
      <c r="QZW45" s="126"/>
      <c r="QZX45" s="126"/>
      <c r="QZY45" s="126"/>
      <c r="QZZ45" s="126"/>
      <c r="RAA45" s="126"/>
      <c r="RAB45" s="126"/>
      <c r="RAC45" s="126"/>
      <c r="RAD45" s="126"/>
      <c r="RAE45" s="126"/>
      <c r="RAF45" s="126"/>
      <c r="RAG45" s="126"/>
      <c r="RAH45" s="126"/>
      <c r="RAI45" s="126"/>
      <c r="RAJ45" s="126"/>
      <c r="RAK45" s="126"/>
      <c r="RAL45" s="126"/>
      <c r="RAM45" s="126"/>
      <c r="RAN45" s="126"/>
      <c r="RAO45" s="126"/>
      <c r="RAP45" s="126"/>
      <c r="RAQ45" s="126"/>
      <c r="RAR45" s="126"/>
      <c r="RAS45" s="126"/>
      <c r="RAT45" s="126"/>
      <c r="RAU45" s="126"/>
      <c r="RAV45" s="126"/>
      <c r="RAW45" s="126"/>
      <c r="RAX45" s="126"/>
      <c r="RAY45" s="126"/>
      <c r="RAZ45" s="126"/>
      <c r="RBA45" s="126"/>
      <c r="RBB45" s="126"/>
      <c r="RBC45" s="126"/>
      <c r="RBD45" s="126"/>
      <c r="RBE45" s="126"/>
      <c r="RBF45" s="126"/>
      <c r="RBG45" s="126"/>
      <c r="RBH45" s="126"/>
      <c r="RBI45" s="126"/>
      <c r="RBJ45" s="126"/>
      <c r="RBK45" s="126"/>
      <c r="RBL45" s="126"/>
      <c r="RBM45" s="126"/>
      <c r="RBN45" s="126"/>
      <c r="RBO45" s="126"/>
      <c r="RBP45" s="126"/>
      <c r="RBQ45" s="126"/>
      <c r="RBR45" s="126"/>
      <c r="RBS45" s="126"/>
      <c r="RBT45" s="126"/>
      <c r="RBU45" s="126"/>
      <c r="RBV45" s="126"/>
      <c r="RBW45" s="126"/>
      <c r="RBX45" s="126"/>
      <c r="RBY45" s="126"/>
      <c r="RBZ45" s="126"/>
      <c r="RCA45" s="126"/>
      <c r="RCB45" s="126"/>
      <c r="RCC45" s="126"/>
      <c r="RCD45" s="126"/>
      <c r="RCE45" s="126"/>
      <c r="RCF45" s="126"/>
      <c r="RCG45" s="126"/>
      <c r="RCH45" s="126"/>
      <c r="RCI45" s="126"/>
      <c r="RCJ45" s="126"/>
      <c r="RCK45" s="126"/>
      <c r="RCL45" s="126"/>
      <c r="RCM45" s="126"/>
      <c r="RCN45" s="126"/>
      <c r="RCO45" s="126"/>
      <c r="RCP45" s="126"/>
      <c r="RCQ45" s="126"/>
      <c r="RCR45" s="126"/>
      <c r="RCS45" s="126"/>
      <c r="RCT45" s="126"/>
      <c r="RCU45" s="126"/>
      <c r="RCV45" s="126"/>
      <c r="RCW45" s="126"/>
      <c r="RCX45" s="126"/>
      <c r="RCY45" s="126"/>
      <c r="RCZ45" s="126"/>
      <c r="RDA45" s="126"/>
      <c r="RDB45" s="126"/>
      <c r="RDC45" s="126"/>
      <c r="RDD45" s="126"/>
      <c r="RDE45" s="126"/>
      <c r="RDF45" s="126"/>
      <c r="RDG45" s="126"/>
      <c r="RDH45" s="126"/>
      <c r="RDI45" s="126"/>
      <c r="RDJ45" s="126"/>
      <c r="RDK45" s="126"/>
      <c r="RDL45" s="126"/>
      <c r="RDM45" s="126"/>
      <c r="RDN45" s="126"/>
      <c r="RDO45" s="126"/>
      <c r="RDP45" s="126"/>
      <c r="RDQ45" s="126"/>
      <c r="RDR45" s="126"/>
      <c r="RDS45" s="126"/>
      <c r="RDT45" s="126"/>
      <c r="RDU45" s="126"/>
      <c r="RDV45" s="126"/>
      <c r="RDW45" s="126"/>
      <c r="RDX45" s="126"/>
      <c r="RDY45" s="126"/>
      <c r="RDZ45" s="126"/>
      <c r="REA45" s="126"/>
      <c r="REB45" s="126"/>
      <c r="REC45" s="126"/>
      <c r="RED45" s="126"/>
      <c r="REE45" s="126"/>
      <c r="REF45" s="126"/>
      <c r="REG45" s="126"/>
      <c r="REH45" s="126"/>
      <c r="REI45" s="126"/>
      <c r="REJ45" s="126"/>
      <c r="REK45" s="126"/>
      <c r="REL45" s="126"/>
      <c r="REM45" s="126"/>
      <c r="REN45" s="126"/>
      <c r="REO45" s="126"/>
      <c r="REP45" s="126"/>
      <c r="REQ45" s="126"/>
      <c r="RER45" s="126"/>
      <c r="RES45" s="126"/>
      <c r="RET45" s="126"/>
      <c r="REU45" s="126"/>
      <c r="REV45" s="126"/>
      <c r="REW45" s="126"/>
      <c r="REX45" s="126"/>
      <c r="REY45" s="126"/>
      <c r="REZ45" s="126"/>
      <c r="RFA45" s="126"/>
      <c r="RFB45" s="126"/>
      <c r="RFC45" s="126"/>
      <c r="RFD45" s="126"/>
      <c r="RFE45" s="126"/>
      <c r="RFF45" s="126"/>
      <c r="RFG45" s="126"/>
      <c r="RFH45" s="126"/>
      <c r="RFI45" s="126"/>
      <c r="RFJ45" s="126"/>
      <c r="RFK45" s="126"/>
      <c r="RFL45" s="126"/>
      <c r="RFM45" s="126"/>
      <c r="RFN45" s="126"/>
      <c r="RFO45" s="126"/>
      <c r="RFP45" s="126"/>
      <c r="RFQ45" s="126"/>
      <c r="RFR45" s="126"/>
      <c r="RFS45" s="126"/>
      <c r="RFT45" s="126"/>
      <c r="RFU45" s="126"/>
      <c r="RFV45" s="126"/>
      <c r="RFW45" s="126"/>
      <c r="RFX45" s="126"/>
      <c r="RFY45" s="126"/>
      <c r="RFZ45" s="126"/>
      <c r="RGA45" s="126"/>
      <c r="RGB45" s="126"/>
      <c r="RGC45" s="126"/>
      <c r="RGD45" s="126"/>
      <c r="RGE45" s="126"/>
      <c r="RGF45" s="126"/>
      <c r="RGG45" s="126"/>
      <c r="RGH45" s="126"/>
      <c r="RGI45" s="126"/>
      <c r="RGJ45" s="126"/>
      <c r="RGK45" s="126"/>
      <c r="RGL45" s="126"/>
      <c r="RGM45" s="126"/>
      <c r="RGN45" s="126"/>
      <c r="RGO45" s="126"/>
      <c r="RGP45" s="126"/>
      <c r="RGQ45" s="126"/>
      <c r="RGR45" s="126"/>
      <c r="RGS45" s="126"/>
      <c r="RGT45" s="126"/>
      <c r="RGU45" s="126"/>
      <c r="RGV45" s="126"/>
      <c r="RGW45" s="126"/>
      <c r="RGX45" s="126"/>
      <c r="RGY45" s="126"/>
      <c r="RGZ45" s="126"/>
      <c r="RHA45" s="126"/>
      <c r="RHB45" s="126"/>
      <c r="RHC45" s="126"/>
      <c r="RHD45" s="126"/>
      <c r="RHE45" s="126"/>
      <c r="RHF45" s="126"/>
      <c r="RHG45" s="126"/>
      <c r="RHH45" s="126"/>
      <c r="RHI45" s="126"/>
      <c r="RHJ45" s="126"/>
      <c r="RHK45" s="126"/>
      <c r="RHL45" s="126"/>
      <c r="RHM45" s="126"/>
      <c r="RHN45" s="126"/>
      <c r="RHO45" s="126"/>
      <c r="RHP45" s="126"/>
      <c r="RHQ45" s="126"/>
      <c r="RHR45" s="126"/>
      <c r="RHS45" s="126"/>
      <c r="RHT45" s="126"/>
      <c r="RHU45" s="126"/>
      <c r="RHV45" s="126"/>
      <c r="RHW45" s="126"/>
      <c r="RHX45" s="126"/>
      <c r="RHY45" s="126"/>
      <c r="RHZ45" s="126"/>
      <c r="RIA45" s="126"/>
      <c r="RIB45" s="126"/>
      <c r="RIC45" s="126"/>
      <c r="RID45" s="126"/>
      <c r="RIE45" s="126"/>
      <c r="RIF45" s="126"/>
      <c r="RIG45" s="126"/>
      <c r="RIH45" s="126"/>
      <c r="RII45" s="126"/>
      <c r="RIJ45" s="126"/>
      <c r="RIK45" s="126"/>
      <c r="RIL45" s="126"/>
      <c r="RIM45" s="126"/>
      <c r="RIN45" s="126"/>
      <c r="RIO45" s="126"/>
      <c r="RIP45" s="126"/>
      <c r="RIQ45" s="126"/>
      <c r="RIR45" s="126"/>
      <c r="RIS45" s="126"/>
      <c r="RIT45" s="126"/>
      <c r="RIU45" s="126"/>
      <c r="RIV45" s="126"/>
      <c r="RIW45" s="126"/>
      <c r="RIX45" s="126"/>
      <c r="RIY45" s="126"/>
      <c r="RIZ45" s="126"/>
      <c r="RJA45" s="126"/>
      <c r="RJB45" s="126"/>
      <c r="RJC45" s="126"/>
      <c r="RJD45" s="126"/>
      <c r="RJE45" s="126"/>
      <c r="RJF45" s="126"/>
      <c r="RJG45" s="126"/>
      <c r="RJH45" s="126"/>
      <c r="RJI45" s="126"/>
      <c r="RJJ45" s="126"/>
      <c r="RJK45" s="126"/>
      <c r="RJL45" s="126"/>
      <c r="RJM45" s="126"/>
      <c r="RJN45" s="126"/>
      <c r="RJO45" s="126"/>
      <c r="RJP45" s="126"/>
      <c r="RJQ45" s="126"/>
      <c r="RJR45" s="126"/>
      <c r="RJS45" s="126"/>
      <c r="RJT45" s="126"/>
      <c r="RJU45" s="126"/>
      <c r="RJV45" s="126"/>
      <c r="RJW45" s="126"/>
      <c r="RJX45" s="126"/>
      <c r="RJY45" s="126"/>
      <c r="RJZ45" s="126"/>
      <c r="RKA45" s="126"/>
      <c r="RKB45" s="126"/>
      <c r="RKC45" s="126"/>
      <c r="RKD45" s="126"/>
      <c r="RKE45" s="126"/>
      <c r="RKF45" s="126"/>
      <c r="RKG45" s="126"/>
      <c r="RKH45" s="126"/>
      <c r="RKI45" s="126"/>
      <c r="RKJ45" s="126"/>
      <c r="RKK45" s="126"/>
      <c r="RKL45" s="126"/>
      <c r="RKM45" s="126"/>
      <c r="RKN45" s="126"/>
      <c r="RKO45" s="126"/>
      <c r="RKP45" s="126"/>
      <c r="RKQ45" s="126"/>
      <c r="RKR45" s="126"/>
      <c r="RKS45" s="126"/>
      <c r="RKT45" s="126"/>
      <c r="RKU45" s="126"/>
      <c r="RKV45" s="126"/>
      <c r="RKW45" s="126"/>
      <c r="RKX45" s="126"/>
      <c r="RKY45" s="126"/>
      <c r="RKZ45" s="126"/>
      <c r="RLA45" s="126"/>
      <c r="RLB45" s="126"/>
      <c r="RLC45" s="126"/>
      <c r="RLD45" s="126"/>
      <c r="RLE45" s="126"/>
      <c r="RLF45" s="126"/>
      <c r="RLG45" s="126"/>
      <c r="RLH45" s="126"/>
      <c r="RLI45" s="126"/>
      <c r="RLJ45" s="126"/>
      <c r="RLK45" s="126"/>
      <c r="RLL45" s="126"/>
      <c r="RLM45" s="126"/>
      <c r="RLN45" s="126"/>
      <c r="RLO45" s="126"/>
      <c r="RLP45" s="126"/>
      <c r="RLQ45" s="126"/>
      <c r="RLR45" s="126"/>
      <c r="RLS45" s="126"/>
      <c r="RLT45" s="126"/>
      <c r="RLU45" s="126"/>
      <c r="RLV45" s="126"/>
      <c r="RLW45" s="126"/>
      <c r="RLX45" s="126"/>
      <c r="RLY45" s="126"/>
      <c r="RLZ45" s="126"/>
      <c r="RMA45" s="126"/>
      <c r="RMB45" s="126"/>
      <c r="RMC45" s="126"/>
      <c r="RMD45" s="126"/>
      <c r="RME45" s="126"/>
      <c r="RMF45" s="126"/>
      <c r="RMG45" s="126"/>
      <c r="RMH45" s="126"/>
      <c r="RMI45" s="126"/>
      <c r="RMJ45" s="126"/>
      <c r="RMK45" s="126"/>
      <c r="RML45" s="126"/>
      <c r="RMM45" s="126"/>
      <c r="RMN45" s="126"/>
      <c r="RMO45" s="126"/>
      <c r="RMP45" s="126"/>
      <c r="RMQ45" s="126"/>
      <c r="RMR45" s="126"/>
      <c r="RMS45" s="126"/>
      <c r="RMT45" s="126"/>
      <c r="RMU45" s="126"/>
      <c r="RMV45" s="126"/>
      <c r="RMW45" s="126"/>
      <c r="RMX45" s="126"/>
      <c r="RMY45" s="126"/>
      <c r="RMZ45" s="126"/>
      <c r="RNA45" s="126"/>
      <c r="RNB45" s="126"/>
      <c r="RNC45" s="126"/>
      <c r="RND45" s="126"/>
      <c r="RNE45" s="126"/>
      <c r="RNF45" s="126"/>
      <c r="RNG45" s="126"/>
      <c r="RNH45" s="126"/>
      <c r="RNI45" s="126"/>
      <c r="RNJ45" s="126"/>
      <c r="RNK45" s="126"/>
      <c r="RNL45" s="126"/>
      <c r="RNM45" s="126"/>
      <c r="RNN45" s="126"/>
      <c r="RNO45" s="126"/>
      <c r="RNP45" s="126"/>
      <c r="RNQ45" s="126"/>
      <c r="RNR45" s="126"/>
      <c r="RNS45" s="126"/>
      <c r="RNT45" s="126"/>
      <c r="RNU45" s="126"/>
      <c r="RNV45" s="126"/>
      <c r="RNW45" s="126"/>
      <c r="RNX45" s="126"/>
      <c r="RNY45" s="126"/>
      <c r="RNZ45" s="126"/>
      <c r="ROA45" s="126"/>
      <c r="ROB45" s="126"/>
      <c r="ROC45" s="126"/>
      <c r="ROD45" s="126"/>
      <c r="ROE45" s="126"/>
      <c r="ROF45" s="126"/>
      <c r="ROG45" s="126"/>
      <c r="ROH45" s="126"/>
      <c r="ROI45" s="126"/>
      <c r="ROJ45" s="126"/>
      <c r="ROK45" s="126"/>
      <c r="ROL45" s="126"/>
      <c r="ROM45" s="126"/>
      <c r="RON45" s="126"/>
      <c r="ROO45" s="126"/>
      <c r="ROP45" s="126"/>
      <c r="ROQ45" s="126"/>
      <c r="ROR45" s="126"/>
      <c r="ROS45" s="126"/>
      <c r="ROT45" s="126"/>
      <c r="ROU45" s="126"/>
      <c r="ROV45" s="126"/>
      <c r="ROW45" s="126"/>
      <c r="ROX45" s="126"/>
      <c r="ROY45" s="126"/>
      <c r="ROZ45" s="126"/>
      <c r="RPA45" s="126"/>
      <c r="RPB45" s="126"/>
      <c r="RPC45" s="126"/>
      <c r="RPD45" s="126"/>
      <c r="RPE45" s="126"/>
      <c r="RPF45" s="126"/>
      <c r="RPG45" s="126"/>
      <c r="RPH45" s="126"/>
      <c r="RPI45" s="126"/>
      <c r="RPJ45" s="126"/>
      <c r="RPK45" s="126"/>
      <c r="RPL45" s="126"/>
      <c r="RPM45" s="126"/>
      <c r="RPN45" s="126"/>
      <c r="RPO45" s="126"/>
      <c r="RPP45" s="126"/>
      <c r="RPQ45" s="126"/>
      <c r="RPR45" s="126"/>
      <c r="RPS45" s="126"/>
      <c r="RPT45" s="126"/>
      <c r="RPU45" s="126"/>
      <c r="RPV45" s="126"/>
      <c r="RPW45" s="126"/>
      <c r="RPX45" s="126"/>
      <c r="RPY45" s="126"/>
      <c r="RPZ45" s="126"/>
      <c r="RQA45" s="126"/>
      <c r="RQB45" s="126"/>
      <c r="RQC45" s="126"/>
      <c r="RQD45" s="126"/>
      <c r="RQE45" s="126"/>
      <c r="RQF45" s="126"/>
      <c r="RQG45" s="126"/>
      <c r="RQH45" s="126"/>
      <c r="RQI45" s="126"/>
      <c r="RQJ45" s="126"/>
      <c r="RQK45" s="126"/>
      <c r="RQL45" s="126"/>
      <c r="RQM45" s="126"/>
      <c r="RQN45" s="126"/>
      <c r="RQO45" s="126"/>
      <c r="RQP45" s="126"/>
      <c r="RQQ45" s="126"/>
      <c r="RQR45" s="126"/>
      <c r="RQS45" s="126"/>
      <c r="RQT45" s="126"/>
      <c r="RQU45" s="126"/>
      <c r="RQV45" s="126"/>
      <c r="RQW45" s="126"/>
      <c r="RQX45" s="126"/>
      <c r="RQY45" s="126"/>
      <c r="RQZ45" s="126"/>
      <c r="RRA45" s="126"/>
      <c r="RRB45" s="126"/>
      <c r="RRC45" s="126"/>
      <c r="RRD45" s="126"/>
      <c r="RRE45" s="126"/>
      <c r="RRF45" s="126"/>
      <c r="RRG45" s="126"/>
      <c r="RRH45" s="126"/>
      <c r="RRI45" s="126"/>
      <c r="RRJ45" s="126"/>
      <c r="RRK45" s="126"/>
      <c r="RRL45" s="126"/>
      <c r="RRM45" s="126"/>
      <c r="RRN45" s="126"/>
      <c r="RRO45" s="126"/>
      <c r="RRP45" s="126"/>
      <c r="RRQ45" s="126"/>
      <c r="RRR45" s="126"/>
      <c r="RRS45" s="126"/>
      <c r="RRT45" s="126"/>
      <c r="RRU45" s="126"/>
      <c r="RRV45" s="126"/>
      <c r="RRW45" s="126"/>
      <c r="RRX45" s="126"/>
      <c r="RRY45" s="126"/>
      <c r="RRZ45" s="126"/>
      <c r="RSA45" s="126"/>
      <c r="RSB45" s="126"/>
      <c r="RSC45" s="126"/>
      <c r="RSD45" s="126"/>
      <c r="RSE45" s="126"/>
      <c r="RSF45" s="126"/>
      <c r="RSG45" s="126"/>
      <c r="RSH45" s="126"/>
      <c r="RSI45" s="126"/>
      <c r="RSJ45" s="126"/>
      <c r="RSK45" s="126"/>
      <c r="RSL45" s="126"/>
      <c r="RSM45" s="126"/>
      <c r="RSN45" s="126"/>
      <c r="RSO45" s="126"/>
      <c r="RSP45" s="126"/>
      <c r="RSQ45" s="126"/>
      <c r="RSR45" s="126"/>
      <c r="RSS45" s="126"/>
      <c r="RST45" s="126"/>
      <c r="RSU45" s="126"/>
      <c r="RSV45" s="126"/>
      <c r="RSW45" s="126"/>
      <c r="RSX45" s="126"/>
      <c r="RSY45" s="126"/>
      <c r="RSZ45" s="126"/>
      <c r="RTA45" s="126"/>
      <c r="RTB45" s="126"/>
      <c r="RTC45" s="126"/>
      <c r="RTD45" s="126"/>
      <c r="RTE45" s="126"/>
      <c r="RTF45" s="126"/>
      <c r="RTG45" s="126"/>
      <c r="RTH45" s="126"/>
      <c r="RTI45" s="126"/>
      <c r="RTJ45" s="126"/>
      <c r="RTK45" s="126"/>
      <c r="RTL45" s="126"/>
      <c r="RTM45" s="126"/>
      <c r="RTN45" s="126"/>
      <c r="RTO45" s="126"/>
      <c r="RTP45" s="126"/>
      <c r="RTQ45" s="126"/>
      <c r="RTR45" s="126"/>
      <c r="RTS45" s="126"/>
      <c r="RTT45" s="126"/>
      <c r="RTU45" s="126"/>
      <c r="RTV45" s="126"/>
      <c r="RTW45" s="126"/>
      <c r="RTX45" s="126"/>
      <c r="RTY45" s="126"/>
      <c r="RTZ45" s="126"/>
      <c r="RUA45" s="126"/>
      <c r="RUB45" s="126"/>
      <c r="RUC45" s="126"/>
      <c r="RUD45" s="126"/>
      <c r="RUE45" s="126"/>
      <c r="RUF45" s="126"/>
      <c r="RUG45" s="126"/>
      <c r="RUH45" s="126"/>
      <c r="RUI45" s="126"/>
      <c r="RUJ45" s="126"/>
      <c r="RUK45" s="126"/>
      <c r="RUL45" s="126"/>
      <c r="RUM45" s="126"/>
      <c r="RUN45" s="126"/>
      <c r="RUO45" s="126"/>
      <c r="RUP45" s="126"/>
      <c r="RUQ45" s="126"/>
      <c r="RUR45" s="126"/>
      <c r="RUS45" s="126"/>
      <c r="RUT45" s="126"/>
      <c r="RUU45" s="126"/>
      <c r="RUV45" s="126"/>
      <c r="RUW45" s="126"/>
      <c r="RUX45" s="126"/>
      <c r="RUY45" s="126"/>
      <c r="RUZ45" s="126"/>
      <c r="RVA45" s="126"/>
      <c r="RVB45" s="126"/>
      <c r="RVC45" s="126"/>
      <c r="RVD45" s="126"/>
      <c r="RVE45" s="126"/>
      <c r="RVF45" s="126"/>
      <c r="RVG45" s="126"/>
      <c r="RVH45" s="126"/>
      <c r="RVI45" s="126"/>
      <c r="RVJ45" s="126"/>
      <c r="RVK45" s="126"/>
      <c r="RVL45" s="126"/>
      <c r="RVM45" s="126"/>
      <c r="RVN45" s="126"/>
      <c r="RVO45" s="126"/>
      <c r="RVP45" s="126"/>
      <c r="RVQ45" s="126"/>
      <c r="RVR45" s="126"/>
      <c r="RVS45" s="126"/>
      <c r="RVT45" s="126"/>
      <c r="RVU45" s="126"/>
      <c r="RVV45" s="126"/>
      <c r="RVW45" s="126"/>
      <c r="RVX45" s="126"/>
      <c r="RVY45" s="126"/>
      <c r="RVZ45" s="126"/>
      <c r="RWA45" s="126"/>
      <c r="RWB45" s="126"/>
      <c r="RWC45" s="126"/>
      <c r="RWD45" s="126"/>
      <c r="RWE45" s="126"/>
      <c r="RWF45" s="126"/>
      <c r="RWG45" s="126"/>
      <c r="RWH45" s="126"/>
      <c r="RWI45" s="126"/>
      <c r="RWJ45" s="126"/>
      <c r="RWK45" s="126"/>
      <c r="RWL45" s="126"/>
      <c r="RWM45" s="126"/>
      <c r="RWN45" s="126"/>
      <c r="RWO45" s="126"/>
      <c r="RWP45" s="126"/>
      <c r="RWQ45" s="126"/>
      <c r="RWR45" s="126"/>
      <c r="RWS45" s="126"/>
      <c r="RWT45" s="126"/>
      <c r="RWU45" s="126"/>
      <c r="RWV45" s="126"/>
      <c r="RWW45" s="126"/>
      <c r="RWX45" s="126"/>
      <c r="RWY45" s="126"/>
      <c r="RWZ45" s="126"/>
      <c r="RXA45" s="126"/>
      <c r="RXB45" s="126"/>
      <c r="RXC45" s="126"/>
      <c r="RXD45" s="126"/>
      <c r="RXE45" s="126"/>
      <c r="RXF45" s="126"/>
      <c r="RXG45" s="126"/>
      <c r="RXH45" s="126"/>
      <c r="RXI45" s="126"/>
      <c r="RXJ45" s="126"/>
      <c r="RXK45" s="126"/>
      <c r="RXL45" s="126"/>
      <c r="RXM45" s="126"/>
      <c r="RXN45" s="126"/>
      <c r="RXO45" s="126"/>
      <c r="RXP45" s="126"/>
      <c r="RXQ45" s="126"/>
      <c r="RXR45" s="126"/>
      <c r="RXS45" s="126"/>
      <c r="RXT45" s="126"/>
      <c r="RXU45" s="126"/>
      <c r="RXV45" s="126"/>
      <c r="RXW45" s="126"/>
      <c r="RXX45" s="126"/>
      <c r="RXY45" s="126"/>
      <c r="RXZ45" s="126"/>
      <c r="RYA45" s="126"/>
      <c r="RYB45" s="126"/>
      <c r="RYC45" s="126"/>
      <c r="RYD45" s="126"/>
      <c r="RYE45" s="126"/>
      <c r="RYF45" s="126"/>
      <c r="RYG45" s="126"/>
      <c r="RYH45" s="126"/>
      <c r="RYI45" s="126"/>
      <c r="RYJ45" s="126"/>
      <c r="RYK45" s="126"/>
      <c r="RYL45" s="126"/>
      <c r="RYM45" s="126"/>
      <c r="RYN45" s="126"/>
      <c r="RYO45" s="126"/>
      <c r="RYP45" s="126"/>
      <c r="RYQ45" s="126"/>
      <c r="RYR45" s="126"/>
      <c r="RYS45" s="126"/>
      <c r="RYT45" s="126"/>
      <c r="RYU45" s="126"/>
      <c r="RYV45" s="126"/>
      <c r="RYW45" s="126"/>
      <c r="RYX45" s="126"/>
      <c r="RYY45" s="126"/>
      <c r="RYZ45" s="126"/>
      <c r="RZA45" s="126"/>
      <c r="RZB45" s="126"/>
      <c r="RZC45" s="126"/>
      <c r="RZD45" s="126"/>
      <c r="RZE45" s="126"/>
      <c r="RZF45" s="126"/>
      <c r="RZG45" s="126"/>
      <c r="RZH45" s="126"/>
      <c r="RZI45" s="126"/>
      <c r="RZJ45" s="126"/>
      <c r="RZK45" s="126"/>
      <c r="RZL45" s="126"/>
      <c r="RZM45" s="126"/>
      <c r="RZN45" s="126"/>
      <c r="RZO45" s="126"/>
      <c r="RZP45" s="126"/>
      <c r="RZQ45" s="126"/>
      <c r="RZR45" s="126"/>
      <c r="RZS45" s="126"/>
      <c r="RZT45" s="126"/>
      <c r="RZU45" s="126"/>
      <c r="RZV45" s="126"/>
      <c r="RZW45" s="126"/>
      <c r="RZX45" s="126"/>
      <c r="RZY45" s="126"/>
      <c r="RZZ45" s="126"/>
      <c r="SAA45" s="126"/>
      <c r="SAB45" s="126"/>
      <c r="SAC45" s="126"/>
      <c r="SAD45" s="126"/>
      <c r="SAE45" s="126"/>
      <c r="SAF45" s="126"/>
      <c r="SAG45" s="126"/>
      <c r="SAH45" s="126"/>
      <c r="SAI45" s="126"/>
      <c r="SAJ45" s="126"/>
      <c r="SAK45" s="126"/>
      <c r="SAL45" s="126"/>
      <c r="SAM45" s="126"/>
      <c r="SAN45" s="126"/>
      <c r="SAO45" s="126"/>
      <c r="SAP45" s="126"/>
      <c r="SAQ45" s="126"/>
      <c r="SAR45" s="126"/>
      <c r="SAS45" s="126"/>
      <c r="SAT45" s="126"/>
      <c r="SAU45" s="126"/>
      <c r="SAV45" s="126"/>
      <c r="SAW45" s="126"/>
      <c r="SAX45" s="126"/>
      <c r="SAY45" s="126"/>
      <c r="SAZ45" s="126"/>
      <c r="SBA45" s="126"/>
      <c r="SBB45" s="126"/>
      <c r="SBC45" s="126"/>
      <c r="SBD45" s="126"/>
      <c r="SBE45" s="126"/>
      <c r="SBF45" s="126"/>
      <c r="SBG45" s="126"/>
      <c r="SBH45" s="126"/>
      <c r="SBI45" s="126"/>
      <c r="SBJ45" s="126"/>
      <c r="SBK45" s="126"/>
      <c r="SBL45" s="126"/>
      <c r="SBM45" s="126"/>
      <c r="SBN45" s="126"/>
      <c r="SBO45" s="126"/>
      <c r="SBP45" s="126"/>
      <c r="SBQ45" s="126"/>
      <c r="SBR45" s="126"/>
      <c r="SBS45" s="126"/>
      <c r="SBT45" s="126"/>
      <c r="SBU45" s="126"/>
      <c r="SBV45" s="126"/>
      <c r="SBW45" s="126"/>
      <c r="SBX45" s="126"/>
      <c r="SBY45" s="126"/>
      <c r="SBZ45" s="126"/>
      <c r="SCA45" s="126"/>
      <c r="SCB45" s="126"/>
      <c r="SCC45" s="126"/>
      <c r="SCD45" s="126"/>
      <c r="SCE45" s="126"/>
      <c r="SCF45" s="126"/>
      <c r="SCG45" s="126"/>
      <c r="SCH45" s="126"/>
      <c r="SCI45" s="126"/>
      <c r="SCJ45" s="126"/>
      <c r="SCK45" s="126"/>
      <c r="SCL45" s="126"/>
      <c r="SCM45" s="126"/>
      <c r="SCN45" s="126"/>
      <c r="SCO45" s="126"/>
      <c r="SCP45" s="126"/>
      <c r="SCQ45" s="126"/>
      <c r="SCR45" s="126"/>
      <c r="SCS45" s="126"/>
      <c r="SCT45" s="126"/>
      <c r="SCU45" s="126"/>
      <c r="SCV45" s="126"/>
      <c r="SCW45" s="126"/>
      <c r="SCX45" s="126"/>
      <c r="SCY45" s="126"/>
      <c r="SCZ45" s="126"/>
      <c r="SDA45" s="126"/>
      <c r="SDB45" s="126"/>
      <c r="SDC45" s="126"/>
      <c r="SDD45" s="126"/>
      <c r="SDE45" s="126"/>
      <c r="SDF45" s="126"/>
      <c r="SDG45" s="126"/>
      <c r="SDH45" s="126"/>
      <c r="SDI45" s="126"/>
      <c r="SDJ45" s="126"/>
      <c r="SDK45" s="126"/>
      <c r="SDL45" s="126"/>
      <c r="SDM45" s="126"/>
      <c r="SDN45" s="126"/>
      <c r="SDO45" s="126"/>
      <c r="SDP45" s="126"/>
      <c r="SDQ45" s="126"/>
      <c r="SDR45" s="126"/>
      <c r="SDS45" s="126"/>
      <c r="SDT45" s="126"/>
      <c r="SDU45" s="126"/>
      <c r="SDV45" s="126"/>
      <c r="SDW45" s="126"/>
      <c r="SDX45" s="126"/>
      <c r="SDY45" s="126"/>
      <c r="SDZ45" s="126"/>
      <c r="SEA45" s="126"/>
      <c r="SEB45" s="126"/>
      <c r="SEC45" s="126"/>
      <c r="SED45" s="126"/>
      <c r="SEE45" s="126"/>
      <c r="SEF45" s="126"/>
      <c r="SEG45" s="126"/>
      <c r="SEH45" s="126"/>
      <c r="SEI45" s="126"/>
      <c r="SEJ45" s="126"/>
      <c r="SEK45" s="126"/>
      <c r="SEL45" s="126"/>
      <c r="SEM45" s="126"/>
      <c r="SEN45" s="126"/>
      <c r="SEO45" s="126"/>
      <c r="SEP45" s="126"/>
      <c r="SEQ45" s="126"/>
      <c r="SER45" s="126"/>
      <c r="SES45" s="126"/>
      <c r="SET45" s="126"/>
      <c r="SEU45" s="126"/>
      <c r="SEV45" s="126"/>
      <c r="SEW45" s="126"/>
      <c r="SEX45" s="126"/>
      <c r="SEY45" s="126"/>
      <c r="SEZ45" s="126"/>
      <c r="SFA45" s="126"/>
      <c r="SFB45" s="126"/>
      <c r="SFC45" s="126"/>
      <c r="SFD45" s="126"/>
      <c r="SFE45" s="126"/>
      <c r="SFF45" s="126"/>
      <c r="SFG45" s="126"/>
      <c r="SFH45" s="126"/>
      <c r="SFI45" s="126"/>
      <c r="SFJ45" s="126"/>
      <c r="SFK45" s="126"/>
      <c r="SFL45" s="126"/>
      <c r="SFM45" s="126"/>
      <c r="SFN45" s="126"/>
      <c r="SFO45" s="126"/>
      <c r="SFP45" s="126"/>
      <c r="SFQ45" s="126"/>
      <c r="SFR45" s="126"/>
      <c r="SFS45" s="126"/>
      <c r="SFT45" s="126"/>
      <c r="SFU45" s="126"/>
      <c r="SFV45" s="126"/>
      <c r="SFW45" s="126"/>
      <c r="SFX45" s="126"/>
      <c r="SFY45" s="126"/>
      <c r="SFZ45" s="126"/>
      <c r="SGA45" s="126"/>
      <c r="SGB45" s="126"/>
      <c r="SGC45" s="126"/>
      <c r="SGD45" s="126"/>
      <c r="SGE45" s="126"/>
      <c r="SGF45" s="126"/>
      <c r="SGG45" s="126"/>
      <c r="SGH45" s="126"/>
      <c r="SGI45" s="126"/>
      <c r="SGJ45" s="126"/>
      <c r="SGK45" s="126"/>
      <c r="SGL45" s="126"/>
      <c r="SGM45" s="126"/>
      <c r="SGN45" s="126"/>
      <c r="SGO45" s="126"/>
      <c r="SGP45" s="126"/>
      <c r="SGQ45" s="126"/>
      <c r="SGR45" s="126"/>
      <c r="SGS45" s="126"/>
      <c r="SGT45" s="126"/>
      <c r="SGU45" s="126"/>
      <c r="SGV45" s="126"/>
      <c r="SGW45" s="126"/>
      <c r="SGX45" s="126"/>
      <c r="SGY45" s="126"/>
      <c r="SGZ45" s="126"/>
      <c r="SHA45" s="126"/>
      <c r="SHB45" s="126"/>
      <c r="SHC45" s="126"/>
      <c r="SHD45" s="126"/>
      <c r="SHE45" s="126"/>
      <c r="SHF45" s="126"/>
      <c r="SHG45" s="126"/>
      <c r="SHH45" s="126"/>
      <c r="SHI45" s="126"/>
      <c r="SHJ45" s="126"/>
      <c r="SHK45" s="126"/>
      <c r="SHL45" s="126"/>
      <c r="SHM45" s="126"/>
      <c r="SHN45" s="126"/>
      <c r="SHO45" s="126"/>
      <c r="SHP45" s="126"/>
      <c r="SHQ45" s="126"/>
      <c r="SHR45" s="126"/>
      <c r="SHS45" s="126"/>
      <c r="SHT45" s="126"/>
      <c r="SHU45" s="126"/>
      <c r="SHV45" s="126"/>
      <c r="SHW45" s="126"/>
      <c r="SHX45" s="126"/>
      <c r="SHY45" s="126"/>
      <c r="SHZ45" s="126"/>
      <c r="SIA45" s="126"/>
      <c r="SIB45" s="126"/>
      <c r="SIC45" s="126"/>
      <c r="SID45" s="126"/>
      <c r="SIE45" s="126"/>
      <c r="SIF45" s="126"/>
      <c r="SIG45" s="126"/>
      <c r="SIH45" s="126"/>
      <c r="SII45" s="126"/>
      <c r="SIJ45" s="126"/>
      <c r="SIK45" s="126"/>
      <c r="SIL45" s="126"/>
      <c r="SIM45" s="126"/>
      <c r="SIN45" s="126"/>
      <c r="SIO45" s="126"/>
      <c r="SIP45" s="126"/>
      <c r="SIQ45" s="126"/>
      <c r="SIR45" s="126"/>
      <c r="SIS45" s="126"/>
      <c r="SIT45" s="126"/>
      <c r="SIU45" s="126"/>
      <c r="SIV45" s="126"/>
      <c r="SIW45" s="126"/>
      <c r="SIX45" s="126"/>
      <c r="SIY45" s="126"/>
      <c r="SIZ45" s="126"/>
      <c r="SJA45" s="126"/>
      <c r="SJB45" s="126"/>
      <c r="SJC45" s="126"/>
      <c r="SJD45" s="126"/>
      <c r="SJE45" s="126"/>
      <c r="SJF45" s="126"/>
      <c r="SJG45" s="126"/>
      <c r="SJH45" s="126"/>
      <c r="SJI45" s="126"/>
      <c r="SJJ45" s="126"/>
      <c r="SJK45" s="126"/>
      <c r="SJL45" s="126"/>
      <c r="SJM45" s="126"/>
      <c r="SJN45" s="126"/>
      <c r="SJO45" s="126"/>
      <c r="SJP45" s="126"/>
      <c r="SJQ45" s="126"/>
      <c r="SJR45" s="126"/>
      <c r="SJS45" s="126"/>
      <c r="SJT45" s="126"/>
      <c r="SJU45" s="126"/>
      <c r="SJV45" s="126"/>
      <c r="SJW45" s="126"/>
      <c r="SJX45" s="126"/>
      <c r="SJY45" s="126"/>
      <c r="SJZ45" s="126"/>
      <c r="SKA45" s="126"/>
      <c r="SKB45" s="126"/>
      <c r="SKC45" s="126"/>
      <c r="SKD45" s="126"/>
      <c r="SKE45" s="126"/>
      <c r="SKF45" s="126"/>
      <c r="SKG45" s="126"/>
      <c r="SKH45" s="126"/>
      <c r="SKI45" s="126"/>
      <c r="SKJ45" s="126"/>
      <c r="SKK45" s="126"/>
      <c r="SKL45" s="126"/>
      <c r="SKM45" s="126"/>
      <c r="SKN45" s="126"/>
      <c r="SKO45" s="126"/>
      <c r="SKP45" s="126"/>
      <c r="SKQ45" s="126"/>
      <c r="SKR45" s="126"/>
      <c r="SKS45" s="126"/>
      <c r="SKT45" s="126"/>
      <c r="SKU45" s="126"/>
      <c r="SKV45" s="126"/>
      <c r="SKW45" s="126"/>
      <c r="SKX45" s="126"/>
      <c r="SKY45" s="126"/>
      <c r="SKZ45" s="126"/>
      <c r="SLA45" s="126"/>
      <c r="SLB45" s="126"/>
      <c r="SLC45" s="126"/>
      <c r="SLD45" s="126"/>
      <c r="SLE45" s="126"/>
      <c r="SLF45" s="126"/>
      <c r="SLG45" s="126"/>
      <c r="SLH45" s="126"/>
      <c r="SLI45" s="126"/>
      <c r="SLJ45" s="126"/>
      <c r="SLK45" s="126"/>
      <c r="SLL45" s="126"/>
      <c r="SLM45" s="126"/>
      <c r="SLN45" s="126"/>
      <c r="SLO45" s="126"/>
      <c r="SLP45" s="126"/>
      <c r="SLQ45" s="126"/>
      <c r="SLR45" s="126"/>
      <c r="SLS45" s="126"/>
      <c r="SLT45" s="126"/>
      <c r="SLU45" s="126"/>
      <c r="SLV45" s="126"/>
      <c r="SLW45" s="126"/>
      <c r="SLX45" s="126"/>
      <c r="SLY45" s="126"/>
      <c r="SLZ45" s="126"/>
      <c r="SMA45" s="126"/>
      <c r="SMB45" s="126"/>
      <c r="SMC45" s="126"/>
      <c r="SMD45" s="126"/>
      <c r="SME45" s="126"/>
      <c r="SMF45" s="126"/>
      <c r="SMG45" s="126"/>
      <c r="SMH45" s="126"/>
      <c r="SMI45" s="126"/>
      <c r="SMJ45" s="126"/>
      <c r="SMK45" s="126"/>
      <c r="SML45" s="126"/>
      <c r="SMM45" s="126"/>
      <c r="SMN45" s="126"/>
      <c r="SMO45" s="126"/>
      <c r="SMP45" s="126"/>
      <c r="SMQ45" s="126"/>
      <c r="SMR45" s="126"/>
      <c r="SMS45" s="126"/>
      <c r="SMT45" s="126"/>
      <c r="SMU45" s="126"/>
      <c r="SMV45" s="126"/>
      <c r="SMW45" s="126"/>
      <c r="SMX45" s="126"/>
      <c r="SMY45" s="126"/>
      <c r="SMZ45" s="126"/>
      <c r="SNA45" s="126"/>
      <c r="SNB45" s="126"/>
      <c r="SNC45" s="126"/>
      <c r="SND45" s="126"/>
      <c r="SNE45" s="126"/>
      <c r="SNF45" s="126"/>
      <c r="SNG45" s="126"/>
      <c r="SNH45" s="126"/>
      <c r="SNI45" s="126"/>
      <c r="SNJ45" s="126"/>
      <c r="SNK45" s="126"/>
      <c r="SNL45" s="126"/>
      <c r="SNM45" s="126"/>
      <c r="SNN45" s="126"/>
      <c r="SNO45" s="126"/>
      <c r="SNP45" s="126"/>
      <c r="SNQ45" s="126"/>
      <c r="SNR45" s="126"/>
      <c r="SNS45" s="126"/>
      <c r="SNT45" s="126"/>
      <c r="SNU45" s="126"/>
      <c r="SNV45" s="126"/>
      <c r="SNW45" s="126"/>
      <c r="SNX45" s="126"/>
      <c r="SNY45" s="126"/>
      <c r="SNZ45" s="126"/>
      <c r="SOA45" s="126"/>
      <c r="SOB45" s="126"/>
      <c r="SOC45" s="126"/>
      <c r="SOD45" s="126"/>
      <c r="SOE45" s="126"/>
      <c r="SOF45" s="126"/>
      <c r="SOG45" s="126"/>
      <c r="SOH45" s="126"/>
      <c r="SOI45" s="126"/>
      <c r="SOJ45" s="126"/>
      <c r="SOK45" s="126"/>
      <c r="SOL45" s="126"/>
      <c r="SOM45" s="126"/>
      <c r="SON45" s="126"/>
      <c r="SOO45" s="126"/>
      <c r="SOP45" s="126"/>
      <c r="SOQ45" s="126"/>
      <c r="SOR45" s="126"/>
      <c r="SOS45" s="126"/>
      <c r="SOT45" s="126"/>
      <c r="SOU45" s="126"/>
      <c r="SOV45" s="126"/>
      <c r="SOW45" s="126"/>
      <c r="SOX45" s="126"/>
      <c r="SOY45" s="126"/>
      <c r="SOZ45" s="126"/>
      <c r="SPA45" s="126"/>
      <c r="SPB45" s="126"/>
      <c r="SPC45" s="126"/>
      <c r="SPD45" s="126"/>
      <c r="SPE45" s="126"/>
      <c r="SPF45" s="126"/>
      <c r="SPG45" s="126"/>
      <c r="SPH45" s="126"/>
      <c r="SPI45" s="126"/>
      <c r="SPJ45" s="126"/>
      <c r="SPK45" s="126"/>
      <c r="SPL45" s="126"/>
      <c r="SPM45" s="126"/>
      <c r="SPN45" s="126"/>
      <c r="SPO45" s="126"/>
      <c r="SPP45" s="126"/>
      <c r="SPQ45" s="126"/>
      <c r="SPR45" s="126"/>
      <c r="SPS45" s="126"/>
      <c r="SPT45" s="126"/>
      <c r="SPU45" s="126"/>
      <c r="SPV45" s="126"/>
      <c r="SPW45" s="126"/>
      <c r="SPX45" s="126"/>
      <c r="SPY45" s="126"/>
      <c r="SPZ45" s="126"/>
      <c r="SQA45" s="126"/>
      <c r="SQB45" s="126"/>
      <c r="SQC45" s="126"/>
      <c r="SQD45" s="126"/>
      <c r="SQE45" s="126"/>
      <c r="SQF45" s="126"/>
      <c r="SQG45" s="126"/>
      <c r="SQH45" s="126"/>
      <c r="SQI45" s="126"/>
      <c r="SQJ45" s="126"/>
      <c r="SQK45" s="126"/>
      <c r="SQL45" s="126"/>
      <c r="SQM45" s="126"/>
      <c r="SQN45" s="126"/>
      <c r="SQO45" s="126"/>
      <c r="SQP45" s="126"/>
      <c r="SQQ45" s="126"/>
      <c r="SQR45" s="126"/>
      <c r="SQS45" s="126"/>
      <c r="SQT45" s="126"/>
      <c r="SQU45" s="126"/>
      <c r="SQV45" s="126"/>
      <c r="SQW45" s="126"/>
      <c r="SQX45" s="126"/>
      <c r="SQY45" s="126"/>
      <c r="SQZ45" s="126"/>
      <c r="SRA45" s="126"/>
      <c r="SRB45" s="126"/>
      <c r="SRC45" s="126"/>
      <c r="SRD45" s="126"/>
      <c r="SRE45" s="126"/>
      <c r="SRF45" s="126"/>
      <c r="SRG45" s="126"/>
      <c r="SRH45" s="126"/>
      <c r="SRI45" s="126"/>
      <c r="SRJ45" s="126"/>
      <c r="SRK45" s="126"/>
      <c r="SRL45" s="126"/>
      <c r="SRM45" s="126"/>
      <c r="SRN45" s="126"/>
      <c r="SRO45" s="126"/>
      <c r="SRP45" s="126"/>
      <c r="SRQ45" s="126"/>
      <c r="SRR45" s="126"/>
      <c r="SRS45" s="126"/>
      <c r="SRT45" s="126"/>
      <c r="SRU45" s="126"/>
      <c r="SRV45" s="126"/>
      <c r="SRW45" s="126"/>
      <c r="SRX45" s="126"/>
      <c r="SRY45" s="126"/>
      <c r="SRZ45" s="126"/>
      <c r="SSA45" s="126"/>
      <c r="SSB45" s="126"/>
      <c r="SSC45" s="126"/>
      <c r="SSD45" s="126"/>
      <c r="SSE45" s="126"/>
      <c r="SSF45" s="126"/>
      <c r="SSG45" s="126"/>
      <c r="SSH45" s="126"/>
      <c r="SSI45" s="126"/>
      <c r="SSJ45" s="126"/>
      <c r="SSK45" s="126"/>
      <c r="SSL45" s="126"/>
      <c r="SSM45" s="126"/>
      <c r="SSN45" s="126"/>
      <c r="SSO45" s="126"/>
      <c r="SSP45" s="126"/>
      <c r="SSQ45" s="126"/>
      <c r="SSR45" s="126"/>
      <c r="SSS45" s="126"/>
      <c r="SST45" s="126"/>
      <c r="SSU45" s="126"/>
      <c r="SSV45" s="126"/>
      <c r="SSW45" s="126"/>
      <c r="SSX45" s="126"/>
      <c r="SSY45" s="126"/>
      <c r="SSZ45" s="126"/>
      <c r="STA45" s="126"/>
      <c r="STB45" s="126"/>
      <c r="STC45" s="126"/>
      <c r="STD45" s="126"/>
      <c r="STE45" s="126"/>
      <c r="STF45" s="126"/>
      <c r="STG45" s="126"/>
      <c r="STH45" s="126"/>
      <c r="STI45" s="126"/>
      <c r="STJ45" s="126"/>
      <c r="STK45" s="126"/>
      <c r="STL45" s="126"/>
      <c r="STM45" s="126"/>
      <c r="STN45" s="126"/>
      <c r="STO45" s="126"/>
      <c r="STP45" s="126"/>
      <c r="STQ45" s="126"/>
      <c r="STR45" s="126"/>
      <c r="STS45" s="126"/>
      <c r="STT45" s="126"/>
      <c r="STU45" s="126"/>
      <c r="STV45" s="126"/>
      <c r="STW45" s="126"/>
      <c r="STX45" s="126"/>
      <c r="STY45" s="126"/>
      <c r="STZ45" s="126"/>
      <c r="SUA45" s="126"/>
      <c r="SUB45" s="126"/>
      <c r="SUC45" s="126"/>
      <c r="SUD45" s="126"/>
      <c r="SUE45" s="126"/>
      <c r="SUF45" s="126"/>
      <c r="SUG45" s="126"/>
      <c r="SUH45" s="126"/>
      <c r="SUI45" s="126"/>
      <c r="SUJ45" s="126"/>
      <c r="SUK45" s="126"/>
      <c r="SUL45" s="126"/>
      <c r="SUM45" s="126"/>
      <c r="SUN45" s="126"/>
      <c r="SUO45" s="126"/>
      <c r="SUP45" s="126"/>
      <c r="SUQ45" s="126"/>
      <c r="SUR45" s="126"/>
      <c r="SUS45" s="126"/>
      <c r="SUT45" s="126"/>
      <c r="SUU45" s="126"/>
      <c r="SUV45" s="126"/>
      <c r="SUW45" s="126"/>
      <c r="SUX45" s="126"/>
      <c r="SUY45" s="126"/>
      <c r="SUZ45" s="126"/>
      <c r="SVA45" s="126"/>
      <c r="SVB45" s="126"/>
      <c r="SVC45" s="126"/>
      <c r="SVD45" s="126"/>
      <c r="SVE45" s="126"/>
      <c r="SVF45" s="126"/>
      <c r="SVG45" s="126"/>
      <c r="SVH45" s="126"/>
      <c r="SVI45" s="126"/>
      <c r="SVJ45" s="126"/>
      <c r="SVK45" s="126"/>
      <c r="SVL45" s="126"/>
      <c r="SVM45" s="126"/>
      <c r="SVN45" s="126"/>
      <c r="SVO45" s="126"/>
      <c r="SVP45" s="126"/>
      <c r="SVQ45" s="126"/>
      <c r="SVR45" s="126"/>
      <c r="SVS45" s="126"/>
      <c r="SVT45" s="126"/>
      <c r="SVU45" s="126"/>
      <c r="SVV45" s="126"/>
      <c r="SVW45" s="126"/>
      <c r="SVX45" s="126"/>
      <c r="SVY45" s="126"/>
      <c r="SVZ45" s="126"/>
      <c r="SWA45" s="126"/>
      <c r="SWB45" s="126"/>
      <c r="SWC45" s="126"/>
      <c r="SWD45" s="126"/>
      <c r="SWE45" s="126"/>
      <c r="SWF45" s="126"/>
      <c r="SWG45" s="126"/>
      <c r="SWH45" s="126"/>
      <c r="SWI45" s="126"/>
      <c r="SWJ45" s="126"/>
      <c r="SWK45" s="126"/>
      <c r="SWL45" s="126"/>
      <c r="SWM45" s="126"/>
      <c r="SWN45" s="126"/>
      <c r="SWO45" s="126"/>
      <c r="SWP45" s="126"/>
      <c r="SWQ45" s="126"/>
      <c r="SWR45" s="126"/>
      <c r="SWS45" s="126"/>
      <c r="SWT45" s="126"/>
      <c r="SWU45" s="126"/>
      <c r="SWV45" s="126"/>
      <c r="SWW45" s="126"/>
      <c r="SWX45" s="126"/>
      <c r="SWY45" s="126"/>
      <c r="SWZ45" s="126"/>
      <c r="SXA45" s="126"/>
      <c r="SXB45" s="126"/>
      <c r="SXC45" s="126"/>
      <c r="SXD45" s="126"/>
      <c r="SXE45" s="126"/>
      <c r="SXF45" s="126"/>
      <c r="SXG45" s="126"/>
      <c r="SXH45" s="126"/>
      <c r="SXI45" s="126"/>
      <c r="SXJ45" s="126"/>
      <c r="SXK45" s="126"/>
      <c r="SXL45" s="126"/>
      <c r="SXM45" s="126"/>
      <c r="SXN45" s="126"/>
      <c r="SXO45" s="126"/>
      <c r="SXP45" s="126"/>
      <c r="SXQ45" s="126"/>
      <c r="SXR45" s="126"/>
      <c r="SXS45" s="126"/>
      <c r="SXT45" s="126"/>
      <c r="SXU45" s="126"/>
      <c r="SXV45" s="126"/>
      <c r="SXW45" s="126"/>
      <c r="SXX45" s="126"/>
      <c r="SXY45" s="126"/>
      <c r="SXZ45" s="126"/>
      <c r="SYA45" s="126"/>
      <c r="SYB45" s="126"/>
      <c r="SYC45" s="126"/>
      <c r="SYD45" s="126"/>
      <c r="SYE45" s="126"/>
      <c r="SYF45" s="126"/>
      <c r="SYG45" s="126"/>
      <c r="SYH45" s="126"/>
      <c r="SYI45" s="126"/>
      <c r="SYJ45" s="126"/>
      <c r="SYK45" s="126"/>
      <c r="SYL45" s="126"/>
      <c r="SYM45" s="126"/>
      <c r="SYN45" s="126"/>
      <c r="SYO45" s="126"/>
      <c r="SYP45" s="126"/>
      <c r="SYQ45" s="126"/>
      <c r="SYR45" s="126"/>
      <c r="SYS45" s="126"/>
      <c r="SYT45" s="126"/>
      <c r="SYU45" s="126"/>
      <c r="SYV45" s="126"/>
      <c r="SYW45" s="126"/>
      <c r="SYX45" s="126"/>
      <c r="SYY45" s="126"/>
      <c r="SYZ45" s="126"/>
      <c r="SZA45" s="126"/>
      <c r="SZB45" s="126"/>
      <c r="SZC45" s="126"/>
      <c r="SZD45" s="126"/>
      <c r="SZE45" s="126"/>
      <c r="SZF45" s="126"/>
      <c r="SZG45" s="126"/>
      <c r="SZH45" s="126"/>
      <c r="SZI45" s="126"/>
      <c r="SZJ45" s="126"/>
      <c r="SZK45" s="126"/>
      <c r="SZL45" s="126"/>
      <c r="SZM45" s="126"/>
      <c r="SZN45" s="126"/>
      <c r="SZO45" s="126"/>
      <c r="SZP45" s="126"/>
      <c r="SZQ45" s="126"/>
      <c r="SZR45" s="126"/>
      <c r="SZS45" s="126"/>
      <c r="SZT45" s="126"/>
      <c r="SZU45" s="126"/>
      <c r="SZV45" s="126"/>
      <c r="SZW45" s="126"/>
      <c r="SZX45" s="126"/>
      <c r="SZY45" s="126"/>
      <c r="SZZ45" s="126"/>
      <c r="TAA45" s="126"/>
      <c r="TAB45" s="126"/>
      <c r="TAC45" s="126"/>
      <c r="TAD45" s="126"/>
      <c r="TAE45" s="126"/>
      <c r="TAF45" s="126"/>
      <c r="TAG45" s="126"/>
      <c r="TAH45" s="126"/>
      <c r="TAI45" s="126"/>
      <c r="TAJ45" s="126"/>
      <c r="TAK45" s="126"/>
      <c r="TAL45" s="126"/>
      <c r="TAM45" s="126"/>
      <c r="TAN45" s="126"/>
      <c r="TAO45" s="126"/>
      <c r="TAP45" s="126"/>
      <c r="TAQ45" s="126"/>
      <c r="TAR45" s="126"/>
      <c r="TAS45" s="126"/>
      <c r="TAT45" s="126"/>
      <c r="TAU45" s="126"/>
      <c r="TAV45" s="126"/>
      <c r="TAW45" s="126"/>
      <c r="TAX45" s="126"/>
      <c r="TAY45" s="126"/>
      <c r="TAZ45" s="126"/>
      <c r="TBA45" s="126"/>
      <c r="TBB45" s="126"/>
      <c r="TBC45" s="126"/>
      <c r="TBD45" s="126"/>
      <c r="TBE45" s="126"/>
      <c r="TBF45" s="126"/>
      <c r="TBG45" s="126"/>
      <c r="TBH45" s="126"/>
      <c r="TBI45" s="126"/>
      <c r="TBJ45" s="126"/>
      <c r="TBK45" s="126"/>
      <c r="TBL45" s="126"/>
      <c r="TBM45" s="126"/>
      <c r="TBN45" s="126"/>
      <c r="TBO45" s="126"/>
      <c r="TBP45" s="126"/>
      <c r="TBQ45" s="126"/>
      <c r="TBR45" s="126"/>
      <c r="TBS45" s="126"/>
      <c r="TBT45" s="126"/>
      <c r="TBU45" s="126"/>
      <c r="TBV45" s="126"/>
      <c r="TBW45" s="126"/>
      <c r="TBX45" s="126"/>
      <c r="TBY45" s="126"/>
      <c r="TBZ45" s="126"/>
      <c r="TCA45" s="126"/>
      <c r="TCB45" s="126"/>
      <c r="TCC45" s="126"/>
      <c r="TCD45" s="126"/>
      <c r="TCE45" s="126"/>
      <c r="TCF45" s="126"/>
      <c r="TCG45" s="126"/>
      <c r="TCH45" s="126"/>
      <c r="TCI45" s="126"/>
      <c r="TCJ45" s="126"/>
      <c r="TCK45" s="126"/>
      <c r="TCL45" s="126"/>
      <c r="TCM45" s="126"/>
      <c r="TCN45" s="126"/>
      <c r="TCO45" s="126"/>
      <c r="TCP45" s="126"/>
      <c r="TCQ45" s="126"/>
      <c r="TCR45" s="126"/>
      <c r="TCS45" s="126"/>
      <c r="TCT45" s="126"/>
      <c r="TCU45" s="126"/>
      <c r="TCV45" s="126"/>
      <c r="TCW45" s="126"/>
      <c r="TCX45" s="126"/>
      <c r="TCY45" s="126"/>
      <c r="TCZ45" s="126"/>
      <c r="TDA45" s="126"/>
      <c r="TDB45" s="126"/>
      <c r="TDC45" s="126"/>
      <c r="TDD45" s="126"/>
      <c r="TDE45" s="126"/>
      <c r="TDF45" s="126"/>
      <c r="TDG45" s="126"/>
      <c r="TDH45" s="126"/>
      <c r="TDI45" s="126"/>
      <c r="TDJ45" s="126"/>
      <c r="TDK45" s="126"/>
      <c r="TDL45" s="126"/>
      <c r="TDM45" s="126"/>
      <c r="TDN45" s="126"/>
      <c r="TDO45" s="126"/>
      <c r="TDP45" s="126"/>
      <c r="TDQ45" s="126"/>
      <c r="TDR45" s="126"/>
      <c r="TDS45" s="126"/>
      <c r="TDT45" s="126"/>
      <c r="TDU45" s="126"/>
      <c r="TDV45" s="126"/>
      <c r="TDW45" s="126"/>
      <c r="TDX45" s="126"/>
      <c r="TDY45" s="126"/>
      <c r="TDZ45" s="126"/>
      <c r="TEA45" s="126"/>
      <c r="TEB45" s="126"/>
      <c r="TEC45" s="126"/>
      <c r="TED45" s="126"/>
      <c r="TEE45" s="126"/>
      <c r="TEF45" s="126"/>
      <c r="TEG45" s="126"/>
      <c r="TEH45" s="126"/>
      <c r="TEI45" s="126"/>
      <c r="TEJ45" s="126"/>
      <c r="TEK45" s="126"/>
      <c r="TEL45" s="126"/>
      <c r="TEM45" s="126"/>
      <c r="TEN45" s="126"/>
      <c r="TEO45" s="126"/>
      <c r="TEP45" s="126"/>
      <c r="TEQ45" s="126"/>
      <c r="TER45" s="126"/>
      <c r="TES45" s="126"/>
      <c r="TET45" s="126"/>
      <c r="TEU45" s="126"/>
      <c r="TEV45" s="126"/>
      <c r="TEW45" s="126"/>
      <c r="TEX45" s="126"/>
      <c r="TEY45" s="126"/>
      <c r="TEZ45" s="126"/>
      <c r="TFA45" s="126"/>
      <c r="TFB45" s="126"/>
      <c r="TFC45" s="126"/>
      <c r="TFD45" s="126"/>
      <c r="TFE45" s="126"/>
      <c r="TFF45" s="126"/>
      <c r="TFG45" s="126"/>
      <c r="TFH45" s="126"/>
      <c r="TFI45" s="126"/>
      <c r="TFJ45" s="126"/>
      <c r="TFK45" s="126"/>
      <c r="TFL45" s="126"/>
      <c r="TFM45" s="126"/>
      <c r="TFN45" s="126"/>
      <c r="TFO45" s="126"/>
      <c r="TFP45" s="126"/>
      <c r="TFQ45" s="126"/>
      <c r="TFR45" s="126"/>
      <c r="TFS45" s="126"/>
      <c r="TFT45" s="126"/>
      <c r="TFU45" s="126"/>
      <c r="TFV45" s="126"/>
      <c r="TFW45" s="126"/>
      <c r="TFX45" s="126"/>
      <c r="TFY45" s="126"/>
      <c r="TFZ45" s="126"/>
      <c r="TGA45" s="126"/>
      <c r="TGB45" s="126"/>
      <c r="TGC45" s="126"/>
      <c r="TGD45" s="126"/>
      <c r="TGE45" s="126"/>
      <c r="TGF45" s="126"/>
      <c r="TGG45" s="126"/>
      <c r="TGH45" s="126"/>
      <c r="TGI45" s="126"/>
      <c r="TGJ45" s="126"/>
      <c r="TGK45" s="126"/>
      <c r="TGL45" s="126"/>
      <c r="TGM45" s="126"/>
      <c r="TGN45" s="126"/>
      <c r="TGO45" s="126"/>
      <c r="TGP45" s="126"/>
      <c r="TGQ45" s="126"/>
      <c r="TGR45" s="126"/>
      <c r="TGS45" s="126"/>
      <c r="TGT45" s="126"/>
      <c r="TGU45" s="126"/>
      <c r="TGV45" s="126"/>
      <c r="TGW45" s="126"/>
      <c r="TGX45" s="126"/>
      <c r="TGY45" s="126"/>
      <c r="TGZ45" s="126"/>
      <c r="THA45" s="126"/>
      <c r="THB45" s="126"/>
      <c r="THC45" s="126"/>
      <c r="THD45" s="126"/>
      <c r="THE45" s="126"/>
      <c r="THF45" s="126"/>
      <c r="THG45" s="126"/>
      <c r="THH45" s="126"/>
      <c r="THI45" s="126"/>
      <c r="THJ45" s="126"/>
      <c r="THK45" s="126"/>
      <c r="THL45" s="126"/>
      <c r="THM45" s="126"/>
      <c r="THN45" s="126"/>
      <c r="THO45" s="126"/>
      <c r="THP45" s="126"/>
      <c r="THQ45" s="126"/>
      <c r="THR45" s="126"/>
      <c r="THS45" s="126"/>
      <c r="THT45" s="126"/>
      <c r="THU45" s="126"/>
      <c r="THV45" s="126"/>
      <c r="THW45" s="126"/>
      <c r="THX45" s="126"/>
      <c r="THY45" s="126"/>
      <c r="THZ45" s="126"/>
      <c r="TIA45" s="126"/>
      <c r="TIB45" s="126"/>
      <c r="TIC45" s="126"/>
      <c r="TID45" s="126"/>
      <c r="TIE45" s="126"/>
      <c r="TIF45" s="126"/>
      <c r="TIG45" s="126"/>
      <c r="TIH45" s="126"/>
      <c r="TII45" s="126"/>
      <c r="TIJ45" s="126"/>
      <c r="TIK45" s="126"/>
      <c r="TIL45" s="126"/>
      <c r="TIM45" s="126"/>
      <c r="TIN45" s="126"/>
      <c r="TIO45" s="126"/>
      <c r="TIP45" s="126"/>
      <c r="TIQ45" s="126"/>
      <c r="TIR45" s="126"/>
      <c r="TIS45" s="126"/>
      <c r="TIT45" s="126"/>
      <c r="TIU45" s="126"/>
      <c r="TIV45" s="126"/>
      <c r="TIW45" s="126"/>
      <c r="TIX45" s="126"/>
      <c r="TIY45" s="126"/>
      <c r="TIZ45" s="126"/>
      <c r="TJA45" s="126"/>
      <c r="TJB45" s="126"/>
      <c r="TJC45" s="126"/>
      <c r="TJD45" s="126"/>
      <c r="TJE45" s="126"/>
      <c r="TJF45" s="126"/>
      <c r="TJG45" s="126"/>
      <c r="TJH45" s="126"/>
      <c r="TJI45" s="126"/>
      <c r="TJJ45" s="126"/>
      <c r="TJK45" s="126"/>
      <c r="TJL45" s="126"/>
      <c r="TJM45" s="126"/>
      <c r="TJN45" s="126"/>
      <c r="TJO45" s="126"/>
      <c r="TJP45" s="126"/>
      <c r="TJQ45" s="126"/>
      <c r="TJR45" s="126"/>
      <c r="TJS45" s="126"/>
      <c r="TJT45" s="126"/>
      <c r="TJU45" s="126"/>
      <c r="TJV45" s="126"/>
      <c r="TJW45" s="126"/>
      <c r="TJX45" s="126"/>
      <c r="TJY45" s="126"/>
      <c r="TJZ45" s="126"/>
      <c r="TKA45" s="126"/>
      <c r="TKB45" s="126"/>
      <c r="TKC45" s="126"/>
      <c r="TKD45" s="126"/>
      <c r="TKE45" s="126"/>
      <c r="TKF45" s="126"/>
      <c r="TKG45" s="126"/>
      <c r="TKH45" s="126"/>
      <c r="TKI45" s="126"/>
      <c r="TKJ45" s="126"/>
      <c r="TKK45" s="126"/>
      <c r="TKL45" s="126"/>
      <c r="TKM45" s="126"/>
      <c r="TKN45" s="126"/>
      <c r="TKO45" s="126"/>
      <c r="TKP45" s="126"/>
      <c r="TKQ45" s="126"/>
      <c r="TKR45" s="126"/>
      <c r="TKS45" s="126"/>
      <c r="TKT45" s="126"/>
      <c r="TKU45" s="126"/>
      <c r="TKV45" s="126"/>
      <c r="TKW45" s="126"/>
      <c r="TKX45" s="126"/>
      <c r="TKY45" s="126"/>
      <c r="TKZ45" s="126"/>
      <c r="TLA45" s="126"/>
      <c r="TLB45" s="126"/>
      <c r="TLC45" s="126"/>
      <c r="TLD45" s="126"/>
      <c r="TLE45" s="126"/>
      <c r="TLF45" s="126"/>
      <c r="TLG45" s="126"/>
      <c r="TLH45" s="126"/>
      <c r="TLI45" s="126"/>
      <c r="TLJ45" s="126"/>
      <c r="TLK45" s="126"/>
      <c r="TLL45" s="126"/>
      <c r="TLM45" s="126"/>
      <c r="TLN45" s="126"/>
      <c r="TLO45" s="126"/>
      <c r="TLP45" s="126"/>
      <c r="TLQ45" s="126"/>
      <c r="TLR45" s="126"/>
      <c r="TLS45" s="126"/>
      <c r="TLT45" s="126"/>
      <c r="TLU45" s="126"/>
      <c r="TLV45" s="126"/>
      <c r="TLW45" s="126"/>
      <c r="TLX45" s="126"/>
      <c r="TLY45" s="126"/>
      <c r="TLZ45" s="126"/>
      <c r="TMA45" s="126"/>
      <c r="TMB45" s="126"/>
      <c r="TMC45" s="126"/>
      <c r="TMD45" s="126"/>
      <c r="TME45" s="126"/>
      <c r="TMF45" s="126"/>
      <c r="TMG45" s="126"/>
      <c r="TMH45" s="126"/>
      <c r="TMI45" s="126"/>
      <c r="TMJ45" s="126"/>
      <c r="TMK45" s="126"/>
      <c r="TML45" s="126"/>
      <c r="TMM45" s="126"/>
      <c r="TMN45" s="126"/>
      <c r="TMO45" s="126"/>
      <c r="TMP45" s="126"/>
      <c r="TMQ45" s="126"/>
      <c r="TMR45" s="126"/>
      <c r="TMS45" s="126"/>
      <c r="TMT45" s="126"/>
      <c r="TMU45" s="126"/>
      <c r="TMV45" s="126"/>
      <c r="TMW45" s="126"/>
      <c r="TMX45" s="126"/>
      <c r="TMY45" s="126"/>
      <c r="TMZ45" s="126"/>
      <c r="TNA45" s="126"/>
      <c r="TNB45" s="126"/>
      <c r="TNC45" s="126"/>
      <c r="TND45" s="126"/>
      <c r="TNE45" s="126"/>
      <c r="TNF45" s="126"/>
      <c r="TNG45" s="126"/>
      <c r="TNH45" s="126"/>
      <c r="TNI45" s="126"/>
      <c r="TNJ45" s="126"/>
      <c r="TNK45" s="126"/>
      <c r="TNL45" s="126"/>
      <c r="TNM45" s="126"/>
      <c r="TNN45" s="126"/>
      <c r="TNO45" s="126"/>
      <c r="TNP45" s="126"/>
      <c r="TNQ45" s="126"/>
      <c r="TNR45" s="126"/>
      <c r="TNS45" s="126"/>
      <c r="TNT45" s="126"/>
      <c r="TNU45" s="126"/>
      <c r="TNV45" s="126"/>
      <c r="TNW45" s="126"/>
      <c r="TNX45" s="126"/>
      <c r="TNY45" s="126"/>
      <c r="TNZ45" s="126"/>
      <c r="TOA45" s="126"/>
      <c r="TOB45" s="126"/>
      <c r="TOC45" s="126"/>
      <c r="TOD45" s="126"/>
      <c r="TOE45" s="126"/>
      <c r="TOF45" s="126"/>
      <c r="TOG45" s="126"/>
      <c r="TOH45" s="126"/>
      <c r="TOI45" s="126"/>
      <c r="TOJ45" s="126"/>
      <c r="TOK45" s="126"/>
      <c r="TOL45" s="126"/>
      <c r="TOM45" s="126"/>
      <c r="TON45" s="126"/>
      <c r="TOO45" s="126"/>
      <c r="TOP45" s="126"/>
      <c r="TOQ45" s="126"/>
      <c r="TOR45" s="126"/>
      <c r="TOS45" s="126"/>
      <c r="TOT45" s="126"/>
      <c r="TOU45" s="126"/>
      <c r="TOV45" s="126"/>
      <c r="TOW45" s="126"/>
      <c r="TOX45" s="126"/>
      <c r="TOY45" s="126"/>
      <c r="TOZ45" s="126"/>
      <c r="TPA45" s="126"/>
      <c r="TPB45" s="126"/>
      <c r="TPC45" s="126"/>
      <c r="TPD45" s="126"/>
      <c r="TPE45" s="126"/>
      <c r="TPF45" s="126"/>
      <c r="TPG45" s="126"/>
      <c r="TPH45" s="126"/>
      <c r="TPI45" s="126"/>
      <c r="TPJ45" s="126"/>
      <c r="TPK45" s="126"/>
      <c r="TPL45" s="126"/>
      <c r="TPM45" s="126"/>
      <c r="TPN45" s="126"/>
      <c r="TPO45" s="126"/>
      <c r="TPP45" s="126"/>
      <c r="TPQ45" s="126"/>
      <c r="TPR45" s="126"/>
      <c r="TPS45" s="126"/>
      <c r="TPT45" s="126"/>
      <c r="TPU45" s="126"/>
      <c r="TPV45" s="126"/>
      <c r="TPW45" s="126"/>
      <c r="TPX45" s="126"/>
      <c r="TPY45" s="126"/>
      <c r="TPZ45" s="126"/>
      <c r="TQA45" s="126"/>
      <c r="TQB45" s="126"/>
      <c r="TQC45" s="126"/>
      <c r="TQD45" s="126"/>
      <c r="TQE45" s="126"/>
      <c r="TQF45" s="126"/>
      <c r="TQG45" s="126"/>
      <c r="TQH45" s="126"/>
      <c r="TQI45" s="126"/>
      <c r="TQJ45" s="126"/>
      <c r="TQK45" s="126"/>
      <c r="TQL45" s="126"/>
      <c r="TQM45" s="126"/>
      <c r="TQN45" s="126"/>
      <c r="TQO45" s="126"/>
      <c r="TQP45" s="126"/>
      <c r="TQQ45" s="126"/>
      <c r="TQR45" s="126"/>
      <c r="TQS45" s="126"/>
      <c r="TQT45" s="126"/>
      <c r="TQU45" s="126"/>
      <c r="TQV45" s="126"/>
      <c r="TQW45" s="126"/>
      <c r="TQX45" s="126"/>
      <c r="TQY45" s="126"/>
      <c r="TQZ45" s="126"/>
      <c r="TRA45" s="126"/>
      <c r="TRB45" s="126"/>
      <c r="TRC45" s="126"/>
      <c r="TRD45" s="126"/>
      <c r="TRE45" s="126"/>
      <c r="TRF45" s="126"/>
      <c r="TRG45" s="126"/>
      <c r="TRH45" s="126"/>
      <c r="TRI45" s="126"/>
      <c r="TRJ45" s="126"/>
      <c r="TRK45" s="126"/>
      <c r="TRL45" s="126"/>
      <c r="TRM45" s="126"/>
      <c r="TRN45" s="126"/>
      <c r="TRO45" s="126"/>
      <c r="TRP45" s="126"/>
      <c r="TRQ45" s="126"/>
      <c r="TRR45" s="126"/>
      <c r="TRS45" s="126"/>
      <c r="TRT45" s="126"/>
      <c r="TRU45" s="126"/>
      <c r="TRV45" s="126"/>
      <c r="TRW45" s="126"/>
      <c r="TRX45" s="126"/>
      <c r="TRY45" s="126"/>
      <c r="TRZ45" s="126"/>
      <c r="TSA45" s="126"/>
      <c r="TSB45" s="126"/>
      <c r="TSC45" s="126"/>
      <c r="TSD45" s="126"/>
      <c r="TSE45" s="126"/>
      <c r="TSF45" s="126"/>
      <c r="TSG45" s="126"/>
      <c r="TSH45" s="126"/>
      <c r="TSI45" s="126"/>
      <c r="TSJ45" s="126"/>
      <c r="TSK45" s="126"/>
      <c r="TSL45" s="126"/>
      <c r="TSM45" s="126"/>
      <c r="TSN45" s="126"/>
      <c r="TSO45" s="126"/>
      <c r="TSP45" s="126"/>
      <c r="TSQ45" s="126"/>
      <c r="TSR45" s="126"/>
      <c r="TSS45" s="126"/>
      <c r="TST45" s="126"/>
      <c r="TSU45" s="126"/>
      <c r="TSV45" s="126"/>
      <c r="TSW45" s="126"/>
      <c r="TSX45" s="126"/>
      <c r="TSY45" s="126"/>
      <c r="TSZ45" s="126"/>
      <c r="TTA45" s="126"/>
      <c r="TTB45" s="126"/>
      <c r="TTC45" s="126"/>
      <c r="TTD45" s="126"/>
      <c r="TTE45" s="126"/>
      <c r="TTF45" s="126"/>
      <c r="TTG45" s="126"/>
      <c r="TTH45" s="126"/>
      <c r="TTI45" s="126"/>
      <c r="TTJ45" s="126"/>
      <c r="TTK45" s="126"/>
      <c r="TTL45" s="126"/>
      <c r="TTM45" s="126"/>
      <c r="TTN45" s="126"/>
      <c r="TTO45" s="126"/>
      <c r="TTP45" s="126"/>
      <c r="TTQ45" s="126"/>
      <c r="TTR45" s="126"/>
      <c r="TTS45" s="126"/>
      <c r="TTT45" s="126"/>
      <c r="TTU45" s="126"/>
      <c r="TTV45" s="126"/>
      <c r="TTW45" s="126"/>
      <c r="TTX45" s="126"/>
      <c r="TTY45" s="126"/>
      <c r="TTZ45" s="126"/>
      <c r="TUA45" s="126"/>
      <c r="TUB45" s="126"/>
      <c r="TUC45" s="126"/>
      <c r="TUD45" s="126"/>
      <c r="TUE45" s="126"/>
      <c r="TUF45" s="126"/>
      <c r="TUG45" s="126"/>
      <c r="TUH45" s="126"/>
      <c r="TUI45" s="126"/>
      <c r="TUJ45" s="126"/>
      <c r="TUK45" s="126"/>
      <c r="TUL45" s="126"/>
      <c r="TUM45" s="126"/>
      <c r="TUN45" s="126"/>
      <c r="TUO45" s="126"/>
      <c r="TUP45" s="126"/>
      <c r="TUQ45" s="126"/>
      <c r="TUR45" s="126"/>
      <c r="TUS45" s="126"/>
      <c r="TUT45" s="126"/>
      <c r="TUU45" s="126"/>
      <c r="TUV45" s="126"/>
      <c r="TUW45" s="126"/>
      <c r="TUX45" s="126"/>
      <c r="TUY45" s="126"/>
      <c r="TUZ45" s="126"/>
      <c r="TVA45" s="126"/>
      <c r="TVB45" s="126"/>
      <c r="TVC45" s="126"/>
      <c r="TVD45" s="126"/>
      <c r="TVE45" s="126"/>
      <c r="TVF45" s="126"/>
      <c r="TVG45" s="126"/>
      <c r="TVH45" s="126"/>
      <c r="TVI45" s="126"/>
      <c r="TVJ45" s="126"/>
      <c r="TVK45" s="126"/>
      <c r="TVL45" s="126"/>
      <c r="TVM45" s="126"/>
      <c r="TVN45" s="126"/>
      <c r="TVO45" s="126"/>
      <c r="TVP45" s="126"/>
      <c r="TVQ45" s="126"/>
      <c r="TVR45" s="126"/>
      <c r="TVS45" s="126"/>
      <c r="TVT45" s="126"/>
      <c r="TVU45" s="126"/>
      <c r="TVV45" s="126"/>
      <c r="TVW45" s="126"/>
      <c r="TVX45" s="126"/>
      <c r="TVY45" s="126"/>
      <c r="TVZ45" s="126"/>
      <c r="TWA45" s="126"/>
      <c r="TWB45" s="126"/>
      <c r="TWC45" s="126"/>
      <c r="TWD45" s="126"/>
      <c r="TWE45" s="126"/>
      <c r="TWF45" s="126"/>
      <c r="TWG45" s="126"/>
      <c r="TWH45" s="126"/>
      <c r="TWI45" s="126"/>
      <c r="TWJ45" s="126"/>
      <c r="TWK45" s="126"/>
      <c r="TWL45" s="126"/>
      <c r="TWM45" s="126"/>
      <c r="TWN45" s="126"/>
      <c r="TWO45" s="126"/>
      <c r="TWP45" s="126"/>
      <c r="TWQ45" s="126"/>
      <c r="TWR45" s="126"/>
      <c r="TWS45" s="126"/>
      <c r="TWT45" s="126"/>
      <c r="TWU45" s="126"/>
      <c r="TWV45" s="126"/>
      <c r="TWW45" s="126"/>
      <c r="TWX45" s="126"/>
      <c r="TWY45" s="126"/>
      <c r="TWZ45" s="126"/>
      <c r="TXA45" s="126"/>
      <c r="TXB45" s="126"/>
      <c r="TXC45" s="126"/>
      <c r="TXD45" s="126"/>
      <c r="TXE45" s="126"/>
      <c r="TXF45" s="126"/>
      <c r="TXG45" s="126"/>
      <c r="TXH45" s="126"/>
      <c r="TXI45" s="126"/>
      <c r="TXJ45" s="126"/>
      <c r="TXK45" s="126"/>
      <c r="TXL45" s="126"/>
      <c r="TXM45" s="126"/>
      <c r="TXN45" s="126"/>
      <c r="TXO45" s="126"/>
      <c r="TXP45" s="126"/>
      <c r="TXQ45" s="126"/>
      <c r="TXR45" s="126"/>
      <c r="TXS45" s="126"/>
      <c r="TXT45" s="126"/>
      <c r="TXU45" s="126"/>
      <c r="TXV45" s="126"/>
      <c r="TXW45" s="126"/>
      <c r="TXX45" s="126"/>
      <c r="TXY45" s="126"/>
      <c r="TXZ45" s="126"/>
      <c r="TYA45" s="126"/>
      <c r="TYB45" s="126"/>
      <c r="TYC45" s="126"/>
      <c r="TYD45" s="126"/>
      <c r="TYE45" s="126"/>
      <c r="TYF45" s="126"/>
      <c r="TYG45" s="126"/>
      <c r="TYH45" s="126"/>
      <c r="TYI45" s="126"/>
      <c r="TYJ45" s="126"/>
      <c r="TYK45" s="126"/>
      <c r="TYL45" s="126"/>
      <c r="TYM45" s="126"/>
      <c r="TYN45" s="126"/>
      <c r="TYO45" s="126"/>
      <c r="TYP45" s="126"/>
      <c r="TYQ45" s="126"/>
      <c r="TYR45" s="126"/>
      <c r="TYS45" s="126"/>
      <c r="TYT45" s="126"/>
      <c r="TYU45" s="126"/>
      <c r="TYV45" s="126"/>
      <c r="TYW45" s="126"/>
      <c r="TYX45" s="126"/>
      <c r="TYY45" s="126"/>
      <c r="TYZ45" s="126"/>
      <c r="TZA45" s="126"/>
      <c r="TZB45" s="126"/>
      <c r="TZC45" s="126"/>
      <c r="TZD45" s="126"/>
      <c r="TZE45" s="126"/>
      <c r="TZF45" s="126"/>
      <c r="TZG45" s="126"/>
      <c r="TZH45" s="126"/>
      <c r="TZI45" s="126"/>
      <c r="TZJ45" s="126"/>
      <c r="TZK45" s="126"/>
      <c r="TZL45" s="126"/>
      <c r="TZM45" s="126"/>
      <c r="TZN45" s="126"/>
      <c r="TZO45" s="126"/>
      <c r="TZP45" s="126"/>
      <c r="TZQ45" s="126"/>
      <c r="TZR45" s="126"/>
      <c r="TZS45" s="126"/>
      <c r="TZT45" s="126"/>
      <c r="TZU45" s="126"/>
      <c r="TZV45" s="126"/>
      <c r="TZW45" s="126"/>
      <c r="TZX45" s="126"/>
      <c r="TZY45" s="126"/>
      <c r="TZZ45" s="126"/>
      <c r="UAA45" s="126"/>
      <c r="UAB45" s="126"/>
      <c r="UAC45" s="126"/>
      <c r="UAD45" s="126"/>
      <c r="UAE45" s="126"/>
      <c r="UAF45" s="126"/>
      <c r="UAG45" s="126"/>
      <c r="UAH45" s="126"/>
      <c r="UAI45" s="126"/>
      <c r="UAJ45" s="126"/>
      <c r="UAK45" s="126"/>
      <c r="UAL45" s="126"/>
      <c r="UAM45" s="126"/>
      <c r="UAN45" s="126"/>
      <c r="UAO45" s="126"/>
      <c r="UAP45" s="126"/>
      <c r="UAQ45" s="126"/>
      <c r="UAR45" s="126"/>
      <c r="UAS45" s="126"/>
      <c r="UAT45" s="126"/>
      <c r="UAU45" s="126"/>
      <c r="UAV45" s="126"/>
      <c r="UAW45" s="126"/>
      <c r="UAX45" s="126"/>
      <c r="UAY45" s="126"/>
      <c r="UAZ45" s="126"/>
      <c r="UBA45" s="126"/>
      <c r="UBB45" s="126"/>
      <c r="UBC45" s="126"/>
      <c r="UBD45" s="126"/>
      <c r="UBE45" s="126"/>
      <c r="UBF45" s="126"/>
      <c r="UBG45" s="126"/>
      <c r="UBH45" s="126"/>
      <c r="UBI45" s="126"/>
      <c r="UBJ45" s="126"/>
      <c r="UBK45" s="126"/>
      <c r="UBL45" s="126"/>
      <c r="UBM45" s="126"/>
      <c r="UBN45" s="126"/>
      <c r="UBO45" s="126"/>
      <c r="UBP45" s="126"/>
      <c r="UBQ45" s="126"/>
      <c r="UBR45" s="126"/>
      <c r="UBS45" s="126"/>
      <c r="UBT45" s="126"/>
      <c r="UBU45" s="126"/>
      <c r="UBV45" s="126"/>
      <c r="UBW45" s="126"/>
      <c r="UBX45" s="126"/>
      <c r="UBY45" s="126"/>
      <c r="UBZ45" s="126"/>
      <c r="UCA45" s="126"/>
      <c r="UCB45" s="126"/>
      <c r="UCC45" s="126"/>
      <c r="UCD45" s="126"/>
      <c r="UCE45" s="126"/>
      <c r="UCF45" s="126"/>
      <c r="UCG45" s="126"/>
      <c r="UCH45" s="126"/>
      <c r="UCI45" s="126"/>
      <c r="UCJ45" s="126"/>
      <c r="UCK45" s="126"/>
      <c r="UCL45" s="126"/>
      <c r="UCM45" s="126"/>
      <c r="UCN45" s="126"/>
      <c r="UCO45" s="126"/>
      <c r="UCP45" s="126"/>
      <c r="UCQ45" s="126"/>
      <c r="UCR45" s="126"/>
      <c r="UCS45" s="126"/>
      <c r="UCT45" s="126"/>
      <c r="UCU45" s="126"/>
      <c r="UCV45" s="126"/>
      <c r="UCW45" s="126"/>
      <c r="UCX45" s="126"/>
      <c r="UCY45" s="126"/>
      <c r="UCZ45" s="126"/>
      <c r="UDA45" s="126"/>
      <c r="UDB45" s="126"/>
      <c r="UDC45" s="126"/>
      <c r="UDD45" s="126"/>
      <c r="UDE45" s="126"/>
      <c r="UDF45" s="126"/>
      <c r="UDG45" s="126"/>
      <c r="UDH45" s="126"/>
      <c r="UDI45" s="126"/>
      <c r="UDJ45" s="126"/>
      <c r="UDK45" s="126"/>
      <c r="UDL45" s="126"/>
      <c r="UDM45" s="126"/>
      <c r="UDN45" s="126"/>
      <c r="UDO45" s="126"/>
      <c r="UDP45" s="126"/>
      <c r="UDQ45" s="126"/>
      <c r="UDR45" s="126"/>
      <c r="UDS45" s="126"/>
      <c r="UDT45" s="126"/>
      <c r="UDU45" s="126"/>
      <c r="UDV45" s="126"/>
      <c r="UDW45" s="126"/>
      <c r="UDX45" s="126"/>
      <c r="UDY45" s="126"/>
      <c r="UDZ45" s="126"/>
      <c r="UEA45" s="126"/>
      <c r="UEB45" s="126"/>
      <c r="UEC45" s="126"/>
      <c r="UED45" s="126"/>
      <c r="UEE45" s="126"/>
      <c r="UEF45" s="126"/>
      <c r="UEG45" s="126"/>
      <c r="UEH45" s="126"/>
      <c r="UEI45" s="126"/>
      <c r="UEJ45" s="126"/>
      <c r="UEK45" s="126"/>
      <c r="UEL45" s="126"/>
      <c r="UEM45" s="126"/>
      <c r="UEN45" s="126"/>
      <c r="UEO45" s="126"/>
      <c r="UEP45" s="126"/>
      <c r="UEQ45" s="126"/>
      <c r="UER45" s="126"/>
      <c r="UES45" s="126"/>
      <c r="UET45" s="126"/>
      <c r="UEU45" s="126"/>
      <c r="UEV45" s="126"/>
      <c r="UEW45" s="126"/>
      <c r="UEX45" s="126"/>
      <c r="UEY45" s="126"/>
      <c r="UEZ45" s="126"/>
      <c r="UFA45" s="126"/>
      <c r="UFB45" s="126"/>
      <c r="UFC45" s="126"/>
      <c r="UFD45" s="126"/>
      <c r="UFE45" s="126"/>
      <c r="UFF45" s="126"/>
      <c r="UFG45" s="126"/>
      <c r="UFH45" s="126"/>
      <c r="UFI45" s="126"/>
      <c r="UFJ45" s="126"/>
      <c r="UFK45" s="126"/>
      <c r="UFL45" s="126"/>
      <c r="UFM45" s="126"/>
      <c r="UFN45" s="126"/>
      <c r="UFO45" s="126"/>
      <c r="UFP45" s="126"/>
      <c r="UFQ45" s="126"/>
      <c r="UFR45" s="126"/>
      <c r="UFS45" s="126"/>
      <c r="UFT45" s="126"/>
      <c r="UFU45" s="126"/>
      <c r="UFV45" s="126"/>
      <c r="UFW45" s="126"/>
      <c r="UFX45" s="126"/>
      <c r="UFY45" s="126"/>
      <c r="UFZ45" s="126"/>
      <c r="UGA45" s="126"/>
      <c r="UGB45" s="126"/>
      <c r="UGC45" s="126"/>
      <c r="UGD45" s="126"/>
      <c r="UGE45" s="126"/>
      <c r="UGF45" s="126"/>
      <c r="UGG45" s="126"/>
      <c r="UGH45" s="126"/>
      <c r="UGI45" s="126"/>
      <c r="UGJ45" s="126"/>
      <c r="UGK45" s="126"/>
      <c r="UGL45" s="126"/>
      <c r="UGM45" s="126"/>
      <c r="UGN45" s="126"/>
      <c r="UGO45" s="126"/>
      <c r="UGP45" s="126"/>
      <c r="UGQ45" s="126"/>
      <c r="UGR45" s="126"/>
      <c r="UGS45" s="126"/>
      <c r="UGT45" s="126"/>
      <c r="UGU45" s="126"/>
      <c r="UGV45" s="126"/>
      <c r="UGW45" s="126"/>
      <c r="UGX45" s="126"/>
      <c r="UGY45" s="126"/>
      <c r="UGZ45" s="126"/>
      <c r="UHA45" s="126"/>
      <c r="UHB45" s="126"/>
      <c r="UHC45" s="126"/>
      <c r="UHD45" s="126"/>
      <c r="UHE45" s="126"/>
      <c r="UHF45" s="126"/>
      <c r="UHG45" s="126"/>
      <c r="UHH45" s="126"/>
      <c r="UHI45" s="126"/>
      <c r="UHJ45" s="126"/>
      <c r="UHK45" s="126"/>
      <c r="UHL45" s="126"/>
      <c r="UHM45" s="126"/>
      <c r="UHN45" s="126"/>
      <c r="UHO45" s="126"/>
      <c r="UHP45" s="126"/>
      <c r="UHQ45" s="126"/>
      <c r="UHR45" s="126"/>
      <c r="UHS45" s="126"/>
      <c r="UHT45" s="126"/>
      <c r="UHU45" s="126"/>
      <c r="UHV45" s="126"/>
      <c r="UHW45" s="126"/>
      <c r="UHX45" s="126"/>
      <c r="UHY45" s="126"/>
      <c r="UHZ45" s="126"/>
      <c r="UIA45" s="126"/>
      <c r="UIB45" s="126"/>
      <c r="UIC45" s="126"/>
      <c r="UID45" s="126"/>
      <c r="UIE45" s="126"/>
      <c r="UIF45" s="126"/>
      <c r="UIG45" s="126"/>
      <c r="UIH45" s="126"/>
      <c r="UII45" s="126"/>
      <c r="UIJ45" s="126"/>
      <c r="UIK45" s="126"/>
      <c r="UIL45" s="126"/>
      <c r="UIM45" s="126"/>
      <c r="UIN45" s="126"/>
      <c r="UIO45" s="126"/>
      <c r="UIP45" s="126"/>
      <c r="UIQ45" s="126"/>
      <c r="UIR45" s="126"/>
      <c r="UIS45" s="126"/>
      <c r="UIT45" s="126"/>
      <c r="UIU45" s="126"/>
      <c r="UIV45" s="126"/>
      <c r="UIW45" s="126"/>
      <c r="UIX45" s="126"/>
      <c r="UIY45" s="126"/>
      <c r="UIZ45" s="126"/>
      <c r="UJA45" s="126"/>
      <c r="UJB45" s="126"/>
      <c r="UJC45" s="126"/>
      <c r="UJD45" s="126"/>
      <c r="UJE45" s="126"/>
      <c r="UJF45" s="126"/>
      <c r="UJG45" s="126"/>
      <c r="UJH45" s="126"/>
      <c r="UJI45" s="126"/>
      <c r="UJJ45" s="126"/>
      <c r="UJK45" s="126"/>
      <c r="UJL45" s="126"/>
      <c r="UJM45" s="126"/>
      <c r="UJN45" s="126"/>
      <c r="UJO45" s="126"/>
      <c r="UJP45" s="126"/>
      <c r="UJQ45" s="126"/>
      <c r="UJR45" s="126"/>
      <c r="UJS45" s="126"/>
      <c r="UJT45" s="126"/>
      <c r="UJU45" s="126"/>
      <c r="UJV45" s="126"/>
      <c r="UJW45" s="126"/>
      <c r="UJX45" s="126"/>
      <c r="UJY45" s="126"/>
      <c r="UJZ45" s="126"/>
      <c r="UKA45" s="126"/>
      <c r="UKB45" s="126"/>
      <c r="UKC45" s="126"/>
      <c r="UKD45" s="126"/>
      <c r="UKE45" s="126"/>
      <c r="UKF45" s="126"/>
      <c r="UKG45" s="126"/>
      <c r="UKH45" s="126"/>
      <c r="UKI45" s="126"/>
      <c r="UKJ45" s="126"/>
      <c r="UKK45" s="126"/>
      <c r="UKL45" s="126"/>
      <c r="UKM45" s="126"/>
      <c r="UKN45" s="126"/>
      <c r="UKO45" s="126"/>
      <c r="UKP45" s="126"/>
      <c r="UKQ45" s="126"/>
      <c r="UKR45" s="126"/>
      <c r="UKS45" s="126"/>
      <c r="UKT45" s="126"/>
      <c r="UKU45" s="126"/>
      <c r="UKV45" s="126"/>
      <c r="UKW45" s="126"/>
      <c r="UKX45" s="126"/>
      <c r="UKY45" s="126"/>
      <c r="UKZ45" s="126"/>
      <c r="ULA45" s="126"/>
      <c r="ULB45" s="126"/>
      <c r="ULC45" s="126"/>
      <c r="ULD45" s="126"/>
      <c r="ULE45" s="126"/>
      <c r="ULF45" s="126"/>
      <c r="ULG45" s="126"/>
      <c r="ULH45" s="126"/>
      <c r="ULI45" s="126"/>
      <c r="ULJ45" s="126"/>
      <c r="ULK45" s="126"/>
      <c r="ULL45" s="126"/>
      <c r="ULM45" s="126"/>
      <c r="ULN45" s="126"/>
      <c r="ULO45" s="126"/>
      <c r="ULP45" s="126"/>
      <c r="ULQ45" s="126"/>
      <c r="ULR45" s="126"/>
      <c r="ULS45" s="126"/>
      <c r="ULT45" s="126"/>
      <c r="ULU45" s="126"/>
      <c r="ULV45" s="126"/>
      <c r="ULW45" s="126"/>
      <c r="ULX45" s="126"/>
      <c r="ULY45" s="126"/>
      <c r="ULZ45" s="126"/>
      <c r="UMA45" s="126"/>
      <c r="UMB45" s="126"/>
      <c r="UMC45" s="126"/>
      <c r="UMD45" s="126"/>
      <c r="UME45" s="126"/>
      <c r="UMF45" s="126"/>
      <c r="UMG45" s="126"/>
      <c r="UMH45" s="126"/>
      <c r="UMI45" s="126"/>
      <c r="UMJ45" s="126"/>
      <c r="UMK45" s="126"/>
      <c r="UML45" s="126"/>
      <c r="UMM45" s="126"/>
      <c r="UMN45" s="126"/>
      <c r="UMO45" s="126"/>
      <c r="UMP45" s="126"/>
      <c r="UMQ45" s="126"/>
      <c r="UMR45" s="126"/>
      <c r="UMS45" s="126"/>
      <c r="UMT45" s="126"/>
      <c r="UMU45" s="126"/>
      <c r="UMV45" s="126"/>
      <c r="UMW45" s="126"/>
      <c r="UMX45" s="126"/>
      <c r="UMY45" s="126"/>
      <c r="UMZ45" s="126"/>
      <c r="UNA45" s="126"/>
      <c r="UNB45" s="126"/>
      <c r="UNC45" s="126"/>
      <c r="UND45" s="126"/>
      <c r="UNE45" s="126"/>
      <c r="UNF45" s="126"/>
      <c r="UNG45" s="126"/>
      <c r="UNH45" s="126"/>
      <c r="UNI45" s="126"/>
      <c r="UNJ45" s="126"/>
      <c r="UNK45" s="126"/>
      <c r="UNL45" s="126"/>
      <c r="UNM45" s="126"/>
      <c r="UNN45" s="126"/>
      <c r="UNO45" s="126"/>
      <c r="UNP45" s="126"/>
      <c r="UNQ45" s="126"/>
      <c r="UNR45" s="126"/>
      <c r="UNS45" s="126"/>
      <c r="UNT45" s="126"/>
      <c r="UNU45" s="126"/>
      <c r="UNV45" s="126"/>
      <c r="UNW45" s="126"/>
      <c r="UNX45" s="126"/>
      <c r="UNY45" s="126"/>
      <c r="UNZ45" s="126"/>
      <c r="UOA45" s="126"/>
      <c r="UOB45" s="126"/>
      <c r="UOC45" s="126"/>
      <c r="UOD45" s="126"/>
      <c r="UOE45" s="126"/>
      <c r="UOF45" s="126"/>
      <c r="UOG45" s="126"/>
      <c r="UOH45" s="126"/>
      <c r="UOI45" s="126"/>
      <c r="UOJ45" s="126"/>
      <c r="UOK45" s="126"/>
      <c r="UOL45" s="126"/>
      <c r="UOM45" s="126"/>
      <c r="UON45" s="126"/>
      <c r="UOO45" s="126"/>
      <c r="UOP45" s="126"/>
      <c r="UOQ45" s="126"/>
      <c r="UOR45" s="126"/>
      <c r="UOS45" s="126"/>
      <c r="UOT45" s="126"/>
      <c r="UOU45" s="126"/>
      <c r="UOV45" s="126"/>
      <c r="UOW45" s="126"/>
      <c r="UOX45" s="126"/>
      <c r="UOY45" s="126"/>
      <c r="UOZ45" s="126"/>
      <c r="UPA45" s="126"/>
      <c r="UPB45" s="126"/>
      <c r="UPC45" s="126"/>
      <c r="UPD45" s="126"/>
      <c r="UPE45" s="126"/>
      <c r="UPF45" s="126"/>
      <c r="UPG45" s="126"/>
      <c r="UPH45" s="126"/>
      <c r="UPI45" s="126"/>
      <c r="UPJ45" s="126"/>
      <c r="UPK45" s="126"/>
      <c r="UPL45" s="126"/>
      <c r="UPM45" s="126"/>
      <c r="UPN45" s="126"/>
      <c r="UPO45" s="126"/>
      <c r="UPP45" s="126"/>
      <c r="UPQ45" s="126"/>
      <c r="UPR45" s="126"/>
      <c r="UPS45" s="126"/>
      <c r="UPT45" s="126"/>
      <c r="UPU45" s="126"/>
      <c r="UPV45" s="126"/>
      <c r="UPW45" s="126"/>
      <c r="UPX45" s="126"/>
      <c r="UPY45" s="126"/>
      <c r="UPZ45" s="126"/>
      <c r="UQA45" s="126"/>
      <c r="UQB45" s="126"/>
      <c r="UQC45" s="126"/>
      <c r="UQD45" s="126"/>
      <c r="UQE45" s="126"/>
      <c r="UQF45" s="126"/>
      <c r="UQG45" s="126"/>
      <c r="UQH45" s="126"/>
      <c r="UQI45" s="126"/>
      <c r="UQJ45" s="126"/>
      <c r="UQK45" s="126"/>
      <c r="UQL45" s="126"/>
      <c r="UQM45" s="126"/>
      <c r="UQN45" s="126"/>
      <c r="UQO45" s="126"/>
      <c r="UQP45" s="126"/>
      <c r="UQQ45" s="126"/>
      <c r="UQR45" s="126"/>
      <c r="UQS45" s="126"/>
      <c r="UQT45" s="126"/>
      <c r="UQU45" s="126"/>
      <c r="UQV45" s="126"/>
      <c r="UQW45" s="126"/>
      <c r="UQX45" s="126"/>
      <c r="UQY45" s="126"/>
      <c r="UQZ45" s="126"/>
      <c r="URA45" s="126"/>
      <c r="URB45" s="126"/>
      <c r="URC45" s="126"/>
      <c r="URD45" s="126"/>
      <c r="URE45" s="126"/>
      <c r="URF45" s="126"/>
      <c r="URG45" s="126"/>
      <c r="URH45" s="126"/>
      <c r="URI45" s="126"/>
      <c r="URJ45" s="126"/>
      <c r="URK45" s="126"/>
      <c r="URL45" s="126"/>
      <c r="URM45" s="126"/>
      <c r="URN45" s="126"/>
      <c r="URO45" s="126"/>
      <c r="URP45" s="126"/>
      <c r="URQ45" s="126"/>
      <c r="URR45" s="126"/>
      <c r="URS45" s="126"/>
      <c r="URT45" s="126"/>
      <c r="URU45" s="126"/>
      <c r="URV45" s="126"/>
      <c r="URW45" s="126"/>
      <c r="URX45" s="126"/>
      <c r="URY45" s="126"/>
      <c r="URZ45" s="126"/>
      <c r="USA45" s="126"/>
      <c r="USB45" s="126"/>
      <c r="USC45" s="126"/>
      <c r="USD45" s="126"/>
      <c r="USE45" s="126"/>
      <c r="USF45" s="126"/>
      <c r="USG45" s="126"/>
      <c r="USH45" s="126"/>
      <c r="USI45" s="126"/>
      <c r="USJ45" s="126"/>
      <c r="USK45" s="126"/>
      <c r="USL45" s="126"/>
      <c r="USM45" s="126"/>
      <c r="USN45" s="126"/>
      <c r="USO45" s="126"/>
      <c r="USP45" s="126"/>
      <c r="USQ45" s="126"/>
      <c r="USR45" s="126"/>
      <c r="USS45" s="126"/>
      <c r="UST45" s="126"/>
      <c r="USU45" s="126"/>
      <c r="USV45" s="126"/>
      <c r="USW45" s="126"/>
      <c r="USX45" s="126"/>
      <c r="USY45" s="126"/>
      <c r="USZ45" s="126"/>
      <c r="UTA45" s="126"/>
      <c r="UTB45" s="126"/>
      <c r="UTC45" s="126"/>
      <c r="UTD45" s="126"/>
      <c r="UTE45" s="126"/>
      <c r="UTF45" s="126"/>
      <c r="UTG45" s="126"/>
      <c r="UTH45" s="126"/>
      <c r="UTI45" s="126"/>
      <c r="UTJ45" s="126"/>
      <c r="UTK45" s="126"/>
      <c r="UTL45" s="126"/>
      <c r="UTM45" s="126"/>
      <c r="UTN45" s="126"/>
      <c r="UTO45" s="126"/>
      <c r="UTP45" s="126"/>
      <c r="UTQ45" s="126"/>
      <c r="UTR45" s="126"/>
      <c r="UTS45" s="126"/>
      <c r="UTT45" s="126"/>
      <c r="UTU45" s="126"/>
      <c r="UTV45" s="126"/>
      <c r="UTW45" s="126"/>
      <c r="UTX45" s="126"/>
      <c r="UTY45" s="126"/>
      <c r="UTZ45" s="126"/>
      <c r="UUA45" s="126"/>
      <c r="UUB45" s="126"/>
      <c r="UUC45" s="126"/>
      <c r="UUD45" s="126"/>
      <c r="UUE45" s="126"/>
      <c r="UUF45" s="126"/>
      <c r="UUG45" s="126"/>
      <c r="UUH45" s="126"/>
      <c r="UUI45" s="126"/>
      <c r="UUJ45" s="126"/>
      <c r="UUK45" s="126"/>
      <c r="UUL45" s="126"/>
      <c r="UUM45" s="126"/>
      <c r="UUN45" s="126"/>
      <c r="UUO45" s="126"/>
      <c r="UUP45" s="126"/>
      <c r="UUQ45" s="126"/>
      <c r="UUR45" s="126"/>
      <c r="UUS45" s="126"/>
      <c r="UUT45" s="126"/>
      <c r="UUU45" s="126"/>
      <c r="UUV45" s="126"/>
      <c r="UUW45" s="126"/>
      <c r="UUX45" s="126"/>
      <c r="UUY45" s="126"/>
      <c r="UUZ45" s="126"/>
      <c r="UVA45" s="126"/>
      <c r="UVB45" s="126"/>
      <c r="UVC45" s="126"/>
      <c r="UVD45" s="126"/>
      <c r="UVE45" s="126"/>
      <c r="UVF45" s="126"/>
      <c r="UVG45" s="126"/>
      <c r="UVH45" s="126"/>
      <c r="UVI45" s="126"/>
      <c r="UVJ45" s="126"/>
      <c r="UVK45" s="126"/>
      <c r="UVL45" s="126"/>
      <c r="UVM45" s="126"/>
      <c r="UVN45" s="126"/>
      <c r="UVO45" s="126"/>
      <c r="UVP45" s="126"/>
      <c r="UVQ45" s="126"/>
      <c r="UVR45" s="126"/>
      <c r="UVS45" s="126"/>
      <c r="UVT45" s="126"/>
      <c r="UVU45" s="126"/>
      <c r="UVV45" s="126"/>
      <c r="UVW45" s="126"/>
      <c r="UVX45" s="126"/>
      <c r="UVY45" s="126"/>
      <c r="UVZ45" s="126"/>
      <c r="UWA45" s="126"/>
      <c r="UWB45" s="126"/>
      <c r="UWC45" s="126"/>
      <c r="UWD45" s="126"/>
      <c r="UWE45" s="126"/>
      <c r="UWF45" s="126"/>
      <c r="UWG45" s="126"/>
      <c r="UWH45" s="126"/>
      <c r="UWI45" s="126"/>
      <c r="UWJ45" s="126"/>
      <c r="UWK45" s="126"/>
      <c r="UWL45" s="126"/>
      <c r="UWM45" s="126"/>
      <c r="UWN45" s="126"/>
      <c r="UWO45" s="126"/>
      <c r="UWP45" s="126"/>
      <c r="UWQ45" s="126"/>
      <c r="UWR45" s="126"/>
      <c r="UWS45" s="126"/>
      <c r="UWT45" s="126"/>
      <c r="UWU45" s="126"/>
      <c r="UWV45" s="126"/>
      <c r="UWW45" s="126"/>
      <c r="UWX45" s="126"/>
      <c r="UWY45" s="126"/>
      <c r="UWZ45" s="126"/>
      <c r="UXA45" s="126"/>
      <c r="UXB45" s="126"/>
      <c r="UXC45" s="126"/>
      <c r="UXD45" s="126"/>
      <c r="UXE45" s="126"/>
      <c r="UXF45" s="126"/>
      <c r="UXG45" s="126"/>
      <c r="UXH45" s="126"/>
      <c r="UXI45" s="126"/>
      <c r="UXJ45" s="126"/>
      <c r="UXK45" s="126"/>
      <c r="UXL45" s="126"/>
      <c r="UXM45" s="126"/>
      <c r="UXN45" s="126"/>
      <c r="UXO45" s="126"/>
      <c r="UXP45" s="126"/>
      <c r="UXQ45" s="126"/>
      <c r="UXR45" s="126"/>
      <c r="UXS45" s="126"/>
      <c r="UXT45" s="126"/>
      <c r="UXU45" s="126"/>
      <c r="UXV45" s="126"/>
      <c r="UXW45" s="126"/>
      <c r="UXX45" s="126"/>
      <c r="UXY45" s="126"/>
      <c r="UXZ45" s="126"/>
      <c r="UYA45" s="126"/>
      <c r="UYB45" s="126"/>
      <c r="UYC45" s="126"/>
      <c r="UYD45" s="126"/>
      <c r="UYE45" s="126"/>
      <c r="UYF45" s="126"/>
      <c r="UYG45" s="126"/>
      <c r="UYH45" s="126"/>
      <c r="UYI45" s="126"/>
      <c r="UYJ45" s="126"/>
      <c r="UYK45" s="126"/>
      <c r="UYL45" s="126"/>
      <c r="UYM45" s="126"/>
      <c r="UYN45" s="126"/>
      <c r="UYO45" s="126"/>
      <c r="UYP45" s="126"/>
      <c r="UYQ45" s="126"/>
      <c r="UYR45" s="126"/>
      <c r="UYS45" s="126"/>
      <c r="UYT45" s="126"/>
      <c r="UYU45" s="126"/>
      <c r="UYV45" s="126"/>
      <c r="UYW45" s="126"/>
      <c r="UYX45" s="126"/>
      <c r="UYY45" s="126"/>
      <c r="UYZ45" s="126"/>
      <c r="UZA45" s="126"/>
      <c r="UZB45" s="126"/>
      <c r="UZC45" s="126"/>
      <c r="UZD45" s="126"/>
      <c r="UZE45" s="126"/>
      <c r="UZF45" s="126"/>
      <c r="UZG45" s="126"/>
      <c r="UZH45" s="126"/>
      <c r="UZI45" s="126"/>
      <c r="UZJ45" s="126"/>
      <c r="UZK45" s="126"/>
      <c r="UZL45" s="126"/>
      <c r="UZM45" s="126"/>
      <c r="UZN45" s="126"/>
      <c r="UZO45" s="126"/>
      <c r="UZP45" s="126"/>
      <c r="UZQ45" s="126"/>
      <c r="UZR45" s="126"/>
      <c r="UZS45" s="126"/>
      <c r="UZT45" s="126"/>
      <c r="UZU45" s="126"/>
      <c r="UZV45" s="126"/>
      <c r="UZW45" s="126"/>
      <c r="UZX45" s="126"/>
      <c r="UZY45" s="126"/>
      <c r="UZZ45" s="126"/>
      <c r="VAA45" s="126"/>
      <c r="VAB45" s="126"/>
      <c r="VAC45" s="126"/>
      <c r="VAD45" s="126"/>
      <c r="VAE45" s="126"/>
      <c r="VAF45" s="126"/>
      <c r="VAG45" s="126"/>
      <c r="VAH45" s="126"/>
      <c r="VAI45" s="126"/>
      <c r="VAJ45" s="126"/>
      <c r="VAK45" s="126"/>
      <c r="VAL45" s="126"/>
      <c r="VAM45" s="126"/>
      <c r="VAN45" s="126"/>
      <c r="VAO45" s="126"/>
      <c r="VAP45" s="126"/>
      <c r="VAQ45" s="126"/>
      <c r="VAR45" s="126"/>
      <c r="VAS45" s="126"/>
      <c r="VAT45" s="126"/>
      <c r="VAU45" s="126"/>
      <c r="VAV45" s="126"/>
      <c r="VAW45" s="126"/>
      <c r="VAX45" s="126"/>
      <c r="VAY45" s="126"/>
      <c r="VAZ45" s="126"/>
      <c r="VBA45" s="126"/>
      <c r="VBB45" s="126"/>
      <c r="VBC45" s="126"/>
      <c r="VBD45" s="126"/>
      <c r="VBE45" s="126"/>
      <c r="VBF45" s="126"/>
      <c r="VBG45" s="126"/>
      <c r="VBH45" s="126"/>
      <c r="VBI45" s="126"/>
      <c r="VBJ45" s="126"/>
      <c r="VBK45" s="126"/>
      <c r="VBL45" s="126"/>
      <c r="VBM45" s="126"/>
      <c r="VBN45" s="126"/>
      <c r="VBO45" s="126"/>
      <c r="VBP45" s="126"/>
      <c r="VBQ45" s="126"/>
      <c r="VBR45" s="126"/>
      <c r="VBS45" s="126"/>
      <c r="VBT45" s="126"/>
      <c r="VBU45" s="126"/>
      <c r="VBV45" s="126"/>
      <c r="VBW45" s="126"/>
      <c r="VBX45" s="126"/>
      <c r="VBY45" s="126"/>
      <c r="VBZ45" s="126"/>
      <c r="VCA45" s="126"/>
      <c r="VCB45" s="126"/>
      <c r="VCC45" s="126"/>
      <c r="VCD45" s="126"/>
      <c r="VCE45" s="126"/>
      <c r="VCF45" s="126"/>
      <c r="VCG45" s="126"/>
      <c r="VCH45" s="126"/>
      <c r="VCI45" s="126"/>
      <c r="VCJ45" s="126"/>
      <c r="VCK45" s="126"/>
      <c r="VCL45" s="126"/>
      <c r="VCM45" s="126"/>
      <c r="VCN45" s="126"/>
      <c r="VCO45" s="126"/>
      <c r="VCP45" s="126"/>
      <c r="VCQ45" s="126"/>
      <c r="VCR45" s="126"/>
      <c r="VCS45" s="126"/>
      <c r="VCT45" s="126"/>
      <c r="VCU45" s="126"/>
      <c r="VCV45" s="126"/>
      <c r="VCW45" s="126"/>
      <c r="VCX45" s="126"/>
      <c r="VCY45" s="126"/>
      <c r="VCZ45" s="126"/>
      <c r="VDA45" s="126"/>
      <c r="VDB45" s="126"/>
      <c r="VDC45" s="126"/>
      <c r="VDD45" s="126"/>
      <c r="VDE45" s="126"/>
      <c r="VDF45" s="126"/>
      <c r="VDG45" s="126"/>
      <c r="VDH45" s="126"/>
      <c r="VDI45" s="126"/>
      <c r="VDJ45" s="126"/>
      <c r="VDK45" s="126"/>
      <c r="VDL45" s="126"/>
      <c r="VDM45" s="126"/>
      <c r="VDN45" s="126"/>
      <c r="VDO45" s="126"/>
      <c r="VDP45" s="126"/>
      <c r="VDQ45" s="126"/>
      <c r="VDR45" s="126"/>
      <c r="VDS45" s="126"/>
      <c r="VDT45" s="126"/>
      <c r="VDU45" s="126"/>
      <c r="VDV45" s="126"/>
      <c r="VDW45" s="126"/>
      <c r="VDX45" s="126"/>
      <c r="VDY45" s="126"/>
      <c r="VDZ45" s="126"/>
      <c r="VEA45" s="126"/>
      <c r="VEB45" s="126"/>
      <c r="VEC45" s="126"/>
      <c r="VED45" s="126"/>
      <c r="VEE45" s="126"/>
      <c r="VEF45" s="126"/>
      <c r="VEG45" s="126"/>
      <c r="VEH45" s="126"/>
      <c r="VEI45" s="126"/>
      <c r="VEJ45" s="126"/>
      <c r="VEK45" s="126"/>
      <c r="VEL45" s="126"/>
      <c r="VEM45" s="126"/>
      <c r="VEN45" s="126"/>
      <c r="VEO45" s="126"/>
      <c r="VEP45" s="126"/>
      <c r="VEQ45" s="126"/>
      <c r="VER45" s="126"/>
      <c r="VES45" s="126"/>
      <c r="VET45" s="126"/>
      <c r="VEU45" s="126"/>
      <c r="VEV45" s="126"/>
      <c r="VEW45" s="126"/>
      <c r="VEX45" s="126"/>
      <c r="VEY45" s="126"/>
      <c r="VEZ45" s="126"/>
      <c r="VFA45" s="126"/>
      <c r="VFB45" s="126"/>
      <c r="VFC45" s="126"/>
      <c r="VFD45" s="126"/>
      <c r="VFE45" s="126"/>
      <c r="VFF45" s="126"/>
      <c r="VFG45" s="126"/>
      <c r="VFH45" s="126"/>
      <c r="VFI45" s="126"/>
      <c r="VFJ45" s="126"/>
      <c r="VFK45" s="126"/>
      <c r="VFL45" s="126"/>
      <c r="VFM45" s="126"/>
      <c r="VFN45" s="126"/>
      <c r="VFO45" s="126"/>
      <c r="VFP45" s="126"/>
      <c r="VFQ45" s="126"/>
      <c r="VFR45" s="126"/>
      <c r="VFS45" s="126"/>
      <c r="VFT45" s="126"/>
      <c r="VFU45" s="126"/>
      <c r="VFV45" s="126"/>
      <c r="VFW45" s="126"/>
      <c r="VFX45" s="126"/>
      <c r="VFY45" s="126"/>
      <c r="VFZ45" s="126"/>
      <c r="VGA45" s="126"/>
      <c r="VGB45" s="126"/>
      <c r="VGC45" s="126"/>
      <c r="VGD45" s="126"/>
      <c r="VGE45" s="126"/>
      <c r="VGF45" s="126"/>
      <c r="VGG45" s="126"/>
      <c r="VGH45" s="126"/>
      <c r="VGI45" s="126"/>
      <c r="VGJ45" s="126"/>
      <c r="VGK45" s="126"/>
      <c r="VGL45" s="126"/>
      <c r="VGM45" s="126"/>
      <c r="VGN45" s="126"/>
      <c r="VGO45" s="126"/>
      <c r="VGP45" s="126"/>
      <c r="VGQ45" s="126"/>
      <c r="VGR45" s="126"/>
      <c r="VGS45" s="126"/>
      <c r="VGT45" s="126"/>
      <c r="VGU45" s="126"/>
      <c r="VGV45" s="126"/>
      <c r="VGW45" s="126"/>
      <c r="VGX45" s="126"/>
      <c r="VGY45" s="126"/>
      <c r="VGZ45" s="126"/>
      <c r="VHA45" s="126"/>
      <c r="VHB45" s="126"/>
      <c r="VHC45" s="126"/>
      <c r="VHD45" s="126"/>
      <c r="VHE45" s="126"/>
      <c r="VHF45" s="126"/>
      <c r="VHG45" s="126"/>
      <c r="VHH45" s="126"/>
      <c r="VHI45" s="126"/>
      <c r="VHJ45" s="126"/>
      <c r="VHK45" s="126"/>
      <c r="VHL45" s="126"/>
      <c r="VHM45" s="126"/>
      <c r="VHN45" s="126"/>
      <c r="VHO45" s="126"/>
      <c r="VHP45" s="126"/>
      <c r="VHQ45" s="126"/>
      <c r="VHR45" s="126"/>
      <c r="VHS45" s="126"/>
      <c r="VHT45" s="126"/>
      <c r="VHU45" s="126"/>
      <c r="VHV45" s="126"/>
      <c r="VHW45" s="126"/>
      <c r="VHX45" s="126"/>
      <c r="VHY45" s="126"/>
      <c r="VHZ45" s="126"/>
      <c r="VIA45" s="126"/>
      <c r="VIB45" s="126"/>
      <c r="VIC45" s="126"/>
      <c r="VID45" s="126"/>
      <c r="VIE45" s="126"/>
      <c r="VIF45" s="126"/>
      <c r="VIG45" s="126"/>
      <c r="VIH45" s="126"/>
      <c r="VII45" s="126"/>
      <c r="VIJ45" s="126"/>
      <c r="VIK45" s="126"/>
      <c r="VIL45" s="126"/>
      <c r="VIM45" s="126"/>
      <c r="VIN45" s="126"/>
      <c r="VIO45" s="126"/>
      <c r="VIP45" s="126"/>
      <c r="VIQ45" s="126"/>
      <c r="VIR45" s="126"/>
      <c r="VIS45" s="126"/>
      <c r="VIT45" s="126"/>
      <c r="VIU45" s="126"/>
      <c r="VIV45" s="126"/>
      <c r="VIW45" s="126"/>
      <c r="VIX45" s="126"/>
      <c r="VIY45" s="126"/>
      <c r="VIZ45" s="126"/>
      <c r="VJA45" s="126"/>
      <c r="VJB45" s="126"/>
      <c r="VJC45" s="126"/>
      <c r="VJD45" s="126"/>
      <c r="VJE45" s="126"/>
      <c r="VJF45" s="126"/>
      <c r="VJG45" s="126"/>
      <c r="VJH45" s="126"/>
      <c r="VJI45" s="126"/>
      <c r="VJJ45" s="126"/>
      <c r="VJK45" s="126"/>
      <c r="VJL45" s="126"/>
      <c r="VJM45" s="126"/>
      <c r="VJN45" s="126"/>
      <c r="VJO45" s="126"/>
      <c r="VJP45" s="126"/>
      <c r="VJQ45" s="126"/>
      <c r="VJR45" s="126"/>
      <c r="VJS45" s="126"/>
      <c r="VJT45" s="126"/>
      <c r="VJU45" s="126"/>
      <c r="VJV45" s="126"/>
      <c r="VJW45" s="126"/>
      <c r="VJX45" s="126"/>
      <c r="VJY45" s="126"/>
      <c r="VJZ45" s="126"/>
      <c r="VKA45" s="126"/>
      <c r="VKB45" s="126"/>
      <c r="VKC45" s="126"/>
      <c r="VKD45" s="126"/>
      <c r="VKE45" s="126"/>
      <c r="VKF45" s="126"/>
      <c r="VKG45" s="126"/>
      <c r="VKH45" s="126"/>
      <c r="VKI45" s="126"/>
      <c r="VKJ45" s="126"/>
      <c r="VKK45" s="126"/>
      <c r="VKL45" s="126"/>
      <c r="VKM45" s="126"/>
      <c r="VKN45" s="126"/>
      <c r="VKO45" s="126"/>
      <c r="VKP45" s="126"/>
      <c r="VKQ45" s="126"/>
      <c r="VKR45" s="126"/>
      <c r="VKS45" s="126"/>
      <c r="VKT45" s="126"/>
      <c r="VKU45" s="126"/>
      <c r="VKV45" s="126"/>
      <c r="VKW45" s="126"/>
      <c r="VKX45" s="126"/>
      <c r="VKY45" s="126"/>
      <c r="VKZ45" s="126"/>
      <c r="VLA45" s="126"/>
      <c r="VLB45" s="126"/>
      <c r="VLC45" s="126"/>
      <c r="VLD45" s="126"/>
      <c r="VLE45" s="126"/>
      <c r="VLF45" s="126"/>
      <c r="VLG45" s="126"/>
      <c r="VLH45" s="126"/>
      <c r="VLI45" s="126"/>
      <c r="VLJ45" s="126"/>
      <c r="VLK45" s="126"/>
      <c r="VLL45" s="126"/>
      <c r="VLM45" s="126"/>
      <c r="VLN45" s="126"/>
      <c r="VLO45" s="126"/>
      <c r="VLP45" s="126"/>
      <c r="VLQ45" s="126"/>
      <c r="VLR45" s="126"/>
      <c r="VLS45" s="126"/>
      <c r="VLT45" s="126"/>
      <c r="VLU45" s="126"/>
      <c r="VLV45" s="126"/>
      <c r="VLW45" s="126"/>
      <c r="VLX45" s="126"/>
      <c r="VLY45" s="126"/>
      <c r="VLZ45" s="126"/>
      <c r="VMA45" s="126"/>
      <c r="VMB45" s="126"/>
      <c r="VMC45" s="126"/>
      <c r="VMD45" s="126"/>
      <c r="VME45" s="126"/>
      <c r="VMF45" s="126"/>
      <c r="VMG45" s="126"/>
      <c r="VMH45" s="126"/>
      <c r="VMI45" s="126"/>
      <c r="VMJ45" s="126"/>
      <c r="VMK45" s="126"/>
      <c r="VML45" s="126"/>
      <c r="VMM45" s="126"/>
      <c r="VMN45" s="126"/>
      <c r="VMO45" s="126"/>
      <c r="VMP45" s="126"/>
      <c r="VMQ45" s="126"/>
      <c r="VMR45" s="126"/>
      <c r="VMS45" s="126"/>
      <c r="VMT45" s="126"/>
      <c r="VMU45" s="126"/>
      <c r="VMV45" s="126"/>
      <c r="VMW45" s="126"/>
      <c r="VMX45" s="126"/>
      <c r="VMY45" s="126"/>
      <c r="VMZ45" s="126"/>
      <c r="VNA45" s="126"/>
      <c r="VNB45" s="126"/>
      <c r="VNC45" s="126"/>
      <c r="VND45" s="126"/>
      <c r="VNE45" s="126"/>
      <c r="VNF45" s="126"/>
      <c r="VNG45" s="126"/>
      <c r="VNH45" s="126"/>
      <c r="VNI45" s="126"/>
      <c r="VNJ45" s="126"/>
      <c r="VNK45" s="126"/>
      <c r="VNL45" s="126"/>
      <c r="VNM45" s="126"/>
      <c r="VNN45" s="126"/>
      <c r="VNO45" s="126"/>
      <c r="VNP45" s="126"/>
      <c r="VNQ45" s="126"/>
      <c r="VNR45" s="126"/>
      <c r="VNS45" s="126"/>
      <c r="VNT45" s="126"/>
      <c r="VNU45" s="126"/>
      <c r="VNV45" s="126"/>
      <c r="VNW45" s="126"/>
      <c r="VNX45" s="126"/>
      <c r="VNY45" s="126"/>
      <c r="VNZ45" s="126"/>
      <c r="VOA45" s="126"/>
      <c r="VOB45" s="126"/>
      <c r="VOC45" s="126"/>
      <c r="VOD45" s="126"/>
      <c r="VOE45" s="126"/>
      <c r="VOF45" s="126"/>
      <c r="VOG45" s="126"/>
      <c r="VOH45" s="126"/>
      <c r="VOI45" s="126"/>
      <c r="VOJ45" s="126"/>
      <c r="VOK45" s="126"/>
      <c r="VOL45" s="126"/>
      <c r="VOM45" s="126"/>
      <c r="VON45" s="126"/>
      <c r="VOO45" s="126"/>
      <c r="VOP45" s="126"/>
      <c r="VOQ45" s="126"/>
      <c r="VOR45" s="126"/>
      <c r="VOS45" s="126"/>
      <c r="VOT45" s="126"/>
      <c r="VOU45" s="126"/>
      <c r="VOV45" s="126"/>
      <c r="VOW45" s="126"/>
      <c r="VOX45" s="126"/>
      <c r="VOY45" s="126"/>
      <c r="VOZ45" s="126"/>
      <c r="VPA45" s="126"/>
      <c r="VPB45" s="126"/>
      <c r="VPC45" s="126"/>
      <c r="VPD45" s="126"/>
      <c r="VPE45" s="126"/>
      <c r="VPF45" s="126"/>
      <c r="VPG45" s="126"/>
      <c r="VPH45" s="126"/>
      <c r="VPI45" s="126"/>
      <c r="VPJ45" s="126"/>
      <c r="VPK45" s="126"/>
      <c r="VPL45" s="126"/>
      <c r="VPM45" s="126"/>
      <c r="VPN45" s="126"/>
      <c r="VPO45" s="126"/>
      <c r="VPP45" s="126"/>
      <c r="VPQ45" s="126"/>
      <c r="VPR45" s="126"/>
      <c r="VPS45" s="126"/>
      <c r="VPT45" s="126"/>
      <c r="VPU45" s="126"/>
      <c r="VPV45" s="126"/>
      <c r="VPW45" s="126"/>
      <c r="VPX45" s="126"/>
      <c r="VPY45" s="126"/>
      <c r="VPZ45" s="126"/>
      <c r="VQA45" s="126"/>
      <c r="VQB45" s="126"/>
      <c r="VQC45" s="126"/>
      <c r="VQD45" s="126"/>
      <c r="VQE45" s="126"/>
      <c r="VQF45" s="126"/>
      <c r="VQG45" s="126"/>
      <c r="VQH45" s="126"/>
      <c r="VQI45" s="126"/>
      <c r="VQJ45" s="126"/>
      <c r="VQK45" s="126"/>
      <c r="VQL45" s="126"/>
      <c r="VQM45" s="126"/>
      <c r="VQN45" s="126"/>
      <c r="VQO45" s="126"/>
      <c r="VQP45" s="126"/>
      <c r="VQQ45" s="126"/>
      <c r="VQR45" s="126"/>
      <c r="VQS45" s="126"/>
      <c r="VQT45" s="126"/>
      <c r="VQU45" s="126"/>
      <c r="VQV45" s="126"/>
      <c r="VQW45" s="126"/>
      <c r="VQX45" s="126"/>
      <c r="VQY45" s="126"/>
      <c r="VQZ45" s="126"/>
      <c r="VRA45" s="126"/>
      <c r="VRB45" s="126"/>
      <c r="VRC45" s="126"/>
      <c r="VRD45" s="126"/>
      <c r="VRE45" s="126"/>
      <c r="VRF45" s="126"/>
      <c r="VRG45" s="126"/>
      <c r="VRH45" s="126"/>
      <c r="VRI45" s="126"/>
      <c r="VRJ45" s="126"/>
      <c r="VRK45" s="126"/>
      <c r="VRL45" s="126"/>
      <c r="VRM45" s="126"/>
      <c r="VRN45" s="126"/>
      <c r="VRO45" s="126"/>
      <c r="VRP45" s="126"/>
      <c r="VRQ45" s="126"/>
      <c r="VRR45" s="126"/>
      <c r="VRS45" s="126"/>
      <c r="VRT45" s="126"/>
      <c r="VRU45" s="126"/>
      <c r="VRV45" s="126"/>
      <c r="VRW45" s="126"/>
      <c r="VRX45" s="126"/>
      <c r="VRY45" s="126"/>
      <c r="VRZ45" s="126"/>
      <c r="VSA45" s="126"/>
      <c r="VSB45" s="126"/>
      <c r="VSC45" s="126"/>
      <c r="VSD45" s="126"/>
      <c r="VSE45" s="126"/>
      <c r="VSF45" s="126"/>
      <c r="VSG45" s="126"/>
      <c r="VSH45" s="126"/>
      <c r="VSI45" s="126"/>
      <c r="VSJ45" s="126"/>
      <c r="VSK45" s="126"/>
      <c r="VSL45" s="126"/>
      <c r="VSM45" s="126"/>
      <c r="VSN45" s="126"/>
      <c r="VSO45" s="126"/>
      <c r="VSP45" s="126"/>
      <c r="VSQ45" s="126"/>
      <c r="VSR45" s="126"/>
      <c r="VSS45" s="126"/>
      <c r="VST45" s="126"/>
      <c r="VSU45" s="126"/>
      <c r="VSV45" s="126"/>
      <c r="VSW45" s="126"/>
      <c r="VSX45" s="126"/>
      <c r="VSY45" s="126"/>
      <c r="VSZ45" s="126"/>
      <c r="VTA45" s="126"/>
      <c r="VTB45" s="126"/>
      <c r="VTC45" s="126"/>
      <c r="VTD45" s="126"/>
      <c r="VTE45" s="126"/>
      <c r="VTF45" s="126"/>
      <c r="VTG45" s="126"/>
      <c r="VTH45" s="126"/>
      <c r="VTI45" s="126"/>
      <c r="VTJ45" s="126"/>
      <c r="VTK45" s="126"/>
      <c r="VTL45" s="126"/>
      <c r="VTM45" s="126"/>
      <c r="VTN45" s="126"/>
      <c r="VTO45" s="126"/>
      <c r="VTP45" s="126"/>
      <c r="VTQ45" s="126"/>
      <c r="VTR45" s="126"/>
      <c r="VTS45" s="126"/>
      <c r="VTT45" s="126"/>
      <c r="VTU45" s="126"/>
      <c r="VTV45" s="126"/>
      <c r="VTW45" s="126"/>
      <c r="VTX45" s="126"/>
      <c r="VTY45" s="126"/>
      <c r="VTZ45" s="126"/>
      <c r="VUA45" s="126"/>
      <c r="VUB45" s="126"/>
      <c r="VUC45" s="126"/>
      <c r="VUD45" s="126"/>
      <c r="VUE45" s="126"/>
      <c r="VUF45" s="126"/>
      <c r="VUG45" s="126"/>
      <c r="VUH45" s="126"/>
      <c r="VUI45" s="126"/>
      <c r="VUJ45" s="126"/>
      <c r="VUK45" s="126"/>
      <c r="VUL45" s="126"/>
      <c r="VUM45" s="126"/>
      <c r="VUN45" s="126"/>
      <c r="VUO45" s="126"/>
      <c r="VUP45" s="126"/>
      <c r="VUQ45" s="126"/>
      <c r="VUR45" s="126"/>
      <c r="VUS45" s="126"/>
      <c r="VUT45" s="126"/>
      <c r="VUU45" s="126"/>
      <c r="VUV45" s="126"/>
      <c r="VUW45" s="126"/>
      <c r="VUX45" s="126"/>
      <c r="VUY45" s="126"/>
      <c r="VUZ45" s="126"/>
      <c r="VVA45" s="126"/>
      <c r="VVB45" s="126"/>
      <c r="VVC45" s="126"/>
      <c r="VVD45" s="126"/>
      <c r="VVE45" s="126"/>
      <c r="VVF45" s="126"/>
      <c r="VVG45" s="126"/>
      <c r="VVH45" s="126"/>
      <c r="VVI45" s="126"/>
      <c r="VVJ45" s="126"/>
      <c r="VVK45" s="126"/>
      <c r="VVL45" s="126"/>
      <c r="VVM45" s="126"/>
      <c r="VVN45" s="126"/>
      <c r="VVO45" s="126"/>
      <c r="VVP45" s="126"/>
      <c r="VVQ45" s="126"/>
      <c r="VVR45" s="126"/>
      <c r="VVS45" s="126"/>
      <c r="VVT45" s="126"/>
      <c r="VVU45" s="126"/>
      <c r="VVV45" s="126"/>
      <c r="VVW45" s="126"/>
      <c r="VVX45" s="126"/>
      <c r="VVY45" s="126"/>
      <c r="VVZ45" s="126"/>
      <c r="VWA45" s="126"/>
      <c r="VWB45" s="126"/>
      <c r="VWC45" s="126"/>
      <c r="VWD45" s="126"/>
      <c r="VWE45" s="126"/>
      <c r="VWF45" s="126"/>
      <c r="VWG45" s="126"/>
      <c r="VWH45" s="126"/>
      <c r="VWI45" s="126"/>
      <c r="VWJ45" s="126"/>
      <c r="VWK45" s="126"/>
      <c r="VWL45" s="126"/>
      <c r="VWM45" s="126"/>
      <c r="VWN45" s="126"/>
      <c r="VWO45" s="126"/>
      <c r="VWP45" s="126"/>
      <c r="VWQ45" s="126"/>
      <c r="VWR45" s="126"/>
      <c r="VWS45" s="126"/>
      <c r="VWT45" s="126"/>
      <c r="VWU45" s="126"/>
      <c r="VWV45" s="126"/>
      <c r="VWW45" s="126"/>
      <c r="VWX45" s="126"/>
      <c r="VWY45" s="126"/>
      <c r="VWZ45" s="126"/>
      <c r="VXA45" s="126"/>
      <c r="VXB45" s="126"/>
      <c r="VXC45" s="126"/>
      <c r="VXD45" s="126"/>
      <c r="VXE45" s="126"/>
      <c r="VXF45" s="126"/>
      <c r="VXG45" s="126"/>
      <c r="VXH45" s="126"/>
      <c r="VXI45" s="126"/>
      <c r="VXJ45" s="126"/>
      <c r="VXK45" s="126"/>
      <c r="VXL45" s="126"/>
      <c r="VXM45" s="126"/>
      <c r="VXN45" s="126"/>
      <c r="VXO45" s="126"/>
      <c r="VXP45" s="126"/>
      <c r="VXQ45" s="126"/>
      <c r="VXR45" s="126"/>
      <c r="VXS45" s="126"/>
      <c r="VXT45" s="126"/>
      <c r="VXU45" s="126"/>
      <c r="VXV45" s="126"/>
      <c r="VXW45" s="126"/>
      <c r="VXX45" s="126"/>
      <c r="VXY45" s="126"/>
      <c r="VXZ45" s="126"/>
      <c r="VYA45" s="126"/>
      <c r="VYB45" s="126"/>
      <c r="VYC45" s="126"/>
      <c r="VYD45" s="126"/>
      <c r="VYE45" s="126"/>
      <c r="VYF45" s="126"/>
      <c r="VYG45" s="126"/>
      <c r="VYH45" s="126"/>
      <c r="VYI45" s="126"/>
      <c r="VYJ45" s="126"/>
      <c r="VYK45" s="126"/>
      <c r="VYL45" s="126"/>
      <c r="VYM45" s="126"/>
      <c r="VYN45" s="126"/>
      <c r="VYO45" s="126"/>
      <c r="VYP45" s="126"/>
      <c r="VYQ45" s="126"/>
      <c r="VYR45" s="126"/>
      <c r="VYS45" s="126"/>
      <c r="VYT45" s="126"/>
      <c r="VYU45" s="126"/>
      <c r="VYV45" s="126"/>
      <c r="VYW45" s="126"/>
      <c r="VYX45" s="126"/>
      <c r="VYY45" s="126"/>
      <c r="VYZ45" s="126"/>
      <c r="VZA45" s="126"/>
      <c r="VZB45" s="126"/>
      <c r="VZC45" s="126"/>
      <c r="VZD45" s="126"/>
      <c r="VZE45" s="126"/>
      <c r="VZF45" s="126"/>
      <c r="VZG45" s="126"/>
      <c r="VZH45" s="126"/>
      <c r="VZI45" s="126"/>
      <c r="VZJ45" s="126"/>
      <c r="VZK45" s="126"/>
      <c r="VZL45" s="126"/>
      <c r="VZM45" s="126"/>
      <c r="VZN45" s="126"/>
      <c r="VZO45" s="126"/>
      <c r="VZP45" s="126"/>
      <c r="VZQ45" s="126"/>
      <c r="VZR45" s="126"/>
      <c r="VZS45" s="126"/>
      <c r="VZT45" s="126"/>
      <c r="VZU45" s="126"/>
      <c r="VZV45" s="126"/>
      <c r="VZW45" s="126"/>
      <c r="VZX45" s="126"/>
      <c r="VZY45" s="126"/>
      <c r="VZZ45" s="126"/>
      <c r="WAA45" s="126"/>
      <c r="WAB45" s="126"/>
      <c r="WAC45" s="126"/>
      <c r="WAD45" s="126"/>
      <c r="WAE45" s="126"/>
      <c r="WAF45" s="126"/>
      <c r="WAG45" s="126"/>
      <c r="WAH45" s="126"/>
      <c r="WAI45" s="126"/>
      <c r="WAJ45" s="126"/>
      <c r="WAK45" s="126"/>
      <c r="WAL45" s="126"/>
      <c r="WAM45" s="126"/>
      <c r="WAN45" s="126"/>
      <c r="WAO45" s="126"/>
      <c r="WAP45" s="126"/>
      <c r="WAQ45" s="126"/>
      <c r="WAR45" s="126"/>
      <c r="WAS45" s="126"/>
      <c r="WAT45" s="126"/>
      <c r="WAU45" s="126"/>
      <c r="WAV45" s="126"/>
      <c r="WAW45" s="126"/>
      <c r="WAX45" s="126"/>
      <c r="WAY45" s="126"/>
      <c r="WAZ45" s="126"/>
      <c r="WBA45" s="126"/>
      <c r="WBB45" s="126"/>
      <c r="WBC45" s="126"/>
      <c r="WBD45" s="126"/>
      <c r="WBE45" s="126"/>
      <c r="WBF45" s="126"/>
      <c r="WBG45" s="126"/>
      <c r="WBH45" s="126"/>
      <c r="WBI45" s="126"/>
      <c r="WBJ45" s="126"/>
      <c r="WBK45" s="126"/>
      <c r="WBL45" s="126"/>
      <c r="WBM45" s="126"/>
      <c r="WBN45" s="126"/>
      <c r="WBO45" s="126"/>
      <c r="WBP45" s="126"/>
      <c r="WBQ45" s="126"/>
      <c r="WBR45" s="126"/>
      <c r="WBS45" s="126"/>
      <c r="WBT45" s="126"/>
      <c r="WBU45" s="126"/>
      <c r="WBV45" s="126"/>
      <c r="WBW45" s="126"/>
      <c r="WBX45" s="126"/>
      <c r="WBY45" s="126"/>
      <c r="WBZ45" s="126"/>
      <c r="WCA45" s="126"/>
      <c r="WCB45" s="126"/>
      <c r="WCC45" s="126"/>
      <c r="WCD45" s="126"/>
      <c r="WCE45" s="126"/>
      <c r="WCF45" s="126"/>
      <c r="WCG45" s="126"/>
      <c r="WCH45" s="126"/>
      <c r="WCI45" s="126"/>
      <c r="WCJ45" s="126"/>
      <c r="WCK45" s="126"/>
      <c r="WCL45" s="126"/>
      <c r="WCM45" s="126"/>
      <c r="WCN45" s="126"/>
      <c r="WCO45" s="126"/>
      <c r="WCP45" s="126"/>
      <c r="WCQ45" s="126"/>
      <c r="WCR45" s="126"/>
      <c r="WCS45" s="126"/>
      <c r="WCT45" s="126"/>
      <c r="WCU45" s="126"/>
      <c r="WCV45" s="126"/>
      <c r="WCW45" s="126"/>
      <c r="WCX45" s="126"/>
      <c r="WCY45" s="126"/>
      <c r="WCZ45" s="126"/>
      <c r="WDA45" s="126"/>
      <c r="WDB45" s="126"/>
      <c r="WDC45" s="126"/>
      <c r="WDD45" s="126"/>
      <c r="WDE45" s="126"/>
      <c r="WDF45" s="126"/>
      <c r="WDG45" s="126"/>
      <c r="WDH45" s="126"/>
      <c r="WDI45" s="126"/>
      <c r="WDJ45" s="126"/>
      <c r="WDK45" s="126"/>
      <c r="WDL45" s="126"/>
      <c r="WDM45" s="126"/>
      <c r="WDN45" s="126"/>
      <c r="WDO45" s="126"/>
      <c r="WDP45" s="126"/>
      <c r="WDQ45" s="126"/>
      <c r="WDR45" s="126"/>
      <c r="WDS45" s="126"/>
      <c r="WDT45" s="126"/>
      <c r="WDU45" s="126"/>
      <c r="WDV45" s="126"/>
      <c r="WDW45" s="126"/>
      <c r="WDX45" s="126"/>
      <c r="WDY45" s="126"/>
      <c r="WDZ45" s="126"/>
      <c r="WEA45" s="126"/>
      <c r="WEB45" s="126"/>
      <c r="WEC45" s="126"/>
      <c r="WED45" s="126"/>
      <c r="WEE45" s="126"/>
      <c r="WEF45" s="126"/>
      <c r="WEG45" s="126"/>
      <c r="WEH45" s="126"/>
      <c r="WEI45" s="126"/>
      <c r="WEJ45" s="126"/>
      <c r="WEK45" s="126"/>
      <c r="WEL45" s="126"/>
      <c r="WEM45" s="126"/>
      <c r="WEN45" s="126"/>
      <c r="WEO45" s="126"/>
      <c r="WEP45" s="126"/>
      <c r="WEQ45" s="126"/>
      <c r="WER45" s="126"/>
      <c r="WES45" s="126"/>
      <c r="WET45" s="126"/>
      <c r="WEU45" s="126"/>
      <c r="WEV45" s="126"/>
      <c r="WEW45" s="126"/>
      <c r="WEX45" s="126"/>
      <c r="WEY45" s="126"/>
      <c r="WEZ45" s="126"/>
      <c r="WFA45" s="126"/>
      <c r="WFB45" s="126"/>
      <c r="WFC45" s="126"/>
      <c r="WFD45" s="126"/>
      <c r="WFE45" s="126"/>
      <c r="WFF45" s="126"/>
      <c r="WFG45" s="126"/>
      <c r="WFH45" s="126"/>
      <c r="WFI45" s="126"/>
      <c r="WFJ45" s="126"/>
      <c r="WFK45" s="126"/>
      <c r="WFL45" s="126"/>
      <c r="WFM45" s="126"/>
      <c r="WFN45" s="126"/>
      <c r="WFO45" s="126"/>
      <c r="WFP45" s="126"/>
      <c r="WFQ45" s="126"/>
      <c r="WFR45" s="126"/>
      <c r="WFS45" s="126"/>
      <c r="WFT45" s="126"/>
      <c r="WFU45" s="126"/>
      <c r="WFV45" s="126"/>
      <c r="WFW45" s="126"/>
      <c r="WFX45" s="126"/>
      <c r="WFY45" s="126"/>
      <c r="WFZ45" s="126"/>
      <c r="WGA45" s="126"/>
      <c r="WGB45" s="126"/>
      <c r="WGC45" s="126"/>
      <c r="WGD45" s="126"/>
      <c r="WGE45" s="126"/>
      <c r="WGF45" s="126"/>
      <c r="WGG45" s="126"/>
      <c r="WGH45" s="126"/>
      <c r="WGI45" s="126"/>
      <c r="WGJ45" s="126"/>
      <c r="WGK45" s="126"/>
      <c r="WGL45" s="126"/>
      <c r="WGM45" s="126"/>
      <c r="WGN45" s="126"/>
      <c r="WGO45" s="126"/>
      <c r="WGP45" s="126"/>
      <c r="WGQ45" s="126"/>
      <c r="WGR45" s="126"/>
      <c r="WGS45" s="126"/>
      <c r="WGT45" s="126"/>
      <c r="WGU45" s="126"/>
      <c r="WGV45" s="126"/>
      <c r="WGW45" s="126"/>
      <c r="WGX45" s="126"/>
      <c r="WGY45" s="126"/>
      <c r="WGZ45" s="126"/>
      <c r="WHA45" s="126"/>
      <c r="WHB45" s="126"/>
      <c r="WHC45" s="126"/>
      <c r="WHD45" s="126"/>
      <c r="WHE45" s="126"/>
      <c r="WHF45" s="126"/>
      <c r="WHG45" s="126"/>
      <c r="WHH45" s="126"/>
      <c r="WHI45" s="126"/>
      <c r="WHJ45" s="126"/>
      <c r="WHK45" s="126"/>
      <c r="WHL45" s="126"/>
      <c r="WHM45" s="126"/>
      <c r="WHN45" s="126"/>
      <c r="WHO45" s="126"/>
      <c r="WHP45" s="126"/>
      <c r="WHQ45" s="126"/>
      <c r="WHR45" s="126"/>
      <c r="WHS45" s="126"/>
      <c r="WHT45" s="126"/>
      <c r="WHU45" s="126"/>
      <c r="WHV45" s="126"/>
      <c r="WHW45" s="126"/>
      <c r="WHX45" s="126"/>
      <c r="WHY45" s="126"/>
      <c r="WHZ45" s="126"/>
      <c r="WIA45" s="126"/>
      <c r="WIB45" s="126"/>
      <c r="WIC45" s="126"/>
      <c r="WID45" s="126"/>
      <c r="WIE45" s="126"/>
      <c r="WIF45" s="126"/>
      <c r="WIG45" s="126"/>
      <c r="WIH45" s="126"/>
      <c r="WII45" s="126"/>
      <c r="WIJ45" s="126"/>
      <c r="WIK45" s="126"/>
      <c r="WIL45" s="126"/>
      <c r="WIM45" s="126"/>
      <c r="WIN45" s="126"/>
      <c r="WIO45" s="126"/>
      <c r="WIP45" s="126"/>
      <c r="WIQ45" s="126"/>
      <c r="WIR45" s="126"/>
      <c r="WIS45" s="126"/>
      <c r="WIT45" s="126"/>
      <c r="WIU45" s="126"/>
      <c r="WIV45" s="126"/>
      <c r="WIW45" s="126"/>
      <c r="WIX45" s="126"/>
      <c r="WIY45" s="126"/>
      <c r="WIZ45" s="126"/>
      <c r="WJA45" s="126"/>
      <c r="WJB45" s="126"/>
      <c r="WJC45" s="126"/>
      <c r="WJD45" s="126"/>
      <c r="WJE45" s="126"/>
      <c r="WJF45" s="126"/>
      <c r="WJG45" s="126"/>
      <c r="WJH45" s="126"/>
      <c r="WJI45" s="126"/>
      <c r="WJJ45" s="126"/>
      <c r="WJK45" s="126"/>
      <c r="WJL45" s="126"/>
      <c r="WJM45" s="126"/>
      <c r="WJN45" s="126"/>
      <c r="WJO45" s="126"/>
      <c r="WJP45" s="126"/>
      <c r="WJQ45" s="126"/>
      <c r="WJR45" s="126"/>
      <c r="WJS45" s="126"/>
      <c r="WJT45" s="126"/>
      <c r="WJU45" s="126"/>
      <c r="WJV45" s="126"/>
      <c r="WJW45" s="126"/>
      <c r="WJX45" s="126"/>
      <c r="WJY45" s="126"/>
      <c r="WJZ45" s="126"/>
      <c r="WKA45" s="126"/>
      <c r="WKB45" s="126"/>
      <c r="WKC45" s="126"/>
      <c r="WKD45" s="126"/>
      <c r="WKE45" s="126"/>
      <c r="WKF45" s="126"/>
      <c r="WKG45" s="126"/>
      <c r="WKH45" s="126"/>
      <c r="WKI45" s="126"/>
      <c r="WKJ45" s="126"/>
      <c r="WKK45" s="126"/>
      <c r="WKL45" s="126"/>
      <c r="WKM45" s="126"/>
      <c r="WKN45" s="126"/>
      <c r="WKO45" s="126"/>
      <c r="WKP45" s="126"/>
      <c r="WKQ45" s="126"/>
      <c r="WKR45" s="126"/>
      <c r="WKS45" s="126"/>
      <c r="WKT45" s="126"/>
      <c r="WKU45" s="126"/>
      <c r="WKV45" s="126"/>
      <c r="WKW45" s="126"/>
      <c r="WKX45" s="126"/>
      <c r="WKY45" s="126"/>
      <c r="WKZ45" s="126"/>
      <c r="WLA45" s="126"/>
      <c r="WLB45" s="126"/>
      <c r="WLC45" s="126"/>
      <c r="WLD45" s="126"/>
      <c r="WLE45" s="126"/>
      <c r="WLF45" s="126"/>
      <c r="WLG45" s="126"/>
      <c r="WLH45" s="126"/>
      <c r="WLI45" s="126"/>
      <c r="WLJ45" s="126"/>
      <c r="WLK45" s="126"/>
      <c r="WLL45" s="126"/>
      <c r="WLM45" s="126"/>
      <c r="WLN45" s="126"/>
      <c r="WLO45" s="126"/>
      <c r="WLP45" s="126"/>
      <c r="WLQ45" s="126"/>
      <c r="WLR45" s="126"/>
      <c r="WLS45" s="126"/>
      <c r="WLT45" s="126"/>
      <c r="WLU45" s="126"/>
      <c r="WLV45" s="126"/>
      <c r="WLW45" s="126"/>
      <c r="WLX45" s="126"/>
      <c r="WLY45" s="126"/>
      <c r="WLZ45" s="126"/>
      <c r="WMA45" s="126"/>
      <c r="WMB45" s="126"/>
      <c r="WMC45" s="126"/>
      <c r="WMD45" s="126"/>
      <c r="WME45" s="126"/>
      <c r="WMF45" s="126"/>
      <c r="WMG45" s="126"/>
      <c r="WMH45" s="126"/>
      <c r="WMI45" s="126"/>
      <c r="WMJ45" s="126"/>
      <c r="WMK45" s="126"/>
      <c r="WML45" s="126"/>
      <c r="WMM45" s="126"/>
      <c r="WMN45" s="126"/>
      <c r="WMO45" s="126"/>
      <c r="WMP45" s="126"/>
      <c r="WMQ45" s="126"/>
      <c r="WMR45" s="126"/>
      <c r="WMS45" s="126"/>
      <c r="WMT45" s="126"/>
      <c r="WMU45" s="126"/>
      <c r="WMV45" s="126"/>
      <c r="WMW45" s="126"/>
      <c r="WMX45" s="126"/>
      <c r="WMY45" s="126"/>
      <c r="WMZ45" s="126"/>
      <c r="WNA45" s="126"/>
      <c r="WNB45" s="126"/>
      <c r="WNC45" s="126"/>
      <c r="WND45" s="126"/>
      <c r="WNE45" s="126"/>
      <c r="WNF45" s="126"/>
      <c r="WNG45" s="126"/>
      <c r="WNH45" s="126"/>
      <c r="WNI45" s="126"/>
      <c r="WNJ45" s="126"/>
      <c r="WNK45" s="126"/>
      <c r="WNL45" s="126"/>
      <c r="WNM45" s="126"/>
      <c r="WNN45" s="126"/>
      <c r="WNO45" s="126"/>
      <c r="WNP45" s="126"/>
      <c r="WNQ45" s="126"/>
      <c r="WNR45" s="126"/>
      <c r="WNS45" s="126"/>
      <c r="WNT45" s="126"/>
      <c r="WNU45" s="126"/>
      <c r="WNV45" s="126"/>
      <c r="WNW45" s="126"/>
      <c r="WNX45" s="126"/>
      <c r="WNY45" s="126"/>
      <c r="WNZ45" s="126"/>
      <c r="WOA45" s="126"/>
      <c r="WOB45" s="126"/>
      <c r="WOC45" s="126"/>
      <c r="WOD45" s="126"/>
      <c r="WOE45" s="126"/>
      <c r="WOF45" s="126"/>
      <c r="WOG45" s="126"/>
      <c r="WOH45" s="126"/>
      <c r="WOI45" s="126"/>
      <c r="WOJ45" s="126"/>
      <c r="WOK45" s="126"/>
      <c r="WOL45" s="126"/>
      <c r="WOM45" s="126"/>
      <c r="WON45" s="126"/>
      <c r="WOO45" s="126"/>
      <c r="WOP45" s="126"/>
      <c r="WOQ45" s="126"/>
      <c r="WOR45" s="126"/>
      <c r="WOS45" s="126"/>
      <c r="WOT45" s="126"/>
      <c r="WOU45" s="126"/>
      <c r="WOV45" s="126"/>
      <c r="WOW45" s="126"/>
      <c r="WOX45" s="126"/>
      <c r="WOY45" s="126"/>
      <c r="WOZ45" s="126"/>
      <c r="WPA45" s="126"/>
      <c r="WPB45" s="126"/>
      <c r="WPC45" s="126"/>
      <c r="WPD45" s="126"/>
      <c r="WPE45" s="126"/>
      <c r="WPF45" s="126"/>
      <c r="WPG45" s="126"/>
      <c r="WPH45" s="126"/>
      <c r="WPI45" s="126"/>
      <c r="WPJ45" s="126"/>
      <c r="WPK45" s="126"/>
      <c r="WPL45" s="126"/>
      <c r="WPM45" s="126"/>
      <c r="WPN45" s="126"/>
      <c r="WPO45" s="126"/>
      <c r="WPP45" s="126"/>
      <c r="WPQ45" s="126"/>
      <c r="WPR45" s="126"/>
      <c r="WPS45" s="126"/>
      <c r="WPT45" s="126"/>
      <c r="WPU45" s="126"/>
      <c r="WPV45" s="126"/>
      <c r="WPW45" s="126"/>
      <c r="WPX45" s="126"/>
      <c r="WPY45" s="126"/>
      <c r="WPZ45" s="126"/>
      <c r="WQA45" s="126"/>
      <c r="WQB45" s="126"/>
      <c r="WQC45" s="126"/>
      <c r="WQD45" s="126"/>
      <c r="WQE45" s="126"/>
      <c r="WQF45" s="126"/>
      <c r="WQG45" s="126"/>
      <c r="WQH45" s="126"/>
      <c r="WQI45" s="126"/>
      <c r="WQJ45" s="126"/>
      <c r="WQK45" s="126"/>
      <c r="WQL45" s="126"/>
      <c r="WQM45" s="126"/>
      <c r="WQN45" s="126"/>
      <c r="WQO45" s="126"/>
      <c r="WQP45" s="126"/>
      <c r="WQQ45" s="126"/>
      <c r="WQR45" s="126"/>
      <c r="WQS45" s="126"/>
      <c r="WQT45" s="126"/>
      <c r="WQU45" s="126"/>
      <c r="WQV45" s="126"/>
      <c r="WQW45" s="126"/>
      <c r="WQX45" s="126"/>
      <c r="WQY45" s="126"/>
      <c r="WQZ45" s="126"/>
      <c r="WRA45" s="126"/>
      <c r="WRB45" s="126"/>
      <c r="WRC45" s="126"/>
      <c r="WRD45" s="126"/>
      <c r="WRE45" s="126"/>
      <c r="WRF45" s="126"/>
      <c r="WRG45" s="126"/>
      <c r="WRH45" s="126"/>
      <c r="WRI45" s="126"/>
      <c r="WRJ45" s="126"/>
      <c r="WRK45" s="126"/>
      <c r="WRL45" s="126"/>
      <c r="WRM45" s="126"/>
      <c r="WRN45" s="126"/>
      <c r="WRO45" s="126"/>
      <c r="WRP45" s="126"/>
      <c r="WRQ45" s="126"/>
      <c r="WRR45" s="126"/>
      <c r="WRS45" s="126"/>
      <c r="WRT45" s="126"/>
      <c r="WRU45" s="126"/>
      <c r="WRV45" s="126"/>
      <c r="WRW45" s="126"/>
      <c r="WRX45" s="126"/>
      <c r="WRY45" s="126"/>
      <c r="WRZ45" s="126"/>
      <c r="WSA45" s="126"/>
      <c r="WSB45" s="126"/>
      <c r="WSC45" s="126"/>
      <c r="WSD45" s="126"/>
      <c r="WSE45" s="126"/>
      <c r="WSF45" s="126"/>
      <c r="WSG45" s="126"/>
      <c r="WSH45" s="126"/>
      <c r="WSI45" s="126"/>
      <c r="WSJ45" s="126"/>
      <c r="WSK45" s="126"/>
      <c r="WSL45" s="126"/>
      <c r="WSM45" s="126"/>
      <c r="WSN45" s="126"/>
      <c r="WSO45" s="126"/>
      <c r="WSP45" s="126"/>
      <c r="WSQ45" s="126"/>
      <c r="WSR45" s="126"/>
      <c r="WSS45" s="126"/>
      <c r="WST45" s="126"/>
      <c r="WSU45" s="126"/>
      <c r="WSV45" s="126"/>
      <c r="WSW45" s="126"/>
      <c r="WSX45" s="126"/>
      <c r="WSY45" s="126"/>
      <c r="WSZ45" s="126"/>
      <c r="WTA45" s="126"/>
      <c r="WTB45" s="126"/>
      <c r="WTC45" s="126"/>
      <c r="WTD45" s="126"/>
      <c r="WTE45" s="126"/>
      <c r="WTF45" s="126"/>
      <c r="WTG45" s="126"/>
      <c r="WTH45" s="126"/>
      <c r="WTI45" s="126"/>
      <c r="WTJ45" s="126"/>
      <c r="WTK45" s="126"/>
      <c r="WTL45" s="126"/>
      <c r="WTM45" s="126"/>
      <c r="WTN45" s="126"/>
      <c r="WTO45" s="126"/>
      <c r="WTP45" s="126"/>
      <c r="WTQ45" s="126"/>
      <c r="WTR45" s="126"/>
      <c r="WTS45" s="126"/>
      <c r="WTT45" s="126"/>
      <c r="WTU45" s="126"/>
      <c r="WTV45" s="126"/>
      <c r="WTW45" s="126"/>
      <c r="WTX45" s="126"/>
      <c r="WTY45" s="126"/>
      <c r="WTZ45" s="126"/>
      <c r="WUA45" s="126"/>
      <c r="WUB45" s="126"/>
      <c r="WUC45" s="126"/>
      <c r="WUD45" s="126"/>
      <c r="WUE45" s="126"/>
      <c r="WUF45" s="126"/>
      <c r="WUG45" s="126"/>
      <c r="WUH45" s="126"/>
      <c r="WUI45" s="126"/>
      <c r="WUJ45" s="126"/>
      <c r="WUK45" s="126"/>
      <c r="WUL45" s="126"/>
      <c r="WUM45" s="126"/>
      <c r="WUN45" s="126"/>
      <c r="WUO45" s="126"/>
      <c r="WUP45" s="126"/>
      <c r="WUQ45" s="126"/>
      <c r="WUR45" s="126"/>
      <c r="WUS45" s="126"/>
      <c r="WUT45" s="126"/>
      <c r="WUU45" s="126"/>
      <c r="WUV45" s="126"/>
      <c r="WUW45" s="126"/>
      <c r="WUX45" s="126"/>
      <c r="WUY45" s="126"/>
      <c r="WUZ45" s="126"/>
      <c r="WVA45" s="126"/>
      <c r="WVB45" s="126"/>
      <c r="WVC45" s="126"/>
      <c r="WVD45" s="126"/>
      <c r="WVE45" s="126"/>
      <c r="WVF45" s="126"/>
      <c r="WVG45" s="126"/>
      <c r="WVH45" s="126"/>
      <c r="WVI45" s="126"/>
      <c r="WVJ45" s="126"/>
      <c r="WVK45" s="126"/>
      <c r="WVL45" s="126"/>
      <c r="WVM45" s="126"/>
    </row>
    <row r="46" spans="1:16133" s="140" customFormat="1" x14ac:dyDescent="0.15">
      <c r="A46" s="126" t="s">
        <v>1212</v>
      </c>
      <c r="B46" s="126"/>
      <c r="C46" s="142"/>
      <c r="D46" s="126" t="s">
        <v>1209</v>
      </c>
      <c r="E46" s="152" t="s">
        <v>1207</v>
      </c>
      <c r="F46" s="142" t="s">
        <v>1152</v>
      </c>
      <c r="G46" s="142"/>
      <c r="H46" s="77">
        <v>6.1290252003189156</v>
      </c>
      <c r="I46" s="77">
        <v>3.2121045270081723</v>
      </c>
      <c r="J46" s="77">
        <v>5.9012964939206691</v>
      </c>
      <c r="K46" s="77">
        <v>18.10572332070959</v>
      </c>
      <c r="L46" s="77">
        <v>6.047805092114678</v>
      </c>
      <c r="M46" s="53" t="s">
        <v>263</v>
      </c>
      <c r="N46" s="53" t="s">
        <v>263</v>
      </c>
      <c r="O46" s="53" t="s">
        <v>263</v>
      </c>
      <c r="P46" s="53" t="s">
        <v>263</v>
      </c>
      <c r="Q46" s="126"/>
      <c r="R46" s="520"/>
      <c r="S46" s="520"/>
      <c r="T46" s="126"/>
      <c r="U46" s="513"/>
      <c r="V46" s="402" t="s">
        <v>255</v>
      </c>
      <c r="W46" s="513">
        <v>2.7</v>
      </c>
      <c r="X46" s="513">
        <v>0.2</v>
      </c>
      <c r="Y46" s="481">
        <v>72</v>
      </c>
      <c r="Z46" s="481">
        <v>5</v>
      </c>
      <c r="AA46" s="481">
        <v>0.53</v>
      </c>
      <c r="AB46" s="481">
        <v>0.03</v>
      </c>
      <c r="AC46" s="481">
        <v>90</v>
      </c>
      <c r="AD46" s="481">
        <v>8</v>
      </c>
      <c r="AE46" s="481">
        <v>430</v>
      </c>
      <c r="AF46" s="481">
        <v>11</v>
      </c>
      <c r="AG46" s="481">
        <v>34</v>
      </c>
      <c r="AH46" s="481">
        <v>1</v>
      </c>
      <c r="AI46" s="481">
        <v>1.38</v>
      </c>
      <c r="AJ46" s="481">
        <v>0.03</v>
      </c>
      <c r="AK46" s="481">
        <v>0.68</v>
      </c>
      <c r="AL46" s="481">
        <v>0.02</v>
      </c>
      <c r="AM46" s="481">
        <v>0.37</v>
      </c>
      <c r="AN46" s="481">
        <v>0.02</v>
      </c>
      <c r="AO46" s="481">
        <v>3.19</v>
      </c>
      <c r="AP46" s="481">
        <v>0.12</v>
      </c>
      <c r="AQ46" s="126"/>
      <c r="AR46" s="126"/>
      <c r="AS46" s="126"/>
      <c r="AT46" s="126"/>
      <c r="AU46" s="126"/>
      <c r="AV46" s="126"/>
      <c r="AW46" s="126"/>
      <c r="AX46" s="126"/>
      <c r="AY46" s="126"/>
      <c r="AZ46" s="126"/>
      <c r="BA46" s="126"/>
      <c r="BB46" s="126"/>
      <c r="BC46" s="126"/>
      <c r="BD46" s="126"/>
      <c r="BE46" s="126"/>
      <c r="BF46" s="126"/>
      <c r="BG46" s="126"/>
      <c r="BH46" s="126"/>
      <c r="BI46" s="126"/>
      <c r="BJ46" s="126"/>
      <c r="BK46" s="126"/>
      <c r="BL46" s="126"/>
      <c r="BM46" s="126"/>
      <c r="BN46" s="126"/>
      <c r="BO46" s="126"/>
      <c r="BP46" s="126"/>
      <c r="BQ46" s="126"/>
      <c r="BR46" s="126"/>
      <c r="BS46" s="126"/>
      <c r="BT46" s="126"/>
      <c r="BU46" s="126"/>
      <c r="BV46" s="126"/>
      <c r="BW46" s="126"/>
      <c r="BX46" s="126"/>
      <c r="BY46" s="126"/>
      <c r="BZ46" s="126"/>
      <c r="CA46" s="126"/>
      <c r="CB46" s="126"/>
      <c r="CC46" s="126"/>
      <c r="CD46" s="126"/>
      <c r="CE46" s="126"/>
      <c r="CF46" s="126"/>
      <c r="CG46" s="126"/>
      <c r="CH46" s="126"/>
      <c r="CI46" s="126"/>
      <c r="CJ46" s="126"/>
      <c r="CK46" s="126"/>
      <c r="CL46" s="126"/>
      <c r="CM46" s="126"/>
      <c r="CN46" s="126"/>
      <c r="CO46" s="126"/>
      <c r="CP46" s="126"/>
      <c r="CQ46" s="126"/>
      <c r="CR46" s="126"/>
      <c r="CS46" s="126"/>
      <c r="CT46" s="126"/>
      <c r="CU46" s="126"/>
      <c r="CV46" s="126"/>
      <c r="CW46" s="126"/>
      <c r="CX46" s="126"/>
      <c r="CY46" s="126"/>
      <c r="CZ46" s="126"/>
      <c r="DA46" s="126"/>
      <c r="DB46" s="126"/>
      <c r="DC46" s="126"/>
      <c r="DD46" s="126"/>
      <c r="DE46" s="126"/>
      <c r="DF46" s="126"/>
      <c r="DG46" s="126"/>
      <c r="DH46" s="126"/>
      <c r="DI46" s="126"/>
      <c r="DJ46" s="126"/>
      <c r="DK46" s="126"/>
      <c r="DL46" s="126"/>
      <c r="DM46" s="126"/>
      <c r="DN46" s="126"/>
      <c r="DO46" s="126"/>
      <c r="DP46" s="126"/>
      <c r="DQ46" s="126"/>
      <c r="DR46" s="126"/>
      <c r="DS46" s="126"/>
      <c r="DT46" s="126"/>
      <c r="DU46" s="126"/>
      <c r="DV46" s="126"/>
      <c r="DW46" s="126"/>
      <c r="DX46" s="126"/>
      <c r="DY46" s="126"/>
      <c r="DZ46" s="126"/>
      <c r="EA46" s="126"/>
      <c r="EB46" s="126"/>
      <c r="EC46" s="126"/>
      <c r="ED46" s="126"/>
      <c r="EE46" s="126"/>
      <c r="EF46" s="126"/>
      <c r="EG46" s="126"/>
      <c r="EH46" s="126"/>
      <c r="EI46" s="126"/>
      <c r="EJ46" s="126"/>
      <c r="EK46" s="126"/>
      <c r="EL46" s="126"/>
      <c r="EM46" s="126"/>
      <c r="EN46" s="126"/>
      <c r="EO46" s="126"/>
      <c r="EP46" s="126"/>
      <c r="EQ46" s="126"/>
      <c r="ER46" s="126"/>
      <c r="ES46" s="126"/>
      <c r="ET46" s="126"/>
      <c r="EU46" s="126"/>
      <c r="EV46" s="126"/>
      <c r="EW46" s="126"/>
      <c r="EX46" s="126"/>
      <c r="EY46" s="126"/>
      <c r="EZ46" s="126"/>
      <c r="FA46" s="126"/>
      <c r="FB46" s="126"/>
      <c r="FC46" s="126"/>
      <c r="FD46" s="126"/>
      <c r="FE46" s="126"/>
      <c r="FF46" s="126"/>
      <c r="FG46" s="126"/>
      <c r="FH46" s="126"/>
      <c r="FI46" s="126"/>
      <c r="FJ46" s="126"/>
      <c r="FK46" s="126"/>
      <c r="FL46" s="126"/>
      <c r="FM46" s="126"/>
      <c r="FN46" s="126"/>
      <c r="FO46" s="126"/>
      <c r="FP46" s="126"/>
      <c r="FQ46" s="126"/>
      <c r="FR46" s="126"/>
      <c r="FS46" s="126"/>
      <c r="FT46" s="126"/>
      <c r="FU46" s="126"/>
      <c r="FV46" s="126"/>
      <c r="FW46" s="126"/>
      <c r="FX46" s="126"/>
      <c r="FY46" s="126"/>
      <c r="FZ46" s="126"/>
      <c r="GA46" s="126"/>
      <c r="GB46" s="126"/>
      <c r="GC46" s="126"/>
      <c r="GD46" s="126"/>
      <c r="GE46" s="126"/>
      <c r="GF46" s="126"/>
      <c r="GG46" s="126"/>
      <c r="GH46" s="126"/>
      <c r="GI46" s="126"/>
      <c r="GJ46" s="126"/>
      <c r="GK46" s="126"/>
      <c r="GL46" s="126"/>
      <c r="GM46" s="126"/>
      <c r="GN46" s="126"/>
      <c r="GO46" s="126"/>
      <c r="GP46" s="126"/>
      <c r="GQ46" s="126"/>
      <c r="GR46" s="126"/>
      <c r="GS46" s="126"/>
      <c r="GT46" s="126"/>
      <c r="GU46" s="126"/>
      <c r="GV46" s="126"/>
      <c r="GW46" s="126"/>
      <c r="GX46" s="126"/>
      <c r="GY46" s="126"/>
      <c r="GZ46" s="126"/>
      <c r="HA46" s="126"/>
      <c r="HB46" s="126"/>
      <c r="HC46" s="126"/>
      <c r="HD46" s="126"/>
      <c r="HE46" s="126"/>
      <c r="HF46" s="126"/>
      <c r="HG46" s="126"/>
      <c r="HH46" s="126"/>
      <c r="HI46" s="126"/>
      <c r="HJ46" s="126"/>
      <c r="HK46" s="126"/>
      <c r="HL46" s="126"/>
      <c r="HM46" s="126"/>
      <c r="HN46" s="126"/>
      <c r="HO46" s="126"/>
      <c r="HP46" s="126"/>
      <c r="HQ46" s="126"/>
      <c r="HR46" s="126"/>
      <c r="HS46" s="126"/>
      <c r="HT46" s="126"/>
      <c r="HU46" s="126"/>
      <c r="HV46" s="126"/>
      <c r="HW46" s="126"/>
      <c r="HX46" s="126"/>
      <c r="HY46" s="126"/>
      <c r="HZ46" s="126"/>
      <c r="IA46" s="126"/>
      <c r="IB46" s="126"/>
      <c r="IC46" s="126"/>
      <c r="ID46" s="126"/>
      <c r="IE46" s="126"/>
      <c r="IF46" s="126"/>
      <c r="IG46" s="126"/>
      <c r="IH46" s="126"/>
      <c r="II46" s="126"/>
      <c r="IJ46" s="126"/>
      <c r="IK46" s="126"/>
      <c r="IL46" s="126"/>
      <c r="IM46" s="126"/>
      <c r="IN46" s="126"/>
      <c r="IO46" s="126"/>
      <c r="IP46" s="126"/>
      <c r="IQ46" s="126"/>
      <c r="IR46" s="126"/>
      <c r="IS46" s="126"/>
      <c r="IT46" s="126"/>
      <c r="IU46" s="126"/>
      <c r="IV46" s="126"/>
      <c r="IW46" s="126"/>
      <c r="IX46" s="126"/>
      <c r="IY46" s="126"/>
      <c r="IZ46" s="126"/>
      <c r="JA46" s="126"/>
      <c r="JB46" s="126"/>
      <c r="JC46" s="126"/>
      <c r="JD46" s="126"/>
      <c r="JE46" s="126"/>
      <c r="JF46" s="126"/>
      <c r="JG46" s="126"/>
      <c r="JH46" s="126"/>
      <c r="JI46" s="126"/>
      <c r="JJ46" s="126"/>
      <c r="JK46" s="126"/>
      <c r="JL46" s="126"/>
      <c r="JM46" s="126"/>
      <c r="JN46" s="126"/>
      <c r="JO46" s="126"/>
      <c r="JP46" s="126"/>
      <c r="JQ46" s="126"/>
      <c r="JR46" s="126"/>
      <c r="JS46" s="126"/>
      <c r="JT46" s="126"/>
      <c r="JU46" s="126"/>
      <c r="JV46" s="126"/>
      <c r="JW46" s="126"/>
      <c r="JX46" s="126"/>
      <c r="JY46" s="126"/>
      <c r="JZ46" s="126"/>
      <c r="KA46" s="126"/>
      <c r="KB46" s="126"/>
      <c r="KC46" s="126"/>
      <c r="KD46" s="126"/>
      <c r="KE46" s="126"/>
      <c r="KF46" s="126"/>
      <c r="KG46" s="126"/>
      <c r="KH46" s="126"/>
      <c r="KI46" s="126"/>
      <c r="KJ46" s="126"/>
      <c r="KK46" s="126"/>
      <c r="KL46" s="126"/>
      <c r="KM46" s="126"/>
      <c r="KN46" s="126"/>
      <c r="KO46" s="126"/>
      <c r="KP46" s="126"/>
      <c r="KQ46" s="126"/>
      <c r="KR46" s="126"/>
      <c r="KS46" s="126"/>
      <c r="KT46" s="126"/>
      <c r="KU46" s="126"/>
      <c r="KV46" s="126"/>
      <c r="KW46" s="126"/>
      <c r="KX46" s="126"/>
      <c r="KY46" s="126"/>
      <c r="KZ46" s="126"/>
      <c r="LA46" s="126"/>
      <c r="LB46" s="126"/>
      <c r="LC46" s="126"/>
      <c r="LD46" s="126"/>
      <c r="LE46" s="126"/>
      <c r="LF46" s="126"/>
      <c r="LG46" s="126"/>
      <c r="LH46" s="126"/>
      <c r="LI46" s="126"/>
      <c r="LJ46" s="126"/>
      <c r="LK46" s="126"/>
      <c r="LL46" s="126"/>
      <c r="LM46" s="126"/>
      <c r="LN46" s="126"/>
      <c r="LO46" s="126"/>
      <c r="LP46" s="126"/>
      <c r="LQ46" s="126"/>
      <c r="LR46" s="126"/>
      <c r="LS46" s="126"/>
      <c r="LT46" s="126"/>
      <c r="LU46" s="126"/>
      <c r="LV46" s="126"/>
      <c r="LW46" s="126"/>
      <c r="LX46" s="126"/>
      <c r="LY46" s="126"/>
      <c r="LZ46" s="126"/>
      <c r="MA46" s="126"/>
      <c r="MB46" s="126"/>
      <c r="MC46" s="126"/>
      <c r="MD46" s="126"/>
      <c r="ME46" s="126"/>
      <c r="MF46" s="126"/>
      <c r="MG46" s="126"/>
      <c r="MH46" s="126"/>
      <c r="MI46" s="126"/>
      <c r="MJ46" s="126"/>
      <c r="MK46" s="126"/>
      <c r="ML46" s="126"/>
      <c r="MM46" s="126"/>
      <c r="MN46" s="126"/>
      <c r="MO46" s="126"/>
      <c r="MP46" s="126"/>
      <c r="MQ46" s="126"/>
      <c r="MR46" s="126"/>
      <c r="MS46" s="126"/>
      <c r="MT46" s="126"/>
      <c r="MU46" s="126"/>
      <c r="MV46" s="126"/>
      <c r="MW46" s="126"/>
      <c r="MX46" s="126"/>
      <c r="MY46" s="126"/>
      <c r="MZ46" s="126"/>
      <c r="NA46" s="126"/>
      <c r="NB46" s="126"/>
      <c r="NC46" s="126"/>
      <c r="ND46" s="126"/>
      <c r="NE46" s="126"/>
      <c r="NF46" s="126"/>
      <c r="NG46" s="126"/>
      <c r="NH46" s="126"/>
      <c r="NI46" s="126"/>
      <c r="NJ46" s="126"/>
      <c r="NK46" s="126"/>
      <c r="NL46" s="126"/>
      <c r="NM46" s="126"/>
      <c r="NN46" s="126"/>
      <c r="NO46" s="126"/>
      <c r="NP46" s="126"/>
      <c r="NQ46" s="126"/>
      <c r="NR46" s="126"/>
      <c r="NS46" s="126"/>
      <c r="NT46" s="126"/>
      <c r="NU46" s="126"/>
      <c r="NV46" s="126"/>
      <c r="NW46" s="126"/>
      <c r="NX46" s="126"/>
      <c r="NY46" s="126"/>
      <c r="NZ46" s="126"/>
      <c r="OA46" s="126"/>
      <c r="OB46" s="126"/>
      <c r="OC46" s="126"/>
      <c r="OD46" s="126"/>
      <c r="OE46" s="126"/>
      <c r="OF46" s="126"/>
      <c r="OG46" s="126"/>
      <c r="OH46" s="126"/>
      <c r="OI46" s="126"/>
      <c r="OJ46" s="126"/>
      <c r="OK46" s="126"/>
      <c r="OL46" s="126"/>
      <c r="OM46" s="126"/>
      <c r="ON46" s="126"/>
      <c r="OO46" s="126"/>
      <c r="OP46" s="126"/>
      <c r="OQ46" s="126"/>
      <c r="OR46" s="126"/>
      <c r="OS46" s="126"/>
      <c r="OT46" s="126"/>
      <c r="OU46" s="126"/>
      <c r="OV46" s="126"/>
      <c r="OW46" s="126"/>
      <c r="OX46" s="126"/>
      <c r="OY46" s="126"/>
      <c r="OZ46" s="126"/>
      <c r="PA46" s="126"/>
      <c r="PB46" s="126"/>
      <c r="PC46" s="126"/>
      <c r="PD46" s="126"/>
      <c r="PE46" s="126"/>
      <c r="PF46" s="126"/>
      <c r="PG46" s="126"/>
      <c r="PH46" s="126"/>
      <c r="PI46" s="126"/>
      <c r="PJ46" s="126"/>
      <c r="PK46" s="126"/>
      <c r="PL46" s="126"/>
      <c r="PM46" s="126"/>
      <c r="PN46" s="126"/>
      <c r="PO46" s="126"/>
      <c r="PP46" s="126"/>
      <c r="PQ46" s="126"/>
      <c r="PR46" s="126"/>
      <c r="PS46" s="126"/>
      <c r="PT46" s="126"/>
      <c r="PU46" s="126"/>
      <c r="PV46" s="126"/>
      <c r="PW46" s="126"/>
      <c r="PX46" s="126"/>
      <c r="PY46" s="126"/>
      <c r="PZ46" s="126"/>
      <c r="QA46" s="126"/>
      <c r="QB46" s="126"/>
      <c r="QC46" s="126"/>
      <c r="QD46" s="126"/>
      <c r="QE46" s="126"/>
      <c r="QF46" s="126"/>
      <c r="QG46" s="126"/>
      <c r="QH46" s="126"/>
      <c r="QI46" s="126"/>
      <c r="QJ46" s="126"/>
      <c r="QK46" s="126"/>
      <c r="QL46" s="126"/>
      <c r="QM46" s="126"/>
      <c r="QN46" s="126"/>
      <c r="QO46" s="126"/>
      <c r="QP46" s="126"/>
      <c r="QQ46" s="126"/>
      <c r="QR46" s="126"/>
      <c r="QS46" s="126"/>
      <c r="QT46" s="126"/>
      <c r="QU46" s="126"/>
      <c r="QV46" s="126"/>
      <c r="QW46" s="126"/>
      <c r="QX46" s="126"/>
      <c r="QY46" s="126"/>
      <c r="QZ46" s="126"/>
      <c r="RA46" s="126"/>
      <c r="RB46" s="126"/>
      <c r="RC46" s="126"/>
      <c r="RD46" s="126"/>
      <c r="RE46" s="126"/>
      <c r="RF46" s="126"/>
      <c r="RG46" s="126"/>
      <c r="RH46" s="126"/>
      <c r="RI46" s="126"/>
      <c r="RJ46" s="126"/>
      <c r="RK46" s="126"/>
      <c r="RL46" s="126"/>
      <c r="RM46" s="126"/>
      <c r="RN46" s="126"/>
      <c r="RO46" s="126"/>
      <c r="RP46" s="126"/>
      <c r="RQ46" s="126"/>
      <c r="RR46" s="126"/>
      <c r="RS46" s="126"/>
      <c r="RT46" s="126"/>
      <c r="RU46" s="126"/>
      <c r="RV46" s="126"/>
      <c r="RW46" s="126"/>
      <c r="RX46" s="126"/>
      <c r="RY46" s="126"/>
      <c r="RZ46" s="126"/>
      <c r="SA46" s="126"/>
      <c r="SB46" s="126"/>
      <c r="SC46" s="126"/>
      <c r="SD46" s="126"/>
      <c r="SE46" s="126"/>
      <c r="SF46" s="126"/>
      <c r="SG46" s="126"/>
      <c r="SH46" s="126"/>
      <c r="SI46" s="126"/>
      <c r="SJ46" s="126"/>
      <c r="SK46" s="126"/>
      <c r="SL46" s="126"/>
      <c r="SM46" s="126"/>
      <c r="SN46" s="126"/>
      <c r="SO46" s="126"/>
      <c r="SP46" s="126"/>
      <c r="SQ46" s="126"/>
      <c r="SR46" s="126"/>
      <c r="SS46" s="126"/>
      <c r="ST46" s="126"/>
      <c r="SU46" s="126"/>
      <c r="SV46" s="126"/>
      <c r="SW46" s="126"/>
      <c r="SX46" s="126"/>
      <c r="SY46" s="126"/>
      <c r="SZ46" s="126"/>
      <c r="TA46" s="126"/>
      <c r="TB46" s="126"/>
      <c r="TC46" s="126"/>
      <c r="TD46" s="126"/>
      <c r="TE46" s="126"/>
      <c r="TF46" s="126"/>
      <c r="TG46" s="126"/>
      <c r="TH46" s="126"/>
      <c r="TI46" s="126"/>
      <c r="TJ46" s="126"/>
      <c r="TK46" s="126"/>
      <c r="TL46" s="126"/>
      <c r="TM46" s="126"/>
      <c r="TN46" s="126"/>
      <c r="TO46" s="126"/>
      <c r="TP46" s="126"/>
      <c r="TQ46" s="126"/>
      <c r="TR46" s="126"/>
      <c r="TS46" s="126"/>
      <c r="TT46" s="126"/>
      <c r="TU46" s="126"/>
      <c r="TV46" s="126"/>
      <c r="TW46" s="126"/>
      <c r="TX46" s="126"/>
      <c r="TY46" s="126"/>
      <c r="TZ46" s="126"/>
      <c r="UA46" s="126"/>
      <c r="UB46" s="126"/>
      <c r="UC46" s="126"/>
      <c r="UD46" s="126"/>
      <c r="UE46" s="126"/>
      <c r="UF46" s="126"/>
      <c r="UG46" s="126"/>
      <c r="UH46" s="126"/>
      <c r="UI46" s="126"/>
      <c r="UJ46" s="126"/>
      <c r="UK46" s="126"/>
      <c r="UL46" s="126"/>
      <c r="UM46" s="126"/>
      <c r="UN46" s="126"/>
      <c r="UO46" s="126"/>
      <c r="UP46" s="126"/>
      <c r="UQ46" s="126"/>
      <c r="UR46" s="126"/>
      <c r="US46" s="126"/>
      <c r="UT46" s="126"/>
      <c r="UU46" s="126"/>
      <c r="UV46" s="126"/>
      <c r="UW46" s="126"/>
      <c r="UX46" s="126"/>
      <c r="UY46" s="126"/>
      <c r="UZ46" s="126"/>
      <c r="VA46" s="126"/>
      <c r="VB46" s="126"/>
      <c r="VC46" s="126"/>
      <c r="VD46" s="126"/>
      <c r="VE46" s="126"/>
      <c r="VF46" s="126"/>
      <c r="VG46" s="126"/>
      <c r="VH46" s="126"/>
      <c r="VI46" s="126"/>
      <c r="VJ46" s="126"/>
      <c r="VK46" s="126"/>
      <c r="VL46" s="126"/>
      <c r="VM46" s="126"/>
      <c r="VN46" s="126"/>
      <c r="VO46" s="126"/>
      <c r="VP46" s="126"/>
      <c r="VQ46" s="126"/>
      <c r="VR46" s="126"/>
      <c r="VS46" s="126"/>
      <c r="VT46" s="126"/>
      <c r="VU46" s="126"/>
      <c r="VV46" s="126"/>
      <c r="VW46" s="126"/>
      <c r="VX46" s="126"/>
      <c r="VY46" s="126"/>
      <c r="VZ46" s="126"/>
      <c r="WA46" s="126"/>
      <c r="WB46" s="126"/>
      <c r="WC46" s="126"/>
      <c r="WD46" s="126"/>
      <c r="WE46" s="126"/>
      <c r="WF46" s="126"/>
      <c r="WG46" s="126"/>
      <c r="WH46" s="126"/>
      <c r="WI46" s="126"/>
      <c r="WJ46" s="126"/>
      <c r="WK46" s="126"/>
      <c r="WL46" s="126"/>
      <c r="WM46" s="126"/>
      <c r="WN46" s="126"/>
      <c r="WO46" s="126"/>
      <c r="WP46" s="126"/>
      <c r="WQ46" s="126"/>
      <c r="WR46" s="126"/>
      <c r="WS46" s="126"/>
      <c r="WT46" s="126"/>
      <c r="WU46" s="126"/>
      <c r="WV46" s="126"/>
      <c r="WW46" s="126"/>
      <c r="WX46" s="126"/>
      <c r="WY46" s="126"/>
      <c r="WZ46" s="126"/>
      <c r="XA46" s="126"/>
      <c r="XB46" s="126"/>
      <c r="XC46" s="126"/>
      <c r="XD46" s="126"/>
      <c r="XE46" s="126"/>
      <c r="XF46" s="126"/>
      <c r="XG46" s="126"/>
      <c r="XH46" s="126"/>
      <c r="XI46" s="126"/>
      <c r="XJ46" s="126"/>
      <c r="XK46" s="126"/>
      <c r="XL46" s="126"/>
      <c r="XM46" s="126"/>
      <c r="XN46" s="126"/>
      <c r="XO46" s="126"/>
      <c r="XP46" s="126"/>
      <c r="XQ46" s="126"/>
      <c r="XR46" s="126"/>
      <c r="XS46" s="126"/>
      <c r="XT46" s="126"/>
      <c r="XU46" s="126"/>
      <c r="XV46" s="126"/>
      <c r="XW46" s="126"/>
      <c r="XX46" s="126"/>
      <c r="XY46" s="126"/>
      <c r="XZ46" s="126"/>
      <c r="YA46" s="126"/>
      <c r="YB46" s="126"/>
      <c r="YC46" s="126"/>
      <c r="YD46" s="126"/>
      <c r="YE46" s="126"/>
      <c r="YF46" s="126"/>
      <c r="YG46" s="126"/>
      <c r="YH46" s="126"/>
      <c r="YI46" s="126"/>
      <c r="YJ46" s="126"/>
      <c r="YK46" s="126"/>
      <c r="YL46" s="126"/>
      <c r="YM46" s="126"/>
      <c r="YN46" s="126"/>
      <c r="YO46" s="126"/>
      <c r="YP46" s="126"/>
      <c r="YQ46" s="126"/>
      <c r="YR46" s="126"/>
      <c r="YS46" s="126"/>
      <c r="YT46" s="126"/>
      <c r="YU46" s="126"/>
      <c r="YV46" s="126"/>
      <c r="YW46" s="126"/>
      <c r="YX46" s="126"/>
      <c r="YY46" s="126"/>
      <c r="YZ46" s="126"/>
      <c r="ZA46" s="126"/>
      <c r="ZB46" s="126"/>
      <c r="ZC46" s="126"/>
      <c r="ZD46" s="126"/>
      <c r="ZE46" s="126"/>
      <c r="ZF46" s="126"/>
      <c r="ZG46" s="126"/>
      <c r="ZH46" s="126"/>
      <c r="ZI46" s="126"/>
      <c r="ZJ46" s="126"/>
      <c r="ZK46" s="126"/>
      <c r="ZL46" s="126"/>
      <c r="ZM46" s="126"/>
      <c r="ZN46" s="126"/>
      <c r="ZO46" s="126"/>
      <c r="ZP46" s="126"/>
      <c r="ZQ46" s="126"/>
      <c r="ZR46" s="126"/>
      <c r="ZS46" s="126"/>
      <c r="ZT46" s="126"/>
      <c r="ZU46" s="126"/>
      <c r="ZV46" s="126"/>
      <c r="ZW46" s="126"/>
      <c r="ZX46" s="126"/>
      <c r="ZY46" s="126"/>
      <c r="ZZ46" s="126"/>
      <c r="AAA46" s="126"/>
      <c r="AAB46" s="126"/>
      <c r="AAC46" s="126"/>
      <c r="AAD46" s="126"/>
      <c r="AAE46" s="126"/>
      <c r="AAF46" s="126"/>
      <c r="AAG46" s="126"/>
      <c r="AAH46" s="126"/>
      <c r="AAI46" s="126"/>
      <c r="AAJ46" s="126"/>
      <c r="AAK46" s="126"/>
      <c r="AAL46" s="126"/>
      <c r="AAM46" s="126"/>
      <c r="AAN46" s="126"/>
      <c r="AAO46" s="126"/>
      <c r="AAP46" s="126"/>
      <c r="AAQ46" s="126"/>
      <c r="AAR46" s="126"/>
      <c r="AAS46" s="126"/>
      <c r="AAT46" s="126"/>
      <c r="AAU46" s="126"/>
      <c r="AAV46" s="126"/>
      <c r="AAW46" s="126"/>
      <c r="AAX46" s="126"/>
      <c r="AAY46" s="126"/>
      <c r="AAZ46" s="126"/>
      <c r="ABA46" s="126"/>
      <c r="ABB46" s="126"/>
      <c r="ABC46" s="126"/>
      <c r="ABD46" s="126"/>
      <c r="ABE46" s="126"/>
      <c r="ABF46" s="126"/>
      <c r="ABG46" s="126"/>
      <c r="ABH46" s="126"/>
      <c r="ABI46" s="126"/>
      <c r="ABJ46" s="126"/>
      <c r="ABK46" s="126"/>
      <c r="ABL46" s="126"/>
      <c r="ABM46" s="126"/>
      <c r="ABN46" s="126"/>
      <c r="ABO46" s="126"/>
      <c r="ABP46" s="126"/>
      <c r="ABQ46" s="126"/>
      <c r="ABR46" s="126"/>
      <c r="ABS46" s="126"/>
      <c r="ABT46" s="126"/>
      <c r="ABU46" s="126"/>
      <c r="ABV46" s="126"/>
      <c r="ABW46" s="126"/>
      <c r="ABX46" s="126"/>
      <c r="ABY46" s="126"/>
      <c r="ABZ46" s="126"/>
      <c r="ACA46" s="126"/>
      <c r="ACB46" s="126"/>
      <c r="ACC46" s="126"/>
      <c r="ACD46" s="126"/>
      <c r="ACE46" s="126"/>
      <c r="ACF46" s="126"/>
      <c r="ACG46" s="126"/>
      <c r="ACH46" s="126"/>
      <c r="ACI46" s="126"/>
      <c r="ACJ46" s="126"/>
      <c r="ACK46" s="126"/>
      <c r="ACL46" s="126"/>
      <c r="ACM46" s="126"/>
      <c r="ACN46" s="126"/>
      <c r="ACO46" s="126"/>
      <c r="ACP46" s="126"/>
      <c r="ACQ46" s="126"/>
      <c r="ACR46" s="126"/>
      <c r="ACS46" s="126"/>
      <c r="ACT46" s="126"/>
      <c r="ACU46" s="126"/>
      <c r="ACV46" s="126"/>
      <c r="ACW46" s="126"/>
      <c r="ACX46" s="126"/>
      <c r="ACY46" s="126"/>
      <c r="ACZ46" s="126"/>
      <c r="ADA46" s="126"/>
      <c r="ADB46" s="126"/>
      <c r="ADC46" s="126"/>
      <c r="ADD46" s="126"/>
      <c r="ADE46" s="126"/>
      <c r="ADF46" s="126"/>
      <c r="ADG46" s="126"/>
      <c r="ADH46" s="126"/>
      <c r="ADI46" s="126"/>
      <c r="ADJ46" s="126"/>
      <c r="ADK46" s="126"/>
      <c r="ADL46" s="126"/>
      <c r="ADM46" s="126"/>
      <c r="ADN46" s="126"/>
      <c r="ADO46" s="126"/>
      <c r="ADP46" s="126"/>
      <c r="ADQ46" s="126"/>
      <c r="ADR46" s="126"/>
      <c r="ADS46" s="126"/>
      <c r="ADT46" s="126"/>
      <c r="ADU46" s="126"/>
      <c r="ADV46" s="126"/>
      <c r="ADW46" s="126"/>
      <c r="ADX46" s="126"/>
      <c r="ADY46" s="126"/>
      <c r="ADZ46" s="126"/>
      <c r="AEA46" s="126"/>
      <c r="AEB46" s="126"/>
      <c r="AEC46" s="126"/>
      <c r="AED46" s="126"/>
      <c r="AEE46" s="126"/>
      <c r="AEF46" s="126"/>
      <c r="AEG46" s="126"/>
      <c r="AEH46" s="126"/>
      <c r="AEI46" s="126"/>
      <c r="AEJ46" s="126"/>
      <c r="AEK46" s="126"/>
      <c r="AEL46" s="126"/>
      <c r="AEM46" s="126"/>
      <c r="AEN46" s="126"/>
      <c r="AEO46" s="126"/>
      <c r="AEP46" s="126"/>
      <c r="AEQ46" s="126"/>
      <c r="AER46" s="126"/>
      <c r="AES46" s="126"/>
      <c r="AET46" s="126"/>
      <c r="AEU46" s="126"/>
      <c r="AEV46" s="126"/>
      <c r="AEW46" s="126"/>
      <c r="AEX46" s="126"/>
      <c r="AEY46" s="126"/>
      <c r="AEZ46" s="126"/>
      <c r="AFA46" s="126"/>
      <c r="AFB46" s="126"/>
      <c r="AFC46" s="126"/>
      <c r="AFD46" s="126"/>
      <c r="AFE46" s="126"/>
      <c r="AFF46" s="126"/>
      <c r="AFG46" s="126"/>
      <c r="AFH46" s="126"/>
      <c r="AFI46" s="126"/>
      <c r="AFJ46" s="126"/>
      <c r="AFK46" s="126"/>
      <c r="AFL46" s="126"/>
      <c r="AFM46" s="126"/>
      <c r="AFN46" s="126"/>
      <c r="AFO46" s="126"/>
      <c r="AFP46" s="126"/>
      <c r="AFQ46" s="126"/>
      <c r="AFR46" s="126"/>
      <c r="AFS46" s="126"/>
      <c r="AFT46" s="126"/>
      <c r="AFU46" s="126"/>
      <c r="AFV46" s="126"/>
      <c r="AFW46" s="126"/>
      <c r="AFX46" s="126"/>
      <c r="AFY46" s="126"/>
      <c r="AFZ46" s="126"/>
      <c r="AGA46" s="126"/>
      <c r="AGB46" s="126"/>
      <c r="AGC46" s="126"/>
      <c r="AGD46" s="126"/>
      <c r="AGE46" s="126"/>
      <c r="AGF46" s="126"/>
      <c r="AGG46" s="126"/>
      <c r="AGH46" s="126"/>
      <c r="AGI46" s="126"/>
      <c r="AGJ46" s="126"/>
      <c r="AGK46" s="126"/>
      <c r="AGL46" s="126"/>
      <c r="AGM46" s="126"/>
      <c r="AGN46" s="126"/>
      <c r="AGO46" s="126"/>
      <c r="AGP46" s="126"/>
      <c r="AGQ46" s="126"/>
      <c r="AGR46" s="126"/>
      <c r="AGS46" s="126"/>
      <c r="AGT46" s="126"/>
      <c r="AGU46" s="126"/>
      <c r="AGV46" s="126"/>
      <c r="AGW46" s="126"/>
      <c r="AGX46" s="126"/>
      <c r="AGY46" s="126"/>
      <c r="AGZ46" s="126"/>
      <c r="AHA46" s="126"/>
      <c r="AHB46" s="126"/>
      <c r="AHC46" s="126"/>
      <c r="AHD46" s="126"/>
      <c r="AHE46" s="126"/>
      <c r="AHF46" s="126"/>
      <c r="AHG46" s="126"/>
      <c r="AHH46" s="126"/>
      <c r="AHI46" s="126"/>
      <c r="AHJ46" s="126"/>
      <c r="AHK46" s="126"/>
      <c r="AHL46" s="126"/>
      <c r="AHM46" s="126"/>
      <c r="AHN46" s="126"/>
      <c r="AHO46" s="126"/>
      <c r="AHP46" s="126"/>
      <c r="AHQ46" s="126"/>
      <c r="AHR46" s="126"/>
      <c r="AHS46" s="126"/>
      <c r="AHT46" s="126"/>
      <c r="AHU46" s="126"/>
      <c r="AHV46" s="126"/>
      <c r="AHW46" s="126"/>
      <c r="AHX46" s="126"/>
      <c r="AHY46" s="126"/>
      <c r="AHZ46" s="126"/>
      <c r="AIA46" s="126"/>
      <c r="AIB46" s="126"/>
      <c r="AIC46" s="126"/>
      <c r="AID46" s="126"/>
      <c r="AIE46" s="126"/>
      <c r="AIF46" s="126"/>
      <c r="AIG46" s="126"/>
      <c r="AIH46" s="126"/>
      <c r="AII46" s="126"/>
      <c r="AIJ46" s="126"/>
      <c r="AIK46" s="126"/>
      <c r="AIL46" s="126"/>
      <c r="AIM46" s="126"/>
      <c r="AIN46" s="126"/>
      <c r="AIO46" s="126"/>
      <c r="AIP46" s="126"/>
      <c r="AIQ46" s="126"/>
      <c r="AIR46" s="126"/>
      <c r="AIS46" s="126"/>
      <c r="AIT46" s="126"/>
      <c r="AIU46" s="126"/>
      <c r="AIV46" s="126"/>
      <c r="AIW46" s="126"/>
      <c r="AIX46" s="126"/>
      <c r="AIY46" s="126"/>
      <c r="AIZ46" s="126"/>
      <c r="AJA46" s="126"/>
      <c r="AJB46" s="126"/>
      <c r="AJC46" s="126"/>
      <c r="AJD46" s="126"/>
      <c r="AJE46" s="126"/>
      <c r="AJF46" s="126"/>
      <c r="AJG46" s="126"/>
      <c r="AJH46" s="126"/>
      <c r="AJI46" s="126"/>
      <c r="AJJ46" s="126"/>
      <c r="AJK46" s="126"/>
      <c r="AJL46" s="126"/>
      <c r="AJM46" s="126"/>
      <c r="AJN46" s="126"/>
      <c r="AJO46" s="126"/>
      <c r="AJP46" s="126"/>
      <c r="AJQ46" s="126"/>
      <c r="AJR46" s="126"/>
      <c r="AJS46" s="126"/>
      <c r="AJT46" s="126"/>
      <c r="AJU46" s="126"/>
      <c r="AJV46" s="126"/>
      <c r="AJW46" s="126"/>
      <c r="AJX46" s="126"/>
      <c r="AJY46" s="126"/>
      <c r="AJZ46" s="126"/>
      <c r="AKA46" s="126"/>
      <c r="AKB46" s="126"/>
      <c r="AKC46" s="126"/>
      <c r="AKD46" s="126"/>
      <c r="AKE46" s="126"/>
      <c r="AKF46" s="126"/>
      <c r="AKG46" s="126"/>
      <c r="AKH46" s="126"/>
      <c r="AKI46" s="126"/>
      <c r="AKJ46" s="126"/>
      <c r="AKK46" s="126"/>
      <c r="AKL46" s="126"/>
      <c r="AKM46" s="126"/>
      <c r="AKN46" s="126"/>
      <c r="AKO46" s="126"/>
      <c r="AKP46" s="126"/>
      <c r="AKQ46" s="126"/>
      <c r="AKR46" s="126"/>
      <c r="AKS46" s="126"/>
      <c r="AKT46" s="126"/>
      <c r="AKU46" s="126"/>
      <c r="AKV46" s="126"/>
      <c r="AKW46" s="126"/>
      <c r="AKX46" s="126"/>
      <c r="AKY46" s="126"/>
      <c r="AKZ46" s="126"/>
      <c r="ALA46" s="126"/>
      <c r="ALB46" s="126"/>
      <c r="ALC46" s="126"/>
      <c r="ALD46" s="126"/>
      <c r="ALE46" s="126"/>
      <c r="ALF46" s="126"/>
      <c r="ALG46" s="126"/>
      <c r="ALH46" s="126"/>
      <c r="ALI46" s="126"/>
      <c r="ALJ46" s="126"/>
      <c r="ALK46" s="126"/>
      <c r="ALL46" s="126"/>
      <c r="ALM46" s="126"/>
      <c r="ALN46" s="126"/>
      <c r="ALO46" s="126"/>
      <c r="ALP46" s="126"/>
      <c r="ALQ46" s="126"/>
      <c r="ALR46" s="126"/>
      <c r="ALS46" s="126"/>
      <c r="ALT46" s="126"/>
      <c r="ALU46" s="126"/>
      <c r="ALV46" s="126"/>
      <c r="ALW46" s="126"/>
      <c r="ALX46" s="126"/>
      <c r="ALY46" s="126"/>
      <c r="ALZ46" s="126"/>
      <c r="AMA46" s="126"/>
      <c r="AMB46" s="126"/>
      <c r="AMC46" s="126"/>
      <c r="AMD46" s="126"/>
      <c r="AME46" s="126"/>
      <c r="AMF46" s="126"/>
      <c r="AMG46" s="126"/>
      <c r="AMH46" s="126"/>
      <c r="AMI46" s="126"/>
      <c r="AMJ46" s="126"/>
      <c r="AMK46" s="126"/>
      <c r="AML46" s="126"/>
      <c r="AMM46" s="126"/>
      <c r="AMN46" s="126"/>
      <c r="AMO46" s="126"/>
      <c r="AMP46" s="126"/>
      <c r="AMQ46" s="126"/>
      <c r="AMR46" s="126"/>
      <c r="AMS46" s="126"/>
      <c r="AMT46" s="126"/>
      <c r="AMU46" s="126"/>
      <c r="AMV46" s="126"/>
      <c r="AMW46" s="126"/>
      <c r="AMX46" s="126"/>
      <c r="AMY46" s="126"/>
      <c r="AMZ46" s="126"/>
      <c r="ANA46" s="126"/>
      <c r="ANB46" s="126"/>
      <c r="ANC46" s="126"/>
      <c r="AND46" s="126"/>
      <c r="ANE46" s="126"/>
      <c r="ANF46" s="126"/>
      <c r="ANG46" s="126"/>
      <c r="ANH46" s="126"/>
      <c r="ANI46" s="126"/>
      <c r="ANJ46" s="126"/>
      <c r="ANK46" s="126"/>
      <c r="ANL46" s="126"/>
      <c r="ANM46" s="126"/>
      <c r="ANN46" s="126"/>
      <c r="ANO46" s="126"/>
      <c r="ANP46" s="126"/>
      <c r="ANQ46" s="126"/>
      <c r="ANR46" s="126"/>
      <c r="ANS46" s="126"/>
      <c r="ANT46" s="126"/>
      <c r="ANU46" s="126"/>
      <c r="ANV46" s="126"/>
      <c r="ANW46" s="126"/>
      <c r="ANX46" s="126"/>
      <c r="ANY46" s="126"/>
      <c r="ANZ46" s="126"/>
      <c r="AOA46" s="126"/>
      <c r="AOB46" s="126"/>
      <c r="AOC46" s="126"/>
      <c r="AOD46" s="126"/>
      <c r="AOE46" s="126"/>
      <c r="AOF46" s="126"/>
      <c r="AOG46" s="126"/>
      <c r="AOH46" s="126"/>
      <c r="AOI46" s="126"/>
      <c r="AOJ46" s="126"/>
      <c r="AOK46" s="126"/>
      <c r="AOL46" s="126"/>
      <c r="AOM46" s="126"/>
      <c r="AON46" s="126"/>
      <c r="AOO46" s="126"/>
      <c r="AOP46" s="126"/>
      <c r="AOQ46" s="126"/>
      <c r="AOR46" s="126"/>
      <c r="AOS46" s="126"/>
      <c r="AOT46" s="126"/>
      <c r="AOU46" s="126"/>
      <c r="AOV46" s="126"/>
      <c r="AOW46" s="126"/>
      <c r="AOX46" s="126"/>
      <c r="AOY46" s="126"/>
      <c r="AOZ46" s="126"/>
      <c r="APA46" s="126"/>
      <c r="APB46" s="126"/>
      <c r="APC46" s="126"/>
      <c r="APD46" s="126"/>
      <c r="APE46" s="126"/>
      <c r="APF46" s="126"/>
      <c r="APG46" s="126"/>
      <c r="APH46" s="126"/>
      <c r="API46" s="126"/>
      <c r="APJ46" s="126"/>
      <c r="APK46" s="126"/>
      <c r="APL46" s="126"/>
      <c r="APM46" s="126"/>
      <c r="APN46" s="126"/>
      <c r="APO46" s="126"/>
      <c r="APP46" s="126"/>
      <c r="APQ46" s="126"/>
      <c r="APR46" s="126"/>
      <c r="APS46" s="126"/>
      <c r="APT46" s="126"/>
      <c r="APU46" s="126"/>
      <c r="APV46" s="126"/>
      <c r="APW46" s="126"/>
      <c r="APX46" s="126"/>
      <c r="APY46" s="126"/>
      <c r="APZ46" s="126"/>
      <c r="AQA46" s="126"/>
      <c r="AQB46" s="126"/>
      <c r="AQC46" s="126"/>
      <c r="AQD46" s="126"/>
      <c r="AQE46" s="126"/>
      <c r="AQF46" s="126"/>
      <c r="AQG46" s="126"/>
      <c r="AQH46" s="126"/>
      <c r="AQI46" s="126"/>
      <c r="AQJ46" s="126"/>
      <c r="AQK46" s="126"/>
      <c r="AQL46" s="126"/>
      <c r="AQM46" s="126"/>
      <c r="AQN46" s="126"/>
      <c r="AQO46" s="126"/>
      <c r="AQP46" s="126"/>
      <c r="AQQ46" s="126"/>
      <c r="AQR46" s="126"/>
      <c r="AQS46" s="126"/>
      <c r="AQT46" s="126"/>
      <c r="AQU46" s="126"/>
      <c r="AQV46" s="126"/>
      <c r="AQW46" s="126"/>
      <c r="AQX46" s="126"/>
      <c r="AQY46" s="126"/>
      <c r="AQZ46" s="126"/>
      <c r="ARA46" s="126"/>
      <c r="ARB46" s="126"/>
      <c r="ARC46" s="126"/>
      <c r="ARD46" s="126"/>
      <c r="ARE46" s="126"/>
      <c r="ARF46" s="126"/>
      <c r="ARG46" s="126"/>
      <c r="ARH46" s="126"/>
      <c r="ARI46" s="126"/>
      <c r="ARJ46" s="126"/>
      <c r="ARK46" s="126"/>
      <c r="ARL46" s="126"/>
      <c r="ARM46" s="126"/>
      <c r="ARN46" s="126"/>
      <c r="ARO46" s="126"/>
      <c r="ARP46" s="126"/>
      <c r="ARQ46" s="126"/>
      <c r="ARR46" s="126"/>
      <c r="ARS46" s="126"/>
      <c r="ART46" s="126"/>
      <c r="ARU46" s="126"/>
      <c r="ARV46" s="126"/>
      <c r="ARW46" s="126"/>
      <c r="ARX46" s="126"/>
      <c r="ARY46" s="126"/>
      <c r="ARZ46" s="126"/>
      <c r="ASA46" s="126"/>
      <c r="ASB46" s="126"/>
      <c r="ASC46" s="126"/>
      <c r="ASD46" s="126"/>
      <c r="ASE46" s="126"/>
      <c r="ASF46" s="126"/>
      <c r="ASG46" s="126"/>
      <c r="ASH46" s="126"/>
      <c r="ASI46" s="126"/>
      <c r="ASJ46" s="126"/>
      <c r="ASK46" s="126"/>
      <c r="ASL46" s="126"/>
      <c r="ASM46" s="126"/>
      <c r="ASN46" s="126"/>
      <c r="ASO46" s="126"/>
      <c r="ASP46" s="126"/>
      <c r="ASQ46" s="126"/>
      <c r="ASR46" s="126"/>
      <c r="ASS46" s="126"/>
      <c r="AST46" s="126"/>
      <c r="ASU46" s="126"/>
      <c r="ASV46" s="126"/>
      <c r="ASW46" s="126"/>
      <c r="ASX46" s="126"/>
      <c r="ASY46" s="126"/>
      <c r="ASZ46" s="126"/>
      <c r="ATA46" s="126"/>
      <c r="ATB46" s="126"/>
      <c r="ATC46" s="126"/>
      <c r="ATD46" s="126"/>
      <c r="ATE46" s="126"/>
      <c r="ATF46" s="126"/>
      <c r="ATG46" s="126"/>
      <c r="ATH46" s="126"/>
      <c r="ATI46" s="126"/>
      <c r="ATJ46" s="126"/>
      <c r="ATK46" s="126"/>
      <c r="ATL46" s="126"/>
      <c r="ATM46" s="126"/>
      <c r="ATN46" s="126"/>
      <c r="ATO46" s="126"/>
      <c r="ATP46" s="126"/>
      <c r="ATQ46" s="126"/>
      <c r="ATR46" s="126"/>
      <c r="ATS46" s="126"/>
      <c r="ATT46" s="126"/>
      <c r="ATU46" s="126"/>
      <c r="ATV46" s="126"/>
      <c r="ATW46" s="126"/>
      <c r="ATX46" s="126"/>
      <c r="ATY46" s="126"/>
      <c r="ATZ46" s="126"/>
      <c r="AUA46" s="126"/>
      <c r="AUB46" s="126"/>
      <c r="AUC46" s="126"/>
      <c r="AUD46" s="126"/>
      <c r="AUE46" s="126"/>
      <c r="AUF46" s="126"/>
      <c r="AUG46" s="126"/>
      <c r="AUH46" s="126"/>
      <c r="AUI46" s="126"/>
      <c r="AUJ46" s="126"/>
      <c r="AUK46" s="126"/>
      <c r="AUL46" s="126"/>
      <c r="AUM46" s="126"/>
      <c r="AUN46" s="126"/>
      <c r="AUO46" s="126"/>
      <c r="AUP46" s="126"/>
      <c r="AUQ46" s="126"/>
      <c r="AUR46" s="126"/>
      <c r="AUS46" s="126"/>
      <c r="AUT46" s="126"/>
      <c r="AUU46" s="126"/>
      <c r="AUV46" s="126"/>
      <c r="AUW46" s="126"/>
      <c r="AUX46" s="126"/>
      <c r="AUY46" s="126"/>
      <c r="AUZ46" s="126"/>
      <c r="AVA46" s="126"/>
      <c r="AVB46" s="126"/>
      <c r="AVC46" s="126"/>
      <c r="AVD46" s="126"/>
      <c r="AVE46" s="126"/>
      <c r="AVF46" s="126"/>
      <c r="AVG46" s="126"/>
      <c r="AVH46" s="126"/>
      <c r="AVI46" s="126"/>
      <c r="AVJ46" s="126"/>
      <c r="AVK46" s="126"/>
      <c r="AVL46" s="126"/>
      <c r="AVM46" s="126"/>
      <c r="AVN46" s="126"/>
      <c r="AVO46" s="126"/>
      <c r="AVP46" s="126"/>
      <c r="AVQ46" s="126"/>
      <c r="AVR46" s="126"/>
      <c r="AVS46" s="126"/>
      <c r="AVT46" s="126"/>
      <c r="AVU46" s="126"/>
      <c r="AVV46" s="126"/>
      <c r="AVW46" s="126"/>
      <c r="AVX46" s="126"/>
      <c r="AVY46" s="126"/>
      <c r="AVZ46" s="126"/>
      <c r="AWA46" s="126"/>
      <c r="AWB46" s="126"/>
      <c r="AWC46" s="126"/>
      <c r="AWD46" s="126"/>
      <c r="AWE46" s="126"/>
      <c r="AWF46" s="126"/>
      <c r="AWG46" s="126"/>
      <c r="AWH46" s="126"/>
      <c r="AWI46" s="126"/>
      <c r="AWJ46" s="126"/>
      <c r="AWK46" s="126"/>
      <c r="AWL46" s="126"/>
      <c r="AWM46" s="126"/>
      <c r="AWN46" s="126"/>
      <c r="AWO46" s="126"/>
      <c r="AWP46" s="126"/>
      <c r="AWQ46" s="126"/>
      <c r="AWR46" s="126"/>
      <c r="AWS46" s="126"/>
      <c r="AWT46" s="126"/>
      <c r="AWU46" s="126"/>
      <c r="AWV46" s="126"/>
      <c r="AWW46" s="126"/>
      <c r="AWX46" s="126"/>
      <c r="AWY46" s="126"/>
      <c r="AWZ46" s="126"/>
      <c r="AXA46" s="126"/>
      <c r="AXB46" s="126"/>
      <c r="AXC46" s="126"/>
      <c r="AXD46" s="126"/>
      <c r="AXE46" s="126"/>
      <c r="AXF46" s="126"/>
      <c r="AXG46" s="126"/>
      <c r="AXH46" s="126"/>
      <c r="AXI46" s="126"/>
      <c r="AXJ46" s="126"/>
      <c r="AXK46" s="126"/>
      <c r="AXL46" s="126"/>
      <c r="AXM46" s="126"/>
      <c r="AXN46" s="126"/>
      <c r="AXO46" s="126"/>
      <c r="AXP46" s="126"/>
      <c r="AXQ46" s="126"/>
      <c r="AXR46" s="126"/>
      <c r="AXS46" s="126"/>
      <c r="AXT46" s="126"/>
      <c r="AXU46" s="126"/>
      <c r="AXV46" s="126"/>
      <c r="AXW46" s="126"/>
      <c r="AXX46" s="126"/>
      <c r="AXY46" s="126"/>
      <c r="AXZ46" s="126"/>
      <c r="AYA46" s="126"/>
      <c r="AYB46" s="126"/>
      <c r="AYC46" s="126"/>
      <c r="AYD46" s="126"/>
      <c r="AYE46" s="126"/>
      <c r="AYF46" s="126"/>
      <c r="AYG46" s="126"/>
      <c r="AYH46" s="126"/>
      <c r="AYI46" s="126"/>
      <c r="AYJ46" s="126"/>
      <c r="AYK46" s="126"/>
      <c r="AYL46" s="126"/>
      <c r="AYM46" s="126"/>
      <c r="AYN46" s="126"/>
      <c r="AYO46" s="126"/>
      <c r="AYP46" s="126"/>
      <c r="AYQ46" s="126"/>
      <c r="AYR46" s="126"/>
      <c r="AYS46" s="126"/>
      <c r="AYT46" s="126"/>
      <c r="AYU46" s="126"/>
      <c r="AYV46" s="126"/>
      <c r="AYW46" s="126"/>
      <c r="AYX46" s="126"/>
      <c r="AYY46" s="126"/>
      <c r="AYZ46" s="126"/>
      <c r="AZA46" s="126"/>
      <c r="AZB46" s="126"/>
      <c r="AZC46" s="126"/>
      <c r="AZD46" s="126"/>
      <c r="AZE46" s="126"/>
      <c r="AZF46" s="126"/>
      <c r="AZG46" s="126"/>
      <c r="AZH46" s="126"/>
      <c r="AZI46" s="126"/>
      <c r="AZJ46" s="126"/>
      <c r="AZK46" s="126"/>
      <c r="AZL46" s="126"/>
      <c r="AZM46" s="126"/>
      <c r="AZN46" s="126"/>
      <c r="AZO46" s="126"/>
      <c r="AZP46" s="126"/>
      <c r="AZQ46" s="126"/>
      <c r="AZR46" s="126"/>
      <c r="AZS46" s="126"/>
      <c r="AZT46" s="126"/>
      <c r="AZU46" s="126"/>
      <c r="AZV46" s="126"/>
      <c r="AZW46" s="126"/>
      <c r="AZX46" s="126"/>
      <c r="AZY46" s="126"/>
      <c r="AZZ46" s="126"/>
      <c r="BAA46" s="126"/>
      <c r="BAB46" s="126"/>
      <c r="BAC46" s="126"/>
      <c r="BAD46" s="126"/>
      <c r="BAE46" s="126"/>
      <c r="BAF46" s="126"/>
      <c r="BAG46" s="126"/>
      <c r="BAH46" s="126"/>
      <c r="BAI46" s="126"/>
      <c r="BAJ46" s="126"/>
      <c r="BAK46" s="126"/>
      <c r="BAL46" s="126"/>
      <c r="BAM46" s="126"/>
      <c r="BAN46" s="126"/>
      <c r="BAO46" s="126"/>
      <c r="BAP46" s="126"/>
      <c r="BAQ46" s="126"/>
      <c r="BAR46" s="126"/>
      <c r="BAS46" s="126"/>
      <c r="BAT46" s="126"/>
      <c r="BAU46" s="126"/>
      <c r="BAV46" s="126"/>
      <c r="BAW46" s="126"/>
      <c r="BAX46" s="126"/>
      <c r="BAY46" s="126"/>
      <c r="BAZ46" s="126"/>
      <c r="BBA46" s="126"/>
      <c r="BBB46" s="126"/>
      <c r="BBC46" s="126"/>
      <c r="BBD46" s="126"/>
      <c r="BBE46" s="126"/>
      <c r="BBF46" s="126"/>
      <c r="BBG46" s="126"/>
      <c r="BBH46" s="126"/>
      <c r="BBI46" s="126"/>
      <c r="BBJ46" s="126"/>
      <c r="BBK46" s="126"/>
      <c r="BBL46" s="126"/>
      <c r="BBM46" s="126"/>
      <c r="BBN46" s="126"/>
      <c r="BBO46" s="126"/>
      <c r="BBP46" s="126"/>
      <c r="BBQ46" s="126"/>
      <c r="BBR46" s="126"/>
      <c r="BBS46" s="126"/>
      <c r="BBT46" s="126"/>
      <c r="BBU46" s="126"/>
      <c r="BBV46" s="126"/>
      <c r="BBW46" s="126"/>
      <c r="BBX46" s="126"/>
      <c r="BBY46" s="126"/>
      <c r="BBZ46" s="126"/>
      <c r="BCA46" s="126"/>
      <c r="BCB46" s="126"/>
      <c r="BCC46" s="126"/>
      <c r="BCD46" s="126"/>
      <c r="BCE46" s="126"/>
      <c r="BCF46" s="126"/>
      <c r="BCG46" s="126"/>
      <c r="BCH46" s="126"/>
      <c r="BCI46" s="126"/>
      <c r="BCJ46" s="126"/>
      <c r="BCK46" s="126"/>
      <c r="BCL46" s="126"/>
      <c r="BCM46" s="126"/>
      <c r="BCN46" s="126"/>
      <c r="BCO46" s="126"/>
      <c r="BCP46" s="126"/>
      <c r="BCQ46" s="126"/>
      <c r="BCR46" s="126"/>
      <c r="BCS46" s="126"/>
      <c r="BCT46" s="126"/>
      <c r="BCU46" s="126"/>
      <c r="BCV46" s="126"/>
      <c r="BCW46" s="126"/>
      <c r="BCX46" s="126"/>
      <c r="BCY46" s="126"/>
      <c r="BCZ46" s="126"/>
      <c r="BDA46" s="126"/>
      <c r="BDB46" s="126"/>
      <c r="BDC46" s="126"/>
      <c r="BDD46" s="126"/>
      <c r="BDE46" s="126"/>
      <c r="BDF46" s="126"/>
      <c r="BDG46" s="126"/>
      <c r="BDH46" s="126"/>
      <c r="BDI46" s="126"/>
      <c r="BDJ46" s="126"/>
      <c r="BDK46" s="126"/>
      <c r="BDL46" s="126"/>
      <c r="BDM46" s="126"/>
      <c r="BDN46" s="126"/>
      <c r="BDO46" s="126"/>
      <c r="BDP46" s="126"/>
      <c r="BDQ46" s="126"/>
      <c r="BDR46" s="126"/>
      <c r="BDS46" s="126"/>
      <c r="BDT46" s="126"/>
      <c r="BDU46" s="126"/>
      <c r="BDV46" s="126"/>
      <c r="BDW46" s="126"/>
      <c r="BDX46" s="126"/>
      <c r="BDY46" s="126"/>
      <c r="BDZ46" s="126"/>
      <c r="BEA46" s="126"/>
      <c r="BEB46" s="126"/>
      <c r="BEC46" s="126"/>
      <c r="BED46" s="126"/>
      <c r="BEE46" s="126"/>
      <c r="BEF46" s="126"/>
      <c r="BEG46" s="126"/>
      <c r="BEH46" s="126"/>
      <c r="BEI46" s="126"/>
      <c r="BEJ46" s="126"/>
      <c r="BEK46" s="126"/>
      <c r="BEL46" s="126"/>
      <c r="BEM46" s="126"/>
      <c r="BEN46" s="126"/>
      <c r="BEO46" s="126"/>
      <c r="BEP46" s="126"/>
      <c r="BEQ46" s="126"/>
      <c r="BER46" s="126"/>
      <c r="BES46" s="126"/>
      <c r="BET46" s="126"/>
      <c r="BEU46" s="126"/>
      <c r="BEV46" s="126"/>
      <c r="BEW46" s="126"/>
      <c r="BEX46" s="126"/>
      <c r="BEY46" s="126"/>
      <c r="BEZ46" s="126"/>
      <c r="BFA46" s="126"/>
      <c r="BFB46" s="126"/>
      <c r="BFC46" s="126"/>
      <c r="BFD46" s="126"/>
      <c r="BFE46" s="126"/>
      <c r="BFF46" s="126"/>
      <c r="BFG46" s="126"/>
      <c r="BFH46" s="126"/>
      <c r="BFI46" s="126"/>
      <c r="BFJ46" s="126"/>
      <c r="BFK46" s="126"/>
      <c r="BFL46" s="126"/>
      <c r="BFM46" s="126"/>
      <c r="BFN46" s="126"/>
      <c r="BFO46" s="126"/>
      <c r="BFP46" s="126"/>
      <c r="BFQ46" s="126"/>
      <c r="BFR46" s="126"/>
      <c r="BFS46" s="126"/>
      <c r="BFT46" s="126"/>
      <c r="BFU46" s="126"/>
      <c r="BFV46" s="126"/>
      <c r="BFW46" s="126"/>
      <c r="BFX46" s="126"/>
      <c r="BFY46" s="126"/>
      <c r="BFZ46" s="126"/>
      <c r="BGA46" s="126"/>
      <c r="BGB46" s="126"/>
      <c r="BGC46" s="126"/>
      <c r="BGD46" s="126"/>
      <c r="BGE46" s="126"/>
      <c r="BGF46" s="126"/>
      <c r="BGG46" s="126"/>
      <c r="BGH46" s="126"/>
      <c r="BGI46" s="126"/>
      <c r="BGJ46" s="126"/>
      <c r="BGK46" s="126"/>
      <c r="BGL46" s="126"/>
      <c r="BGM46" s="126"/>
      <c r="BGN46" s="126"/>
      <c r="BGO46" s="126"/>
      <c r="BGP46" s="126"/>
      <c r="BGQ46" s="126"/>
      <c r="BGR46" s="126"/>
      <c r="BGS46" s="126"/>
      <c r="BGT46" s="126"/>
      <c r="BGU46" s="126"/>
      <c r="BGV46" s="126"/>
      <c r="BGW46" s="126"/>
      <c r="BGX46" s="126"/>
      <c r="BGY46" s="126"/>
      <c r="BGZ46" s="126"/>
      <c r="BHA46" s="126"/>
      <c r="BHB46" s="126"/>
      <c r="BHC46" s="126"/>
      <c r="BHD46" s="126"/>
      <c r="BHE46" s="126"/>
      <c r="BHF46" s="126"/>
      <c r="BHG46" s="126"/>
      <c r="BHH46" s="126"/>
      <c r="BHI46" s="126"/>
      <c r="BHJ46" s="126"/>
      <c r="BHK46" s="126"/>
      <c r="BHL46" s="126"/>
      <c r="BHM46" s="126"/>
      <c r="BHN46" s="126"/>
      <c r="BHO46" s="126"/>
      <c r="BHP46" s="126"/>
      <c r="BHQ46" s="126"/>
      <c r="BHR46" s="126"/>
      <c r="BHS46" s="126"/>
      <c r="BHT46" s="126"/>
      <c r="BHU46" s="126"/>
      <c r="BHV46" s="126"/>
      <c r="BHW46" s="126"/>
      <c r="BHX46" s="126"/>
      <c r="BHY46" s="126"/>
      <c r="BHZ46" s="126"/>
      <c r="BIA46" s="126"/>
      <c r="BIB46" s="126"/>
      <c r="BIC46" s="126"/>
      <c r="BID46" s="126"/>
      <c r="BIE46" s="126"/>
      <c r="BIF46" s="126"/>
      <c r="BIG46" s="126"/>
      <c r="BIH46" s="126"/>
      <c r="BII46" s="126"/>
      <c r="BIJ46" s="126"/>
      <c r="BIK46" s="126"/>
      <c r="BIL46" s="126"/>
      <c r="BIM46" s="126"/>
      <c r="BIN46" s="126"/>
      <c r="BIO46" s="126"/>
      <c r="BIP46" s="126"/>
      <c r="BIQ46" s="126"/>
      <c r="BIR46" s="126"/>
      <c r="BIS46" s="126"/>
      <c r="BIT46" s="126"/>
      <c r="BIU46" s="126"/>
      <c r="BIV46" s="126"/>
      <c r="BIW46" s="126"/>
      <c r="BIX46" s="126"/>
      <c r="BIY46" s="126"/>
      <c r="BIZ46" s="126"/>
      <c r="BJA46" s="126"/>
      <c r="BJB46" s="126"/>
      <c r="BJC46" s="126"/>
      <c r="BJD46" s="126"/>
      <c r="BJE46" s="126"/>
      <c r="BJF46" s="126"/>
      <c r="BJG46" s="126"/>
      <c r="BJH46" s="126"/>
      <c r="BJI46" s="126"/>
      <c r="BJJ46" s="126"/>
      <c r="BJK46" s="126"/>
      <c r="BJL46" s="126"/>
      <c r="BJM46" s="126"/>
      <c r="BJN46" s="126"/>
      <c r="BJO46" s="126"/>
      <c r="BJP46" s="126"/>
      <c r="BJQ46" s="126"/>
      <c r="BJR46" s="126"/>
      <c r="BJS46" s="126"/>
      <c r="BJT46" s="126"/>
      <c r="BJU46" s="126"/>
      <c r="BJV46" s="126"/>
      <c r="BJW46" s="126"/>
      <c r="BJX46" s="126"/>
      <c r="BJY46" s="126"/>
      <c r="BJZ46" s="126"/>
      <c r="BKA46" s="126"/>
      <c r="BKB46" s="126"/>
      <c r="BKC46" s="126"/>
      <c r="BKD46" s="126"/>
      <c r="BKE46" s="126"/>
      <c r="BKF46" s="126"/>
      <c r="BKG46" s="126"/>
      <c r="BKH46" s="126"/>
      <c r="BKI46" s="126"/>
      <c r="BKJ46" s="126"/>
      <c r="BKK46" s="126"/>
      <c r="BKL46" s="126"/>
      <c r="BKM46" s="126"/>
      <c r="BKN46" s="126"/>
      <c r="BKO46" s="126"/>
      <c r="BKP46" s="126"/>
      <c r="BKQ46" s="126"/>
      <c r="BKR46" s="126"/>
      <c r="BKS46" s="126"/>
      <c r="BKT46" s="126"/>
      <c r="BKU46" s="126"/>
      <c r="BKV46" s="126"/>
      <c r="BKW46" s="126"/>
      <c r="BKX46" s="126"/>
      <c r="BKY46" s="126"/>
      <c r="BKZ46" s="126"/>
      <c r="BLA46" s="126"/>
      <c r="BLB46" s="126"/>
      <c r="BLC46" s="126"/>
      <c r="BLD46" s="126"/>
      <c r="BLE46" s="126"/>
      <c r="BLF46" s="126"/>
      <c r="BLG46" s="126"/>
      <c r="BLH46" s="126"/>
      <c r="BLI46" s="126"/>
      <c r="BLJ46" s="126"/>
      <c r="BLK46" s="126"/>
      <c r="BLL46" s="126"/>
      <c r="BLM46" s="126"/>
      <c r="BLN46" s="126"/>
      <c r="BLO46" s="126"/>
      <c r="BLP46" s="126"/>
      <c r="BLQ46" s="126"/>
      <c r="BLR46" s="126"/>
      <c r="BLS46" s="126"/>
      <c r="BLT46" s="126"/>
      <c r="BLU46" s="126"/>
      <c r="BLV46" s="126"/>
      <c r="BLW46" s="126"/>
      <c r="BLX46" s="126"/>
      <c r="BLY46" s="126"/>
      <c r="BLZ46" s="126"/>
      <c r="BMA46" s="126"/>
      <c r="BMB46" s="126"/>
      <c r="BMC46" s="126"/>
      <c r="BMD46" s="126"/>
      <c r="BME46" s="126"/>
      <c r="BMF46" s="126"/>
      <c r="BMG46" s="126"/>
      <c r="BMH46" s="126"/>
      <c r="BMI46" s="126"/>
      <c r="BMJ46" s="126"/>
      <c r="BMK46" s="126"/>
      <c r="BML46" s="126"/>
      <c r="BMM46" s="126"/>
      <c r="BMN46" s="126"/>
      <c r="BMO46" s="126"/>
      <c r="BMP46" s="126"/>
      <c r="BMQ46" s="126"/>
      <c r="BMR46" s="126"/>
      <c r="BMS46" s="126"/>
      <c r="BMT46" s="126"/>
      <c r="BMU46" s="126"/>
      <c r="BMV46" s="126"/>
      <c r="BMW46" s="126"/>
      <c r="BMX46" s="126"/>
      <c r="BMY46" s="126"/>
      <c r="BMZ46" s="126"/>
      <c r="BNA46" s="126"/>
      <c r="BNB46" s="126"/>
      <c r="BNC46" s="126"/>
      <c r="BND46" s="126"/>
      <c r="BNE46" s="126"/>
      <c r="BNF46" s="126"/>
      <c r="BNG46" s="126"/>
      <c r="BNH46" s="126"/>
      <c r="BNI46" s="126"/>
      <c r="BNJ46" s="126"/>
      <c r="BNK46" s="126"/>
      <c r="BNL46" s="126"/>
      <c r="BNM46" s="126"/>
      <c r="BNN46" s="126"/>
      <c r="BNO46" s="126"/>
      <c r="BNP46" s="126"/>
      <c r="BNQ46" s="126"/>
      <c r="BNR46" s="126"/>
      <c r="BNS46" s="126"/>
      <c r="BNT46" s="126"/>
      <c r="BNU46" s="126"/>
      <c r="BNV46" s="126"/>
      <c r="BNW46" s="126"/>
      <c r="BNX46" s="126"/>
      <c r="BNY46" s="126"/>
      <c r="BNZ46" s="126"/>
      <c r="BOA46" s="126"/>
      <c r="BOB46" s="126"/>
      <c r="BOC46" s="126"/>
      <c r="BOD46" s="126"/>
      <c r="BOE46" s="126"/>
      <c r="BOF46" s="126"/>
      <c r="BOG46" s="126"/>
      <c r="BOH46" s="126"/>
      <c r="BOI46" s="126"/>
      <c r="BOJ46" s="126"/>
      <c r="BOK46" s="126"/>
      <c r="BOL46" s="126"/>
      <c r="BOM46" s="126"/>
      <c r="BON46" s="126"/>
      <c r="BOO46" s="126"/>
      <c r="BOP46" s="126"/>
      <c r="BOQ46" s="126"/>
      <c r="BOR46" s="126"/>
      <c r="BOS46" s="126"/>
      <c r="BOT46" s="126"/>
      <c r="BOU46" s="126"/>
      <c r="BOV46" s="126"/>
      <c r="BOW46" s="126"/>
      <c r="BOX46" s="126"/>
      <c r="BOY46" s="126"/>
      <c r="BOZ46" s="126"/>
      <c r="BPA46" s="126"/>
      <c r="BPB46" s="126"/>
      <c r="BPC46" s="126"/>
      <c r="BPD46" s="126"/>
      <c r="BPE46" s="126"/>
      <c r="BPF46" s="126"/>
      <c r="BPG46" s="126"/>
      <c r="BPH46" s="126"/>
      <c r="BPI46" s="126"/>
      <c r="BPJ46" s="126"/>
      <c r="BPK46" s="126"/>
      <c r="BPL46" s="126"/>
      <c r="BPM46" s="126"/>
      <c r="BPN46" s="126"/>
      <c r="BPO46" s="126"/>
      <c r="BPP46" s="126"/>
      <c r="BPQ46" s="126"/>
      <c r="BPR46" s="126"/>
      <c r="BPS46" s="126"/>
      <c r="BPT46" s="126"/>
      <c r="BPU46" s="126"/>
      <c r="BPV46" s="126"/>
      <c r="BPW46" s="126"/>
      <c r="BPX46" s="126"/>
      <c r="BPY46" s="126"/>
      <c r="BPZ46" s="126"/>
      <c r="BQA46" s="126"/>
      <c r="BQB46" s="126"/>
      <c r="BQC46" s="126"/>
      <c r="BQD46" s="126"/>
      <c r="BQE46" s="126"/>
      <c r="BQF46" s="126"/>
      <c r="BQG46" s="126"/>
      <c r="BQH46" s="126"/>
      <c r="BQI46" s="126"/>
      <c r="BQJ46" s="126"/>
      <c r="BQK46" s="126"/>
      <c r="BQL46" s="126"/>
      <c r="BQM46" s="126"/>
      <c r="BQN46" s="126"/>
      <c r="BQO46" s="126"/>
      <c r="BQP46" s="126"/>
      <c r="BQQ46" s="126"/>
      <c r="BQR46" s="126"/>
      <c r="BQS46" s="126"/>
      <c r="BQT46" s="126"/>
      <c r="BQU46" s="126"/>
      <c r="BQV46" s="126"/>
      <c r="BQW46" s="126"/>
      <c r="BQX46" s="126"/>
      <c r="BQY46" s="126"/>
      <c r="BQZ46" s="126"/>
      <c r="BRA46" s="126"/>
      <c r="BRB46" s="126"/>
      <c r="BRC46" s="126"/>
      <c r="BRD46" s="126"/>
      <c r="BRE46" s="126"/>
      <c r="BRF46" s="126"/>
      <c r="BRG46" s="126"/>
      <c r="BRH46" s="126"/>
      <c r="BRI46" s="126"/>
      <c r="BRJ46" s="126"/>
      <c r="BRK46" s="126"/>
      <c r="BRL46" s="126"/>
      <c r="BRM46" s="126"/>
      <c r="BRN46" s="126"/>
      <c r="BRO46" s="126"/>
      <c r="BRP46" s="126"/>
      <c r="BRQ46" s="126"/>
      <c r="BRR46" s="126"/>
      <c r="BRS46" s="126"/>
      <c r="BRT46" s="126"/>
      <c r="BRU46" s="126"/>
      <c r="BRV46" s="126"/>
      <c r="BRW46" s="126"/>
      <c r="BRX46" s="126"/>
      <c r="BRY46" s="126"/>
      <c r="BRZ46" s="126"/>
      <c r="BSA46" s="126"/>
      <c r="BSB46" s="126"/>
      <c r="BSC46" s="126"/>
      <c r="BSD46" s="126"/>
      <c r="BSE46" s="126"/>
      <c r="BSF46" s="126"/>
      <c r="BSG46" s="126"/>
      <c r="BSH46" s="126"/>
      <c r="BSI46" s="126"/>
      <c r="BSJ46" s="126"/>
      <c r="BSK46" s="126"/>
      <c r="BSL46" s="126"/>
      <c r="BSM46" s="126"/>
      <c r="BSN46" s="126"/>
      <c r="BSO46" s="126"/>
      <c r="BSP46" s="126"/>
      <c r="BSQ46" s="126"/>
      <c r="BSR46" s="126"/>
      <c r="BSS46" s="126"/>
      <c r="BST46" s="126"/>
      <c r="BSU46" s="126"/>
      <c r="BSV46" s="126"/>
      <c r="BSW46" s="126"/>
      <c r="BSX46" s="126"/>
      <c r="BSY46" s="126"/>
      <c r="BSZ46" s="126"/>
      <c r="BTA46" s="126"/>
      <c r="BTB46" s="126"/>
      <c r="BTC46" s="126"/>
      <c r="BTD46" s="126"/>
      <c r="BTE46" s="126"/>
      <c r="BTF46" s="126"/>
      <c r="BTG46" s="126"/>
      <c r="BTH46" s="126"/>
      <c r="BTI46" s="126"/>
      <c r="BTJ46" s="126"/>
      <c r="BTK46" s="126"/>
      <c r="BTL46" s="126"/>
      <c r="BTM46" s="126"/>
      <c r="BTN46" s="126"/>
      <c r="BTO46" s="126"/>
      <c r="BTP46" s="126"/>
      <c r="BTQ46" s="126"/>
      <c r="BTR46" s="126"/>
      <c r="BTS46" s="126"/>
      <c r="BTT46" s="126"/>
      <c r="BTU46" s="126"/>
      <c r="BTV46" s="126"/>
      <c r="BTW46" s="126"/>
      <c r="BTX46" s="126"/>
      <c r="BTY46" s="126"/>
      <c r="BTZ46" s="126"/>
      <c r="BUA46" s="126"/>
      <c r="BUB46" s="126"/>
      <c r="BUC46" s="126"/>
      <c r="BUD46" s="126"/>
      <c r="BUE46" s="126"/>
      <c r="BUF46" s="126"/>
      <c r="BUG46" s="126"/>
      <c r="BUH46" s="126"/>
      <c r="BUI46" s="126"/>
      <c r="BUJ46" s="126"/>
      <c r="BUK46" s="126"/>
      <c r="BUL46" s="126"/>
      <c r="BUM46" s="126"/>
      <c r="BUN46" s="126"/>
      <c r="BUO46" s="126"/>
      <c r="BUP46" s="126"/>
      <c r="BUQ46" s="126"/>
      <c r="BUR46" s="126"/>
      <c r="BUS46" s="126"/>
      <c r="BUT46" s="126"/>
      <c r="BUU46" s="126"/>
      <c r="BUV46" s="126"/>
      <c r="BUW46" s="126"/>
      <c r="BUX46" s="126"/>
      <c r="BUY46" s="126"/>
      <c r="BUZ46" s="126"/>
      <c r="BVA46" s="126"/>
      <c r="BVB46" s="126"/>
      <c r="BVC46" s="126"/>
      <c r="BVD46" s="126"/>
      <c r="BVE46" s="126"/>
      <c r="BVF46" s="126"/>
      <c r="BVG46" s="126"/>
      <c r="BVH46" s="126"/>
      <c r="BVI46" s="126"/>
      <c r="BVJ46" s="126"/>
      <c r="BVK46" s="126"/>
      <c r="BVL46" s="126"/>
      <c r="BVM46" s="126"/>
      <c r="BVN46" s="126"/>
      <c r="BVO46" s="126"/>
      <c r="BVP46" s="126"/>
      <c r="BVQ46" s="126"/>
      <c r="BVR46" s="126"/>
      <c r="BVS46" s="126"/>
      <c r="BVT46" s="126"/>
      <c r="BVU46" s="126"/>
      <c r="BVV46" s="126"/>
      <c r="BVW46" s="126"/>
      <c r="BVX46" s="126"/>
      <c r="BVY46" s="126"/>
      <c r="BVZ46" s="126"/>
      <c r="BWA46" s="126"/>
      <c r="BWB46" s="126"/>
      <c r="BWC46" s="126"/>
      <c r="BWD46" s="126"/>
      <c r="BWE46" s="126"/>
      <c r="BWF46" s="126"/>
      <c r="BWG46" s="126"/>
      <c r="BWH46" s="126"/>
      <c r="BWI46" s="126"/>
      <c r="BWJ46" s="126"/>
      <c r="BWK46" s="126"/>
      <c r="BWL46" s="126"/>
      <c r="BWM46" s="126"/>
      <c r="BWN46" s="126"/>
      <c r="BWO46" s="126"/>
      <c r="BWP46" s="126"/>
      <c r="BWQ46" s="126"/>
      <c r="BWR46" s="126"/>
      <c r="BWS46" s="126"/>
      <c r="BWT46" s="126"/>
      <c r="BWU46" s="126"/>
      <c r="BWV46" s="126"/>
      <c r="BWW46" s="126"/>
      <c r="BWX46" s="126"/>
      <c r="BWY46" s="126"/>
      <c r="BWZ46" s="126"/>
      <c r="BXA46" s="126"/>
      <c r="BXB46" s="126"/>
      <c r="BXC46" s="126"/>
      <c r="BXD46" s="126"/>
      <c r="BXE46" s="126"/>
      <c r="BXF46" s="126"/>
      <c r="BXG46" s="126"/>
      <c r="BXH46" s="126"/>
      <c r="BXI46" s="126"/>
      <c r="BXJ46" s="126"/>
      <c r="BXK46" s="126"/>
      <c r="BXL46" s="126"/>
      <c r="BXM46" s="126"/>
      <c r="BXN46" s="126"/>
      <c r="BXO46" s="126"/>
      <c r="BXP46" s="126"/>
      <c r="BXQ46" s="126"/>
      <c r="BXR46" s="126"/>
      <c r="BXS46" s="126"/>
      <c r="BXT46" s="126"/>
      <c r="BXU46" s="126"/>
      <c r="BXV46" s="126"/>
      <c r="BXW46" s="126"/>
      <c r="BXX46" s="126"/>
      <c r="BXY46" s="126"/>
      <c r="BXZ46" s="126"/>
      <c r="BYA46" s="126"/>
      <c r="BYB46" s="126"/>
      <c r="BYC46" s="126"/>
      <c r="BYD46" s="126"/>
      <c r="BYE46" s="126"/>
      <c r="BYF46" s="126"/>
      <c r="BYG46" s="126"/>
      <c r="BYH46" s="126"/>
      <c r="BYI46" s="126"/>
      <c r="BYJ46" s="126"/>
      <c r="BYK46" s="126"/>
      <c r="BYL46" s="126"/>
      <c r="BYM46" s="126"/>
      <c r="BYN46" s="126"/>
      <c r="BYO46" s="126"/>
      <c r="BYP46" s="126"/>
      <c r="BYQ46" s="126"/>
      <c r="BYR46" s="126"/>
      <c r="BYS46" s="126"/>
      <c r="BYT46" s="126"/>
      <c r="BYU46" s="126"/>
      <c r="BYV46" s="126"/>
      <c r="BYW46" s="126"/>
      <c r="BYX46" s="126"/>
      <c r="BYY46" s="126"/>
      <c r="BYZ46" s="126"/>
      <c r="BZA46" s="126"/>
      <c r="BZB46" s="126"/>
      <c r="BZC46" s="126"/>
      <c r="BZD46" s="126"/>
      <c r="BZE46" s="126"/>
      <c r="BZF46" s="126"/>
      <c r="BZG46" s="126"/>
      <c r="BZH46" s="126"/>
      <c r="BZI46" s="126"/>
      <c r="BZJ46" s="126"/>
      <c r="BZK46" s="126"/>
      <c r="BZL46" s="126"/>
      <c r="BZM46" s="126"/>
      <c r="BZN46" s="126"/>
      <c r="BZO46" s="126"/>
      <c r="BZP46" s="126"/>
      <c r="BZQ46" s="126"/>
      <c r="BZR46" s="126"/>
      <c r="BZS46" s="126"/>
      <c r="BZT46" s="126"/>
      <c r="BZU46" s="126"/>
      <c r="BZV46" s="126"/>
      <c r="BZW46" s="126"/>
      <c r="BZX46" s="126"/>
      <c r="BZY46" s="126"/>
      <c r="BZZ46" s="126"/>
      <c r="CAA46" s="126"/>
      <c r="CAB46" s="126"/>
      <c r="CAC46" s="126"/>
      <c r="CAD46" s="126"/>
      <c r="CAE46" s="126"/>
      <c r="CAF46" s="126"/>
      <c r="CAG46" s="126"/>
      <c r="CAH46" s="126"/>
      <c r="CAI46" s="126"/>
      <c r="CAJ46" s="126"/>
      <c r="CAK46" s="126"/>
      <c r="CAL46" s="126"/>
      <c r="CAM46" s="126"/>
      <c r="CAN46" s="126"/>
      <c r="CAO46" s="126"/>
      <c r="CAP46" s="126"/>
      <c r="CAQ46" s="126"/>
      <c r="CAR46" s="126"/>
      <c r="CAS46" s="126"/>
      <c r="CAT46" s="126"/>
      <c r="CAU46" s="126"/>
      <c r="CAV46" s="126"/>
      <c r="CAW46" s="126"/>
      <c r="CAX46" s="126"/>
      <c r="CAY46" s="126"/>
      <c r="CAZ46" s="126"/>
      <c r="CBA46" s="126"/>
      <c r="CBB46" s="126"/>
      <c r="CBC46" s="126"/>
      <c r="CBD46" s="126"/>
      <c r="CBE46" s="126"/>
      <c r="CBF46" s="126"/>
      <c r="CBG46" s="126"/>
      <c r="CBH46" s="126"/>
      <c r="CBI46" s="126"/>
      <c r="CBJ46" s="126"/>
      <c r="CBK46" s="126"/>
      <c r="CBL46" s="126"/>
      <c r="CBM46" s="126"/>
      <c r="CBN46" s="126"/>
      <c r="CBO46" s="126"/>
      <c r="CBP46" s="126"/>
      <c r="CBQ46" s="126"/>
      <c r="CBR46" s="126"/>
      <c r="CBS46" s="126"/>
      <c r="CBT46" s="126"/>
      <c r="CBU46" s="126"/>
      <c r="CBV46" s="126"/>
      <c r="CBW46" s="126"/>
      <c r="CBX46" s="126"/>
      <c r="CBY46" s="126"/>
      <c r="CBZ46" s="126"/>
      <c r="CCA46" s="126"/>
      <c r="CCB46" s="126"/>
      <c r="CCC46" s="126"/>
      <c r="CCD46" s="126"/>
      <c r="CCE46" s="126"/>
      <c r="CCF46" s="126"/>
      <c r="CCG46" s="126"/>
      <c r="CCH46" s="126"/>
      <c r="CCI46" s="126"/>
      <c r="CCJ46" s="126"/>
      <c r="CCK46" s="126"/>
      <c r="CCL46" s="126"/>
      <c r="CCM46" s="126"/>
      <c r="CCN46" s="126"/>
      <c r="CCO46" s="126"/>
      <c r="CCP46" s="126"/>
      <c r="CCQ46" s="126"/>
      <c r="CCR46" s="126"/>
      <c r="CCS46" s="126"/>
      <c r="CCT46" s="126"/>
      <c r="CCU46" s="126"/>
      <c r="CCV46" s="126"/>
      <c r="CCW46" s="126"/>
      <c r="CCX46" s="126"/>
      <c r="CCY46" s="126"/>
      <c r="CCZ46" s="126"/>
      <c r="CDA46" s="126"/>
      <c r="CDB46" s="126"/>
      <c r="CDC46" s="126"/>
      <c r="CDD46" s="126"/>
      <c r="CDE46" s="126"/>
      <c r="CDF46" s="126"/>
      <c r="CDG46" s="126"/>
      <c r="CDH46" s="126"/>
      <c r="CDI46" s="126"/>
      <c r="CDJ46" s="126"/>
      <c r="CDK46" s="126"/>
      <c r="CDL46" s="126"/>
      <c r="CDM46" s="126"/>
      <c r="CDN46" s="126"/>
      <c r="CDO46" s="126"/>
      <c r="CDP46" s="126"/>
      <c r="CDQ46" s="126"/>
      <c r="CDR46" s="126"/>
      <c r="CDS46" s="126"/>
      <c r="CDT46" s="126"/>
      <c r="CDU46" s="126"/>
      <c r="CDV46" s="126"/>
      <c r="CDW46" s="126"/>
      <c r="CDX46" s="126"/>
      <c r="CDY46" s="126"/>
      <c r="CDZ46" s="126"/>
      <c r="CEA46" s="126"/>
      <c r="CEB46" s="126"/>
      <c r="CEC46" s="126"/>
      <c r="CED46" s="126"/>
      <c r="CEE46" s="126"/>
      <c r="CEF46" s="126"/>
      <c r="CEG46" s="126"/>
      <c r="CEH46" s="126"/>
      <c r="CEI46" s="126"/>
      <c r="CEJ46" s="126"/>
      <c r="CEK46" s="126"/>
      <c r="CEL46" s="126"/>
      <c r="CEM46" s="126"/>
      <c r="CEN46" s="126"/>
      <c r="CEO46" s="126"/>
      <c r="CEP46" s="126"/>
      <c r="CEQ46" s="126"/>
      <c r="CER46" s="126"/>
      <c r="CES46" s="126"/>
      <c r="CET46" s="126"/>
      <c r="CEU46" s="126"/>
      <c r="CEV46" s="126"/>
      <c r="CEW46" s="126"/>
      <c r="CEX46" s="126"/>
      <c r="CEY46" s="126"/>
      <c r="CEZ46" s="126"/>
      <c r="CFA46" s="126"/>
      <c r="CFB46" s="126"/>
      <c r="CFC46" s="126"/>
      <c r="CFD46" s="126"/>
      <c r="CFE46" s="126"/>
      <c r="CFF46" s="126"/>
      <c r="CFG46" s="126"/>
      <c r="CFH46" s="126"/>
      <c r="CFI46" s="126"/>
      <c r="CFJ46" s="126"/>
      <c r="CFK46" s="126"/>
      <c r="CFL46" s="126"/>
      <c r="CFM46" s="126"/>
      <c r="CFN46" s="126"/>
      <c r="CFO46" s="126"/>
      <c r="CFP46" s="126"/>
      <c r="CFQ46" s="126"/>
      <c r="CFR46" s="126"/>
      <c r="CFS46" s="126"/>
      <c r="CFT46" s="126"/>
      <c r="CFU46" s="126"/>
      <c r="CFV46" s="126"/>
      <c r="CFW46" s="126"/>
      <c r="CFX46" s="126"/>
      <c r="CFY46" s="126"/>
      <c r="CFZ46" s="126"/>
      <c r="CGA46" s="126"/>
      <c r="CGB46" s="126"/>
      <c r="CGC46" s="126"/>
      <c r="CGD46" s="126"/>
      <c r="CGE46" s="126"/>
      <c r="CGF46" s="126"/>
      <c r="CGG46" s="126"/>
      <c r="CGH46" s="126"/>
      <c r="CGI46" s="126"/>
      <c r="CGJ46" s="126"/>
      <c r="CGK46" s="126"/>
      <c r="CGL46" s="126"/>
      <c r="CGM46" s="126"/>
      <c r="CGN46" s="126"/>
      <c r="CGO46" s="126"/>
      <c r="CGP46" s="126"/>
      <c r="CGQ46" s="126"/>
      <c r="CGR46" s="126"/>
      <c r="CGS46" s="126"/>
      <c r="CGT46" s="126"/>
      <c r="CGU46" s="126"/>
      <c r="CGV46" s="126"/>
      <c r="CGW46" s="126"/>
      <c r="CGX46" s="126"/>
      <c r="CGY46" s="126"/>
      <c r="CGZ46" s="126"/>
      <c r="CHA46" s="126"/>
      <c r="CHB46" s="126"/>
      <c r="CHC46" s="126"/>
      <c r="CHD46" s="126"/>
      <c r="CHE46" s="126"/>
      <c r="CHF46" s="126"/>
      <c r="CHG46" s="126"/>
      <c r="CHH46" s="126"/>
      <c r="CHI46" s="126"/>
      <c r="CHJ46" s="126"/>
      <c r="CHK46" s="126"/>
      <c r="CHL46" s="126"/>
      <c r="CHM46" s="126"/>
      <c r="CHN46" s="126"/>
      <c r="CHO46" s="126"/>
      <c r="CHP46" s="126"/>
      <c r="CHQ46" s="126"/>
      <c r="CHR46" s="126"/>
      <c r="CHS46" s="126"/>
      <c r="CHT46" s="126"/>
      <c r="CHU46" s="126"/>
      <c r="CHV46" s="126"/>
      <c r="CHW46" s="126"/>
      <c r="CHX46" s="126"/>
      <c r="CHY46" s="126"/>
      <c r="CHZ46" s="126"/>
      <c r="CIA46" s="126"/>
      <c r="CIB46" s="126"/>
      <c r="CIC46" s="126"/>
      <c r="CID46" s="126"/>
      <c r="CIE46" s="126"/>
      <c r="CIF46" s="126"/>
      <c r="CIG46" s="126"/>
      <c r="CIH46" s="126"/>
      <c r="CII46" s="126"/>
      <c r="CIJ46" s="126"/>
      <c r="CIK46" s="126"/>
      <c r="CIL46" s="126"/>
      <c r="CIM46" s="126"/>
      <c r="CIN46" s="126"/>
      <c r="CIO46" s="126"/>
      <c r="CIP46" s="126"/>
      <c r="CIQ46" s="126"/>
      <c r="CIR46" s="126"/>
      <c r="CIS46" s="126"/>
      <c r="CIT46" s="126"/>
      <c r="CIU46" s="126"/>
      <c r="CIV46" s="126"/>
      <c r="CIW46" s="126"/>
      <c r="CIX46" s="126"/>
      <c r="CIY46" s="126"/>
      <c r="CIZ46" s="126"/>
      <c r="CJA46" s="126"/>
      <c r="CJB46" s="126"/>
      <c r="CJC46" s="126"/>
      <c r="CJD46" s="126"/>
      <c r="CJE46" s="126"/>
      <c r="CJF46" s="126"/>
      <c r="CJG46" s="126"/>
      <c r="CJH46" s="126"/>
      <c r="CJI46" s="126"/>
      <c r="CJJ46" s="126"/>
      <c r="CJK46" s="126"/>
      <c r="CJL46" s="126"/>
      <c r="CJM46" s="126"/>
      <c r="CJN46" s="126"/>
      <c r="CJO46" s="126"/>
      <c r="CJP46" s="126"/>
      <c r="CJQ46" s="126"/>
      <c r="CJR46" s="126"/>
      <c r="CJS46" s="126"/>
      <c r="CJT46" s="126"/>
      <c r="CJU46" s="126"/>
      <c r="CJV46" s="126"/>
      <c r="CJW46" s="126"/>
      <c r="CJX46" s="126"/>
      <c r="CJY46" s="126"/>
      <c r="CJZ46" s="126"/>
      <c r="CKA46" s="126"/>
      <c r="CKB46" s="126"/>
      <c r="CKC46" s="126"/>
      <c r="CKD46" s="126"/>
      <c r="CKE46" s="126"/>
      <c r="CKF46" s="126"/>
      <c r="CKG46" s="126"/>
      <c r="CKH46" s="126"/>
      <c r="CKI46" s="126"/>
      <c r="CKJ46" s="126"/>
      <c r="CKK46" s="126"/>
      <c r="CKL46" s="126"/>
      <c r="CKM46" s="126"/>
      <c r="CKN46" s="126"/>
      <c r="CKO46" s="126"/>
      <c r="CKP46" s="126"/>
      <c r="CKQ46" s="126"/>
      <c r="CKR46" s="126"/>
      <c r="CKS46" s="126"/>
      <c r="CKT46" s="126"/>
      <c r="CKU46" s="126"/>
      <c r="CKV46" s="126"/>
      <c r="CKW46" s="126"/>
      <c r="CKX46" s="126"/>
      <c r="CKY46" s="126"/>
      <c r="CKZ46" s="126"/>
      <c r="CLA46" s="126"/>
      <c r="CLB46" s="126"/>
      <c r="CLC46" s="126"/>
      <c r="CLD46" s="126"/>
      <c r="CLE46" s="126"/>
      <c r="CLF46" s="126"/>
      <c r="CLG46" s="126"/>
      <c r="CLH46" s="126"/>
      <c r="CLI46" s="126"/>
      <c r="CLJ46" s="126"/>
      <c r="CLK46" s="126"/>
      <c r="CLL46" s="126"/>
      <c r="CLM46" s="126"/>
      <c r="CLN46" s="126"/>
      <c r="CLO46" s="126"/>
      <c r="CLP46" s="126"/>
      <c r="CLQ46" s="126"/>
      <c r="CLR46" s="126"/>
      <c r="CLS46" s="126"/>
      <c r="CLT46" s="126"/>
      <c r="CLU46" s="126"/>
      <c r="CLV46" s="126"/>
      <c r="CLW46" s="126"/>
      <c r="CLX46" s="126"/>
      <c r="CLY46" s="126"/>
      <c r="CLZ46" s="126"/>
      <c r="CMA46" s="126"/>
      <c r="CMB46" s="126"/>
      <c r="CMC46" s="126"/>
      <c r="CMD46" s="126"/>
      <c r="CME46" s="126"/>
      <c r="CMF46" s="126"/>
      <c r="CMG46" s="126"/>
      <c r="CMH46" s="126"/>
      <c r="CMI46" s="126"/>
      <c r="CMJ46" s="126"/>
      <c r="CMK46" s="126"/>
      <c r="CML46" s="126"/>
      <c r="CMM46" s="126"/>
      <c r="CMN46" s="126"/>
      <c r="CMO46" s="126"/>
      <c r="CMP46" s="126"/>
      <c r="CMQ46" s="126"/>
      <c r="CMR46" s="126"/>
      <c r="CMS46" s="126"/>
      <c r="CMT46" s="126"/>
      <c r="CMU46" s="126"/>
      <c r="CMV46" s="126"/>
      <c r="CMW46" s="126"/>
      <c r="CMX46" s="126"/>
      <c r="CMY46" s="126"/>
      <c r="CMZ46" s="126"/>
      <c r="CNA46" s="126"/>
      <c r="CNB46" s="126"/>
      <c r="CNC46" s="126"/>
      <c r="CND46" s="126"/>
      <c r="CNE46" s="126"/>
      <c r="CNF46" s="126"/>
      <c r="CNG46" s="126"/>
      <c r="CNH46" s="126"/>
      <c r="CNI46" s="126"/>
      <c r="CNJ46" s="126"/>
      <c r="CNK46" s="126"/>
      <c r="CNL46" s="126"/>
      <c r="CNM46" s="126"/>
      <c r="CNN46" s="126"/>
      <c r="CNO46" s="126"/>
      <c r="CNP46" s="126"/>
      <c r="CNQ46" s="126"/>
      <c r="CNR46" s="126"/>
      <c r="CNS46" s="126"/>
      <c r="CNT46" s="126"/>
      <c r="CNU46" s="126"/>
      <c r="CNV46" s="126"/>
      <c r="CNW46" s="126"/>
      <c r="CNX46" s="126"/>
      <c r="CNY46" s="126"/>
      <c r="CNZ46" s="126"/>
      <c r="COA46" s="126"/>
      <c r="COB46" s="126"/>
      <c r="COC46" s="126"/>
      <c r="COD46" s="126"/>
      <c r="COE46" s="126"/>
      <c r="COF46" s="126"/>
      <c r="COG46" s="126"/>
      <c r="COH46" s="126"/>
      <c r="COI46" s="126"/>
      <c r="COJ46" s="126"/>
      <c r="COK46" s="126"/>
      <c r="COL46" s="126"/>
      <c r="COM46" s="126"/>
      <c r="CON46" s="126"/>
      <c r="COO46" s="126"/>
      <c r="COP46" s="126"/>
      <c r="COQ46" s="126"/>
      <c r="COR46" s="126"/>
      <c r="COS46" s="126"/>
      <c r="COT46" s="126"/>
      <c r="COU46" s="126"/>
      <c r="COV46" s="126"/>
      <c r="COW46" s="126"/>
      <c r="COX46" s="126"/>
      <c r="COY46" s="126"/>
      <c r="COZ46" s="126"/>
      <c r="CPA46" s="126"/>
      <c r="CPB46" s="126"/>
      <c r="CPC46" s="126"/>
      <c r="CPD46" s="126"/>
      <c r="CPE46" s="126"/>
      <c r="CPF46" s="126"/>
      <c r="CPG46" s="126"/>
      <c r="CPH46" s="126"/>
      <c r="CPI46" s="126"/>
      <c r="CPJ46" s="126"/>
      <c r="CPK46" s="126"/>
      <c r="CPL46" s="126"/>
      <c r="CPM46" s="126"/>
      <c r="CPN46" s="126"/>
      <c r="CPO46" s="126"/>
      <c r="CPP46" s="126"/>
      <c r="CPQ46" s="126"/>
      <c r="CPR46" s="126"/>
      <c r="CPS46" s="126"/>
      <c r="CPT46" s="126"/>
      <c r="CPU46" s="126"/>
      <c r="CPV46" s="126"/>
      <c r="CPW46" s="126"/>
      <c r="CPX46" s="126"/>
      <c r="CPY46" s="126"/>
      <c r="CPZ46" s="126"/>
      <c r="CQA46" s="126"/>
      <c r="CQB46" s="126"/>
      <c r="CQC46" s="126"/>
      <c r="CQD46" s="126"/>
      <c r="CQE46" s="126"/>
      <c r="CQF46" s="126"/>
      <c r="CQG46" s="126"/>
      <c r="CQH46" s="126"/>
      <c r="CQI46" s="126"/>
      <c r="CQJ46" s="126"/>
      <c r="CQK46" s="126"/>
      <c r="CQL46" s="126"/>
      <c r="CQM46" s="126"/>
      <c r="CQN46" s="126"/>
      <c r="CQO46" s="126"/>
      <c r="CQP46" s="126"/>
      <c r="CQQ46" s="126"/>
      <c r="CQR46" s="126"/>
      <c r="CQS46" s="126"/>
      <c r="CQT46" s="126"/>
      <c r="CQU46" s="126"/>
      <c r="CQV46" s="126"/>
      <c r="CQW46" s="126"/>
      <c r="CQX46" s="126"/>
      <c r="CQY46" s="126"/>
      <c r="CQZ46" s="126"/>
      <c r="CRA46" s="126"/>
      <c r="CRB46" s="126"/>
      <c r="CRC46" s="126"/>
      <c r="CRD46" s="126"/>
      <c r="CRE46" s="126"/>
      <c r="CRF46" s="126"/>
      <c r="CRG46" s="126"/>
      <c r="CRH46" s="126"/>
      <c r="CRI46" s="126"/>
      <c r="CRJ46" s="126"/>
      <c r="CRK46" s="126"/>
      <c r="CRL46" s="126"/>
      <c r="CRM46" s="126"/>
      <c r="CRN46" s="126"/>
      <c r="CRO46" s="126"/>
      <c r="CRP46" s="126"/>
      <c r="CRQ46" s="126"/>
      <c r="CRR46" s="126"/>
      <c r="CRS46" s="126"/>
      <c r="CRT46" s="126"/>
      <c r="CRU46" s="126"/>
      <c r="CRV46" s="126"/>
      <c r="CRW46" s="126"/>
      <c r="CRX46" s="126"/>
      <c r="CRY46" s="126"/>
      <c r="CRZ46" s="126"/>
      <c r="CSA46" s="126"/>
      <c r="CSB46" s="126"/>
      <c r="CSC46" s="126"/>
      <c r="CSD46" s="126"/>
      <c r="CSE46" s="126"/>
      <c r="CSF46" s="126"/>
      <c r="CSG46" s="126"/>
      <c r="CSH46" s="126"/>
      <c r="CSI46" s="126"/>
      <c r="CSJ46" s="126"/>
      <c r="CSK46" s="126"/>
      <c r="CSL46" s="126"/>
      <c r="CSM46" s="126"/>
      <c r="CSN46" s="126"/>
      <c r="CSO46" s="126"/>
      <c r="CSP46" s="126"/>
      <c r="CSQ46" s="126"/>
      <c r="CSR46" s="126"/>
      <c r="CSS46" s="126"/>
      <c r="CST46" s="126"/>
      <c r="CSU46" s="126"/>
      <c r="CSV46" s="126"/>
      <c r="CSW46" s="126"/>
      <c r="CSX46" s="126"/>
      <c r="CSY46" s="126"/>
      <c r="CSZ46" s="126"/>
      <c r="CTA46" s="126"/>
      <c r="CTB46" s="126"/>
      <c r="CTC46" s="126"/>
      <c r="CTD46" s="126"/>
      <c r="CTE46" s="126"/>
      <c r="CTF46" s="126"/>
      <c r="CTG46" s="126"/>
      <c r="CTH46" s="126"/>
      <c r="CTI46" s="126"/>
      <c r="CTJ46" s="126"/>
      <c r="CTK46" s="126"/>
      <c r="CTL46" s="126"/>
      <c r="CTM46" s="126"/>
      <c r="CTN46" s="126"/>
      <c r="CTO46" s="126"/>
      <c r="CTP46" s="126"/>
      <c r="CTQ46" s="126"/>
      <c r="CTR46" s="126"/>
      <c r="CTS46" s="126"/>
      <c r="CTT46" s="126"/>
      <c r="CTU46" s="126"/>
      <c r="CTV46" s="126"/>
      <c r="CTW46" s="126"/>
      <c r="CTX46" s="126"/>
      <c r="CTY46" s="126"/>
      <c r="CTZ46" s="126"/>
      <c r="CUA46" s="126"/>
      <c r="CUB46" s="126"/>
      <c r="CUC46" s="126"/>
      <c r="CUD46" s="126"/>
      <c r="CUE46" s="126"/>
      <c r="CUF46" s="126"/>
      <c r="CUG46" s="126"/>
      <c r="CUH46" s="126"/>
      <c r="CUI46" s="126"/>
      <c r="CUJ46" s="126"/>
      <c r="CUK46" s="126"/>
      <c r="CUL46" s="126"/>
      <c r="CUM46" s="126"/>
      <c r="CUN46" s="126"/>
      <c r="CUO46" s="126"/>
      <c r="CUP46" s="126"/>
      <c r="CUQ46" s="126"/>
      <c r="CUR46" s="126"/>
      <c r="CUS46" s="126"/>
      <c r="CUT46" s="126"/>
      <c r="CUU46" s="126"/>
      <c r="CUV46" s="126"/>
      <c r="CUW46" s="126"/>
      <c r="CUX46" s="126"/>
      <c r="CUY46" s="126"/>
      <c r="CUZ46" s="126"/>
      <c r="CVA46" s="126"/>
      <c r="CVB46" s="126"/>
      <c r="CVC46" s="126"/>
      <c r="CVD46" s="126"/>
      <c r="CVE46" s="126"/>
      <c r="CVF46" s="126"/>
      <c r="CVG46" s="126"/>
      <c r="CVH46" s="126"/>
      <c r="CVI46" s="126"/>
      <c r="CVJ46" s="126"/>
      <c r="CVK46" s="126"/>
      <c r="CVL46" s="126"/>
      <c r="CVM46" s="126"/>
      <c r="CVN46" s="126"/>
      <c r="CVO46" s="126"/>
      <c r="CVP46" s="126"/>
      <c r="CVQ46" s="126"/>
      <c r="CVR46" s="126"/>
      <c r="CVS46" s="126"/>
      <c r="CVT46" s="126"/>
      <c r="CVU46" s="126"/>
      <c r="CVV46" s="126"/>
      <c r="CVW46" s="126"/>
      <c r="CVX46" s="126"/>
      <c r="CVY46" s="126"/>
      <c r="CVZ46" s="126"/>
      <c r="CWA46" s="126"/>
      <c r="CWB46" s="126"/>
      <c r="CWC46" s="126"/>
      <c r="CWD46" s="126"/>
      <c r="CWE46" s="126"/>
      <c r="CWF46" s="126"/>
      <c r="CWG46" s="126"/>
      <c r="CWH46" s="126"/>
      <c r="CWI46" s="126"/>
      <c r="CWJ46" s="126"/>
      <c r="CWK46" s="126"/>
      <c r="CWL46" s="126"/>
      <c r="CWM46" s="126"/>
      <c r="CWN46" s="126"/>
      <c r="CWO46" s="126"/>
      <c r="CWP46" s="126"/>
      <c r="CWQ46" s="126"/>
      <c r="CWR46" s="126"/>
      <c r="CWS46" s="126"/>
      <c r="CWT46" s="126"/>
      <c r="CWU46" s="126"/>
      <c r="CWV46" s="126"/>
      <c r="CWW46" s="126"/>
      <c r="CWX46" s="126"/>
      <c r="CWY46" s="126"/>
      <c r="CWZ46" s="126"/>
      <c r="CXA46" s="126"/>
      <c r="CXB46" s="126"/>
      <c r="CXC46" s="126"/>
      <c r="CXD46" s="126"/>
      <c r="CXE46" s="126"/>
      <c r="CXF46" s="126"/>
      <c r="CXG46" s="126"/>
      <c r="CXH46" s="126"/>
      <c r="CXI46" s="126"/>
      <c r="CXJ46" s="126"/>
      <c r="CXK46" s="126"/>
      <c r="CXL46" s="126"/>
      <c r="CXM46" s="126"/>
      <c r="CXN46" s="126"/>
      <c r="CXO46" s="126"/>
      <c r="CXP46" s="126"/>
      <c r="CXQ46" s="126"/>
      <c r="CXR46" s="126"/>
      <c r="CXS46" s="126"/>
      <c r="CXT46" s="126"/>
      <c r="CXU46" s="126"/>
      <c r="CXV46" s="126"/>
      <c r="CXW46" s="126"/>
      <c r="CXX46" s="126"/>
      <c r="CXY46" s="126"/>
      <c r="CXZ46" s="126"/>
      <c r="CYA46" s="126"/>
      <c r="CYB46" s="126"/>
      <c r="CYC46" s="126"/>
      <c r="CYD46" s="126"/>
      <c r="CYE46" s="126"/>
      <c r="CYF46" s="126"/>
      <c r="CYG46" s="126"/>
      <c r="CYH46" s="126"/>
      <c r="CYI46" s="126"/>
      <c r="CYJ46" s="126"/>
      <c r="CYK46" s="126"/>
      <c r="CYL46" s="126"/>
      <c r="CYM46" s="126"/>
      <c r="CYN46" s="126"/>
      <c r="CYO46" s="126"/>
      <c r="CYP46" s="126"/>
      <c r="CYQ46" s="126"/>
      <c r="CYR46" s="126"/>
      <c r="CYS46" s="126"/>
      <c r="CYT46" s="126"/>
      <c r="CYU46" s="126"/>
      <c r="CYV46" s="126"/>
      <c r="CYW46" s="126"/>
      <c r="CYX46" s="126"/>
      <c r="CYY46" s="126"/>
      <c r="CYZ46" s="126"/>
      <c r="CZA46" s="126"/>
      <c r="CZB46" s="126"/>
      <c r="CZC46" s="126"/>
      <c r="CZD46" s="126"/>
      <c r="CZE46" s="126"/>
      <c r="CZF46" s="126"/>
      <c r="CZG46" s="126"/>
      <c r="CZH46" s="126"/>
      <c r="CZI46" s="126"/>
      <c r="CZJ46" s="126"/>
      <c r="CZK46" s="126"/>
      <c r="CZL46" s="126"/>
      <c r="CZM46" s="126"/>
      <c r="CZN46" s="126"/>
      <c r="CZO46" s="126"/>
      <c r="CZP46" s="126"/>
      <c r="CZQ46" s="126"/>
      <c r="CZR46" s="126"/>
      <c r="CZS46" s="126"/>
      <c r="CZT46" s="126"/>
      <c r="CZU46" s="126"/>
      <c r="CZV46" s="126"/>
      <c r="CZW46" s="126"/>
      <c r="CZX46" s="126"/>
      <c r="CZY46" s="126"/>
      <c r="CZZ46" s="126"/>
      <c r="DAA46" s="126"/>
      <c r="DAB46" s="126"/>
      <c r="DAC46" s="126"/>
      <c r="DAD46" s="126"/>
      <c r="DAE46" s="126"/>
      <c r="DAF46" s="126"/>
      <c r="DAG46" s="126"/>
      <c r="DAH46" s="126"/>
      <c r="DAI46" s="126"/>
      <c r="DAJ46" s="126"/>
      <c r="DAK46" s="126"/>
      <c r="DAL46" s="126"/>
      <c r="DAM46" s="126"/>
      <c r="DAN46" s="126"/>
      <c r="DAO46" s="126"/>
      <c r="DAP46" s="126"/>
      <c r="DAQ46" s="126"/>
      <c r="DAR46" s="126"/>
      <c r="DAS46" s="126"/>
      <c r="DAT46" s="126"/>
      <c r="DAU46" s="126"/>
      <c r="DAV46" s="126"/>
      <c r="DAW46" s="126"/>
      <c r="DAX46" s="126"/>
      <c r="DAY46" s="126"/>
      <c r="DAZ46" s="126"/>
      <c r="DBA46" s="126"/>
      <c r="DBB46" s="126"/>
      <c r="DBC46" s="126"/>
      <c r="DBD46" s="126"/>
      <c r="DBE46" s="126"/>
      <c r="DBF46" s="126"/>
      <c r="DBG46" s="126"/>
      <c r="DBH46" s="126"/>
      <c r="DBI46" s="126"/>
      <c r="DBJ46" s="126"/>
      <c r="DBK46" s="126"/>
      <c r="DBL46" s="126"/>
      <c r="DBM46" s="126"/>
      <c r="DBN46" s="126"/>
      <c r="DBO46" s="126"/>
      <c r="DBP46" s="126"/>
      <c r="DBQ46" s="126"/>
      <c r="DBR46" s="126"/>
      <c r="DBS46" s="126"/>
      <c r="DBT46" s="126"/>
      <c r="DBU46" s="126"/>
      <c r="DBV46" s="126"/>
      <c r="DBW46" s="126"/>
      <c r="DBX46" s="126"/>
      <c r="DBY46" s="126"/>
      <c r="DBZ46" s="126"/>
      <c r="DCA46" s="126"/>
      <c r="DCB46" s="126"/>
      <c r="DCC46" s="126"/>
      <c r="DCD46" s="126"/>
      <c r="DCE46" s="126"/>
      <c r="DCF46" s="126"/>
      <c r="DCG46" s="126"/>
      <c r="DCH46" s="126"/>
      <c r="DCI46" s="126"/>
      <c r="DCJ46" s="126"/>
      <c r="DCK46" s="126"/>
      <c r="DCL46" s="126"/>
      <c r="DCM46" s="126"/>
      <c r="DCN46" s="126"/>
      <c r="DCO46" s="126"/>
      <c r="DCP46" s="126"/>
      <c r="DCQ46" s="126"/>
      <c r="DCR46" s="126"/>
      <c r="DCS46" s="126"/>
      <c r="DCT46" s="126"/>
      <c r="DCU46" s="126"/>
      <c r="DCV46" s="126"/>
      <c r="DCW46" s="126"/>
      <c r="DCX46" s="126"/>
      <c r="DCY46" s="126"/>
      <c r="DCZ46" s="126"/>
      <c r="DDA46" s="126"/>
      <c r="DDB46" s="126"/>
      <c r="DDC46" s="126"/>
      <c r="DDD46" s="126"/>
      <c r="DDE46" s="126"/>
      <c r="DDF46" s="126"/>
      <c r="DDG46" s="126"/>
      <c r="DDH46" s="126"/>
      <c r="DDI46" s="126"/>
      <c r="DDJ46" s="126"/>
      <c r="DDK46" s="126"/>
      <c r="DDL46" s="126"/>
      <c r="DDM46" s="126"/>
      <c r="DDN46" s="126"/>
      <c r="DDO46" s="126"/>
      <c r="DDP46" s="126"/>
      <c r="DDQ46" s="126"/>
      <c r="DDR46" s="126"/>
      <c r="DDS46" s="126"/>
      <c r="DDT46" s="126"/>
      <c r="DDU46" s="126"/>
      <c r="DDV46" s="126"/>
      <c r="DDW46" s="126"/>
      <c r="DDX46" s="126"/>
      <c r="DDY46" s="126"/>
      <c r="DDZ46" s="126"/>
      <c r="DEA46" s="126"/>
      <c r="DEB46" s="126"/>
      <c r="DEC46" s="126"/>
      <c r="DED46" s="126"/>
      <c r="DEE46" s="126"/>
      <c r="DEF46" s="126"/>
      <c r="DEG46" s="126"/>
      <c r="DEH46" s="126"/>
      <c r="DEI46" s="126"/>
      <c r="DEJ46" s="126"/>
      <c r="DEK46" s="126"/>
      <c r="DEL46" s="126"/>
      <c r="DEM46" s="126"/>
      <c r="DEN46" s="126"/>
      <c r="DEO46" s="126"/>
      <c r="DEP46" s="126"/>
      <c r="DEQ46" s="126"/>
      <c r="DER46" s="126"/>
      <c r="DES46" s="126"/>
      <c r="DET46" s="126"/>
      <c r="DEU46" s="126"/>
      <c r="DEV46" s="126"/>
      <c r="DEW46" s="126"/>
      <c r="DEX46" s="126"/>
      <c r="DEY46" s="126"/>
      <c r="DEZ46" s="126"/>
      <c r="DFA46" s="126"/>
      <c r="DFB46" s="126"/>
      <c r="DFC46" s="126"/>
      <c r="DFD46" s="126"/>
      <c r="DFE46" s="126"/>
      <c r="DFF46" s="126"/>
      <c r="DFG46" s="126"/>
      <c r="DFH46" s="126"/>
      <c r="DFI46" s="126"/>
      <c r="DFJ46" s="126"/>
      <c r="DFK46" s="126"/>
      <c r="DFL46" s="126"/>
      <c r="DFM46" s="126"/>
      <c r="DFN46" s="126"/>
      <c r="DFO46" s="126"/>
      <c r="DFP46" s="126"/>
      <c r="DFQ46" s="126"/>
      <c r="DFR46" s="126"/>
      <c r="DFS46" s="126"/>
      <c r="DFT46" s="126"/>
      <c r="DFU46" s="126"/>
      <c r="DFV46" s="126"/>
      <c r="DFW46" s="126"/>
      <c r="DFX46" s="126"/>
      <c r="DFY46" s="126"/>
      <c r="DFZ46" s="126"/>
      <c r="DGA46" s="126"/>
      <c r="DGB46" s="126"/>
      <c r="DGC46" s="126"/>
      <c r="DGD46" s="126"/>
      <c r="DGE46" s="126"/>
      <c r="DGF46" s="126"/>
      <c r="DGG46" s="126"/>
      <c r="DGH46" s="126"/>
      <c r="DGI46" s="126"/>
      <c r="DGJ46" s="126"/>
      <c r="DGK46" s="126"/>
      <c r="DGL46" s="126"/>
      <c r="DGM46" s="126"/>
      <c r="DGN46" s="126"/>
      <c r="DGO46" s="126"/>
      <c r="DGP46" s="126"/>
      <c r="DGQ46" s="126"/>
      <c r="DGR46" s="126"/>
      <c r="DGS46" s="126"/>
      <c r="DGT46" s="126"/>
      <c r="DGU46" s="126"/>
      <c r="DGV46" s="126"/>
      <c r="DGW46" s="126"/>
      <c r="DGX46" s="126"/>
      <c r="DGY46" s="126"/>
      <c r="DGZ46" s="126"/>
      <c r="DHA46" s="126"/>
      <c r="DHB46" s="126"/>
      <c r="DHC46" s="126"/>
      <c r="DHD46" s="126"/>
      <c r="DHE46" s="126"/>
      <c r="DHF46" s="126"/>
      <c r="DHG46" s="126"/>
      <c r="DHH46" s="126"/>
      <c r="DHI46" s="126"/>
      <c r="DHJ46" s="126"/>
      <c r="DHK46" s="126"/>
      <c r="DHL46" s="126"/>
      <c r="DHM46" s="126"/>
      <c r="DHN46" s="126"/>
      <c r="DHO46" s="126"/>
      <c r="DHP46" s="126"/>
      <c r="DHQ46" s="126"/>
      <c r="DHR46" s="126"/>
      <c r="DHS46" s="126"/>
      <c r="DHT46" s="126"/>
      <c r="DHU46" s="126"/>
      <c r="DHV46" s="126"/>
      <c r="DHW46" s="126"/>
      <c r="DHX46" s="126"/>
      <c r="DHY46" s="126"/>
      <c r="DHZ46" s="126"/>
      <c r="DIA46" s="126"/>
      <c r="DIB46" s="126"/>
      <c r="DIC46" s="126"/>
      <c r="DID46" s="126"/>
      <c r="DIE46" s="126"/>
      <c r="DIF46" s="126"/>
      <c r="DIG46" s="126"/>
      <c r="DIH46" s="126"/>
      <c r="DII46" s="126"/>
      <c r="DIJ46" s="126"/>
      <c r="DIK46" s="126"/>
      <c r="DIL46" s="126"/>
      <c r="DIM46" s="126"/>
      <c r="DIN46" s="126"/>
      <c r="DIO46" s="126"/>
      <c r="DIP46" s="126"/>
      <c r="DIQ46" s="126"/>
      <c r="DIR46" s="126"/>
      <c r="DIS46" s="126"/>
      <c r="DIT46" s="126"/>
      <c r="DIU46" s="126"/>
      <c r="DIV46" s="126"/>
      <c r="DIW46" s="126"/>
      <c r="DIX46" s="126"/>
      <c r="DIY46" s="126"/>
      <c r="DIZ46" s="126"/>
      <c r="DJA46" s="126"/>
      <c r="DJB46" s="126"/>
      <c r="DJC46" s="126"/>
      <c r="DJD46" s="126"/>
      <c r="DJE46" s="126"/>
      <c r="DJF46" s="126"/>
      <c r="DJG46" s="126"/>
      <c r="DJH46" s="126"/>
      <c r="DJI46" s="126"/>
      <c r="DJJ46" s="126"/>
      <c r="DJK46" s="126"/>
      <c r="DJL46" s="126"/>
      <c r="DJM46" s="126"/>
      <c r="DJN46" s="126"/>
      <c r="DJO46" s="126"/>
      <c r="DJP46" s="126"/>
      <c r="DJQ46" s="126"/>
      <c r="DJR46" s="126"/>
      <c r="DJS46" s="126"/>
      <c r="DJT46" s="126"/>
      <c r="DJU46" s="126"/>
      <c r="DJV46" s="126"/>
      <c r="DJW46" s="126"/>
      <c r="DJX46" s="126"/>
      <c r="DJY46" s="126"/>
      <c r="DJZ46" s="126"/>
      <c r="DKA46" s="126"/>
      <c r="DKB46" s="126"/>
      <c r="DKC46" s="126"/>
      <c r="DKD46" s="126"/>
      <c r="DKE46" s="126"/>
      <c r="DKF46" s="126"/>
      <c r="DKG46" s="126"/>
      <c r="DKH46" s="126"/>
      <c r="DKI46" s="126"/>
      <c r="DKJ46" s="126"/>
      <c r="DKK46" s="126"/>
      <c r="DKL46" s="126"/>
      <c r="DKM46" s="126"/>
      <c r="DKN46" s="126"/>
      <c r="DKO46" s="126"/>
      <c r="DKP46" s="126"/>
      <c r="DKQ46" s="126"/>
      <c r="DKR46" s="126"/>
      <c r="DKS46" s="126"/>
      <c r="DKT46" s="126"/>
      <c r="DKU46" s="126"/>
      <c r="DKV46" s="126"/>
      <c r="DKW46" s="126"/>
      <c r="DKX46" s="126"/>
      <c r="DKY46" s="126"/>
      <c r="DKZ46" s="126"/>
      <c r="DLA46" s="126"/>
      <c r="DLB46" s="126"/>
      <c r="DLC46" s="126"/>
      <c r="DLD46" s="126"/>
      <c r="DLE46" s="126"/>
      <c r="DLF46" s="126"/>
      <c r="DLG46" s="126"/>
      <c r="DLH46" s="126"/>
      <c r="DLI46" s="126"/>
      <c r="DLJ46" s="126"/>
      <c r="DLK46" s="126"/>
      <c r="DLL46" s="126"/>
      <c r="DLM46" s="126"/>
      <c r="DLN46" s="126"/>
      <c r="DLO46" s="126"/>
      <c r="DLP46" s="126"/>
      <c r="DLQ46" s="126"/>
      <c r="DLR46" s="126"/>
      <c r="DLS46" s="126"/>
      <c r="DLT46" s="126"/>
      <c r="DLU46" s="126"/>
      <c r="DLV46" s="126"/>
      <c r="DLW46" s="126"/>
      <c r="DLX46" s="126"/>
      <c r="DLY46" s="126"/>
      <c r="DLZ46" s="126"/>
      <c r="DMA46" s="126"/>
      <c r="DMB46" s="126"/>
      <c r="DMC46" s="126"/>
      <c r="DMD46" s="126"/>
      <c r="DME46" s="126"/>
      <c r="DMF46" s="126"/>
      <c r="DMG46" s="126"/>
      <c r="DMH46" s="126"/>
      <c r="DMI46" s="126"/>
      <c r="DMJ46" s="126"/>
      <c r="DMK46" s="126"/>
      <c r="DML46" s="126"/>
      <c r="DMM46" s="126"/>
      <c r="DMN46" s="126"/>
      <c r="DMO46" s="126"/>
      <c r="DMP46" s="126"/>
      <c r="DMQ46" s="126"/>
      <c r="DMR46" s="126"/>
      <c r="DMS46" s="126"/>
      <c r="DMT46" s="126"/>
      <c r="DMU46" s="126"/>
      <c r="DMV46" s="126"/>
      <c r="DMW46" s="126"/>
      <c r="DMX46" s="126"/>
      <c r="DMY46" s="126"/>
      <c r="DMZ46" s="126"/>
      <c r="DNA46" s="126"/>
      <c r="DNB46" s="126"/>
      <c r="DNC46" s="126"/>
      <c r="DND46" s="126"/>
      <c r="DNE46" s="126"/>
      <c r="DNF46" s="126"/>
      <c r="DNG46" s="126"/>
      <c r="DNH46" s="126"/>
      <c r="DNI46" s="126"/>
      <c r="DNJ46" s="126"/>
      <c r="DNK46" s="126"/>
      <c r="DNL46" s="126"/>
      <c r="DNM46" s="126"/>
      <c r="DNN46" s="126"/>
      <c r="DNO46" s="126"/>
      <c r="DNP46" s="126"/>
      <c r="DNQ46" s="126"/>
      <c r="DNR46" s="126"/>
      <c r="DNS46" s="126"/>
      <c r="DNT46" s="126"/>
      <c r="DNU46" s="126"/>
      <c r="DNV46" s="126"/>
      <c r="DNW46" s="126"/>
      <c r="DNX46" s="126"/>
      <c r="DNY46" s="126"/>
      <c r="DNZ46" s="126"/>
      <c r="DOA46" s="126"/>
      <c r="DOB46" s="126"/>
      <c r="DOC46" s="126"/>
      <c r="DOD46" s="126"/>
      <c r="DOE46" s="126"/>
      <c r="DOF46" s="126"/>
      <c r="DOG46" s="126"/>
      <c r="DOH46" s="126"/>
      <c r="DOI46" s="126"/>
      <c r="DOJ46" s="126"/>
      <c r="DOK46" s="126"/>
      <c r="DOL46" s="126"/>
      <c r="DOM46" s="126"/>
      <c r="DON46" s="126"/>
      <c r="DOO46" s="126"/>
      <c r="DOP46" s="126"/>
      <c r="DOQ46" s="126"/>
      <c r="DOR46" s="126"/>
      <c r="DOS46" s="126"/>
      <c r="DOT46" s="126"/>
      <c r="DOU46" s="126"/>
      <c r="DOV46" s="126"/>
      <c r="DOW46" s="126"/>
      <c r="DOX46" s="126"/>
      <c r="DOY46" s="126"/>
      <c r="DOZ46" s="126"/>
      <c r="DPA46" s="126"/>
      <c r="DPB46" s="126"/>
      <c r="DPC46" s="126"/>
      <c r="DPD46" s="126"/>
      <c r="DPE46" s="126"/>
      <c r="DPF46" s="126"/>
      <c r="DPG46" s="126"/>
      <c r="DPH46" s="126"/>
      <c r="DPI46" s="126"/>
      <c r="DPJ46" s="126"/>
      <c r="DPK46" s="126"/>
      <c r="DPL46" s="126"/>
      <c r="DPM46" s="126"/>
      <c r="DPN46" s="126"/>
      <c r="DPO46" s="126"/>
      <c r="DPP46" s="126"/>
      <c r="DPQ46" s="126"/>
      <c r="DPR46" s="126"/>
      <c r="DPS46" s="126"/>
      <c r="DPT46" s="126"/>
      <c r="DPU46" s="126"/>
      <c r="DPV46" s="126"/>
      <c r="DPW46" s="126"/>
      <c r="DPX46" s="126"/>
      <c r="DPY46" s="126"/>
      <c r="DPZ46" s="126"/>
      <c r="DQA46" s="126"/>
      <c r="DQB46" s="126"/>
      <c r="DQC46" s="126"/>
      <c r="DQD46" s="126"/>
      <c r="DQE46" s="126"/>
      <c r="DQF46" s="126"/>
      <c r="DQG46" s="126"/>
      <c r="DQH46" s="126"/>
      <c r="DQI46" s="126"/>
      <c r="DQJ46" s="126"/>
      <c r="DQK46" s="126"/>
      <c r="DQL46" s="126"/>
      <c r="DQM46" s="126"/>
      <c r="DQN46" s="126"/>
      <c r="DQO46" s="126"/>
      <c r="DQP46" s="126"/>
      <c r="DQQ46" s="126"/>
      <c r="DQR46" s="126"/>
      <c r="DQS46" s="126"/>
      <c r="DQT46" s="126"/>
      <c r="DQU46" s="126"/>
      <c r="DQV46" s="126"/>
      <c r="DQW46" s="126"/>
      <c r="DQX46" s="126"/>
      <c r="DQY46" s="126"/>
      <c r="DQZ46" s="126"/>
      <c r="DRA46" s="126"/>
      <c r="DRB46" s="126"/>
      <c r="DRC46" s="126"/>
      <c r="DRD46" s="126"/>
      <c r="DRE46" s="126"/>
      <c r="DRF46" s="126"/>
      <c r="DRG46" s="126"/>
      <c r="DRH46" s="126"/>
      <c r="DRI46" s="126"/>
      <c r="DRJ46" s="126"/>
      <c r="DRK46" s="126"/>
      <c r="DRL46" s="126"/>
      <c r="DRM46" s="126"/>
      <c r="DRN46" s="126"/>
      <c r="DRO46" s="126"/>
      <c r="DRP46" s="126"/>
      <c r="DRQ46" s="126"/>
      <c r="DRR46" s="126"/>
      <c r="DRS46" s="126"/>
      <c r="DRT46" s="126"/>
      <c r="DRU46" s="126"/>
      <c r="DRV46" s="126"/>
      <c r="DRW46" s="126"/>
      <c r="DRX46" s="126"/>
      <c r="DRY46" s="126"/>
      <c r="DRZ46" s="126"/>
      <c r="DSA46" s="126"/>
      <c r="DSB46" s="126"/>
      <c r="DSC46" s="126"/>
      <c r="DSD46" s="126"/>
      <c r="DSE46" s="126"/>
      <c r="DSF46" s="126"/>
      <c r="DSG46" s="126"/>
      <c r="DSH46" s="126"/>
      <c r="DSI46" s="126"/>
      <c r="DSJ46" s="126"/>
      <c r="DSK46" s="126"/>
      <c r="DSL46" s="126"/>
      <c r="DSM46" s="126"/>
      <c r="DSN46" s="126"/>
      <c r="DSO46" s="126"/>
      <c r="DSP46" s="126"/>
      <c r="DSQ46" s="126"/>
      <c r="DSR46" s="126"/>
      <c r="DSS46" s="126"/>
      <c r="DST46" s="126"/>
      <c r="DSU46" s="126"/>
      <c r="DSV46" s="126"/>
      <c r="DSW46" s="126"/>
      <c r="DSX46" s="126"/>
      <c r="DSY46" s="126"/>
      <c r="DSZ46" s="126"/>
      <c r="DTA46" s="126"/>
      <c r="DTB46" s="126"/>
      <c r="DTC46" s="126"/>
      <c r="DTD46" s="126"/>
      <c r="DTE46" s="126"/>
      <c r="DTF46" s="126"/>
      <c r="DTG46" s="126"/>
      <c r="DTH46" s="126"/>
      <c r="DTI46" s="126"/>
      <c r="DTJ46" s="126"/>
      <c r="DTK46" s="126"/>
      <c r="DTL46" s="126"/>
      <c r="DTM46" s="126"/>
      <c r="DTN46" s="126"/>
      <c r="DTO46" s="126"/>
      <c r="DTP46" s="126"/>
      <c r="DTQ46" s="126"/>
      <c r="DTR46" s="126"/>
      <c r="DTS46" s="126"/>
      <c r="DTT46" s="126"/>
      <c r="DTU46" s="126"/>
      <c r="DTV46" s="126"/>
      <c r="DTW46" s="126"/>
      <c r="DTX46" s="126"/>
      <c r="DTY46" s="126"/>
      <c r="DTZ46" s="126"/>
      <c r="DUA46" s="126"/>
      <c r="DUB46" s="126"/>
      <c r="DUC46" s="126"/>
      <c r="DUD46" s="126"/>
      <c r="DUE46" s="126"/>
      <c r="DUF46" s="126"/>
      <c r="DUG46" s="126"/>
      <c r="DUH46" s="126"/>
      <c r="DUI46" s="126"/>
      <c r="DUJ46" s="126"/>
      <c r="DUK46" s="126"/>
      <c r="DUL46" s="126"/>
      <c r="DUM46" s="126"/>
      <c r="DUN46" s="126"/>
      <c r="DUO46" s="126"/>
      <c r="DUP46" s="126"/>
      <c r="DUQ46" s="126"/>
      <c r="DUR46" s="126"/>
      <c r="DUS46" s="126"/>
      <c r="DUT46" s="126"/>
      <c r="DUU46" s="126"/>
      <c r="DUV46" s="126"/>
      <c r="DUW46" s="126"/>
      <c r="DUX46" s="126"/>
      <c r="DUY46" s="126"/>
      <c r="DUZ46" s="126"/>
      <c r="DVA46" s="126"/>
      <c r="DVB46" s="126"/>
      <c r="DVC46" s="126"/>
      <c r="DVD46" s="126"/>
      <c r="DVE46" s="126"/>
      <c r="DVF46" s="126"/>
      <c r="DVG46" s="126"/>
      <c r="DVH46" s="126"/>
      <c r="DVI46" s="126"/>
      <c r="DVJ46" s="126"/>
      <c r="DVK46" s="126"/>
      <c r="DVL46" s="126"/>
      <c r="DVM46" s="126"/>
      <c r="DVN46" s="126"/>
      <c r="DVO46" s="126"/>
      <c r="DVP46" s="126"/>
      <c r="DVQ46" s="126"/>
      <c r="DVR46" s="126"/>
      <c r="DVS46" s="126"/>
      <c r="DVT46" s="126"/>
      <c r="DVU46" s="126"/>
      <c r="DVV46" s="126"/>
      <c r="DVW46" s="126"/>
      <c r="DVX46" s="126"/>
      <c r="DVY46" s="126"/>
      <c r="DVZ46" s="126"/>
      <c r="DWA46" s="126"/>
      <c r="DWB46" s="126"/>
      <c r="DWC46" s="126"/>
      <c r="DWD46" s="126"/>
      <c r="DWE46" s="126"/>
      <c r="DWF46" s="126"/>
      <c r="DWG46" s="126"/>
      <c r="DWH46" s="126"/>
      <c r="DWI46" s="126"/>
      <c r="DWJ46" s="126"/>
      <c r="DWK46" s="126"/>
      <c r="DWL46" s="126"/>
      <c r="DWM46" s="126"/>
      <c r="DWN46" s="126"/>
      <c r="DWO46" s="126"/>
      <c r="DWP46" s="126"/>
      <c r="DWQ46" s="126"/>
      <c r="DWR46" s="126"/>
      <c r="DWS46" s="126"/>
      <c r="DWT46" s="126"/>
      <c r="DWU46" s="126"/>
      <c r="DWV46" s="126"/>
      <c r="DWW46" s="126"/>
      <c r="DWX46" s="126"/>
      <c r="DWY46" s="126"/>
      <c r="DWZ46" s="126"/>
      <c r="DXA46" s="126"/>
      <c r="DXB46" s="126"/>
      <c r="DXC46" s="126"/>
      <c r="DXD46" s="126"/>
      <c r="DXE46" s="126"/>
      <c r="DXF46" s="126"/>
      <c r="DXG46" s="126"/>
      <c r="DXH46" s="126"/>
      <c r="DXI46" s="126"/>
      <c r="DXJ46" s="126"/>
      <c r="DXK46" s="126"/>
      <c r="DXL46" s="126"/>
      <c r="DXM46" s="126"/>
      <c r="DXN46" s="126"/>
      <c r="DXO46" s="126"/>
      <c r="DXP46" s="126"/>
      <c r="DXQ46" s="126"/>
      <c r="DXR46" s="126"/>
      <c r="DXS46" s="126"/>
      <c r="DXT46" s="126"/>
      <c r="DXU46" s="126"/>
      <c r="DXV46" s="126"/>
      <c r="DXW46" s="126"/>
      <c r="DXX46" s="126"/>
      <c r="DXY46" s="126"/>
      <c r="DXZ46" s="126"/>
      <c r="DYA46" s="126"/>
      <c r="DYB46" s="126"/>
      <c r="DYC46" s="126"/>
      <c r="DYD46" s="126"/>
      <c r="DYE46" s="126"/>
      <c r="DYF46" s="126"/>
      <c r="DYG46" s="126"/>
      <c r="DYH46" s="126"/>
      <c r="DYI46" s="126"/>
      <c r="DYJ46" s="126"/>
      <c r="DYK46" s="126"/>
      <c r="DYL46" s="126"/>
      <c r="DYM46" s="126"/>
      <c r="DYN46" s="126"/>
      <c r="DYO46" s="126"/>
      <c r="DYP46" s="126"/>
      <c r="DYQ46" s="126"/>
      <c r="DYR46" s="126"/>
      <c r="DYS46" s="126"/>
      <c r="DYT46" s="126"/>
      <c r="DYU46" s="126"/>
      <c r="DYV46" s="126"/>
      <c r="DYW46" s="126"/>
      <c r="DYX46" s="126"/>
      <c r="DYY46" s="126"/>
      <c r="DYZ46" s="126"/>
      <c r="DZA46" s="126"/>
      <c r="DZB46" s="126"/>
      <c r="DZC46" s="126"/>
      <c r="DZD46" s="126"/>
      <c r="DZE46" s="126"/>
      <c r="DZF46" s="126"/>
      <c r="DZG46" s="126"/>
      <c r="DZH46" s="126"/>
      <c r="DZI46" s="126"/>
      <c r="DZJ46" s="126"/>
      <c r="DZK46" s="126"/>
      <c r="DZL46" s="126"/>
      <c r="DZM46" s="126"/>
      <c r="DZN46" s="126"/>
      <c r="DZO46" s="126"/>
      <c r="DZP46" s="126"/>
      <c r="DZQ46" s="126"/>
      <c r="DZR46" s="126"/>
      <c r="DZS46" s="126"/>
      <c r="DZT46" s="126"/>
      <c r="DZU46" s="126"/>
      <c r="DZV46" s="126"/>
      <c r="DZW46" s="126"/>
      <c r="DZX46" s="126"/>
      <c r="DZY46" s="126"/>
      <c r="DZZ46" s="126"/>
      <c r="EAA46" s="126"/>
      <c r="EAB46" s="126"/>
      <c r="EAC46" s="126"/>
      <c r="EAD46" s="126"/>
      <c r="EAE46" s="126"/>
      <c r="EAF46" s="126"/>
      <c r="EAG46" s="126"/>
      <c r="EAH46" s="126"/>
      <c r="EAI46" s="126"/>
      <c r="EAJ46" s="126"/>
      <c r="EAK46" s="126"/>
      <c r="EAL46" s="126"/>
      <c r="EAM46" s="126"/>
      <c r="EAN46" s="126"/>
      <c r="EAO46" s="126"/>
      <c r="EAP46" s="126"/>
      <c r="EAQ46" s="126"/>
      <c r="EAR46" s="126"/>
      <c r="EAS46" s="126"/>
      <c r="EAT46" s="126"/>
      <c r="EAU46" s="126"/>
      <c r="EAV46" s="126"/>
      <c r="EAW46" s="126"/>
      <c r="EAX46" s="126"/>
      <c r="EAY46" s="126"/>
      <c r="EAZ46" s="126"/>
      <c r="EBA46" s="126"/>
      <c r="EBB46" s="126"/>
      <c r="EBC46" s="126"/>
      <c r="EBD46" s="126"/>
      <c r="EBE46" s="126"/>
      <c r="EBF46" s="126"/>
      <c r="EBG46" s="126"/>
      <c r="EBH46" s="126"/>
      <c r="EBI46" s="126"/>
      <c r="EBJ46" s="126"/>
      <c r="EBK46" s="126"/>
      <c r="EBL46" s="126"/>
      <c r="EBM46" s="126"/>
      <c r="EBN46" s="126"/>
      <c r="EBO46" s="126"/>
      <c r="EBP46" s="126"/>
      <c r="EBQ46" s="126"/>
      <c r="EBR46" s="126"/>
      <c r="EBS46" s="126"/>
      <c r="EBT46" s="126"/>
      <c r="EBU46" s="126"/>
      <c r="EBV46" s="126"/>
      <c r="EBW46" s="126"/>
      <c r="EBX46" s="126"/>
      <c r="EBY46" s="126"/>
      <c r="EBZ46" s="126"/>
      <c r="ECA46" s="126"/>
      <c r="ECB46" s="126"/>
      <c r="ECC46" s="126"/>
      <c r="ECD46" s="126"/>
      <c r="ECE46" s="126"/>
      <c r="ECF46" s="126"/>
      <c r="ECG46" s="126"/>
      <c r="ECH46" s="126"/>
      <c r="ECI46" s="126"/>
      <c r="ECJ46" s="126"/>
      <c r="ECK46" s="126"/>
      <c r="ECL46" s="126"/>
      <c r="ECM46" s="126"/>
      <c r="ECN46" s="126"/>
      <c r="ECO46" s="126"/>
      <c r="ECP46" s="126"/>
      <c r="ECQ46" s="126"/>
      <c r="ECR46" s="126"/>
      <c r="ECS46" s="126"/>
      <c r="ECT46" s="126"/>
      <c r="ECU46" s="126"/>
      <c r="ECV46" s="126"/>
      <c r="ECW46" s="126"/>
      <c r="ECX46" s="126"/>
      <c r="ECY46" s="126"/>
      <c r="ECZ46" s="126"/>
      <c r="EDA46" s="126"/>
      <c r="EDB46" s="126"/>
      <c r="EDC46" s="126"/>
      <c r="EDD46" s="126"/>
      <c r="EDE46" s="126"/>
      <c r="EDF46" s="126"/>
      <c r="EDG46" s="126"/>
      <c r="EDH46" s="126"/>
      <c r="EDI46" s="126"/>
      <c r="EDJ46" s="126"/>
      <c r="EDK46" s="126"/>
      <c r="EDL46" s="126"/>
      <c r="EDM46" s="126"/>
      <c r="EDN46" s="126"/>
      <c r="EDO46" s="126"/>
      <c r="EDP46" s="126"/>
      <c r="EDQ46" s="126"/>
      <c r="EDR46" s="126"/>
      <c r="EDS46" s="126"/>
      <c r="EDT46" s="126"/>
      <c r="EDU46" s="126"/>
      <c r="EDV46" s="126"/>
      <c r="EDW46" s="126"/>
      <c r="EDX46" s="126"/>
      <c r="EDY46" s="126"/>
      <c r="EDZ46" s="126"/>
      <c r="EEA46" s="126"/>
      <c r="EEB46" s="126"/>
      <c r="EEC46" s="126"/>
      <c r="EED46" s="126"/>
      <c r="EEE46" s="126"/>
      <c r="EEF46" s="126"/>
      <c r="EEG46" s="126"/>
      <c r="EEH46" s="126"/>
      <c r="EEI46" s="126"/>
      <c r="EEJ46" s="126"/>
      <c r="EEK46" s="126"/>
      <c r="EEL46" s="126"/>
      <c r="EEM46" s="126"/>
      <c r="EEN46" s="126"/>
      <c r="EEO46" s="126"/>
      <c r="EEP46" s="126"/>
      <c r="EEQ46" s="126"/>
      <c r="EER46" s="126"/>
      <c r="EES46" s="126"/>
      <c r="EET46" s="126"/>
      <c r="EEU46" s="126"/>
      <c r="EEV46" s="126"/>
      <c r="EEW46" s="126"/>
      <c r="EEX46" s="126"/>
      <c r="EEY46" s="126"/>
      <c r="EEZ46" s="126"/>
      <c r="EFA46" s="126"/>
      <c r="EFB46" s="126"/>
      <c r="EFC46" s="126"/>
      <c r="EFD46" s="126"/>
      <c r="EFE46" s="126"/>
      <c r="EFF46" s="126"/>
      <c r="EFG46" s="126"/>
      <c r="EFH46" s="126"/>
      <c r="EFI46" s="126"/>
      <c r="EFJ46" s="126"/>
      <c r="EFK46" s="126"/>
      <c r="EFL46" s="126"/>
      <c r="EFM46" s="126"/>
      <c r="EFN46" s="126"/>
      <c r="EFO46" s="126"/>
      <c r="EFP46" s="126"/>
      <c r="EFQ46" s="126"/>
      <c r="EFR46" s="126"/>
      <c r="EFS46" s="126"/>
      <c r="EFT46" s="126"/>
      <c r="EFU46" s="126"/>
      <c r="EFV46" s="126"/>
      <c r="EFW46" s="126"/>
      <c r="EFX46" s="126"/>
      <c r="EFY46" s="126"/>
      <c r="EFZ46" s="126"/>
      <c r="EGA46" s="126"/>
      <c r="EGB46" s="126"/>
      <c r="EGC46" s="126"/>
      <c r="EGD46" s="126"/>
      <c r="EGE46" s="126"/>
      <c r="EGF46" s="126"/>
      <c r="EGG46" s="126"/>
      <c r="EGH46" s="126"/>
      <c r="EGI46" s="126"/>
      <c r="EGJ46" s="126"/>
      <c r="EGK46" s="126"/>
      <c r="EGL46" s="126"/>
      <c r="EGM46" s="126"/>
      <c r="EGN46" s="126"/>
      <c r="EGO46" s="126"/>
      <c r="EGP46" s="126"/>
      <c r="EGQ46" s="126"/>
      <c r="EGR46" s="126"/>
      <c r="EGS46" s="126"/>
      <c r="EGT46" s="126"/>
      <c r="EGU46" s="126"/>
      <c r="EGV46" s="126"/>
      <c r="EGW46" s="126"/>
      <c r="EGX46" s="126"/>
      <c r="EGY46" s="126"/>
      <c r="EGZ46" s="126"/>
      <c r="EHA46" s="126"/>
      <c r="EHB46" s="126"/>
      <c r="EHC46" s="126"/>
      <c r="EHD46" s="126"/>
      <c r="EHE46" s="126"/>
      <c r="EHF46" s="126"/>
      <c r="EHG46" s="126"/>
      <c r="EHH46" s="126"/>
      <c r="EHI46" s="126"/>
      <c r="EHJ46" s="126"/>
      <c r="EHK46" s="126"/>
      <c r="EHL46" s="126"/>
      <c r="EHM46" s="126"/>
      <c r="EHN46" s="126"/>
      <c r="EHO46" s="126"/>
      <c r="EHP46" s="126"/>
      <c r="EHQ46" s="126"/>
      <c r="EHR46" s="126"/>
      <c r="EHS46" s="126"/>
      <c r="EHT46" s="126"/>
      <c r="EHU46" s="126"/>
      <c r="EHV46" s="126"/>
      <c r="EHW46" s="126"/>
      <c r="EHX46" s="126"/>
      <c r="EHY46" s="126"/>
      <c r="EHZ46" s="126"/>
      <c r="EIA46" s="126"/>
      <c r="EIB46" s="126"/>
      <c r="EIC46" s="126"/>
      <c r="EID46" s="126"/>
      <c r="EIE46" s="126"/>
      <c r="EIF46" s="126"/>
      <c r="EIG46" s="126"/>
      <c r="EIH46" s="126"/>
      <c r="EII46" s="126"/>
      <c r="EIJ46" s="126"/>
      <c r="EIK46" s="126"/>
      <c r="EIL46" s="126"/>
      <c r="EIM46" s="126"/>
      <c r="EIN46" s="126"/>
      <c r="EIO46" s="126"/>
      <c r="EIP46" s="126"/>
      <c r="EIQ46" s="126"/>
      <c r="EIR46" s="126"/>
      <c r="EIS46" s="126"/>
      <c r="EIT46" s="126"/>
      <c r="EIU46" s="126"/>
      <c r="EIV46" s="126"/>
      <c r="EIW46" s="126"/>
      <c r="EIX46" s="126"/>
      <c r="EIY46" s="126"/>
      <c r="EIZ46" s="126"/>
      <c r="EJA46" s="126"/>
      <c r="EJB46" s="126"/>
      <c r="EJC46" s="126"/>
      <c r="EJD46" s="126"/>
      <c r="EJE46" s="126"/>
      <c r="EJF46" s="126"/>
      <c r="EJG46" s="126"/>
      <c r="EJH46" s="126"/>
      <c r="EJI46" s="126"/>
      <c r="EJJ46" s="126"/>
      <c r="EJK46" s="126"/>
      <c r="EJL46" s="126"/>
      <c r="EJM46" s="126"/>
      <c r="EJN46" s="126"/>
      <c r="EJO46" s="126"/>
      <c r="EJP46" s="126"/>
      <c r="EJQ46" s="126"/>
      <c r="EJR46" s="126"/>
      <c r="EJS46" s="126"/>
      <c r="EJT46" s="126"/>
      <c r="EJU46" s="126"/>
      <c r="EJV46" s="126"/>
      <c r="EJW46" s="126"/>
      <c r="EJX46" s="126"/>
      <c r="EJY46" s="126"/>
      <c r="EJZ46" s="126"/>
      <c r="EKA46" s="126"/>
      <c r="EKB46" s="126"/>
      <c r="EKC46" s="126"/>
      <c r="EKD46" s="126"/>
      <c r="EKE46" s="126"/>
      <c r="EKF46" s="126"/>
      <c r="EKG46" s="126"/>
      <c r="EKH46" s="126"/>
      <c r="EKI46" s="126"/>
      <c r="EKJ46" s="126"/>
      <c r="EKK46" s="126"/>
      <c r="EKL46" s="126"/>
      <c r="EKM46" s="126"/>
      <c r="EKN46" s="126"/>
      <c r="EKO46" s="126"/>
      <c r="EKP46" s="126"/>
      <c r="EKQ46" s="126"/>
      <c r="EKR46" s="126"/>
      <c r="EKS46" s="126"/>
      <c r="EKT46" s="126"/>
      <c r="EKU46" s="126"/>
      <c r="EKV46" s="126"/>
      <c r="EKW46" s="126"/>
      <c r="EKX46" s="126"/>
      <c r="EKY46" s="126"/>
      <c r="EKZ46" s="126"/>
      <c r="ELA46" s="126"/>
      <c r="ELB46" s="126"/>
      <c r="ELC46" s="126"/>
      <c r="ELD46" s="126"/>
      <c r="ELE46" s="126"/>
      <c r="ELF46" s="126"/>
      <c r="ELG46" s="126"/>
      <c r="ELH46" s="126"/>
      <c r="ELI46" s="126"/>
      <c r="ELJ46" s="126"/>
      <c r="ELK46" s="126"/>
      <c r="ELL46" s="126"/>
      <c r="ELM46" s="126"/>
      <c r="ELN46" s="126"/>
      <c r="ELO46" s="126"/>
      <c r="ELP46" s="126"/>
      <c r="ELQ46" s="126"/>
      <c r="ELR46" s="126"/>
      <c r="ELS46" s="126"/>
      <c r="ELT46" s="126"/>
      <c r="ELU46" s="126"/>
      <c r="ELV46" s="126"/>
      <c r="ELW46" s="126"/>
      <c r="ELX46" s="126"/>
      <c r="ELY46" s="126"/>
      <c r="ELZ46" s="126"/>
      <c r="EMA46" s="126"/>
      <c r="EMB46" s="126"/>
      <c r="EMC46" s="126"/>
      <c r="EMD46" s="126"/>
      <c r="EME46" s="126"/>
      <c r="EMF46" s="126"/>
      <c r="EMG46" s="126"/>
      <c r="EMH46" s="126"/>
      <c r="EMI46" s="126"/>
      <c r="EMJ46" s="126"/>
      <c r="EMK46" s="126"/>
      <c r="EML46" s="126"/>
      <c r="EMM46" s="126"/>
      <c r="EMN46" s="126"/>
      <c r="EMO46" s="126"/>
      <c r="EMP46" s="126"/>
      <c r="EMQ46" s="126"/>
      <c r="EMR46" s="126"/>
      <c r="EMS46" s="126"/>
      <c r="EMT46" s="126"/>
      <c r="EMU46" s="126"/>
      <c r="EMV46" s="126"/>
      <c r="EMW46" s="126"/>
      <c r="EMX46" s="126"/>
      <c r="EMY46" s="126"/>
      <c r="EMZ46" s="126"/>
      <c r="ENA46" s="126"/>
      <c r="ENB46" s="126"/>
      <c r="ENC46" s="126"/>
      <c r="END46" s="126"/>
      <c r="ENE46" s="126"/>
      <c r="ENF46" s="126"/>
      <c r="ENG46" s="126"/>
      <c r="ENH46" s="126"/>
      <c r="ENI46" s="126"/>
      <c r="ENJ46" s="126"/>
      <c r="ENK46" s="126"/>
      <c r="ENL46" s="126"/>
      <c r="ENM46" s="126"/>
      <c r="ENN46" s="126"/>
      <c r="ENO46" s="126"/>
      <c r="ENP46" s="126"/>
      <c r="ENQ46" s="126"/>
      <c r="ENR46" s="126"/>
      <c r="ENS46" s="126"/>
      <c r="ENT46" s="126"/>
      <c r="ENU46" s="126"/>
      <c r="ENV46" s="126"/>
      <c r="ENW46" s="126"/>
      <c r="ENX46" s="126"/>
      <c r="ENY46" s="126"/>
      <c r="ENZ46" s="126"/>
      <c r="EOA46" s="126"/>
      <c r="EOB46" s="126"/>
      <c r="EOC46" s="126"/>
      <c r="EOD46" s="126"/>
      <c r="EOE46" s="126"/>
      <c r="EOF46" s="126"/>
      <c r="EOG46" s="126"/>
      <c r="EOH46" s="126"/>
      <c r="EOI46" s="126"/>
      <c r="EOJ46" s="126"/>
      <c r="EOK46" s="126"/>
      <c r="EOL46" s="126"/>
      <c r="EOM46" s="126"/>
      <c r="EON46" s="126"/>
      <c r="EOO46" s="126"/>
      <c r="EOP46" s="126"/>
      <c r="EOQ46" s="126"/>
      <c r="EOR46" s="126"/>
      <c r="EOS46" s="126"/>
      <c r="EOT46" s="126"/>
      <c r="EOU46" s="126"/>
      <c r="EOV46" s="126"/>
      <c r="EOW46" s="126"/>
      <c r="EOX46" s="126"/>
      <c r="EOY46" s="126"/>
      <c r="EOZ46" s="126"/>
      <c r="EPA46" s="126"/>
      <c r="EPB46" s="126"/>
      <c r="EPC46" s="126"/>
      <c r="EPD46" s="126"/>
      <c r="EPE46" s="126"/>
      <c r="EPF46" s="126"/>
      <c r="EPG46" s="126"/>
      <c r="EPH46" s="126"/>
      <c r="EPI46" s="126"/>
      <c r="EPJ46" s="126"/>
      <c r="EPK46" s="126"/>
      <c r="EPL46" s="126"/>
      <c r="EPM46" s="126"/>
      <c r="EPN46" s="126"/>
      <c r="EPO46" s="126"/>
      <c r="EPP46" s="126"/>
      <c r="EPQ46" s="126"/>
      <c r="EPR46" s="126"/>
      <c r="EPS46" s="126"/>
      <c r="EPT46" s="126"/>
      <c r="EPU46" s="126"/>
      <c r="EPV46" s="126"/>
      <c r="EPW46" s="126"/>
      <c r="EPX46" s="126"/>
      <c r="EPY46" s="126"/>
      <c r="EPZ46" s="126"/>
      <c r="EQA46" s="126"/>
      <c r="EQB46" s="126"/>
      <c r="EQC46" s="126"/>
      <c r="EQD46" s="126"/>
      <c r="EQE46" s="126"/>
      <c r="EQF46" s="126"/>
      <c r="EQG46" s="126"/>
      <c r="EQH46" s="126"/>
      <c r="EQI46" s="126"/>
      <c r="EQJ46" s="126"/>
      <c r="EQK46" s="126"/>
      <c r="EQL46" s="126"/>
      <c r="EQM46" s="126"/>
      <c r="EQN46" s="126"/>
      <c r="EQO46" s="126"/>
      <c r="EQP46" s="126"/>
      <c r="EQQ46" s="126"/>
      <c r="EQR46" s="126"/>
      <c r="EQS46" s="126"/>
      <c r="EQT46" s="126"/>
      <c r="EQU46" s="126"/>
      <c r="EQV46" s="126"/>
      <c r="EQW46" s="126"/>
      <c r="EQX46" s="126"/>
      <c r="EQY46" s="126"/>
      <c r="EQZ46" s="126"/>
      <c r="ERA46" s="126"/>
      <c r="ERB46" s="126"/>
      <c r="ERC46" s="126"/>
      <c r="ERD46" s="126"/>
      <c r="ERE46" s="126"/>
      <c r="ERF46" s="126"/>
      <c r="ERG46" s="126"/>
      <c r="ERH46" s="126"/>
      <c r="ERI46" s="126"/>
      <c r="ERJ46" s="126"/>
      <c r="ERK46" s="126"/>
      <c r="ERL46" s="126"/>
      <c r="ERM46" s="126"/>
      <c r="ERN46" s="126"/>
      <c r="ERO46" s="126"/>
      <c r="ERP46" s="126"/>
      <c r="ERQ46" s="126"/>
      <c r="ERR46" s="126"/>
      <c r="ERS46" s="126"/>
      <c r="ERT46" s="126"/>
      <c r="ERU46" s="126"/>
      <c r="ERV46" s="126"/>
      <c r="ERW46" s="126"/>
      <c r="ERX46" s="126"/>
      <c r="ERY46" s="126"/>
      <c r="ERZ46" s="126"/>
      <c r="ESA46" s="126"/>
      <c r="ESB46" s="126"/>
      <c r="ESC46" s="126"/>
      <c r="ESD46" s="126"/>
      <c r="ESE46" s="126"/>
      <c r="ESF46" s="126"/>
      <c r="ESG46" s="126"/>
      <c r="ESH46" s="126"/>
      <c r="ESI46" s="126"/>
      <c r="ESJ46" s="126"/>
      <c r="ESK46" s="126"/>
      <c r="ESL46" s="126"/>
      <c r="ESM46" s="126"/>
      <c r="ESN46" s="126"/>
      <c r="ESO46" s="126"/>
      <c r="ESP46" s="126"/>
      <c r="ESQ46" s="126"/>
      <c r="ESR46" s="126"/>
      <c r="ESS46" s="126"/>
      <c r="EST46" s="126"/>
      <c r="ESU46" s="126"/>
      <c r="ESV46" s="126"/>
      <c r="ESW46" s="126"/>
      <c r="ESX46" s="126"/>
      <c r="ESY46" s="126"/>
      <c r="ESZ46" s="126"/>
      <c r="ETA46" s="126"/>
      <c r="ETB46" s="126"/>
      <c r="ETC46" s="126"/>
      <c r="ETD46" s="126"/>
      <c r="ETE46" s="126"/>
      <c r="ETF46" s="126"/>
      <c r="ETG46" s="126"/>
      <c r="ETH46" s="126"/>
      <c r="ETI46" s="126"/>
      <c r="ETJ46" s="126"/>
      <c r="ETK46" s="126"/>
      <c r="ETL46" s="126"/>
      <c r="ETM46" s="126"/>
      <c r="ETN46" s="126"/>
      <c r="ETO46" s="126"/>
      <c r="ETP46" s="126"/>
      <c r="ETQ46" s="126"/>
      <c r="ETR46" s="126"/>
      <c r="ETS46" s="126"/>
      <c r="ETT46" s="126"/>
      <c r="ETU46" s="126"/>
      <c r="ETV46" s="126"/>
      <c r="ETW46" s="126"/>
      <c r="ETX46" s="126"/>
      <c r="ETY46" s="126"/>
      <c r="ETZ46" s="126"/>
      <c r="EUA46" s="126"/>
      <c r="EUB46" s="126"/>
      <c r="EUC46" s="126"/>
      <c r="EUD46" s="126"/>
      <c r="EUE46" s="126"/>
      <c r="EUF46" s="126"/>
      <c r="EUG46" s="126"/>
      <c r="EUH46" s="126"/>
      <c r="EUI46" s="126"/>
      <c r="EUJ46" s="126"/>
      <c r="EUK46" s="126"/>
      <c r="EUL46" s="126"/>
      <c r="EUM46" s="126"/>
      <c r="EUN46" s="126"/>
      <c r="EUO46" s="126"/>
      <c r="EUP46" s="126"/>
      <c r="EUQ46" s="126"/>
      <c r="EUR46" s="126"/>
      <c r="EUS46" s="126"/>
      <c r="EUT46" s="126"/>
      <c r="EUU46" s="126"/>
      <c r="EUV46" s="126"/>
      <c r="EUW46" s="126"/>
      <c r="EUX46" s="126"/>
      <c r="EUY46" s="126"/>
      <c r="EUZ46" s="126"/>
      <c r="EVA46" s="126"/>
      <c r="EVB46" s="126"/>
      <c r="EVC46" s="126"/>
      <c r="EVD46" s="126"/>
      <c r="EVE46" s="126"/>
      <c r="EVF46" s="126"/>
      <c r="EVG46" s="126"/>
      <c r="EVH46" s="126"/>
      <c r="EVI46" s="126"/>
      <c r="EVJ46" s="126"/>
      <c r="EVK46" s="126"/>
      <c r="EVL46" s="126"/>
      <c r="EVM46" s="126"/>
      <c r="EVN46" s="126"/>
      <c r="EVO46" s="126"/>
      <c r="EVP46" s="126"/>
      <c r="EVQ46" s="126"/>
      <c r="EVR46" s="126"/>
      <c r="EVS46" s="126"/>
      <c r="EVT46" s="126"/>
      <c r="EVU46" s="126"/>
      <c r="EVV46" s="126"/>
      <c r="EVW46" s="126"/>
      <c r="EVX46" s="126"/>
      <c r="EVY46" s="126"/>
      <c r="EVZ46" s="126"/>
      <c r="EWA46" s="126"/>
      <c r="EWB46" s="126"/>
      <c r="EWC46" s="126"/>
      <c r="EWD46" s="126"/>
      <c r="EWE46" s="126"/>
      <c r="EWF46" s="126"/>
      <c r="EWG46" s="126"/>
      <c r="EWH46" s="126"/>
      <c r="EWI46" s="126"/>
      <c r="EWJ46" s="126"/>
      <c r="EWK46" s="126"/>
      <c r="EWL46" s="126"/>
      <c r="EWM46" s="126"/>
      <c r="EWN46" s="126"/>
      <c r="EWO46" s="126"/>
      <c r="EWP46" s="126"/>
      <c r="EWQ46" s="126"/>
      <c r="EWR46" s="126"/>
      <c r="EWS46" s="126"/>
      <c r="EWT46" s="126"/>
      <c r="EWU46" s="126"/>
      <c r="EWV46" s="126"/>
      <c r="EWW46" s="126"/>
      <c r="EWX46" s="126"/>
      <c r="EWY46" s="126"/>
      <c r="EWZ46" s="126"/>
      <c r="EXA46" s="126"/>
      <c r="EXB46" s="126"/>
      <c r="EXC46" s="126"/>
      <c r="EXD46" s="126"/>
      <c r="EXE46" s="126"/>
      <c r="EXF46" s="126"/>
      <c r="EXG46" s="126"/>
      <c r="EXH46" s="126"/>
      <c r="EXI46" s="126"/>
      <c r="EXJ46" s="126"/>
      <c r="EXK46" s="126"/>
      <c r="EXL46" s="126"/>
      <c r="EXM46" s="126"/>
      <c r="EXN46" s="126"/>
      <c r="EXO46" s="126"/>
      <c r="EXP46" s="126"/>
      <c r="EXQ46" s="126"/>
      <c r="EXR46" s="126"/>
      <c r="EXS46" s="126"/>
      <c r="EXT46" s="126"/>
      <c r="EXU46" s="126"/>
      <c r="EXV46" s="126"/>
      <c r="EXW46" s="126"/>
      <c r="EXX46" s="126"/>
      <c r="EXY46" s="126"/>
      <c r="EXZ46" s="126"/>
      <c r="EYA46" s="126"/>
      <c r="EYB46" s="126"/>
      <c r="EYC46" s="126"/>
      <c r="EYD46" s="126"/>
      <c r="EYE46" s="126"/>
      <c r="EYF46" s="126"/>
      <c r="EYG46" s="126"/>
      <c r="EYH46" s="126"/>
      <c r="EYI46" s="126"/>
      <c r="EYJ46" s="126"/>
      <c r="EYK46" s="126"/>
      <c r="EYL46" s="126"/>
      <c r="EYM46" s="126"/>
      <c r="EYN46" s="126"/>
      <c r="EYO46" s="126"/>
      <c r="EYP46" s="126"/>
      <c r="EYQ46" s="126"/>
      <c r="EYR46" s="126"/>
      <c r="EYS46" s="126"/>
      <c r="EYT46" s="126"/>
      <c r="EYU46" s="126"/>
      <c r="EYV46" s="126"/>
      <c r="EYW46" s="126"/>
      <c r="EYX46" s="126"/>
      <c r="EYY46" s="126"/>
      <c r="EYZ46" s="126"/>
      <c r="EZA46" s="126"/>
      <c r="EZB46" s="126"/>
      <c r="EZC46" s="126"/>
      <c r="EZD46" s="126"/>
      <c r="EZE46" s="126"/>
      <c r="EZF46" s="126"/>
      <c r="EZG46" s="126"/>
      <c r="EZH46" s="126"/>
      <c r="EZI46" s="126"/>
      <c r="EZJ46" s="126"/>
      <c r="EZK46" s="126"/>
      <c r="EZL46" s="126"/>
      <c r="EZM46" s="126"/>
      <c r="EZN46" s="126"/>
      <c r="EZO46" s="126"/>
      <c r="EZP46" s="126"/>
      <c r="EZQ46" s="126"/>
      <c r="EZR46" s="126"/>
      <c r="EZS46" s="126"/>
      <c r="EZT46" s="126"/>
      <c r="EZU46" s="126"/>
      <c r="EZV46" s="126"/>
      <c r="EZW46" s="126"/>
      <c r="EZX46" s="126"/>
      <c r="EZY46" s="126"/>
      <c r="EZZ46" s="126"/>
      <c r="FAA46" s="126"/>
      <c r="FAB46" s="126"/>
      <c r="FAC46" s="126"/>
      <c r="FAD46" s="126"/>
      <c r="FAE46" s="126"/>
      <c r="FAF46" s="126"/>
      <c r="FAG46" s="126"/>
      <c r="FAH46" s="126"/>
      <c r="FAI46" s="126"/>
      <c r="FAJ46" s="126"/>
      <c r="FAK46" s="126"/>
      <c r="FAL46" s="126"/>
      <c r="FAM46" s="126"/>
      <c r="FAN46" s="126"/>
      <c r="FAO46" s="126"/>
      <c r="FAP46" s="126"/>
      <c r="FAQ46" s="126"/>
      <c r="FAR46" s="126"/>
      <c r="FAS46" s="126"/>
      <c r="FAT46" s="126"/>
      <c r="FAU46" s="126"/>
      <c r="FAV46" s="126"/>
      <c r="FAW46" s="126"/>
      <c r="FAX46" s="126"/>
      <c r="FAY46" s="126"/>
      <c r="FAZ46" s="126"/>
      <c r="FBA46" s="126"/>
      <c r="FBB46" s="126"/>
      <c r="FBC46" s="126"/>
      <c r="FBD46" s="126"/>
      <c r="FBE46" s="126"/>
      <c r="FBF46" s="126"/>
      <c r="FBG46" s="126"/>
      <c r="FBH46" s="126"/>
      <c r="FBI46" s="126"/>
      <c r="FBJ46" s="126"/>
      <c r="FBK46" s="126"/>
      <c r="FBL46" s="126"/>
      <c r="FBM46" s="126"/>
      <c r="FBN46" s="126"/>
      <c r="FBO46" s="126"/>
      <c r="FBP46" s="126"/>
      <c r="FBQ46" s="126"/>
      <c r="FBR46" s="126"/>
      <c r="FBS46" s="126"/>
      <c r="FBT46" s="126"/>
      <c r="FBU46" s="126"/>
      <c r="FBV46" s="126"/>
      <c r="FBW46" s="126"/>
      <c r="FBX46" s="126"/>
      <c r="FBY46" s="126"/>
      <c r="FBZ46" s="126"/>
      <c r="FCA46" s="126"/>
      <c r="FCB46" s="126"/>
      <c r="FCC46" s="126"/>
      <c r="FCD46" s="126"/>
      <c r="FCE46" s="126"/>
      <c r="FCF46" s="126"/>
      <c r="FCG46" s="126"/>
      <c r="FCH46" s="126"/>
      <c r="FCI46" s="126"/>
      <c r="FCJ46" s="126"/>
      <c r="FCK46" s="126"/>
      <c r="FCL46" s="126"/>
      <c r="FCM46" s="126"/>
      <c r="FCN46" s="126"/>
      <c r="FCO46" s="126"/>
      <c r="FCP46" s="126"/>
      <c r="FCQ46" s="126"/>
      <c r="FCR46" s="126"/>
      <c r="FCS46" s="126"/>
      <c r="FCT46" s="126"/>
      <c r="FCU46" s="126"/>
      <c r="FCV46" s="126"/>
      <c r="FCW46" s="126"/>
      <c r="FCX46" s="126"/>
      <c r="FCY46" s="126"/>
      <c r="FCZ46" s="126"/>
      <c r="FDA46" s="126"/>
      <c r="FDB46" s="126"/>
      <c r="FDC46" s="126"/>
      <c r="FDD46" s="126"/>
      <c r="FDE46" s="126"/>
      <c r="FDF46" s="126"/>
      <c r="FDG46" s="126"/>
      <c r="FDH46" s="126"/>
      <c r="FDI46" s="126"/>
      <c r="FDJ46" s="126"/>
      <c r="FDK46" s="126"/>
      <c r="FDL46" s="126"/>
      <c r="FDM46" s="126"/>
      <c r="FDN46" s="126"/>
      <c r="FDO46" s="126"/>
      <c r="FDP46" s="126"/>
      <c r="FDQ46" s="126"/>
      <c r="FDR46" s="126"/>
      <c r="FDS46" s="126"/>
      <c r="FDT46" s="126"/>
      <c r="FDU46" s="126"/>
      <c r="FDV46" s="126"/>
      <c r="FDW46" s="126"/>
      <c r="FDX46" s="126"/>
      <c r="FDY46" s="126"/>
      <c r="FDZ46" s="126"/>
      <c r="FEA46" s="126"/>
      <c r="FEB46" s="126"/>
      <c r="FEC46" s="126"/>
      <c r="FED46" s="126"/>
      <c r="FEE46" s="126"/>
      <c r="FEF46" s="126"/>
      <c r="FEG46" s="126"/>
      <c r="FEH46" s="126"/>
      <c r="FEI46" s="126"/>
      <c r="FEJ46" s="126"/>
      <c r="FEK46" s="126"/>
      <c r="FEL46" s="126"/>
      <c r="FEM46" s="126"/>
      <c r="FEN46" s="126"/>
      <c r="FEO46" s="126"/>
      <c r="FEP46" s="126"/>
      <c r="FEQ46" s="126"/>
      <c r="FER46" s="126"/>
      <c r="FES46" s="126"/>
      <c r="FET46" s="126"/>
      <c r="FEU46" s="126"/>
      <c r="FEV46" s="126"/>
      <c r="FEW46" s="126"/>
      <c r="FEX46" s="126"/>
      <c r="FEY46" s="126"/>
      <c r="FEZ46" s="126"/>
      <c r="FFA46" s="126"/>
      <c r="FFB46" s="126"/>
      <c r="FFC46" s="126"/>
      <c r="FFD46" s="126"/>
      <c r="FFE46" s="126"/>
      <c r="FFF46" s="126"/>
      <c r="FFG46" s="126"/>
      <c r="FFH46" s="126"/>
      <c r="FFI46" s="126"/>
      <c r="FFJ46" s="126"/>
      <c r="FFK46" s="126"/>
      <c r="FFL46" s="126"/>
      <c r="FFM46" s="126"/>
      <c r="FFN46" s="126"/>
      <c r="FFO46" s="126"/>
      <c r="FFP46" s="126"/>
      <c r="FFQ46" s="126"/>
      <c r="FFR46" s="126"/>
      <c r="FFS46" s="126"/>
      <c r="FFT46" s="126"/>
      <c r="FFU46" s="126"/>
      <c r="FFV46" s="126"/>
      <c r="FFW46" s="126"/>
      <c r="FFX46" s="126"/>
      <c r="FFY46" s="126"/>
      <c r="FFZ46" s="126"/>
      <c r="FGA46" s="126"/>
      <c r="FGB46" s="126"/>
      <c r="FGC46" s="126"/>
      <c r="FGD46" s="126"/>
      <c r="FGE46" s="126"/>
      <c r="FGF46" s="126"/>
      <c r="FGG46" s="126"/>
      <c r="FGH46" s="126"/>
      <c r="FGI46" s="126"/>
      <c r="FGJ46" s="126"/>
      <c r="FGK46" s="126"/>
      <c r="FGL46" s="126"/>
      <c r="FGM46" s="126"/>
      <c r="FGN46" s="126"/>
      <c r="FGO46" s="126"/>
      <c r="FGP46" s="126"/>
      <c r="FGQ46" s="126"/>
      <c r="FGR46" s="126"/>
      <c r="FGS46" s="126"/>
      <c r="FGT46" s="126"/>
      <c r="FGU46" s="126"/>
      <c r="FGV46" s="126"/>
      <c r="FGW46" s="126"/>
      <c r="FGX46" s="126"/>
      <c r="FGY46" s="126"/>
      <c r="FGZ46" s="126"/>
      <c r="FHA46" s="126"/>
      <c r="FHB46" s="126"/>
      <c r="FHC46" s="126"/>
      <c r="FHD46" s="126"/>
      <c r="FHE46" s="126"/>
      <c r="FHF46" s="126"/>
      <c r="FHG46" s="126"/>
      <c r="FHH46" s="126"/>
      <c r="FHI46" s="126"/>
      <c r="FHJ46" s="126"/>
      <c r="FHK46" s="126"/>
      <c r="FHL46" s="126"/>
      <c r="FHM46" s="126"/>
      <c r="FHN46" s="126"/>
      <c r="FHO46" s="126"/>
      <c r="FHP46" s="126"/>
      <c r="FHQ46" s="126"/>
      <c r="FHR46" s="126"/>
      <c r="FHS46" s="126"/>
      <c r="FHT46" s="126"/>
      <c r="FHU46" s="126"/>
      <c r="FHV46" s="126"/>
      <c r="FHW46" s="126"/>
      <c r="FHX46" s="126"/>
      <c r="FHY46" s="126"/>
      <c r="FHZ46" s="126"/>
      <c r="FIA46" s="126"/>
      <c r="FIB46" s="126"/>
      <c r="FIC46" s="126"/>
      <c r="FID46" s="126"/>
      <c r="FIE46" s="126"/>
      <c r="FIF46" s="126"/>
      <c r="FIG46" s="126"/>
      <c r="FIH46" s="126"/>
      <c r="FII46" s="126"/>
      <c r="FIJ46" s="126"/>
      <c r="FIK46" s="126"/>
      <c r="FIL46" s="126"/>
      <c r="FIM46" s="126"/>
      <c r="FIN46" s="126"/>
      <c r="FIO46" s="126"/>
      <c r="FIP46" s="126"/>
      <c r="FIQ46" s="126"/>
      <c r="FIR46" s="126"/>
      <c r="FIS46" s="126"/>
      <c r="FIT46" s="126"/>
      <c r="FIU46" s="126"/>
      <c r="FIV46" s="126"/>
      <c r="FIW46" s="126"/>
      <c r="FIX46" s="126"/>
      <c r="FIY46" s="126"/>
      <c r="FIZ46" s="126"/>
      <c r="FJA46" s="126"/>
      <c r="FJB46" s="126"/>
      <c r="FJC46" s="126"/>
      <c r="FJD46" s="126"/>
      <c r="FJE46" s="126"/>
      <c r="FJF46" s="126"/>
      <c r="FJG46" s="126"/>
      <c r="FJH46" s="126"/>
      <c r="FJI46" s="126"/>
      <c r="FJJ46" s="126"/>
      <c r="FJK46" s="126"/>
      <c r="FJL46" s="126"/>
      <c r="FJM46" s="126"/>
      <c r="FJN46" s="126"/>
      <c r="FJO46" s="126"/>
      <c r="FJP46" s="126"/>
      <c r="FJQ46" s="126"/>
      <c r="FJR46" s="126"/>
      <c r="FJS46" s="126"/>
      <c r="FJT46" s="126"/>
      <c r="FJU46" s="126"/>
      <c r="FJV46" s="126"/>
      <c r="FJW46" s="126"/>
      <c r="FJX46" s="126"/>
      <c r="FJY46" s="126"/>
      <c r="FJZ46" s="126"/>
      <c r="FKA46" s="126"/>
      <c r="FKB46" s="126"/>
      <c r="FKC46" s="126"/>
      <c r="FKD46" s="126"/>
      <c r="FKE46" s="126"/>
      <c r="FKF46" s="126"/>
      <c r="FKG46" s="126"/>
      <c r="FKH46" s="126"/>
      <c r="FKI46" s="126"/>
      <c r="FKJ46" s="126"/>
      <c r="FKK46" s="126"/>
      <c r="FKL46" s="126"/>
      <c r="FKM46" s="126"/>
      <c r="FKN46" s="126"/>
      <c r="FKO46" s="126"/>
      <c r="FKP46" s="126"/>
      <c r="FKQ46" s="126"/>
      <c r="FKR46" s="126"/>
      <c r="FKS46" s="126"/>
      <c r="FKT46" s="126"/>
      <c r="FKU46" s="126"/>
      <c r="FKV46" s="126"/>
      <c r="FKW46" s="126"/>
      <c r="FKX46" s="126"/>
      <c r="FKY46" s="126"/>
      <c r="FKZ46" s="126"/>
      <c r="FLA46" s="126"/>
      <c r="FLB46" s="126"/>
      <c r="FLC46" s="126"/>
      <c r="FLD46" s="126"/>
      <c r="FLE46" s="126"/>
      <c r="FLF46" s="126"/>
      <c r="FLG46" s="126"/>
      <c r="FLH46" s="126"/>
      <c r="FLI46" s="126"/>
      <c r="FLJ46" s="126"/>
      <c r="FLK46" s="126"/>
      <c r="FLL46" s="126"/>
      <c r="FLM46" s="126"/>
      <c r="FLN46" s="126"/>
      <c r="FLO46" s="126"/>
      <c r="FLP46" s="126"/>
      <c r="FLQ46" s="126"/>
      <c r="FLR46" s="126"/>
      <c r="FLS46" s="126"/>
      <c r="FLT46" s="126"/>
      <c r="FLU46" s="126"/>
      <c r="FLV46" s="126"/>
      <c r="FLW46" s="126"/>
      <c r="FLX46" s="126"/>
      <c r="FLY46" s="126"/>
      <c r="FLZ46" s="126"/>
      <c r="FMA46" s="126"/>
      <c r="FMB46" s="126"/>
      <c r="FMC46" s="126"/>
      <c r="FMD46" s="126"/>
      <c r="FME46" s="126"/>
      <c r="FMF46" s="126"/>
      <c r="FMG46" s="126"/>
      <c r="FMH46" s="126"/>
      <c r="FMI46" s="126"/>
      <c r="FMJ46" s="126"/>
      <c r="FMK46" s="126"/>
      <c r="FML46" s="126"/>
      <c r="FMM46" s="126"/>
      <c r="FMN46" s="126"/>
      <c r="FMO46" s="126"/>
      <c r="FMP46" s="126"/>
      <c r="FMQ46" s="126"/>
      <c r="FMR46" s="126"/>
      <c r="FMS46" s="126"/>
      <c r="FMT46" s="126"/>
      <c r="FMU46" s="126"/>
      <c r="FMV46" s="126"/>
      <c r="FMW46" s="126"/>
      <c r="FMX46" s="126"/>
      <c r="FMY46" s="126"/>
      <c r="FMZ46" s="126"/>
      <c r="FNA46" s="126"/>
      <c r="FNB46" s="126"/>
      <c r="FNC46" s="126"/>
      <c r="FND46" s="126"/>
      <c r="FNE46" s="126"/>
      <c r="FNF46" s="126"/>
      <c r="FNG46" s="126"/>
      <c r="FNH46" s="126"/>
      <c r="FNI46" s="126"/>
      <c r="FNJ46" s="126"/>
      <c r="FNK46" s="126"/>
      <c r="FNL46" s="126"/>
      <c r="FNM46" s="126"/>
      <c r="FNN46" s="126"/>
      <c r="FNO46" s="126"/>
      <c r="FNP46" s="126"/>
      <c r="FNQ46" s="126"/>
      <c r="FNR46" s="126"/>
      <c r="FNS46" s="126"/>
      <c r="FNT46" s="126"/>
      <c r="FNU46" s="126"/>
      <c r="FNV46" s="126"/>
      <c r="FNW46" s="126"/>
      <c r="FNX46" s="126"/>
      <c r="FNY46" s="126"/>
      <c r="FNZ46" s="126"/>
      <c r="FOA46" s="126"/>
      <c r="FOB46" s="126"/>
      <c r="FOC46" s="126"/>
      <c r="FOD46" s="126"/>
      <c r="FOE46" s="126"/>
      <c r="FOF46" s="126"/>
      <c r="FOG46" s="126"/>
      <c r="FOH46" s="126"/>
      <c r="FOI46" s="126"/>
      <c r="FOJ46" s="126"/>
      <c r="FOK46" s="126"/>
      <c r="FOL46" s="126"/>
      <c r="FOM46" s="126"/>
      <c r="FON46" s="126"/>
      <c r="FOO46" s="126"/>
      <c r="FOP46" s="126"/>
      <c r="FOQ46" s="126"/>
      <c r="FOR46" s="126"/>
      <c r="FOS46" s="126"/>
      <c r="FOT46" s="126"/>
      <c r="FOU46" s="126"/>
      <c r="FOV46" s="126"/>
      <c r="FOW46" s="126"/>
      <c r="FOX46" s="126"/>
      <c r="FOY46" s="126"/>
      <c r="FOZ46" s="126"/>
      <c r="FPA46" s="126"/>
      <c r="FPB46" s="126"/>
      <c r="FPC46" s="126"/>
      <c r="FPD46" s="126"/>
      <c r="FPE46" s="126"/>
      <c r="FPF46" s="126"/>
      <c r="FPG46" s="126"/>
      <c r="FPH46" s="126"/>
      <c r="FPI46" s="126"/>
      <c r="FPJ46" s="126"/>
      <c r="FPK46" s="126"/>
      <c r="FPL46" s="126"/>
      <c r="FPM46" s="126"/>
      <c r="FPN46" s="126"/>
      <c r="FPO46" s="126"/>
      <c r="FPP46" s="126"/>
      <c r="FPQ46" s="126"/>
      <c r="FPR46" s="126"/>
      <c r="FPS46" s="126"/>
      <c r="FPT46" s="126"/>
      <c r="FPU46" s="126"/>
      <c r="FPV46" s="126"/>
      <c r="FPW46" s="126"/>
      <c r="FPX46" s="126"/>
      <c r="FPY46" s="126"/>
      <c r="FPZ46" s="126"/>
      <c r="FQA46" s="126"/>
      <c r="FQB46" s="126"/>
      <c r="FQC46" s="126"/>
      <c r="FQD46" s="126"/>
      <c r="FQE46" s="126"/>
      <c r="FQF46" s="126"/>
      <c r="FQG46" s="126"/>
      <c r="FQH46" s="126"/>
      <c r="FQI46" s="126"/>
      <c r="FQJ46" s="126"/>
      <c r="FQK46" s="126"/>
      <c r="FQL46" s="126"/>
      <c r="FQM46" s="126"/>
      <c r="FQN46" s="126"/>
      <c r="FQO46" s="126"/>
      <c r="FQP46" s="126"/>
      <c r="FQQ46" s="126"/>
      <c r="FQR46" s="126"/>
      <c r="FQS46" s="126"/>
      <c r="FQT46" s="126"/>
      <c r="FQU46" s="126"/>
      <c r="FQV46" s="126"/>
      <c r="FQW46" s="126"/>
      <c r="FQX46" s="126"/>
      <c r="FQY46" s="126"/>
      <c r="FQZ46" s="126"/>
      <c r="FRA46" s="126"/>
      <c r="FRB46" s="126"/>
      <c r="FRC46" s="126"/>
      <c r="FRD46" s="126"/>
      <c r="FRE46" s="126"/>
      <c r="FRF46" s="126"/>
      <c r="FRG46" s="126"/>
      <c r="FRH46" s="126"/>
      <c r="FRI46" s="126"/>
      <c r="FRJ46" s="126"/>
      <c r="FRK46" s="126"/>
      <c r="FRL46" s="126"/>
      <c r="FRM46" s="126"/>
      <c r="FRN46" s="126"/>
      <c r="FRO46" s="126"/>
      <c r="FRP46" s="126"/>
      <c r="FRQ46" s="126"/>
      <c r="FRR46" s="126"/>
      <c r="FRS46" s="126"/>
      <c r="FRT46" s="126"/>
      <c r="FRU46" s="126"/>
      <c r="FRV46" s="126"/>
      <c r="FRW46" s="126"/>
      <c r="FRX46" s="126"/>
      <c r="FRY46" s="126"/>
      <c r="FRZ46" s="126"/>
      <c r="FSA46" s="126"/>
      <c r="FSB46" s="126"/>
      <c r="FSC46" s="126"/>
      <c r="FSD46" s="126"/>
      <c r="FSE46" s="126"/>
      <c r="FSF46" s="126"/>
      <c r="FSG46" s="126"/>
      <c r="FSH46" s="126"/>
      <c r="FSI46" s="126"/>
      <c r="FSJ46" s="126"/>
      <c r="FSK46" s="126"/>
      <c r="FSL46" s="126"/>
      <c r="FSM46" s="126"/>
      <c r="FSN46" s="126"/>
      <c r="FSO46" s="126"/>
      <c r="FSP46" s="126"/>
      <c r="FSQ46" s="126"/>
      <c r="FSR46" s="126"/>
      <c r="FSS46" s="126"/>
      <c r="FST46" s="126"/>
      <c r="FSU46" s="126"/>
      <c r="FSV46" s="126"/>
      <c r="FSW46" s="126"/>
      <c r="FSX46" s="126"/>
      <c r="FSY46" s="126"/>
      <c r="FSZ46" s="126"/>
      <c r="FTA46" s="126"/>
      <c r="FTB46" s="126"/>
      <c r="FTC46" s="126"/>
      <c r="FTD46" s="126"/>
      <c r="FTE46" s="126"/>
      <c r="FTF46" s="126"/>
      <c r="FTG46" s="126"/>
      <c r="FTH46" s="126"/>
      <c r="FTI46" s="126"/>
      <c r="FTJ46" s="126"/>
      <c r="FTK46" s="126"/>
      <c r="FTL46" s="126"/>
      <c r="FTM46" s="126"/>
      <c r="FTN46" s="126"/>
      <c r="FTO46" s="126"/>
      <c r="FTP46" s="126"/>
      <c r="FTQ46" s="126"/>
      <c r="FTR46" s="126"/>
      <c r="FTS46" s="126"/>
      <c r="FTT46" s="126"/>
      <c r="FTU46" s="126"/>
      <c r="FTV46" s="126"/>
      <c r="FTW46" s="126"/>
      <c r="FTX46" s="126"/>
      <c r="FTY46" s="126"/>
      <c r="FTZ46" s="126"/>
      <c r="FUA46" s="126"/>
      <c r="FUB46" s="126"/>
      <c r="FUC46" s="126"/>
      <c r="FUD46" s="126"/>
      <c r="FUE46" s="126"/>
      <c r="FUF46" s="126"/>
      <c r="FUG46" s="126"/>
      <c r="FUH46" s="126"/>
      <c r="FUI46" s="126"/>
      <c r="FUJ46" s="126"/>
      <c r="FUK46" s="126"/>
      <c r="FUL46" s="126"/>
      <c r="FUM46" s="126"/>
      <c r="FUN46" s="126"/>
      <c r="FUO46" s="126"/>
      <c r="FUP46" s="126"/>
      <c r="FUQ46" s="126"/>
      <c r="FUR46" s="126"/>
      <c r="FUS46" s="126"/>
      <c r="FUT46" s="126"/>
      <c r="FUU46" s="126"/>
      <c r="FUV46" s="126"/>
      <c r="FUW46" s="126"/>
      <c r="FUX46" s="126"/>
      <c r="FUY46" s="126"/>
      <c r="FUZ46" s="126"/>
      <c r="FVA46" s="126"/>
      <c r="FVB46" s="126"/>
      <c r="FVC46" s="126"/>
      <c r="FVD46" s="126"/>
      <c r="FVE46" s="126"/>
      <c r="FVF46" s="126"/>
      <c r="FVG46" s="126"/>
      <c r="FVH46" s="126"/>
      <c r="FVI46" s="126"/>
      <c r="FVJ46" s="126"/>
      <c r="FVK46" s="126"/>
      <c r="FVL46" s="126"/>
      <c r="FVM46" s="126"/>
      <c r="FVN46" s="126"/>
      <c r="FVO46" s="126"/>
      <c r="FVP46" s="126"/>
      <c r="FVQ46" s="126"/>
      <c r="FVR46" s="126"/>
      <c r="FVS46" s="126"/>
      <c r="FVT46" s="126"/>
      <c r="FVU46" s="126"/>
      <c r="FVV46" s="126"/>
      <c r="FVW46" s="126"/>
      <c r="FVX46" s="126"/>
      <c r="FVY46" s="126"/>
      <c r="FVZ46" s="126"/>
      <c r="FWA46" s="126"/>
      <c r="FWB46" s="126"/>
      <c r="FWC46" s="126"/>
      <c r="FWD46" s="126"/>
      <c r="FWE46" s="126"/>
      <c r="FWF46" s="126"/>
      <c r="FWG46" s="126"/>
      <c r="FWH46" s="126"/>
      <c r="FWI46" s="126"/>
      <c r="FWJ46" s="126"/>
      <c r="FWK46" s="126"/>
      <c r="FWL46" s="126"/>
      <c r="FWM46" s="126"/>
      <c r="FWN46" s="126"/>
      <c r="FWO46" s="126"/>
      <c r="FWP46" s="126"/>
      <c r="FWQ46" s="126"/>
      <c r="FWR46" s="126"/>
      <c r="FWS46" s="126"/>
      <c r="FWT46" s="126"/>
      <c r="FWU46" s="126"/>
      <c r="FWV46" s="126"/>
      <c r="FWW46" s="126"/>
      <c r="FWX46" s="126"/>
      <c r="FWY46" s="126"/>
      <c r="FWZ46" s="126"/>
      <c r="FXA46" s="126"/>
      <c r="FXB46" s="126"/>
      <c r="FXC46" s="126"/>
      <c r="FXD46" s="126"/>
      <c r="FXE46" s="126"/>
      <c r="FXF46" s="126"/>
      <c r="FXG46" s="126"/>
      <c r="FXH46" s="126"/>
      <c r="FXI46" s="126"/>
      <c r="FXJ46" s="126"/>
      <c r="FXK46" s="126"/>
      <c r="FXL46" s="126"/>
      <c r="FXM46" s="126"/>
      <c r="FXN46" s="126"/>
      <c r="FXO46" s="126"/>
      <c r="FXP46" s="126"/>
      <c r="FXQ46" s="126"/>
      <c r="FXR46" s="126"/>
      <c r="FXS46" s="126"/>
      <c r="FXT46" s="126"/>
      <c r="FXU46" s="126"/>
      <c r="FXV46" s="126"/>
      <c r="FXW46" s="126"/>
      <c r="FXX46" s="126"/>
      <c r="FXY46" s="126"/>
      <c r="FXZ46" s="126"/>
      <c r="FYA46" s="126"/>
      <c r="FYB46" s="126"/>
      <c r="FYC46" s="126"/>
      <c r="FYD46" s="126"/>
      <c r="FYE46" s="126"/>
      <c r="FYF46" s="126"/>
      <c r="FYG46" s="126"/>
      <c r="FYH46" s="126"/>
      <c r="FYI46" s="126"/>
      <c r="FYJ46" s="126"/>
      <c r="FYK46" s="126"/>
      <c r="FYL46" s="126"/>
      <c r="FYM46" s="126"/>
      <c r="FYN46" s="126"/>
      <c r="FYO46" s="126"/>
      <c r="FYP46" s="126"/>
      <c r="FYQ46" s="126"/>
      <c r="FYR46" s="126"/>
      <c r="FYS46" s="126"/>
      <c r="FYT46" s="126"/>
      <c r="FYU46" s="126"/>
      <c r="FYV46" s="126"/>
      <c r="FYW46" s="126"/>
      <c r="FYX46" s="126"/>
      <c r="FYY46" s="126"/>
      <c r="FYZ46" s="126"/>
      <c r="FZA46" s="126"/>
      <c r="FZB46" s="126"/>
      <c r="FZC46" s="126"/>
      <c r="FZD46" s="126"/>
      <c r="FZE46" s="126"/>
      <c r="FZF46" s="126"/>
      <c r="FZG46" s="126"/>
      <c r="FZH46" s="126"/>
      <c r="FZI46" s="126"/>
      <c r="FZJ46" s="126"/>
      <c r="FZK46" s="126"/>
      <c r="FZL46" s="126"/>
      <c r="FZM46" s="126"/>
      <c r="FZN46" s="126"/>
      <c r="FZO46" s="126"/>
      <c r="FZP46" s="126"/>
      <c r="FZQ46" s="126"/>
      <c r="FZR46" s="126"/>
      <c r="FZS46" s="126"/>
      <c r="FZT46" s="126"/>
      <c r="FZU46" s="126"/>
      <c r="FZV46" s="126"/>
      <c r="FZW46" s="126"/>
      <c r="FZX46" s="126"/>
      <c r="FZY46" s="126"/>
      <c r="FZZ46" s="126"/>
      <c r="GAA46" s="126"/>
      <c r="GAB46" s="126"/>
      <c r="GAC46" s="126"/>
      <c r="GAD46" s="126"/>
      <c r="GAE46" s="126"/>
      <c r="GAF46" s="126"/>
      <c r="GAG46" s="126"/>
      <c r="GAH46" s="126"/>
      <c r="GAI46" s="126"/>
      <c r="GAJ46" s="126"/>
      <c r="GAK46" s="126"/>
      <c r="GAL46" s="126"/>
      <c r="GAM46" s="126"/>
      <c r="GAN46" s="126"/>
      <c r="GAO46" s="126"/>
      <c r="GAP46" s="126"/>
      <c r="GAQ46" s="126"/>
      <c r="GAR46" s="126"/>
      <c r="GAS46" s="126"/>
      <c r="GAT46" s="126"/>
      <c r="GAU46" s="126"/>
      <c r="GAV46" s="126"/>
      <c r="GAW46" s="126"/>
      <c r="GAX46" s="126"/>
      <c r="GAY46" s="126"/>
      <c r="GAZ46" s="126"/>
      <c r="GBA46" s="126"/>
      <c r="GBB46" s="126"/>
      <c r="GBC46" s="126"/>
      <c r="GBD46" s="126"/>
      <c r="GBE46" s="126"/>
      <c r="GBF46" s="126"/>
      <c r="GBG46" s="126"/>
      <c r="GBH46" s="126"/>
      <c r="GBI46" s="126"/>
      <c r="GBJ46" s="126"/>
      <c r="GBK46" s="126"/>
      <c r="GBL46" s="126"/>
      <c r="GBM46" s="126"/>
      <c r="GBN46" s="126"/>
      <c r="GBO46" s="126"/>
      <c r="GBP46" s="126"/>
      <c r="GBQ46" s="126"/>
      <c r="GBR46" s="126"/>
      <c r="GBS46" s="126"/>
      <c r="GBT46" s="126"/>
      <c r="GBU46" s="126"/>
      <c r="GBV46" s="126"/>
      <c r="GBW46" s="126"/>
      <c r="GBX46" s="126"/>
      <c r="GBY46" s="126"/>
      <c r="GBZ46" s="126"/>
      <c r="GCA46" s="126"/>
      <c r="GCB46" s="126"/>
      <c r="GCC46" s="126"/>
      <c r="GCD46" s="126"/>
      <c r="GCE46" s="126"/>
      <c r="GCF46" s="126"/>
      <c r="GCG46" s="126"/>
      <c r="GCH46" s="126"/>
      <c r="GCI46" s="126"/>
      <c r="GCJ46" s="126"/>
      <c r="GCK46" s="126"/>
      <c r="GCL46" s="126"/>
      <c r="GCM46" s="126"/>
      <c r="GCN46" s="126"/>
      <c r="GCO46" s="126"/>
      <c r="GCP46" s="126"/>
      <c r="GCQ46" s="126"/>
      <c r="GCR46" s="126"/>
      <c r="GCS46" s="126"/>
      <c r="GCT46" s="126"/>
      <c r="GCU46" s="126"/>
      <c r="GCV46" s="126"/>
      <c r="GCW46" s="126"/>
      <c r="GCX46" s="126"/>
      <c r="GCY46" s="126"/>
      <c r="GCZ46" s="126"/>
      <c r="GDA46" s="126"/>
      <c r="GDB46" s="126"/>
      <c r="GDC46" s="126"/>
      <c r="GDD46" s="126"/>
      <c r="GDE46" s="126"/>
      <c r="GDF46" s="126"/>
      <c r="GDG46" s="126"/>
      <c r="GDH46" s="126"/>
      <c r="GDI46" s="126"/>
      <c r="GDJ46" s="126"/>
      <c r="GDK46" s="126"/>
      <c r="GDL46" s="126"/>
      <c r="GDM46" s="126"/>
      <c r="GDN46" s="126"/>
      <c r="GDO46" s="126"/>
      <c r="GDP46" s="126"/>
      <c r="GDQ46" s="126"/>
      <c r="GDR46" s="126"/>
      <c r="GDS46" s="126"/>
      <c r="GDT46" s="126"/>
      <c r="GDU46" s="126"/>
      <c r="GDV46" s="126"/>
      <c r="GDW46" s="126"/>
      <c r="GDX46" s="126"/>
      <c r="GDY46" s="126"/>
      <c r="GDZ46" s="126"/>
      <c r="GEA46" s="126"/>
      <c r="GEB46" s="126"/>
      <c r="GEC46" s="126"/>
      <c r="GED46" s="126"/>
      <c r="GEE46" s="126"/>
      <c r="GEF46" s="126"/>
      <c r="GEG46" s="126"/>
      <c r="GEH46" s="126"/>
      <c r="GEI46" s="126"/>
      <c r="GEJ46" s="126"/>
      <c r="GEK46" s="126"/>
      <c r="GEL46" s="126"/>
      <c r="GEM46" s="126"/>
      <c r="GEN46" s="126"/>
      <c r="GEO46" s="126"/>
      <c r="GEP46" s="126"/>
      <c r="GEQ46" s="126"/>
      <c r="GER46" s="126"/>
      <c r="GES46" s="126"/>
      <c r="GET46" s="126"/>
      <c r="GEU46" s="126"/>
      <c r="GEV46" s="126"/>
      <c r="GEW46" s="126"/>
      <c r="GEX46" s="126"/>
      <c r="GEY46" s="126"/>
      <c r="GEZ46" s="126"/>
      <c r="GFA46" s="126"/>
      <c r="GFB46" s="126"/>
      <c r="GFC46" s="126"/>
      <c r="GFD46" s="126"/>
      <c r="GFE46" s="126"/>
      <c r="GFF46" s="126"/>
      <c r="GFG46" s="126"/>
      <c r="GFH46" s="126"/>
      <c r="GFI46" s="126"/>
      <c r="GFJ46" s="126"/>
      <c r="GFK46" s="126"/>
      <c r="GFL46" s="126"/>
      <c r="GFM46" s="126"/>
      <c r="GFN46" s="126"/>
      <c r="GFO46" s="126"/>
      <c r="GFP46" s="126"/>
      <c r="GFQ46" s="126"/>
      <c r="GFR46" s="126"/>
      <c r="GFS46" s="126"/>
      <c r="GFT46" s="126"/>
      <c r="GFU46" s="126"/>
      <c r="GFV46" s="126"/>
      <c r="GFW46" s="126"/>
      <c r="GFX46" s="126"/>
      <c r="GFY46" s="126"/>
      <c r="GFZ46" s="126"/>
      <c r="GGA46" s="126"/>
      <c r="GGB46" s="126"/>
      <c r="GGC46" s="126"/>
      <c r="GGD46" s="126"/>
      <c r="GGE46" s="126"/>
      <c r="GGF46" s="126"/>
      <c r="GGG46" s="126"/>
      <c r="GGH46" s="126"/>
      <c r="GGI46" s="126"/>
      <c r="GGJ46" s="126"/>
      <c r="GGK46" s="126"/>
      <c r="GGL46" s="126"/>
      <c r="GGM46" s="126"/>
      <c r="GGN46" s="126"/>
      <c r="GGO46" s="126"/>
      <c r="GGP46" s="126"/>
      <c r="GGQ46" s="126"/>
      <c r="GGR46" s="126"/>
      <c r="GGS46" s="126"/>
      <c r="GGT46" s="126"/>
      <c r="GGU46" s="126"/>
      <c r="GGV46" s="126"/>
      <c r="GGW46" s="126"/>
      <c r="GGX46" s="126"/>
      <c r="GGY46" s="126"/>
      <c r="GGZ46" s="126"/>
      <c r="GHA46" s="126"/>
      <c r="GHB46" s="126"/>
      <c r="GHC46" s="126"/>
      <c r="GHD46" s="126"/>
      <c r="GHE46" s="126"/>
      <c r="GHF46" s="126"/>
      <c r="GHG46" s="126"/>
      <c r="GHH46" s="126"/>
      <c r="GHI46" s="126"/>
      <c r="GHJ46" s="126"/>
      <c r="GHK46" s="126"/>
      <c r="GHL46" s="126"/>
      <c r="GHM46" s="126"/>
      <c r="GHN46" s="126"/>
      <c r="GHO46" s="126"/>
      <c r="GHP46" s="126"/>
      <c r="GHQ46" s="126"/>
      <c r="GHR46" s="126"/>
      <c r="GHS46" s="126"/>
      <c r="GHT46" s="126"/>
      <c r="GHU46" s="126"/>
      <c r="GHV46" s="126"/>
      <c r="GHW46" s="126"/>
      <c r="GHX46" s="126"/>
      <c r="GHY46" s="126"/>
      <c r="GHZ46" s="126"/>
      <c r="GIA46" s="126"/>
      <c r="GIB46" s="126"/>
      <c r="GIC46" s="126"/>
      <c r="GID46" s="126"/>
      <c r="GIE46" s="126"/>
      <c r="GIF46" s="126"/>
      <c r="GIG46" s="126"/>
      <c r="GIH46" s="126"/>
      <c r="GII46" s="126"/>
      <c r="GIJ46" s="126"/>
      <c r="GIK46" s="126"/>
      <c r="GIL46" s="126"/>
      <c r="GIM46" s="126"/>
      <c r="GIN46" s="126"/>
      <c r="GIO46" s="126"/>
      <c r="GIP46" s="126"/>
      <c r="GIQ46" s="126"/>
      <c r="GIR46" s="126"/>
      <c r="GIS46" s="126"/>
      <c r="GIT46" s="126"/>
      <c r="GIU46" s="126"/>
      <c r="GIV46" s="126"/>
      <c r="GIW46" s="126"/>
      <c r="GIX46" s="126"/>
      <c r="GIY46" s="126"/>
      <c r="GIZ46" s="126"/>
      <c r="GJA46" s="126"/>
      <c r="GJB46" s="126"/>
      <c r="GJC46" s="126"/>
      <c r="GJD46" s="126"/>
      <c r="GJE46" s="126"/>
      <c r="GJF46" s="126"/>
      <c r="GJG46" s="126"/>
      <c r="GJH46" s="126"/>
      <c r="GJI46" s="126"/>
      <c r="GJJ46" s="126"/>
      <c r="GJK46" s="126"/>
      <c r="GJL46" s="126"/>
      <c r="GJM46" s="126"/>
      <c r="GJN46" s="126"/>
      <c r="GJO46" s="126"/>
      <c r="GJP46" s="126"/>
      <c r="GJQ46" s="126"/>
      <c r="GJR46" s="126"/>
      <c r="GJS46" s="126"/>
      <c r="GJT46" s="126"/>
      <c r="GJU46" s="126"/>
      <c r="GJV46" s="126"/>
      <c r="GJW46" s="126"/>
      <c r="GJX46" s="126"/>
      <c r="GJY46" s="126"/>
      <c r="GJZ46" s="126"/>
      <c r="GKA46" s="126"/>
      <c r="GKB46" s="126"/>
      <c r="GKC46" s="126"/>
      <c r="GKD46" s="126"/>
      <c r="GKE46" s="126"/>
      <c r="GKF46" s="126"/>
      <c r="GKG46" s="126"/>
      <c r="GKH46" s="126"/>
      <c r="GKI46" s="126"/>
      <c r="GKJ46" s="126"/>
      <c r="GKK46" s="126"/>
      <c r="GKL46" s="126"/>
      <c r="GKM46" s="126"/>
      <c r="GKN46" s="126"/>
      <c r="GKO46" s="126"/>
      <c r="GKP46" s="126"/>
      <c r="GKQ46" s="126"/>
      <c r="GKR46" s="126"/>
      <c r="GKS46" s="126"/>
      <c r="GKT46" s="126"/>
      <c r="GKU46" s="126"/>
      <c r="GKV46" s="126"/>
      <c r="GKW46" s="126"/>
      <c r="GKX46" s="126"/>
      <c r="GKY46" s="126"/>
      <c r="GKZ46" s="126"/>
      <c r="GLA46" s="126"/>
      <c r="GLB46" s="126"/>
      <c r="GLC46" s="126"/>
      <c r="GLD46" s="126"/>
      <c r="GLE46" s="126"/>
      <c r="GLF46" s="126"/>
      <c r="GLG46" s="126"/>
      <c r="GLH46" s="126"/>
      <c r="GLI46" s="126"/>
      <c r="GLJ46" s="126"/>
      <c r="GLK46" s="126"/>
      <c r="GLL46" s="126"/>
      <c r="GLM46" s="126"/>
      <c r="GLN46" s="126"/>
      <c r="GLO46" s="126"/>
      <c r="GLP46" s="126"/>
      <c r="GLQ46" s="126"/>
      <c r="GLR46" s="126"/>
      <c r="GLS46" s="126"/>
      <c r="GLT46" s="126"/>
      <c r="GLU46" s="126"/>
      <c r="GLV46" s="126"/>
      <c r="GLW46" s="126"/>
      <c r="GLX46" s="126"/>
      <c r="GLY46" s="126"/>
      <c r="GLZ46" s="126"/>
      <c r="GMA46" s="126"/>
      <c r="GMB46" s="126"/>
      <c r="GMC46" s="126"/>
      <c r="GMD46" s="126"/>
      <c r="GME46" s="126"/>
      <c r="GMF46" s="126"/>
      <c r="GMG46" s="126"/>
      <c r="GMH46" s="126"/>
      <c r="GMI46" s="126"/>
      <c r="GMJ46" s="126"/>
      <c r="GMK46" s="126"/>
      <c r="GML46" s="126"/>
      <c r="GMM46" s="126"/>
      <c r="GMN46" s="126"/>
      <c r="GMO46" s="126"/>
      <c r="GMP46" s="126"/>
      <c r="GMQ46" s="126"/>
      <c r="GMR46" s="126"/>
      <c r="GMS46" s="126"/>
      <c r="GMT46" s="126"/>
      <c r="GMU46" s="126"/>
      <c r="GMV46" s="126"/>
      <c r="GMW46" s="126"/>
      <c r="GMX46" s="126"/>
      <c r="GMY46" s="126"/>
      <c r="GMZ46" s="126"/>
      <c r="GNA46" s="126"/>
      <c r="GNB46" s="126"/>
      <c r="GNC46" s="126"/>
      <c r="GND46" s="126"/>
      <c r="GNE46" s="126"/>
      <c r="GNF46" s="126"/>
      <c r="GNG46" s="126"/>
      <c r="GNH46" s="126"/>
      <c r="GNI46" s="126"/>
      <c r="GNJ46" s="126"/>
      <c r="GNK46" s="126"/>
      <c r="GNL46" s="126"/>
      <c r="GNM46" s="126"/>
      <c r="GNN46" s="126"/>
      <c r="GNO46" s="126"/>
      <c r="GNP46" s="126"/>
      <c r="GNQ46" s="126"/>
      <c r="GNR46" s="126"/>
      <c r="GNS46" s="126"/>
      <c r="GNT46" s="126"/>
      <c r="GNU46" s="126"/>
      <c r="GNV46" s="126"/>
      <c r="GNW46" s="126"/>
      <c r="GNX46" s="126"/>
      <c r="GNY46" s="126"/>
      <c r="GNZ46" s="126"/>
      <c r="GOA46" s="126"/>
      <c r="GOB46" s="126"/>
      <c r="GOC46" s="126"/>
      <c r="GOD46" s="126"/>
      <c r="GOE46" s="126"/>
      <c r="GOF46" s="126"/>
      <c r="GOG46" s="126"/>
      <c r="GOH46" s="126"/>
      <c r="GOI46" s="126"/>
      <c r="GOJ46" s="126"/>
      <c r="GOK46" s="126"/>
      <c r="GOL46" s="126"/>
      <c r="GOM46" s="126"/>
      <c r="GON46" s="126"/>
      <c r="GOO46" s="126"/>
      <c r="GOP46" s="126"/>
      <c r="GOQ46" s="126"/>
      <c r="GOR46" s="126"/>
      <c r="GOS46" s="126"/>
      <c r="GOT46" s="126"/>
      <c r="GOU46" s="126"/>
      <c r="GOV46" s="126"/>
      <c r="GOW46" s="126"/>
      <c r="GOX46" s="126"/>
      <c r="GOY46" s="126"/>
      <c r="GOZ46" s="126"/>
      <c r="GPA46" s="126"/>
      <c r="GPB46" s="126"/>
      <c r="GPC46" s="126"/>
      <c r="GPD46" s="126"/>
      <c r="GPE46" s="126"/>
      <c r="GPF46" s="126"/>
      <c r="GPG46" s="126"/>
      <c r="GPH46" s="126"/>
      <c r="GPI46" s="126"/>
      <c r="GPJ46" s="126"/>
      <c r="GPK46" s="126"/>
      <c r="GPL46" s="126"/>
      <c r="GPM46" s="126"/>
      <c r="GPN46" s="126"/>
      <c r="GPO46" s="126"/>
      <c r="GPP46" s="126"/>
      <c r="GPQ46" s="126"/>
      <c r="GPR46" s="126"/>
      <c r="GPS46" s="126"/>
      <c r="GPT46" s="126"/>
      <c r="GPU46" s="126"/>
      <c r="GPV46" s="126"/>
      <c r="GPW46" s="126"/>
      <c r="GPX46" s="126"/>
      <c r="GPY46" s="126"/>
      <c r="GPZ46" s="126"/>
      <c r="GQA46" s="126"/>
      <c r="GQB46" s="126"/>
      <c r="GQC46" s="126"/>
      <c r="GQD46" s="126"/>
      <c r="GQE46" s="126"/>
      <c r="GQF46" s="126"/>
      <c r="GQG46" s="126"/>
      <c r="GQH46" s="126"/>
      <c r="GQI46" s="126"/>
      <c r="GQJ46" s="126"/>
      <c r="GQK46" s="126"/>
      <c r="GQL46" s="126"/>
      <c r="GQM46" s="126"/>
      <c r="GQN46" s="126"/>
      <c r="GQO46" s="126"/>
      <c r="GQP46" s="126"/>
      <c r="GQQ46" s="126"/>
      <c r="GQR46" s="126"/>
      <c r="GQS46" s="126"/>
      <c r="GQT46" s="126"/>
      <c r="GQU46" s="126"/>
      <c r="GQV46" s="126"/>
      <c r="GQW46" s="126"/>
      <c r="GQX46" s="126"/>
      <c r="GQY46" s="126"/>
      <c r="GQZ46" s="126"/>
      <c r="GRA46" s="126"/>
      <c r="GRB46" s="126"/>
      <c r="GRC46" s="126"/>
      <c r="GRD46" s="126"/>
      <c r="GRE46" s="126"/>
      <c r="GRF46" s="126"/>
      <c r="GRG46" s="126"/>
      <c r="GRH46" s="126"/>
      <c r="GRI46" s="126"/>
      <c r="GRJ46" s="126"/>
      <c r="GRK46" s="126"/>
      <c r="GRL46" s="126"/>
      <c r="GRM46" s="126"/>
      <c r="GRN46" s="126"/>
      <c r="GRO46" s="126"/>
      <c r="GRP46" s="126"/>
      <c r="GRQ46" s="126"/>
      <c r="GRR46" s="126"/>
      <c r="GRS46" s="126"/>
      <c r="GRT46" s="126"/>
      <c r="GRU46" s="126"/>
      <c r="GRV46" s="126"/>
      <c r="GRW46" s="126"/>
      <c r="GRX46" s="126"/>
      <c r="GRY46" s="126"/>
      <c r="GRZ46" s="126"/>
      <c r="GSA46" s="126"/>
      <c r="GSB46" s="126"/>
      <c r="GSC46" s="126"/>
      <c r="GSD46" s="126"/>
      <c r="GSE46" s="126"/>
      <c r="GSF46" s="126"/>
      <c r="GSG46" s="126"/>
      <c r="GSH46" s="126"/>
      <c r="GSI46" s="126"/>
      <c r="GSJ46" s="126"/>
      <c r="GSK46" s="126"/>
      <c r="GSL46" s="126"/>
      <c r="GSM46" s="126"/>
      <c r="GSN46" s="126"/>
      <c r="GSO46" s="126"/>
      <c r="GSP46" s="126"/>
      <c r="GSQ46" s="126"/>
      <c r="GSR46" s="126"/>
      <c r="GSS46" s="126"/>
      <c r="GST46" s="126"/>
      <c r="GSU46" s="126"/>
      <c r="GSV46" s="126"/>
      <c r="GSW46" s="126"/>
      <c r="GSX46" s="126"/>
      <c r="GSY46" s="126"/>
      <c r="GSZ46" s="126"/>
      <c r="GTA46" s="126"/>
      <c r="GTB46" s="126"/>
      <c r="GTC46" s="126"/>
      <c r="GTD46" s="126"/>
      <c r="GTE46" s="126"/>
      <c r="GTF46" s="126"/>
      <c r="GTG46" s="126"/>
      <c r="GTH46" s="126"/>
      <c r="GTI46" s="126"/>
      <c r="GTJ46" s="126"/>
      <c r="GTK46" s="126"/>
      <c r="GTL46" s="126"/>
      <c r="GTM46" s="126"/>
      <c r="GTN46" s="126"/>
      <c r="GTO46" s="126"/>
      <c r="GTP46" s="126"/>
      <c r="GTQ46" s="126"/>
      <c r="GTR46" s="126"/>
      <c r="GTS46" s="126"/>
      <c r="GTT46" s="126"/>
      <c r="GTU46" s="126"/>
      <c r="GTV46" s="126"/>
      <c r="GTW46" s="126"/>
      <c r="GTX46" s="126"/>
      <c r="GTY46" s="126"/>
      <c r="GTZ46" s="126"/>
      <c r="GUA46" s="126"/>
      <c r="GUB46" s="126"/>
      <c r="GUC46" s="126"/>
      <c r="GUD46" s="126"/>
      <c r="GUE46" s="126"/>
      <c r="GUF46" s="126"/>
      <c r="GUG46" s="126"/>
      <c r="GUH46" s="126"/>
      <c r="GUI46" s="126"/>
      <c r="GUJ46" s="126"/>
      <c r="GUK46" s="126"/>
      <c r="GUL46" s="126"/>
      <c r="GUM46" s="126"/>
      <c r="GUN46" s="126"/>
      <c r="GUO46" s="126"/>
      <c r="GUP46" s="126"/>
      <c r="GUQ46" s="126"/>
      <c r="GUR46" s="126"/>
      <c r="GUS46" s="126"/>
      <c r="GUT46" s="126"/>
      <c r="GUU46" s="126"/>
      <c r="GUV46" s="126"/>
      <c r="GUW46" s="126"/>
      <c r="GUX46" s="126"/>
      <c r="GUY46" s="126"/>
      <c r="GUZ46" s="126"/>
      <c r="GVA46" s="126"/>
      <c r="GVB46" s="126"/>
      <c r="GVC46" s="126"/>
      <c r="GVD46" s="126"/>
      <c r="GVE46" s="126"/>
      <c r="GVF46" s="126"/>
      <c r="GVG46" s="126"/>
      <c r="GVH46" s="126"/>
      <c r="GVI46" s="126"/>
      <c r="GVJ46" s="126"/>
      <c r="GVK46" s="126"/>
      <c r="GVL46" s="126"/>
      <c r="GVM46" s="126"/>
      <c r="GVN46" s="126"/>
      <c r="GVO46" s="126"/>
      <c r="GVP46" s="126"/>
      <c r="GVQ46" s="126"/>
      <c r="GVR46" s="126"/>
      <c r="GVS46" s="126"/>
      <c r="GVT46" s="126"/>
      <c r="GVU46" s="126"/>
      <c r="GVV46" s="126"/>
      <c r="GVW46" s="126"/>
      <c r="GVX46" s="126"/>
      <c r="GVY46" s="126"/>
      <c r="GVZ46" s="126"/>
      <c r="GWA46" s="126"/>
      <c r="GWB46" s="126"/>
      <c r="GWC46" s="126"/>
      <c r="GWD46" s="126"/>
      <c r="GWE46" s="126"/>
      <c r="GWF46" s="126"/>
      <c r="GWG46" s="126"/>
      <c r="GWH46" s="126"/>
      <c r="GWI46" s="126"/>
      <c r="GWJ46" s="126"/>
      <c r="GWK46" s="126"/>
      <c r="GWL46" s="126"/>
      <c r="GWM46" s="126"/>
      <c r="GWN46" s="126"/>
      <c r="GWO46" s="126"/>
      <c r="GWP46" s="126"/>
      <c r="GWQ46" s="126"/>
      <c r="GWR46" s="126"/>
      <c r="GWS46" s="126"/>
      <c r="GWT46" s="126"/>
      <c r="GWU46" s="126"/>
      <c r="GWV46" s="126"/>
      <c r="GWW46" s="126"/>
      <c r="GWX46" s="126"/>
      <c r="GWY46" s="126"/>
      <c r="GWZ46" s="126"/>
      <c r="GXA46" s="126"/>
      <c r="GXB46" s="126"/>
      <c r="GXC46" s="126"/>
      <c r="GXD46" s="126"/>
      <c r="GXE46" s="126"/>
      <c r="GXF46" s="126"/>
      <c r="GXG46" s="126"/>
      <c r="GXH46" s="126"/>
      <c r="GXI46" s="126"/>
      <c r="GXJ46" s="126"/>
      <c r="GXK46" s="126"/>
      <c r="GXL46" s="126"/>
      <c r="GXM46" s="126"/>
      <c r="GXN46" s="126"/>
      <c r="GXO46" s="126"/>
      <c r="GXP46" s="126"/>
      <c r="GXQ46" s="126"/>
      <c r="GXR46" s="126"/>
      <c r="GXS46" s="126"/>
      <c r="GXT46" s="126"/>
      <c r="GXU46" s="126"/>
      <c r="GXV46" s="126"/>
      <c r="GXW46" s="126"/>
      <c r="GXX46" s="126"/>
      <c r="GXY46" s="126"/>
      <c r="GXZ46" s="126"/>
      <c r="GYA46" s="126"/>
      <c r="GYB46" s="126"/>
      <c r="GYC46" s="126"/>
      <c r="GYD46" s="126"/>
      <c r="GYE46" s="126"/>
      <c r="GYF46" s="126"/>
      <c r="GYG46" s="126"/>
      <c r="GYH46" s="126"/>
      <c r="GYI46" s="126"/>
      <c r="GYJ46" s="126"/>
      <c r="GYK46" s="126"/>
      <c r="GYL46" s="126"/>
      <c r="GYM46" s="126"/>
      <c r="GYN46" s="126"/>
      <c r="GYO46" s="126"/>
      <c r="GYP46" s="126"/>
      <c r="GYQ46" s="126"/>
      <c r="GYR46" s="126"/>
      <c r="GYS46" s="126"/>
      <c r="GYT46" s="126"/>
      <c r="GYU46" s="126"/>
      <c r="GYV46" s="126"/>
      <c r="GYW46" s="126"/>
      <c r="GYX46" s="126"/>
      <c r="GYY46" s="126"/>
      <c r="GYZ46" s="126"/>
      <c r="GZA46" s="126"/>
      <c r="GZB46" s="126"/>
      <c r="GZC46" s="126"/>
      <c r="GZD46" s="126"/>
      <c r="GZE46" s="126"/>
      <c r="GZF46" s="126"/>
      <c r="GZG46" s="126"/>
      <c r="GZH46" s="126"/>
      <c r="GZI46" s="126"/>
      <c r="GZJ46" s="126"/>
      <c r="GZK46" s="126"/>
      <c r="GZL46" s="126"/>
      <c r="GZM46" s="126"/>
      <c r="GZN46" s="126"/>
      <c r="GZO46" s="126"/>
      <c r="GZP46" s="126"/>
      <c r="GZQ46" s="126"/>
      <c r="GZR46" s="126"/>
      <c r="GZS46" s="126"/>
      <c r="GZT46" s="126"/>
      <c r="GZU46" s="126"/>
      <c r="GZV46" s="126"/>
      <c r="GZW46" s="126"/>
      <c r="GZX46" s="126"/>
      <c r="GZY46" s="126"/>
      <c r="GZZ46" s="126"/>
      <c r="HAA46" s="126"/>
      <c r="HAB46" s="126"/>
      <c r="HAC46" s="126"/>
      <c r="HAD46" s="126"/>
      <c r="HAE46" s="126"/>
      <c r="HAF46" s="126"/>
      <c r="HAG46" s="126"/>
      <c r="HAH46" s="126"/>
      <c r="HAI46" s="126"/>
      <c r="HAJ46" s="126"/>
      <c r="HAK46" s="126"/>
      <c r="HAL46" s="126"/>
      <c r="HAM46" s="126"/>
      <c r="HAN46" s="126"/>
      <c r="HAO46" s="126"/>
      <c r="HAP46" s="126"/>
      <c r="HAQ46" s="126"/>
      <c r="HAR46" s="126"/>
      <c r="HAS46" s="126"/>
      <c r="HAT46" s="126"/>
      <c r="HAU46" s="126"/>
      <c r="HAV46" s="126"/>
      <c r="HAW46" s="126"/>
      <c r="HAX46" s="126"/>
      <c r="HAY46" s="126"/>
      <c r="HAZ46" s="126"/>
      <c r="HBA46" s="126"/>
      <c r="HBB46" s="126"/>
      <c r="HBC46" s="126"/>
      <c r="HBD46" s="126"/>
      <c r="HBE46" s="126"/>
      <c r="HBF46" s="126"/>
      <c r="HBG46" s="126"/>
      <c r="HBH46" s="126"/>
      <c r="HBI46" s="126"/>
      <c r="HBJ46" s="126"/>
      <c r="HBK46" s="126"/>
      <c r="HBL46" s="126"/>
      <c r="HBM46" s="126"/>
      <c r="HBN46" s="126"/>
      <c r="HBO46" s="126"/>
      <c r="HBP46" s="126"/>
      <c r="HBQ46" s="126"/>
      <c r="HBR46" s="126"/>
      <c r="HBS46" s="126"/>
      <c r="HBT46" s="126"/>
      <c r="HBU46" s="126"/>
      <c r="HBV46" s="126"/>
      <c r="HBW46" s="126"/>
      <c r="HBX46" s="126"/>
      <c r="HBY46" s="126"/>
      <c r="HBZ46" s="126"/>
      <c r="HCA46" s="126"/>
      <c r="HCB46" s="126"/>
      <c r="HCC46" s="126"/>
      <c r="HCD46" s="126"/>
      <c r="HCE46" s="126"/>
      <c r="HCF46" s="126"/>
      <c r="HCG46" s="126"/>
      <c r="HCH46" s="126"/>
      <c r="HCI46" s="126"/>
      <c r="HCJ46" s="126"/>
      <c r="HCK46" s="126"/>
      <c r="HCL46" s="126"/>
      <c r="HCM46" s="126"/>
      <c r="HCN46" s="126"/>
      <c r="HCO46" s="126"/>
      <c r="HCP46" s="126"/>
      <c r="HCQ46" s="126"/>
      <c r="HCR46" s="126"/>
      <c r="HCS46" s="126"/>
      <c r="HCT46" s="126"/>
      <c r="HCU46" s="126"/>
      <c r="HCV46" s="126"/>
      <c r="HCW46" s="126"/>
      <c r="HCX46" s="126"/>
      <c r="HCY46" s="126"/>
      <c r="HCZ46" s="126"/>
      <c r="HDA46" s="126"/>
      <c r="HDB46" s="126"/>
      <c r="HDC46" s="126"/>
      <c r="HDD46" s="126"/>
      <c r="HDE46" s="126"/>
      <c r="HDF46" s="126"/>
      <c r="HDG46" s="126"/>
      <c r="HDH46" s="126"/>
      <c r="HDI46" s="126"/>
      <c r="HDJ46" s="126"/>
      <c r="HDK46" s="126"/>
      <c r="HDL46" s="126"/>
      <c r="HDM46" s="126"/>
      <c r="HDN46" s="126"/>
      <c r="HDO46" s="126"/>
      <c r="HDP46" s="126"/>
      <c r="HDQ46" s="126"/>
      <c r="HDR46" s="126"/>
      <c r="HDS46" s="126"/>
      <c r="HDT46" s="126"/>
      <c r="HDU46" s="126"/>
      <c r="HDV46" s="126"/>
      <c r="HDW46" s="126"/>
      <c r="HDX46" s="126"/>
      <c r="HDY46" s="126"/>
      <c r="HDZ46" s="126"/>
      <c r="HEA46" s="126"/>
      <c r="HEB46" s="126"/>
      <c r="HEC46" s="126"/>
      <c r="HED46" s="126"/>
      <c r="HEE46" s="126"/>
      <c r="HEF46" s="126"/>
      <c r="HEG46" s="126"/>
      <c r="HEH46" s="126"/>
      <c r="HEI46" s="126"/>
      <c r="HEJ46" s="126"/>
      <c r="HEK46" s="126"/>
      <c r="HEL46" s="126"/>
      <c r="HEM46" s="126"/>
      <c r="HEN46" s="126"/>
      <c r="HEO46" s="126"/>
      <c r="HEP46" s="126"/>
      <c r="HEQ46" s="126"/>
      <c r="HER46" s="126"/>
      <c r="HES46" s="126"/>
      <c r="HET46" s="126"/>
      <c r="HEU46" s="126"/>
      <c r="HEV46" s="126"/>
      <c r="HEW46" s="126"/>
      <c r="HEX46" s="126"/>
      <c r="HEY46" s="126"/>
      <c r="HEZ46" s="126"/>
      <c r="HFA46" s="126"/>
      <c r="HFB46" s="126"/>
      <c r="HFC46" s="126"/>
      <c r="HFD46" s="126"/>
      <c r="HFE46" s="126"/>
      <c r="HFF46" s="126"/>
      <c r="HFG46" s="126"/>
      <c r="HFH46" s="126"/>
      <c r="HFI46" s="126"/>
      <c r="HFJ46" s="126"/>
      <c r="HFK46" s="126"/>
      <c r="HFL46" s="126"/>
      <c r="HFM46" s="126"/>
      <c r="HFN46" s="126"/>
      <c r="HFO46" s="126"/>
      <c r="HFP46" s="126"/>
      <c r="HFQ46" s="126"/>
      <c r="HFR46" s="126"/>
      <c r="HFS46" s="126"/>
      <c r="HFT46" s="126"/>
      <c r="HFU46" s="126"/>
      <c r="HFV46" s="126"/>
      <c r="HFW46" s="126"/>
      <c r="HFX46" s="126"/>
      <c r="HFY46" s="126"/>
      <c r="HFZ46" s="126"/>
      <c r="HGA46" s="126"/>
      <c r="HGB46" s="126"/>
      <c r="HGC46" s="126"/>
      <c r="HGD46" s="126"/>
      <c r="HGE46" s="126"/>
      <c r="HGF46" s="126"/>
      <c r="HGG46" s="126"/>
      <c r="HGH46" s="126"/>
      <c r="HGI46" s="126"/>
      <c r="HGJ46" s="126"/>
      <c r="HGK46" s="126"/>
      <c r="HGL46" s="126"/>
      <c r="HGM46" s="126"/>
      <c r="HGN46" s="126"/>
      <c r="HGO46" s="126"/>
      <c r="HGP46" s="126"/>
      <c r="HGQ46" s="126"/>
      <c r="HGR46" s="126"/>
      <c r="HGS46" s="126"/>
      <c r="HGT46" s="126"/>
      <c r="HGU46" s="126"/>
      <c r="HGV46" s="126"/>
      <c r="HGW46" s="126"/>
      <c r="HGX46" s="126"/>
      <c r="HGY46" s="126"/>
      <c r="HGZ46" s="126"/>
      <c r="HHA46" s="126"/>
      <c r="HHB46" s="126"/>
      <c r="HHC46" s="126"/>
      <c r="HHD46" s="126"/>
      <c r="HHE46" s="126"/>
      <c r="HHF46" s="126"/>
      <c r="HHG46" s="126"/>
      <c r="HHH46" s="126"/>
      <c r="HHI46" s="126"/>
      <c r="HHJ46" s="126"/>
      <c r="HHK46" s="126"/>
      <c r="HHL46" s="126"/>
      <c r="HHM46" s="126"/>
      <c r="HHN46" s="126"/>
      <c r="HHO46" s="126"/>
      <c r="HHP46" s="126"/>
      <c r="HHQ46" s="126"/>
      <c r="HHR46" s="126"/>
      <c r="HHS46" s="126"/>
      <c r="HHT46" s="126"/>
      <c r="HHU46" s="126"/>
      <c r="HHV46" s="126"/>
      <c r="HHW46" s="126"/>
      <c r="HHX46" s="126"/>
      <c r="HHY46" s="126"/>
      <c r="HHZ46" s="126"/>
      <c r="HIA46" s="126"/>
      <c r="HIB46" s="126"/>
      <c r="HIC46" s="126"/>
      <c r="HID46" s="126"/>
      <c r="HIE46" s="126"/>
      <c r="HIF46" s="126"/>
      <c r="HIG46" s="126"/>
      <c r="HIH46" s="126"/>
      <c r="HII46" s="126"/>
      <c r="HIJ46" s="126"/>
      <c r="HIK46" s="126"/>
      <c r="HIL46" s="126"/>
      <c r="HIM46" s="126"/>
      <c r="HIN46" s="126"/>
      <c r="HIO46" s="126"/>
      <c r="HIP46" s="126"/>
      <c r="HIQ46" s="126"/>
      <c r="HIR46" s="126"/>
      <c r="HIS46" s="126"/>
      <c r="HIT46" s="126"/>
      <c r="HIU46" s="126"/>
      <c r="HIV46" s="126"/>
      <c r="HIW46" s="126"/>
      <c r="HIX46" s="126"/>
      <c r="HIY46" s="126"/>
      <c r="HIZ46" s="126"/>
      <c r="HJA46" s="126"/>
      <c r="HJB46" s="126"/>
      <c r="HJC46" s="126"/>
      <c r="HJD46" s="126"/>
      <c r="HJE46" s="126"/>
      <c r="HJF46" s="126"/>
      <c r="HJG46" s="126"/>
      <c r="HJH46" s="126"/>
      <c r="HJI46" s="126"/>
      <c r="HJJ46" s="126"/>
      <c r="HJK46" s="126"/>
      <c r="HJL46" s="126"/>
      <c r="HJM46" s="126"/>
      <c r="HJN46" s="126"/>
      <c r="HJO46" s="126"/>
      <c r="HJP46" s="126"/>
      <c r="HJQ46" s="126"/>
      <c r="HJR46" s="126"/>
      <c r="HJS46" s="126"/>
      <c r="HJT46" s="126"/>
      <c r="HJU46" s="126"/>
      <c r="HJV46" s="126"/>
      <c r="HJW46" s="126"/>
      <c r="HJX46" s="126"/>
      <c r="HJY46" s="126"/>
      <c r="HJZ46" s="126"/>
      <c r="HKA46" s="126"/>
      <c r="HKB46" s="126"/>
      <c r="HKC46" s="126"/>
      <c r="HKD46" s="126"/>
      <c r="HKE46" s="126"/>
      <c r="HKF46" s="126"/>
      <c r="HKG46" s="126"/>
      <c r="HKH46" s="126"/>
      <c r="HKI46" s="126"/>
      <c r="HKJ46" s="126"/>
      <c r="HKK46" s="126"/>
      <c r="HKL46" s="126"/>
      <c r="HKM46" s="126"/>
      <c r="HKN46" s="126"/>
      <c r="HKO46" s="126"/>
      <c r="HKP46" s="126"/>
      <c r="HKQ46" s="126"/>
      <c r="HKR46" s="126"/>
      <c r="HKS46" s="126"/>
      <c r="HKT46" s="126"/>
      <c r="HKU46" s="126"/>
      <c r="HKV46" s="126"/>
      <c r="HKW46" s="126"/>
      <c r="HKX46" s="126"/>
      <c r="HKY46" s="126"/>
      <c r="HKZ46" s="126"/>
      <c r="HLA46" s="126"/>
      <c r="HLB46" s="126"/>
      <c r="HLC46" s="126"/>
      <c r="HLD46" s="126"/>
      <c r="HLE46" s="126"/>
      <c r="HLF46" s="126"/>
      <c r="HLG46" s="126"/>
      <c r="HLH46" s="126"/>
      <c r="HLI46" s="126"/>
      <c r="HLJ46" s="126"/>
      <c r="HLK46" s="126"/>
      <c r="HLL46" s="126"/>
      <c r="HLM46" s="126"/>
      <c r="HLN46" s="126"/>
      <c r="HLO46" s="126"/>
      <c r="HLP46" s="126"/>
      <c r="HLQ46" s="126"/>
      <c r="HLR46" s="126"/>
      <c r="HLS46" s="126"/>
      <c r="HLT46" s="126"/>
      <c r="HLU46" s="126"/>
      <c r="HLV46" s="126"/>
      <c r="HLW46" s="126"/>
      <c r="HLX46" s="126"/>
      <c r="HLY46" s="126"/>
      <c r="HLZ46" s="126"/>
      <c r="HMA46" s="126"/>
      <c r="HMB46" s="126"/>
      <c r="HMC46" s="126"/>
      <c r="HMD46" s="126"/>
      <c r="HME46" s="126"/>
      <c r="HMF46" s="126"/>
      <c r="HMG46" s="126"/>
      <c r="HMH46" s="126"/>
      <c r="HMI46" s="126"/>
      <c r="HMJ46" s="126"/>
      <c r="HMK46" s="126"/>
      <c r="HML46" s="126"/>
      <c r="HMM46" s="126"/>
      <c r="HMN46" s="126"/>
      <c r="HMO46" s="126"/>
      <c r="HMP46" s="126"/>
      <c r="HMQ46" s="126"/>
      <c r="HMR46" s="126"/>
      <c r="HMS46" s="126"/>
      <c r="HMT46" s="126"/>
      <c r="HMU46" s="126"/>
      <c r="HMV46" s="126"/>
      <c r="HMW46" s="126"/>
      <c r="HMX46" s="126"/>
      <c r="HMY46" s="126"/>
      <c r="HMZ46" s="126"/>
      <c r="HNA46" s="126"/>
      <c r="HNB46" s="126"/>
      <c r="HNC46" s="126"/>
      <c r="HND46" s="126"/>
      <c r="HNE46" s="126"/>
      <c r="HNF46" s="126"/>
      <c r="HNG46" s="126"/>
      <c r="HNH46" s="126"/>
      <c r="HNI46" s="126"/>
      <c r="HNJ46" s="126"/>
      <c r="HNK46" s="126"/>
      <c r="HNL46" s="126"/>
      <c r="HNM46" s="126"/>
      <c r="HNN46" s="126"/>
      <c r="HNO46" s="126"/>
      <c r="HNP46" s="126"/>
      <c r="HNQ46" s="126"/>
      <c r="HNR46" s="126"/>
      <c r="HNS46" s="126"/>
      <c r="HNT46" s="126"/>
      <c r="HNU46" s="126"/>
      <c r="HNV46" s="126"/>
      <c r="HNW46" s="126"/>
      <c r="HNX46" s="126"/>
      <c r="HNY46" s="126"/>
      <c r="HNZ46" s="126"/>
      <c r="HOA46" s="126"/>
      <c r="HOB46" s="126"/>
      <c r="HOC46" s="126"/>
      <c r="HOD46" s="126"/>
      <c r="HOE46" s="126"/>
      <c r="HOF46" s="126"/>
      <c r="HOG46" s="126"/>
      <c r="HOH46" s="126"/>
      <c r="HOI46" s="126"/>
      <c r="HOJ46" s="126"/>
      <c r="HOK46" s="126"/>
      <c r="HOL46" s="126"/>
      <c r="HOM46" s="126"/>
      <c r="HON46" s="126"/>
      <c r="HOO46" s="126"/>
      <c r="HOP46" s="126"/>
      <c r="HOQ46" s="126"/>
      <c r="HOR46" s="126"/>
      <c r="HOS46" s="126"/>
      <c r="HOT46" s="126"/>
      <c r="HOU46" s="126"/>
      <c r="HOV46" s="126"/>
      <c r="HOW46" s="126"/>
      <c r="HOX46" s="126"/>
      <c r="HOY46" s="126"/>
      <c r="HOZ46" s="126"/>
      <c r="HPA46" s="126"/>
      <c r="HPB46" s="126"/>
      <c r="HPC46" s="126"/>
      <c r="HPD46" s="126"/>
      <c r="HPE46" s="126"/>
      <c r="HPF46" s="126"/>
      <c r="HPG46" s="126"/>
      <c r="HPH46" s="126"/>
      <c r="HPI46" s="126"/>
      <c r="HPJ46" s="126"/>
      <c r="HPK46" s="126"/>
      <c r="HPL46" s="126"/>
      <c r="HPM46" s="126"/>
      <c r="HPN46" s="126"/>
      <c r="HPO46" s="126"/>
      <c r="HPP46" s="126"/>
      <c r="HPQ46" s="126"/>
      <c r="HPR46" s="126"/>
      <c r="HPS46" s="126"/>
      <c r="HPT46" s="126"/>
      <c r="HPU46" s="126"/>
      <c r="HPV46" s="126"/>
      <c r="HPW46" s="126"/>
      <c r="HPX46" s="126"/>
      <c r="HPY46" s="126"/>
      <c r="HPZ46" s="126"/>
      <c r="HQA46" s="126"/>
      <c r="HQB46" s="126"/>
      <c r="HQC46" s="126"/>
      <c r="HQD46" s="126"/>
      <c r="HQE46" s="126"/>
      <c r="HQF46" s="126"/>
      <c r="HQG46" s="126"/>
      <c r="HQH46" s="126"/>
      <c r="HQI46" s="126"/>
      <c r="HQJ46" s="126"/>
      <c r="HQK46" s="126"/>
      <c r="HQL46" s="126"/>
      <c r="HQM46" s="126"/>
      <c r="HQN46" s="126"/>
      <c r="HQO46" s="126"/>
      <c r="HQP46" s="126"/>
      <c r="HQQ46" s="126"/>
      <c r="HQR46" s="126"/>
      <c r="HQS46" s="126"/>
      <c r="HQT46" s="126"/>
      <c r="HQU46" s="126"/>
      <c r="HQV46" s="126"/>
      <c r="HQW46" s="126"/>
      <c r="HQX46" s="126"/>
      <c r="HQY46" s="126"/>
      <c r="HQZ46" s="126"/>
      <c r="HRA46" s="126"/>
      <c r="HRB46" s="126"/>
      <c r="HRC46" s="126"/>
      <c r="HRD46" s="126"/>
      <c r="HRE46" s="126"/>
      <c r="HRF46" s="126"/>
      <c r="HRG46" s="126"/>
      <c r="HRH46" s="126"/>
      <c r="HRI46" s="126"/>
      <c r="HRJ46" s="126"/>
      <c r="HRK46" s="126"/>
      <c r="HRL46" s="126"/>
      <c r="HRM46" s="126"/>
      <c r="HRN46" s="126"/>
      <c r="HRO46" s="126"/>
      <c r="HRP46" s="126"/>
      <c r="HRQ46" s="126"/>
      <c r="HRR46" s="126"/>
      <c r="HRS46" s="126"/>
      <c r="HRT46" s="126"/>
      <c r="HRU46" s="126"/>
      <c r="HRV46" s="126"/>
      <c r="HRW46" s="126"/>
      <c r="HRX46" s="126"/>
      <c r="HRY46" s="126"/>
      <c r="HRZ46" s="126"/>
      <c r="HSA46" s="126"/>
      <c r="HSB46" s="126"/>
      <c r="HSC46" s="126"/>
      <c r="HSD46" s="126"/>
      <c r="HSE46" s="126"/>
      <c r="HSF46" s="126"/>
      <c r="HSG46" s="126"/>
      <c r="HSH46" s="126"/>
      <c r="HSI46" s="126"/>
      <c r="HSJ46" s="126"/>
      <c r="HSK46" s="126"/>
      <c r="HSL46" s="126"/>
      <c r="HSM46" s="126"/>
      <c r="HSN46" s="126"/>
      <c r="HSO46" s="126"/>
      <c r="HSP46" s="126"/>
      <c r="HSQ46" s="126"/>
      <c r="HSR46" s="126"/>
      <c r="HSS46" s="126"/>
      <c r="HST46" s="126"/>
      <c r="HSU46" s="126"/>
      <c r="HSV46" s="126"/>
      <c r="HSW46" s="126"/>
      <c r="HSX46" s="126"/>
      <c r="HSY46" s="126"/>
      <c r="HSZ46" s="126"/>
      <c r="HTA46" s="126"/>
      <c r="HTB46" s="126"/>
      <c r="HTC46" s="126"/>
      <c r="HTD46" s="126"/>
      <c r="HTE46" s="126"/>
      <c r="HTF46" s="126"/>
      <c r="HTG46" s="126"/>
      <c r="HTH46" s="126"/>
      <c r="HTI46" s="126"/>
      <c r="HTJ46" s="126"/>
      <c r="HTK46" s="126"/>
      <c r="HTL46" s="126"/>
      <c r="HTM46" s="126"/>
      <c r="HTN46" s="126"/>
      <c r="HTO46" s="126"/>
      <c r="HTP46" s="126"/>
      <c r="HTQ46" s="126"/>
      <c r="HTR46" s="126"/>
      <c r="HTS46" s="126"/>
      <c r="HTT46" s="126"/>
      <c r="HTU46" s="126"/>
      <c r="HTV46" s="126"/>
      <c r="HTW46" s="126"/>
      <c r="HTX46" s="126"/>
      <c r="HTY46" s="126"/>
      <c r="HTZ46" s="126"/>
      <c r="HUA46" s="126"/>
      <c r="HUB46" s="126"/>
      <c r="HUC46" s="126"/>
      <c r="HUD46" s="126"/>
      <c r="HUE46" s="126"/>
      <c r="HUF46" s="126"/>
      <c r="HUG46" s="126"/>
      <c r="HUH46" s="126"/>
      <c r="HUI46" s="126"/>
      <c r="HUJ46" s="126"/>
      <c r="HUK46" s="126"/>
      <c r="HUL46" s="126"/>
      <c r="HUM46" s="126"/>
      <c r="HUN46" s="126"/>
      <c r="HUO46" s="126"/>
      <c r="HUP46" s="126"/>
      <c r="HUQ46" s="126"/>
      <c r="HUR46" s="126"/>
      <c r="HUS46" s="126"/>
      <c r="HUT46" s="126"/>
      <c r="HUU46" s="126"/>
      <c r="HUV46" s="126"/>
      <c r="HUW46" s="126"/>
      <c r="HUX46" s="126"/>
      <c r="HUY46" s="126"/>
      <c r="HUZ46" s="126"/>
      <c r="HVA46" s="126"/>
      <c r="HVB46" s="126"/>
      <c r="HVC46" s="126"/>
      <c r="HVD46" s="126"/>
      <c r="HVE46" s="126"/>
      <c r="HVF46" s="126"/>
      <c r="HVG46" s="126"/>
      <c r="HVH46" s="126"/>
      <c r="HVI46" s="126"/>
      <c r="HVJ46" s="126"/>
      <c r="HVK46" s="126"/>
      <c r="HVL46" s="126"/>
      <c r="HVM46" s="126"/>
      <c r="HVN46" s="126"/>
      <c r="HVO46" s="126"/>
      <c r="HVP46" s="126"/>
      <c r="HVQ46" s="126"/>
      <c r="HVR46" s="126"/>
      <c r="HVS46" s="126"/>
      <c r="HVT46" s="126"/>
      <c r="HVU46" s="126"/>
      <c r="HVV46" s="126"/>
      <c r="HVW46" s="126"/>
      <c r="HVX46" s="126"/>
      <c r="HVY46" s="126"/>
      <c r="HVZ46" s="126"/>
      <c r="HWA46" s="126"/>
      <c r="HWB46" s="126"/>
      <c r="HWC46" s="126"/>
      <c r="HWD46" s="126"/>
      <c r="HWE46" s="126"/>
      <c r="HWF46" s="126"/>
      <c r="HWG46" s="126"/>
      <c r="HWH46" s="126"/>
      <c r="HWI46" s="126"/>
      <c r="HWJ46" s="126"/>
      <c r="HWK46" s="126"/>
      <c r="HWL46" s="126"/>
      <c r="HWM46" s="126"/>
      <c r="HWN46" s="126"/>
      <c r="HWO46" s="126"/>
      <c r="HWP46" s="126"/>
      <c r="HWQ46" s="126"/>
      <c r="HWR46" s="126"/>
      <c r="HWS46" s="126"/>
      <c r="HWT46" s="126"/>
      <c r="HWU46" s="126"/>
      <c r="HWV46" s="126"/>
      <c r="HWW46" s="126"/>
      <c r="HWX46" s="126"/>
      <c r="HWY46" s="126"/>
      <c r="HWZ46" s="126"/>
      <c r="HXA46" s="126"/>
      <c r="HXB46" s="126"/>
      <c r="HXC46" s="126"/>
      <c r="HXD46" s="126"/>
      <c r="HXE46" s="126"/>
      <c r="HXF46" s="126"/>
      <c r="HXG46" s="126"/>
      <c r="HXH46" s="126"/>
      <c r="HXI46" s="126"/>
      <c r="HXJ46" s="126"/>
      <c r="HXK46" s="126"/>
      <c r="HXL46" s="126"/>
      <c r="HXM46" s="126"/>
      <c r="HXN46" s="126"/>
      <c r="HXO46" s="126"/>
      <c r="HXP46" s="126"/>
      <c r="HXQ46" s="126"/>
      <c r="HXR46" s="126"/>
      <c r="HXS46" s="126"/>
      <c r="HXT46" s="126"/>
      <c r="HXU46" s="126"/>
      <c r="HXV46" s="126"/>
      <c r="HXW46" s="126"/>
      <c r="HXX46" s="126"/>
      <c r="HXY46" s="126"/>
      <c r="HXZ46" s="126"/>
      <c r="HYA46" s="126"/>
      <c r="HYB46" s="126"/>
      <c r="HYC46" s="126"/>
      <c r="HYD46" s="126"/>
      <c r="HYE46" s="126"/>
      <c r="HYF46" s="126"/>
      <c r="HYG46" s="126"/>
      <c r="HYH46" s="126"/>
      <c r="HYI46" s="126"/>
      <c r="HYJ46" s="126"/>
      <c r="HYK46" s="126"/>
      <c r="HYL46" s="126"/>
      <c r="HYM46" s="126"/>
      <c r="HYN46" s="126"/>
      <c r="HYO46" s="126"/>
      <c r="HYP46" s="126"/>
      <c r="HYQ46" s="126"/>
      <c r="HYR46" s="126"/>
      <c r="HYS46" s="126"/>
      <c r="HYT46" s="126"/>
      <c r="HYU46" s="126"/>
      <c r="HYV46" s="126"/>
      <c r="HYW46" s="126"/>
      <c r="HYX46" s="126"/>
      <c r="HYY46" s="126"/>
      <c r="HYZ46" s="126"/>
      <c r="HZA46" s="126"/>
      <c r="HZB46" s="126"/>
      <c r="HZC46" s="126"/>
      <c r="HZD46" s="126"/>
      <c r="HZE46" s="126"/>
      <c r="HZF46" s="126"/>
      <c r="HZG46" s="126"/>
      <c r="HZH46" s="126"/>
      <c r="HZI46" s="126"/>
      <c r="HZJ46" s="126"/>
      <c r="HZK46" s="126"/>
      <c r="HZL46" s="126"/>
      <c r="HZM46" s="126"/>
      <c r="HZN46" s="126"/>
      <c r="HZO46" s="126"/>
      <c r="HZP46" s="126"/>
      <c r="HZQ46" s="126"/>
      <c r="HZR46" s="126"/>
      <c r="HZS46" s="126"/>
      <c r="HZT46" s="126"/>
      <c r="HZU46" s="126"/>
      <c r="HZV46" s="126"/>
      <c r="HZW46" s="126"/>
      <c r="HZX46" s="126"/>
      <c r="HZY46" s="126"/>
      <c r="HZZ46" s="126"/>
      <c r="IAA46" s="126"/>
      <c r="IAB46" s="126"/>
      <c r="IAC46" s="126"/>
      <c r="IAD46" s="126"/>
      <c r="IAE46" s="126"/>
      <c r="IAF46" s="126"/>
      <c r="IAG46" s="126"/>
      <c r="IAH46" s="126"/>
      <c r="IAI46" s="126"/>
      <c r="IAJ46" s="126"/>
      <c r="IAK46" s="126"/>
      <c r="IAL46" s="126"/>
      <c r="IAM46" s="126"/>
      <c r="IAN46" s="126"/>
      <c r="IAO46" s="126"/>
      <c r="IAP46" s="126"/>
      <c r="IAQ46" s="126"/>
      <c r="IAR46" s="126"/>
      <c r="IAS46" s="126"/>
      <c r="IAT46" s="126"/>
      <c r="IAU46" s="126"/>
      <c r="IAV46" s="126"/>
      <c r="IAW46" s="126"/>
      <c r="IAX46" s="126"/>
      <c r="IAY46" s="126"/>
      <c r="IAZ46" s="126"/>
      <c r="IBA46" s="126"/>
      <c r="IBB46" s="126"/>
      <c r="IBC46" s="126"/>
      <c r="IBD46" s="126"/>
      <c r="IBE46" s="126"/>
      <c r="IBF46" s="126"/>
      <c r="IBG46" s="126"/>
      <c r="IBH46" s="126"/>
      <c r="IBI46" s="126"/>
      <c r="IBJ46" s="126"/>
      <c r="IBK46" s="126"/>
      <c r="IBL46" s="126"/>
      <c r="IBM46" s="126"/>
      <c r="IBN46" s="126"/>
      <c r="IBO46" s="126"/>
      <c r="IBP46" s="126"/>
      <c r="IBQ46" s="126"/>
      <c r="IBR46" s="126"/>
      <c r="IBS46" s="126"/>
      <c r="IBT46" s="126"/>
      <c r="IBU46" s="126"/>
      <c r="IBV46" s="126"/>
      <c r="IBW46" s="126"/>
      <c r="IBX46" s="126"/>
      <c r="IBY46" s="126"/>
      <c r="IBZ46" s="126"/>
      <c r="ICA46" s="126"/>
      <c r="ICB46" s="126"/>
      <c r="ICC46" s="126"/>
      <c r="ICD46" s="126"/>
      <c r="ICE46" s="126"/>
      <c r="ICF46" s="126"/>
      <c r="ICG46" s="126"/>
      <c r="ICH46" s="126"/>
      <c r="ICI46" s="126"/>
      <c r="ICJ46" s="126"/>
      <c r="ICK46" s="126"/>
      <c r="ICL46" s="126"/>
      <c r="ICM46" s="126"/>
      <c r="ICN46" s="126"/>
      <c r="ICO46" s="126"/>
      <c r="ICP46" s="126"/>
      <c r="ICQ46" s="126"/>
      <c r="ICR46" s="126"/>
      <c r="ICS46" s="126"/>
      <c r="ICT46" s="126"/>
      <c r="ICU46" s="126"/>
      <c r="ICV46" s="126"/>
      <c r="ICW46" s="126"/>
      <c r="ICX46" s="126"/>
      <c r="ICY46" s="126"/>
      <c r="ICZ46" s="126"/>
      <c r="IDA46" s="126"/>
      <c r="IDB46" s="126"/>
      <c r="IDC46" s="126"/>
      <c r="IDD46" s="126"/>
      <c r="IDE46" s="126"/>
      <c r="IDF46" s="126"/>
      <c r="IDG46" s="126"/>
      <c r="IDH46" s="126"/>
      <c r="IDI46" s="126"/>
      <c r="IDJ46" s="126"/>
      <c r="IDK46" s="126"/>
      <c r="IDL46" s="126"/>
      <c r="IDM46" s="126"/>
      <c r="IDN46" s="126"/>
      <c r="IDO46" s="126"/>
      <c r="IDP46" s="126"/>
      <c r="IDQ46" s="126"/>
      <c r="IDR46" s="126"/>
      <c r="IDS46" s="126"/>
      <c r="IDT46" s="126"/>
      <c r="IDU46" s="126"/>
      <c r="IDV46" s="126"/>
      <c r="IDW46" s="126"/>
      <c r="IDX46" s="126"/>
      <c r="IDY46" s="126"/>
      <c r="IDZ46" s="126"/>
      <c r="IEA46" s="126"/>
      <c r="IEB46" s="126"/>
      <c r="IEC46" s="126"/>
      <c r="IED46" s="126"/>
      <c r="IEE46" s="126"/>
      <c r="IEF46" s="126"/>
      <c r="IEG46" s="126"/>
      <c r="IEH46" s="126"/>
      <c r="IEI46" s="126"/>
      <c r="IEJ46" s="126"/>
      <c r="IEK46" s="126"/>
      <c r="IEL46" s="126"/>
      <c r="IEM46" s="126"/>
      <c r="IEN46" s="126"/>
      <c r="IEO46" s="126"/>
      <c r="IEP46" s="126"/>
      <c r="IEQ46" s="126"/>
      <c r="IER46" s="126"/>
      <c r="IES46" s="126"/>
      <c r="IET46" s="126"/>
      <c r="IEU46" s="126"/>
      <c r="IEV46" s="126"/>
      <c r="IEW46" s="126"/>
      <c r="IEX46" s="126"/>
      <c r="IEY46" s="126"/>
      <c r="IEZ46" s="126"/>
      <c r="IFA46" s="126"/>
      <c r="IFB46" s="126"/>
      <c r="IFC46" s="126"/>
      <c r="IFD46" s="126"/>
      <c r="IFE46" s="126"/>
      <c r="IFF46" s="126"/>
      <c r="IFG46" s="126"/>
      <c r="IFH46" s="126"/>
      <c r="IFI46" s="126"/>
      <c r="IFJ46" s="126"/>
      <c r="IFK46" s="126"/>
      <c r="IFL46" s="126"/>
      <c r="IFM46" s="126"/>
      <c r="IFN46" s="126"/>
      <c r="IFO46" s="126"/>
      <c r="IFP46" s="126"/>
      <c r="IFQ46" s="126"/>
      <c r="IFR46" s="126"/>
      <c r="IFS46" s="126"/>
      <c r="IFT46" s="126"/>
      <c r="IFU46" s="126"/>
      <c r="IFV46" s="126"/>
      <c r="IFW46" s="126"/>
      <c r="IFX46" s="126"/>
      <c r="IFY46" s="126"/>
      <c r="IFZ46" s="126"/>
      <c r="IGA46" s="126"/>
      <c r="IGB46" s="126"/>
      <c r="IGC46" s="126"/>
      <c r="IGD46" s="126"/>
      <c r="IGE46" s="126"/>
      <c r="IGF46" s="126"/>
      <c r="IGG46" s="126"/>
      <c r="IGH46" s="126"/>
      <c r="IGI46" s="126"/>
      <c r="IGJ46" s="126"/>
      <c r="IGK46" s="126"/>
      <c r="IGL46" s="126"/>
      <c r="IGM46" s="126"/>
      <c r="IGN46" s="126"/>
      <c r="IGO46" s="126"/>
      <c r="IGP46" s="126"/>
      <c r="IGQ46" s="126"/>
      <c r="IGR46" s="126"/>
      <c r="IGS46" s="126"/>
      <c r="IGT46" s="126"/>
      <c r="IGU46" s="126"/>
      <c r="IGV46" s="126"/>
      <c r="IGW46" s="126"/>
      <c r="IGX46" s="126"/>
      <c r="IGY46" s="126"/>
      <c r="IGZ46" s="126"/>
      <c r="IHA46" s="126"/>
      <c r="IHB46" s="126"/>
      <c r="IHC46" s="126"/>
      <c r="IHD46" s="126"/>
      <c r="IHE46" s="126"/>
      <c r="IHF46" s="126"/>
      <c r="IHG46" s="126"/>
      <c r="IHH46" s="126"/>
      <c r="IHI46" s="126"/>
      <c r="IHJ46" s="126"/>
      <c r="IHK46" s="126"/>
      <c r="IHL46" s="126"/>
      <c r="IHM46" s="126"/>
      <c r="IHN46" s="126"/>
      <c r="IHO46" s="126"/>
      <c r="IHP46" s="126"/>
      <c r="IHQ46" s="126"/>
      <c r="IHR46" s="126"/>
      <c r="IHS46" s="126"/>
      <c r="IHT46" s="126"/>
      <c r="IHU46" s="126"/>
      <c r="IHV46" s="126"/>
      <c r="IHW46" s="126"/>
      <c r="IHX46" s="126"/>
      <c r="IHY46" s="126"/>
      <c r="IHZ46" s="126"/>
      <c r="IIA46" s="126"/>
      <c r="IIB46" s="126"/>
      <c r="IIC46" s="126"/>
      <c r="IID46" s="126"/>
      <c r="IIE46" s="126"/>
      <c r="IIF46" s="126"/>
      <c r="IIG46" s="126"/>
      <c r="IIH46" s="126"/>
      <c r="III46" s="126"/>
      <c r="IIJ46" s="126"/>
      <c r="IIK46" s="126"/>
      <c r="IIL46" s="126"/>
      <c r="IIM46" s="126"/>
      <c r="IIN46" s="126"/>
      <c r="IIO46" s="126"/>
      <c r="IIP46" s="126"/>
      <c r="IIQ46" s="126"/>
      <c r="IIR46" s="126"/>
      <c r="IIS46" s="126"/>
      <c r="IIT46" s="126"/>
      <c r="IIU46" s="126"/>
      <c r="IIV46" s="126"/>
      <c r="IIW46" s="126"/>
      <c r="IIX46" s="126"/>
      <c r="IIY46" s="126"/>
      <c r="IIZ46" s="126"/>
      <c r="IJA46" s="126"/>
      <c r="IJB46" s="126"/>
      <c r="IJC46" s="126"/>
      <c r="IJD46" s="126"/>
      <c r="IJE46" s="126"/>
      <c r="IJF46" s="126"/>
      <c r="IJG46" s="126"/>
      <c r="IJH46" s="126"/>
      <c r="IJI46" s="126"/>
      <c r="IJJ46" s="126"/>
      <c r="IJK46" s="126"/>
      <c r="IJL46" s="126"/>
      <c r="IJM46" s="126"/>
      <c r="IJN46" s="126"/>
      <c r="IJO46" s="126"/>
      <c r="IJP46" s="126"/>
      <c r="IJQ46" s="126"/>
      <c r="IJR46" s="126"/>
      <c r="IJS46" s="126"/>
      <c r="IJT46" s="126"/>
      <c r="IJU46" s="126"/>
      <c r="IJV46" s="126"/>
      <c r="IJW46" s="126"/>
      <c r="IJX46" s="126"/>
      <c r="IJY46" s="126"/>
      <c r="IJZ46" s="126"/>
      <c r="IKA46" s="126"/>
      <c r="IKB46" s="126"/>
      <c r="IKC46" s="126"/>
      <c r="IKD46" s="126"/>
      <c r="IKE46" s="126"/>
      <c r="IKF46" s="126"/>
      <c r="IKG46" s="126"/>
      <c r="IKH46" s="126"/>
      <c r="IKI46" s="126"/>
      <c r="IKJ46" s="126"/>
      <c r="IKK46" s="126"/>
      <c r="IKL46" s="126"/>
      <c r="IKM46" s="126"/>
      <c r="IKN46" s="126"/>
      <c r="IKO46" s="126"/>
      <c r="IKP46" s="126"/>
      <c r="IKQ46" s="126"/>
      <c r="IKR46" s="126"/>
      <c r="IKS46" s="126"/>
      <c r="IKT46" s="126"/>
      <c r="IKU46" s="126"/>
      <c r="IKV46" s="126"/>
      <c r="IKW46" s="126"/>
      <c r="IKX46" s="126"/>
      <c r="IKY46" s="126"/>
      <c r="IKZ46" s="126"/>
      <c r="ILA46" s="126"/>
      <c r="ILB46" s="126"/>
      <c r="ILC46" s="126"/>
      <c r="ILD46" s="126"/>
      <c r="ILE46" s="126"/>
      <c r="ILF46" s="126"/>
      <c r="ILG46" s="126"/>
      <c r="ILH46" s="126"/>
      <c r="ILI46" s="126"/>
      <c r="ILJ46" s="126"/>
      <c r="ILK46" s="126"/>
      <c r="ILL46" s="126"/>
      <c r="ILM46" s="126"/>
      <c r="ILN46" s="126"/>
      <c r="ILO46" s="126"/>
      <c r="ILP46" s="126"/>
      <c r="ILQ46" s="126"/>
      <c r="ILR46" s="126"/>
      <c r="ILS46" s="126"/>
      <c r="ILT46" s="126"/>
      <c r="ILU46" s="126"/>
      <c r="ILV46" s="126"/>
      <c r="ILW46" s="126"/>
      <c r="ILX46" s="126"/>
      <c r="ILY46" s="126"/>
      <c r="ILZ46" s="126"/>
      <c r="IMA46" s="126"/>
      <c r="IMB46" s="126"/>
      <c r="IMC46" s="126"/>
      <c r="IMD46" s="126"/>
      <c r="IME46" s="126"/>
      <c r="IMF46" s="126"/>
      <c r="IMG46" s="126"/>
      <c r="IMH46" s="126"/>
      <c r="IMI46" s="126"/>
      <c r="IMJ46" s="126"/>
      <c r="IMK46" s="126"/>
      <c r="IML46" s="126"/>
      <c r="IMM46" s="126"/>
      <c r="IMN46" s="126"/>
      <c r="IMO46" s="126"/>
      <c r="IMP46" s="126"/>
      <c r="IMQ46" s="126"/>
      <c r="IMR46" s="126"/>
      <c r="IMS46" s="126"/>
      <c r="IMT46" s="126"/>
      <c r="IMU46" s="126"/>
      <c r="IMV46" s="126"/>
      <c r="IMW46" s="126"/>
      <c r="IMX46" s="126"/>
      <c r="IMY46" s="126"/>
      <c r="IMZ46" s="126"/>
      <c r="INA46" s="126"/>
      <c r="INB46" s="126"/>
      <c r="INC46" s="126"/>
      <c r="IND46" s="126"/>
      <c r="INE46" s="126"/>
      <c r="INF46" s="126"/>
      <c r="ING46" s="126"/>
      <c r="INH46" s="126"/>
      <c r="INI46" s="126"/>
      <c r="INJ46" s="126"/>
      <c r="INK46" s="126"/>
      <c r="INL46" s="126"/>
      <c r="INM46" s="126"/>
      <c r="INN46" s="126"/>
      <c r="INO46" s="126"/>
      <c r="INP46" s="126"/>
      <c r="INQ46" s="126"/>
      <c r="INR46" s="126"/>
      <c r="INS46" s="126"/>
      <c r="INT46" s="126"/>
      <c r="INU46" s="126"/>
      <c r="INV46" s="126"/>
      <c r="INW46" s="126"/>
      <c r="INX46" s="126"/>
      <c r="INY46" s="126"/>
      <c r="INZ46" s="126"/>
      <c r="IOA46" s="126"/>
      <c r="IOB46" s="126"/>
      <c r="IOC46" s="126"/>
      <c r="IOD46" s="126"/>
      <c r="IOE46" s="126"/>
      <c r="IOF46" s="126"/>
      <c r="IOG46" s="126"/>
      <c r="IOH46" s="126"/>
      <c r="IOI46" s="126"/>
      <c r="IOJ46" s="126"/>
      <c r="IOK46" s="126"/>
      <c r="IOL46" s="126"/>
      <c r="IOM46" s="126"/>
      <c r="ION46" s="126"/>
      <c r="IOO46" s="126"/>
      <c r="IOP46" s="126"/>
      <c r="IOQ46" s="126"/>
      <c r="IOR46" s="126"/>
      <c r="IOS46" s="126"/>
      <c r="IOT46" s="126"/>
      <c r="IOU46" s="126"/>
      <c r="IOV46" s="126"/>
      <c r="IOW46" s="126"/>
      <c r="IOX46" s="126"/>
      <c r="IOY46" s="126"/>
      <c r="IOZ46" s="126"/>
      <c r="IPA46" s="126"/>
      <c r="IPB46" s="126"/>
      <c r="IPC46" s="126"/>
      <c r="IPD46" s="126"/>
      <c r="IPE46" s="126"/>
      <c r="IPF46" s="126"/>
      <c r="IPG46" s="126"/>
      <c r="IPH46" s="126"/>
      <c r="IPI46" s="126"/>
      <c r="IPJ46" s="126"/>
      <c r="IPK46" s="126"/>
      <c r="IPL46" s="126"/>
      <c r="IPM46" s="126"/>
      <c r="IPN46" s="126"/>
      <c r="IPO46" s="126"/>
      <c r="IPP46" s="126"/>
      <c r="IPQ46" s="126"/>
      <c r="IPR46" s="126"/>
      <c r="IPS46" s="126"/>
      <c r="IPT46" s="126"/>
      <c r="IPU46" s="126"/>
      <c r="IPV46" s="126"/>
      <c r="IPW46" s="126"/>
      <c r="IPX46" s="126"/>
      <c r="IPY46" s="126"/>
      <c r="IPZ46" s="126"/>
      <c r="IQA46" s="126"/>
      <c r="IQB46" s="126"/>
      <c r="IQC46" s="126"/>
      <c r="IQD46" s="126"/>
      <c r="IQE46" s="126"/>
      <c r="IQF46" s="126"/>
      <c r="IQG46" s="126"/>
      <c r="IQH46" s="126"/>
      <c r="IQI46" s="126"/>
      <c r="IQJ46" s="126"/>
      <c r="IQK46" s="126"/>
      <c r="IQL46" s="126"/>
      <c r="IQM46" s="126"/>
      <c r="IQN46" s="126"/>
      <c r="IQO46" s="126"/>
      <c r="IQP46" s="126"/>
      <c r="IQQ46" s="126"/>
      <c r="IQR46" s="126"/>
      <c r="IQS46" s="126"/>
      <c r="IQT46" s="126"/>
      <c r="IQU46" s="126"/>
      <c r="IQV46" s="126"/>
      <c r="IQW46" s="126"/>
      <c r="IQX46" s="126"/>
      <c r="IQY46" s="126"/>
      <c r="IQZ46" s="126"/>
      <c r="IRA46" s="126"/>
      <c r="IRB46" s="126"/>
      <c r="IRC46" s="126"/>
      <c r="IRD46" s="126"/>
      <c r="IRE46" s="126"/>
      <c r="IRF46" s="126"/>
      <c r="IRG46" s="126"/>
      <c r="IRH46" s="126"/>
      <c r="IRI46" s="126"/>
      <c r="IRJ46" s="126"/>
      <c r="IRK46" s="126"/>
      <c r="IRL46" s="126"/>
      <c r="IRM46" s="126"/>
      <c r="IRN46" s="126"/>
      <c r="IRO46" s="126"/>
      <c r="IRP46" s="126"/>
      <c r="IRQ46" s="126"/>
      <c r="IRR46" s="126"/>
      <c r="IRS46" s="126"/>
      <c r="IRT46" s="126"/>
      <c r="IRU46" s="126"/>
      <c r="IRV46" s="126"/>
      <c r="IRW46" s="126"/>
      <c r="IRX46" s="126"/>
      <c r="IRY46" s="126"/>
      <c r="IRZ46" s="126"/>
      <c r="ISA46" s="126"/>
      <c r="ISB46" s="126"/>
      <c r="ISC46" s="126"/>
      <c r="ISD46" s="126"/>
      <c r="ISE46" s="126"/>
      <c r="ISF46" s="126"/>
      <c r="ISG46" s="126"/>
      <c r="ISH46" s="126"/>
      <c r="ISI46" s="126"/>
      <c r="ISJ46" s="126"/>
      <c r="ISK46" s="126"/>
      <c r="ISL46" s="126"/>
      <c r="ISM46" s="126"/>
      <c r="ISN46" s="126"/>
      <c r="ISO46" s="126"/>
      <c r="ISP46" s="126"/>
      <c r="ISQ46" s="126"/>
      <c r="ISR46" s="126"/>
      <c r="ISS46" s="126"/>
      <c r="IST46" s="126"/>
      <c r="ISU46" s="126"/>
      <c r="ISV46" s="126"/>
      <c r="ISW46" s="126"/>
      <c r="ISX46" s="126"/>
      <c r="ISY46" s="126"/>
      <c r="ISZ46" s="126"/>
      <c r="ITA46" s="126"/>
      <c r="ITB46" s="126"/>
      <c r="ITC46" s="126"/>
      <c r="ITD46" s="126"/>
      <c r="ITE46" s="126"/>
      <c r="ITF46" s="126"/>
      <c r="ITG46" s="126"/>
      <c r="ITH46" s="126"/>
      <c r="ITI46" s="126"/>
      <c r="ITJ46" s="126"/>
      <c r="ITK46" s="126"/>
      <c r="ITL46" s="126"/>
      <c r="ITM46" s="126"/>
      <c r="ITN46" s="126"/>
      <c r="ITO46" s="126"/>
      <c r="ITP46" s="126"/>
      <c r="ITQ46" s="126"/>
      <c r="ITR46" s="126"/>
      <c r="ITS46" s="126"/>
      <c r="ITT46" s="126"/>
      <c r="ITU46" s="126"/>
      <c r="ITV46" s="126"/>
      <c r="ITW46" s="126"/>
      <c r="ITX46" s="126"/>
      <c r="ITY46" s="126"/>
      <c r="ITZ46" s="126"/>
      <c r="IUA46" s="126"/>
      <c r="IUB46" s="126"/>
      <c r="IUC46" s="126"/>
      <c r="IUD46" s="126"/>
      <c r="IUE46" s="126"/>
      <c r="IUF46" s="126"/>
      <c r="IUG46" s="126"/>
      <c r="IUH46" s="126"/>
      <c r="IUI46" s="126"/>
      <c r="IUJ46" s="126"/>
      <c r="IUK46" s="126"/>
      <c r="IUL46" s="126"/>
      <c r="IUM46" s="126"/>
      <c r="IUN46" s="126"/>
      <c r="IUO46" s="126"/>
      <c r="IUP46" s="126"/>
      <c r="IUQ46" s="126"/>
      <c r="IUR46" s="126"/>
      <c r="IUS46" s="126"/>
      <c r="IUT46" s="126"/>
      <c r="IUU46" s="126"/>
      <c r="IUV46" s="126"/>
      <c r="IUW46" s="126"/>
      <c r="IUX46" s="126"/>
      <c r="IUY46" s="126"/>
      <c r="IUZ46" s="126"/>
      <c r="IVA46" s="126"/>
      <c r="IVB46" s="126"/>
      <c r="IVC46" s="126"/>
      <c r="IVD46" s="126"/>
      <c r="IVE46" s="126"/>
      <c r="IVF46" s="126"/>
      <c r="IVG46" s="126"/>
      <c r="IVH46" s="126"/>
      <c r="IVI46" s="126"/>
      <c r="IVJ46" s="126"/>
      <c r="IVK46" s="126"/>
      <c r="IVL46" s="126"/>
      <c r="IVM46" s="126"/>
      <c r="IVN46" s="126"/>
      <c r="IVO46" s="126"/>
      <c r="IVP46" s="126"/>
      <c r="IVQ46" s="126"/>
      <c r="IVR46" s="126"/>
      <c r="IVS46" s="126"/>
      <c r="IVT46" s="126"/>
      <c r="IVU46" s="126"/>
      <c r="IVV46" s="126"/>
      <c r="IVW46" s="126"/>
      <c r="IVX46" s="126"/>
      <c r="IVY46" s="126"/>
      <c r="IVZ46" s="126"/>
      <c r="IWA46" s="126"/>
      <c r="IWB46" s="126"/>
      <c r="IWC46" s="126"/>
      <c r="IWD46" s="126"/>
      <c r="IWE46" s="126"/>
      <c r="IWF46" s="126"/>
      <c r="IWG46" s="126"/>
      <c r="IWH46" s="126"/>
      <c r="IWI46" s="126"/>
      <c r="IWJ46" s="126"/>
      <c r="IWK46" s="126"/>
      <c r="IWL46" s="126"/>
      <c r="IWM46" s="126"/>
      <c r="IWN46" s="126"/>
      <c r="IWO46" s="126"/>
      <c r="IWP46" s="126"/>
      <c r="IWQ46" s="126"/>
      <c r="IWR46" s="126"/>
      <c r="IWS46" s="126"/>
      <c r="IWT46" s="126"/>
      <c r="IWU46" s="126"/>
      <c r="IWV46" s="126"/>
      <c r="IWW46" s="126"/>
      <c r="IWX46" s="126"/>
      <c r="IWY46" s="126"/>
      <c r="IWZ46" s="126"/>
      <c r="IXA46" s="126"/>
      <c r="IXB46" s="126"/>
      <c r="IXC46" s="126"/>
      <c r="IXD46" s="126"/>
      <c r="IXE46" s="126"/>
      <c r="IXF46" s="126"/>
      <c r="IXG46" s="126"/>
      <c r="IXH46" s="126"/>
      <c r="IXI46" s="126"/>
      <c r="IXJ46" s="126"/>
      <c r="IXK46" s="126"/>
      <c r="IXL46" s="126"/>
      <c r="IXM46" s="126"/>
      <c r="IXN46" s="126"/>
      <c r="IXO46" s="126"/>
      <c r="IXP46" s="126"/>
      <c r="IXQ46" s="126"/>
      <c r="IXR46" s="126"/>
      <c r="IXS46" s="126"/>
      <c r="IXT46" s="126"/>
      <c r="IXU46" s="126"/>
      <c r="IXV46" s="126"/>
      <c r="IXW46" s="126"/>
      <c r="IXX46" s="126"/>
      <c r="IXY46" s="126"/>
      <c r="IXZ46" s="126"/>
      <c r="IYA46" s="126"/>
      <c r="IYB46" s="126"/>
      <c r="IYC46" s="126"/>
      <c r="IYD46" s="126"/>
      <c r="IYE46" s="126"/>
      <c r="IYF46" s="126"/>
      <c r="IYG46" s="126"/>
      <c r="IYH46" s="126"/>
      <c r="IYI46" s="126"/>
      <c r="IYJ46" s="126"/>
      <c r="IYK46" s="126"/>
      <c r="IYL46" s="126"/>
      <c r="IYM46" s="126"/>
      <c r="IYN46" s="126"/>
      <c r="IYO46" s="126"/>
      <c r="IYP46" s="126"/>
      <c r="IYQ46" s="126"/>
      <c r="IYR46" s="126"/>
      <c r="IYS46" s="126"/>
      <c r="IYT46" s="126"/>
      <c r="IYU46" s="126"/>
      <c r="IYV46" s="126"/>
      <c r="IYW46" s="126"/>
      <c r="IYX46" s="126"/>
      <c r="IYY46" s="126"/>
      <c r="IYZ46" s="126"/>
      <c r="IZA46" s="126"/>
      <c r="IZB46" s="126"/>
      <c r="IZC46" s="126"/>
      <c r="IZD46" s="126"/>
      <c r="IZE46" s="126"/>
      <c r="IZF46" s="126"/>
      <c r="IZG46" s="126"/>
      <c r="IZH46" s="126"/>
      <c r="IZI46" s="126"/>
      <c r="IZJ46" s="126"/>
      <c r="IZK46" s="126"/>
      <c r="IZL46" s="126"/>
      <c r="IZM46" s="126"/>
      <c r="IZN46" s="126"/>
      <c r="IZO46" s="126"/>
      <c r="IZP46" s="126"/>
      <c r="IZQ46" s="126"/>
      <c r="IZR46" s="126"/>
      <c r="IZS46" s="126"/>
      <c r="IZT46" s="126"/>
      <c r="IZU46" s="126"/>
      <c r="IZV46" s="126"/>
      <c r="IZW46" s="126"/>
      <c r="IZX46" s="126"/>
      <c r="IZY46" s="126"/>
      <c r="IZZ46" s="126"/>
      <c r="JAA46" s="126"/>
      <c r="JAB46" s="126"/>
      <c r="JAC46" s="126"/>
      <c r="JAD46" s="126"/>
      <c r="JAE46" s="126"/>
      <c r="JAF46" s="126"/>
      <c r="JAG46" s="126"/>
      <c r="JAH46" s="126"/>
      <c r="JAI46" s="126"/>
      <c r="JAJ46" s="126"/>
      <c r="JAK46" s="126"/>
      <c r="JAL46" s="126"/>
      <c r="JAM46" s="126"/>
      <c r="JAN46" s="126"/>
      <c r="JAO46" s="126"/>
      <c r="JAP46" s="126"/>
      <c r="JAQ46" s="126"/>
      <c r="JAR46" s="126"/>
      <c r="JAS46" s="126"/>
      <c r="JAT46" s="126"/>
      <c r="JAU46" s="126"/>
      <c r="JAV46" s="126"/>
      <c r="JAW46" s="126"/>
      <c r="JAX46" s="126"/>
      <c r="JAY46" s="126"/>
      <c r="JAZ46" s="126"/>
      <c r="JBA46" s="126"/>
      <c r="JBB46" s="126"/>
      <c r="JBC46" s="126"/>
      <c r="JBD46" s="126"/>
      <c r="JBE46" s="126"/>
      <c r="JBF46" s="126"/>
      <c r="JBG46" s="126"/>
      <c r="JBH46" s="126"/>
      <c r="JBI46" s="126"/>
      <c r="JBJ46" s="126"/>
      <c r="JBK46" s="126"/>
      <c r="JBL46" s="126"/>
      <c r="JBM46" s="126"/>
      <c r="JBN46" s="126"/>
      <c r="JBO46" s="126"/>
      <c r="JBP46" s="126"/>
      <c r="JBQ46" s="126"/>
      <c r="JBR46" s="126"/>
      <c r="JBS46" s="126"/>
      <c r="JBT46" s="126"/>
      <c r="JBU46" s="126"/>
      <c r="JBV46" s="126"/>
      <c r="JBW46" s="126"/>
      <c r="JBX46" s="126"/>
      <c r="JBY46" s="126"/>
      <c r="JBZ46" s="126"/>
      <c r="JCA46" s="126"/>
      <c r="JCB46" s="126"/>
      <c r="JCC46" s="126"/>
      <c r="JCD46" s="126"/>
      <c r="JCE46" s="126"/>
      <c r="JCF46" s="126"/>
      <c r="JCG46" s="126"/>
      <c r="JCH46" s="126"/>
      <c r="JCI46" s="126"/>
      <c r="JCJ46" s="126"/>
      <c r="JCK46" s="126"/>
      <c r="JCL46" s="126"/>
      <c r="JCM46" s="126"/>
      <c r="JCN46" s="126"/>
      <c r="JCO46" s="126"/>
      <c r="JCP46" s="126"/>
      <c r="JCQ46" s="126"/>
      <c r="JCR46" s="126"/>
      <c r="JCS46" s="126"/>
      <c r="JCT46" s="126"/>
      <c r="JCU46" s="126"/>
      <c r="JCV46" s="126"/>
      <c r="JCW46" s="126"/>
      <c r="JCX46" s="126"/>
      <c r="JCY46" s="126"/>
      <c r="JCZ46" s="126"/>
      <c r="JDA46" s="126"/>
      <c r="JDB46" s="126"/>
      <c r="JDC46" s="126"/>
      <c r="JDD46" s="126"/>
      <c r="JDE46" s="126"/>
      <c r="JDF46" s="126"/>
      <c r="JDG46" s="126"/>
      <c r="JDH46" s="126"/>
      <c r="JDI46" s="126"/>
      <c r="JDJ46" s="126"/>
      <c r="JDK46" s="126"/>
      <c r="JDL46" s="126"/>
      <c r="JDM46" s="126"/>
      <c r="JDN46" s="126"/>
      <c r="JDO46" s="126"/>
      <c r="JDP46" s="126"/>
      <c r="JDQ46" s="126"/>
      <c r="JDR46" s="126"/>
      <c r="JDS46" s="126"/>
      <c r="JDT46" s="126"/>
      <c r="JDU46" s="126"/>
      <c r="JDV46" s="126"/>
      <c r="JDW46" s="126"/>
      <c r="JDX46" s="126"/>
      <c r="JDY46" s="126"/>
      <c r="JDZ46" s="126"/>
      <c r="JEA46" s="126"/>
      <c r="JEB46" s="126"/>
      <c r="JEC46" s="126"/>
      <c r="JED46" s="126"/>
      <c r="JEE46" s="126"/>
      <c r="JEF46" s="126"/>
      <c r="JEG46" s="126"/>
      <c r="JEH46" s="126"/>
      <c r="JEI46" s="126"/>
      <c r="JEJ46" s="126"/>
      <c r="JEK46" s="126"/>
      <c r="JEL46" s="126"/>
      <c r="JEM46" s="126"/>
      <c r="JEN46" s="126"/>
      <c r="JEO46" s="126"/>
      <c r="JEP46" s="126"/>
      <c r="JEQ46" s="126"/>
      <c r="JER46" s="126"/>
      <c r="JES46" s="126"/>
      <c r="JET46" s="126"/>
      <c r="JEU46" s="126"/>
      <c r="JEV46" s="126"/>
      <c r="JEW46" s="126"/>
      <c r="JEX46" s="126"/>
      <c r="JEY46" s="126"/>
      <c r="JEZ46" s="126"/>
      <c r="JFA46" s="126"/>
      <c r="JFB46" s="126"/>
      <c r="JFC46" s="126"/>
      <c r="JFD46" s="126"/>
      <c r="JFE46" s="126"/>
      <c r="JFF46" s="126"/>
      <c r="JFG46" s="126"/>
      <c r="JFH46" s="126"/>
      <c r="JFI46" s="126"/>
      <c r="JFJ46" s="126"/>
      <c r="JFK46" s="126"/>
      <c r="JFL46" s="126"/>
      <c r="JFM46" s="126"/>
      <c r="JFN46" s="126"/>
      <c r="JFO46" s="126"/>
      <c r="JFP46" s="126"/>
      <c r="JFQ46" s="126"/>
      <c r="JFR46" s="126"/>
      <c r="JFS46" s="126"/>
      <c r="JFT46" s="126"/>
      <c r="JFU46" s="126"/>
      <c r="JFV46" s="126"/>
      <c r="JFW46" s="126"/>
      <c r="JFX46" s="126"/>
      <c r="JFY46" s="126"/>
      <c r="JFZ46" s="126"/>
      <c r="JGA46" s="126"/>
      <c r="JGB46" s="126"/>
      <c r="JGC46" s="126"/>
      <c r="JGD46" s="126"/>
      <c r="JGE46" s="126"/>
      <c r="JGF46" s="126"/>
      <c r="JGG46" s="126"/>
      <c r="JGH46" s="126"/>
      <c r="JGI46" s="126"/>
      <c r="JGJ46" s="126"/>
      <c r="JGK46" s="126"/>
      <c r="JGL46" s="126"/>
      <c r="JGM46" s="126"/>
      <c r="JGN46" s="126"/>
      <c r="JGO46" s="126"/>
      <c r="JGP46" s="126"/>
      <c r="JGQ46" s="126"/>
      <c r="JGR46" s="126"/>
      <c r="JGS46" s="126"/>
      <c r="JGT46" s="126"/>
      <c r="JGU46" s="126"/>
      <c r="JGV46" s="126"/>
      <c r="JGW46" s="126"/>
      <c r="JGX46" s="126"/>
      <c r="JGY46" s="126"/>
      <c r="JGZ46" s="126"/>
      <c r="JHA46" s="126"/>
      <c r="JHB46" s="126"/>
      <c r="JHC46" s="126"/>
      <c r="JHD46" s="126"/>
      <c r="JHE46" s="126"/>
      <c r="JHF46" s="126"/>
      <c r="JHG46" s="126"/>
      <c r="JHH46" s="126"/>
      <c r="JHI46" s="126"/>
      <c r="JHJ46" s="126"/>
      <c r="JHK46" s="126"/>
      <c r="JHL46" s="126"/>
      <c r="JHM46" s="126"/>
      <c r="JHN46" s="126"/>
      <c r="JHO46" s="126"/>
      <c r="JHP46" s="126"/>
      <c r="JHQ46" s="126"/>
      <c r="JHR46" s="126"/>
      <c r="JHS46" s="126"/>
      <c r="JHT46" s="126"/>
      <c r="JHU46" s="126"/>
      <c r="JHV46" s="126"/>
      <c r="JHW46" s="126"/>
      <c r="JHX46" s="126"/>
      <c r="JHY46" s="126"/>
      <c r="JHZ46" s="126"/>
      <c r="JIA46" s="126"/>
      <c r="JIB46" s="126"/>
      <c r="JIC46" s="126"/>
      <c r="JID46" s="126"/>
      <c r="JIE46" s="126"/>
      <c r="JIF46" s="126"/>
      <c r="JIG46" s="126"/>
      <c r="JIH46" s="126"/>
      <c r="JII46" s="126"/>
      <c r="JIJ46" s="126"/>
      <c r="JIK46" s="126"/>
      <c r="JIL46" s="126"/>
      <c r="JIM46" s="126"/>
      <c r="JIN46" s="126"/>
      <c r="JIO46" s="126"/>
      <c r="JIP46" s="126"/>
      <c r="JIQ46" s="126"/>
      <c r="JIR46" s="126"/>
      <c r="JIS46" s="126"/>
      <c r="JIT46" s="126"/>
      <c r="JIU46" s="126"/>
      <c r="JIV46" s="126"/>
      <c r="JIW46" s="126"/>
      <c r="JIX46" s="126"/>
      <c r="JIY46" s="126"/>
      <c r="JIZ46" s="126"/>
      <c r="JJA46" s="126"/>
      <c r="JJB46" s="126"/>
      <c r="JJC46" s="126"/>
      <c r="JJD46" s="126"/>
      <c r="JJE46" s="126"/>
      <c r="JJF46" s="126"/>
      <c r="JJG46" s="126"/>
      <c r="JJH46" s="126"/>
      <c r="JJI46" s="126"/>
      <c r="JJJ46" s="126"/>
      <c r="JJK46" s="126"/>
      <c r="JJL46" s="126"/>
      <c r="JJM46" s="126"/>
      <c r="JJN46" s="126"/>
      <c r="JJO46" s="126"/>
      <c r="JJP46" s="126"/>
      <c r="JJQ46" s="126"/>
      <c r="JJR46" s="126"/>
      <c r="JJS46" s="126"/>
      <c r="JJT46" s="126"/>
      <c r="JJU46" s="126"/>
      <c r="JJV46" s="126"/>
      <c r="JJW46" s="126"/>
      <c r="JJX46" s="126"/>
      <c r="JJY46" s="126"/>
      <c r="JJZ46" s="126"/>
      <c r="JKA46" s="126"/>
      <c r="JKB46" s="126"/>
      <c r="JKC46" s="126"/>
      <c r="JKD46" s="126"/>
      <c r="JKE46" s="126"/>
      <c r="JKF46" s="126"/>
      <c r="JKG46" s="126"/>
      <c r="JKH46" s="126"/>
      <c r="JKI46" s="126"/>
      <c r="JKJ46" s="126"/>
      <c r="JKK46" s="126"/>
      <c r="JKL46" s="126"/>
      <c r="JKM46" s="126"/>
      <c r="JKN46" s="126"/>
      <c r="JKO46" s="126"/>
      <c r="JKP46" s="126"/>
      <c r="JKQ46" s="126"/>
      <c r="JKR46" s="126"/>
      <c r="JKS46" s="126"/>
      <c r="JKT46" s="126"/>
      <c r="JKU46" s="126"/>
      <c r="JKV46" s="126"/>
      <c r="JKW46" s="126"/>
      <c r="JKX46" s="126"/>
      <c r="JKY46" s="126"/>
      <c r="JKZ46" s="126"/>
      <c r="JLA46" s="126"/>
      <c r="JLB46" s="126"/>
      <c r="JLC46" s="126"/>
      <c r="JLD46" s="126"/>
      <c r="JLE46" s="126"/>
      <c r="JLF46" s="126"/>
      <c r="JLG46" s="126"/>
      <c r="JLH46" s="126"/>
      <c r="JLI46" s="126"/>
      <c r="JLJ46" s="126"/>
      <c r="JLK46" s="126"/>
      <c r="JLL46" s="126"/>
      <c r="JLM46" s="126"/>
      <c r="JLN46" s="126"/>
      <c r="JLO46" s="126"/>
      <c r="JLP46" s="126"/>
      <c r="JLQ46" s="126"/>
      <c r="JLR46" s="126"/>
      <c r="JLS46" s="126"/>
      <c r="JLT46" s="126"/>
      <c r="JLU46" s="126"/>
      <c r="JLV46" s="126"/>
      <c r="JLW46" s="126"/>
      <c r="JLX46" s="126"/>
      <c r="JLY46" s="126"/>
      <c r="JLZ46" s="126"/>
      <c r="JMA46" s="126"/>
      <c r="JMB46" s="126"/>
      <c r="JMC46" s="126"/>
      <c r="JMD46" s="126"/>
      <c r="JME46" s="126"/>
      <c r="JMF46" s="126"/>
      <c r="JMG46" s="126"/>
      <c r="JMH46" s="126"/>
      <c r="JMI46" s="126"/>
      <c r="JMJ46" s="126"/>
      <c r="JMK46" s="126"/>
      <c r="JML46" s="126"/>
      <c r="JMM46" s="126"/>
      <c r="JMN46" s="126"/>
      <c r="JMO46" s="126"/>
      <c r="JMP46" s="126"/>
      <c r="JMQ46" s="126"/>
      <c r="JMR46" s="126"/>
      <c r="JMS46" s="126"/>
      <c r="JMT46" s="126"/>
      <c r="JMU46" s="126"/>
      <c r="JMV46" s="126"/>
      <c r="JMW46" s="126"/>
      <c r="JMX46" s="126"/>
      <c r="JMY46" s="126"/>
      <c r="JMZ46" s="126"/>
      <c r="JNA46" s="126"/>
      <c r="JNB46" s="126"/>
      <c r="JNC46" s="126"/>
      <c r="JND46" s="126"/>
      <c r="JNE46" s="126"/>
      <c r="JNF46" s="126"/>
      <c r="JNG46" s="126"/>
      <c r="JNH46" s="126"/>
      <c r="JNI46" s="126"/>
      <c r="JNJ46" s="126"/>
      <c r="JNK46" s="126"/>
      <c r="JNL46" s="126"/>
      <c r="JNM46" s="126"/>
      <c r="JNN46" s="126"/>
      <c r="JNO46" s="126"/>
      <c r="JNP46" s="126"/>
      <c r="JNQ46" s="126"/>
      <c r="JNR46" s="126"/>
      <c r="JNS46" s="126"/>
      <c r="JNT46" s="126"/>
      <c r="JNU46" s="126"/>
      <c r="JNV46" s="126"/>
      <c r="JNW46" s="126"/>
      <c r="JNX46" s="126"/>
      <c r="JNY46" s="126"/>
      <c r="JNZ46" s="126"/>
      <c r="JOA46" s="126"/>
      <c r="JOB46" s="126"/>
      <c r="JOC46" s="126"/>
      <c r="JOD46" s="126"/>
      <c r="JOE46" s="126"/>
      <c r="JOF46" s="126"/>
      <c r="JOG46" s="126"/>
      <c r="JOH46" s="126"/>
      <c r="JOI46" s="126"/>
      <c r="JOJ46" s="126"/>
      <c r="JOK46" s="126"/>
      <c r="JOL46" s="126"/>
      <c r="JOM46" s="126"/>
      <c r="JON46" s="126"/>
      <c r="JOO46" s="126"/>
      <c r="JOP46" s="126"/>
      <c r="JOQ46" s="126"/>
      <c r="JOR46" s="126"/>
      <c r="JOS46" s="126"/>
      <c r="JOT46" s="126"/>
      <c r="JOU46" s="126"/>
      <c r="JOV46" s="126"/>
      <c r="JOW46" s="126"/>
      <c r="JOX46" s="126"/>
      <c r="JOY46" s="126"/>
      <c r="JOZ46" s="126"/>
      <c r="JPA46" s="126"/>
      <c r="JPB46" s="126"/>
      <c r="JPC46" s="126"/>
      <c r="JPD46" s="126"/>
      <c r="JPE46" s="126"/>
      <c r="JPF46" s="126"/>
      <c r="JPG46" s="126"/>
      <c r="JPH46" s="126"/>
      <c r="JPI46" s="126"/>
      <c r="JPJ46" s="126"/>
      <c r="JPK46" s="126"/>
      <c r="JPL46" s="126"/>
      <c r="JPM46" s="126"/>
      <c r="JPN46" s="126"/>
      <c r="JPO46" s="126"/>
      <c r="JPP46" s="126"/>
      <c r="JPQ46" s="126"/>
      <c r="JPR46" s="126"/>
      <c r="JPS46" s="126"/>
      <c r="JPT46" s="126"/>
      <c r="JPU46" s="126"/>
      <c r="JPV46" s="126"/>
      <c r="JPW46" s="126"/>
      <c r="JPX46" s="126"/>
      <c r="JPY46" s="126"/>
      <c r="JPZ46" s="126"/>
      <c r="JQA46" s="126"/>
      <c r="JQB46" s="126"/>
      <c r="JQC46" s="126"/>
      <c r="JQD46" s="126"/>
      <c r="JQE46" s="126"/>
      <c r="JQF46" s="126"/>
      <c r="JQG46" s="126"/>
      <c r="JQH46" s="126"/>
      <c r="JQI46" s="126"/>
      <c r="JQJ46" s="126"/>
      <c r="JQK46" s="126"/>
      <c r="JQL46" s="126"/>
      <c r="JQM46" s="126"/>
      <c r="JQN46" s="126"/>
      <c r="JQO46" s="126"/>
      <c r="JQP46" s="126"/>
      <c r="JQQ46" s="126"/>
      <c r="JQR46" s="126"/>
      <c r="JQS46" s="126"/>
      <c r="JQT46" s="126"/>
      <c r="JQU46" s="126"/>
      <c r="JQV46" s="126"/>
      <c r="JQW46" s="126"/>
      <c r="JQX46" s="126"/>
      <c r="JQY46" s="126"/>
      <c r="JQZ46" s="126"/>
      <c r="JRA46" s="126"/>
      <c r="JRB46" s="126"/>
      <c r="JRC46" s="126"/>
      <c r="JRD46" s="126"/>
      <c r="JRE46" s="126"/>
      <c r="JRF46" s="126"/>
      <c r="JRG46" s="126"/>
      <c r="JRH46" s="126"/>
      <c r="JRI46" s="126"/>
      <c r="JRJ46" s="126"/>
      <c r="JRK46" s="126"/>
      <c r="JRL46" s="126"/>
      <c r="JRM46" s="126"/>
      <c r="JRN46" s="126"/>
      <c r="JRO46" s="126"/>
      <c r="JRP46" s="126"/>
      <c r="JRQ46" s="126"/>
      <c r="JRR46" s="126"/>
      <c r="JRS46" s="126"/>
      <c r="JRT46" s="126"/>
      <c r="JRU46" s="126"/>
      <c r="JRV46" s="126"/>
      <c r="JRW46" s="126"/>
      <c r="JRX46" s="126"/>
      <c r="JRY46" s="126"/>
      <c r="JRZ46" s="126"/>
      <c r="JSA46" s="126"/>
      <c r="JSB46" s="126"/>
      <c r="JSC46" s="126"/>
      <c r="JSD46" s="126"/>
      <c r="JSE46" s="126"/>
      <c r="JSF46" s="126"/>
      <c r="JSG46" s="126"/>
      <c r="JSH46" s="126"/>
      <c r="JSI46" s="126"/>
      <c r="JSJ46" s="126"/>
      <c r="JSK46" s="126"/>
      <c r="JSL46" s="126"/>
      <c r="JSM46" s="126"/>
      <c r="JSN46" s="126"/>
      <c r="JSO46" s="126"/>
      <c r="JSP46" s="126"/>
      <c r="JSQ46" s="126"/>
      <c r="JSR46" s="126"/>
      <c r="JSS46" s="126"/>
      <c r="JST46" s="126"/>
      <c r="JSU46" s="126"/>
      <c r="JSV46" s="126"/>
      <c r="JSW46" s="126"/>
      <c r="JSX46" s="126"/>
      <c r="JSY46" s="126"/>
      <c r="JSZ46" s="126"/>
      <c r="JTA46" s="126"/>
      <c r="JTB46" s="126"/>
      <c r="JTC46" s="126"/>
      <c r="JTD46" s="126"/>
      <c r="JTE46" s="126"/>
      <c r="JTF46" s="126"/>
      <c r="JTG46" s="126"/>
      <c r="JTH46" s="126"/>
      <c r="JTI46" s="126"/>
      <c r="JTJ46" s="126"/>
      <c r="JTK46" s="126"/>
      <c r="JTL46" s="126"/>
      <c r="JTM46" s="126"/>
      <c r="JTN46" s="126"/>
      <c r="JTO46" s="126"/>
      <c r="JTP46" s="126"/>
      <c r="JTQ46" s="126"/>
      <c r="JTR46" s="126"/>
      <c r="JTS46" s="126"/>
      <c r="JTT46" s="126"/>
      <c r="JTU46" s="126"/>
      <c r="JTV46" s="126"/>
      <c r="JTW46" s="126"/>
      <c r="JTX46" s="126"/>
      <c r="JTY46" s="126"/>
      <c r="JTZ46" s="126"/>
      <c r="JUA46" s="126"/>
      <c r="JUB46" s="126"/>
      <c r="JUC46" s="126"/>
      <c r="JUD46" s="126"/>
      <c r="JUE46" s="126"/>
      <c r="JUF46" s="126"/>
      <c r="JUG46" s="126"/>
      <c r="JUH46" s="126"/>
      <c r="JUI46" s="126"/>
      <c r="JUJ46" s="126"/>
      <c r="JUK46" s="126"/>
      <c r="JUL46" s="126"/>
      <c r="JUM46" s="126"/>
      <c r="JUN46" s="126"/>
      <c r="JUO46" s="126"/>
      <c r="JUP46" s="126"/>
      <c r="JUQ46" s="126"/>
      <c r="JUR46" s="126"/>
      <c r="JUS46" s="126"/>
      <c r="JUT46" s="126"/>
      <c r="JUU46" s="126"/>
      <c r="JUV46" s="126"/>
      <c r="JUW46" s="126"/>
      <c r="JUX46" s="126"/>
      <c r="JUY46" s="126"/>
      <c r="JUZ46" s="126"/>
      <c r="JVA46" s="126"/>
      <c r="JVB46" s="126"/>
      <c r="JVC46" s="126"/>
      <c r="JVD46" s="126"/>
      <c r="JVE46" s="126"/>
      <c r="JVF46" s="126"/>
      <c r="JVG46" s="126"/>
      <c r="JVH46" s="126"/>
      <c r="JVI46" s="126"/>
      <c r="JVJ46" s="126"/>
      <c r="JVK46" s="126"/>
      <c r="JVL46" s="126"/>
      <c r="JVM46" s="126"/>
      <c r="JVN46" s="126"/>
      <c r="JVO46" s="126"/>
      <c r="JVP46" s="126"/>
      <c r="JVQ46" s="126"/>
      <c r="JVR46" s="126"/>
      <c r="JVS46" s="126"/>
      <c r="JVT46" s="126"/>
      <c r="JVU46" s="126"/>
      <c r="JVV46" s="126"/>
      <c r="JVW46" s="126"/>
      <c r="JVX46" s="126"/>
      <c r="JVY46" s="126"/>
      <c r="JVZ46" s="126"/>
      <c r="JWA46" s="126"/>
      <c r="JWB46" s="126"/>
      <c r="JWC46" s="126"/>
      <c r="JWD46" s="126"/>
      <c r="JWE46" s="126"/>
      <c r="JWF46" s="126"/>
      <c r="JWG46" s="126"/>
      <c r="JWH46" s="126"/>
      <c r="JWI46" s="126"/>
      <c r="JWJ46" s="126"/>
      <c r="JWK46" s="126"/>
      <c r="JWL46" s="126"/>
      <c r="JWM46" s="126"/>
      <c r="JWN46" s="126"/>
      <c r="JWO46" s="126"/>
      <c r="JWP46" s="126"/>
      <c r="JWQ46" s="126"/>
      <c r="JWR46" s="126"/>
      <c r="JWS46" s="126"/>
      <c r="JWT46" s="126"/>
      <c r="JWU46" s="126"/>
      <c r="JWV46" s="126"/>
      <c r="JWW46" s="126"/>
      <c r="JWX46" s="126"/>
      <c r="JWY46" s="126"/>
      <c r="JWZ46" s="126"/>
      <c r="JXA46" s="126"/>
      <c r="JXB46" s="126"/>
      <c r="JXC46" s="126"/>
      <c r="JXD46" s="126"/>
      <c r="JXE46" s="126"/>
      <c r="JXF46" s="126"/>
      <c r="JXG46" s="126"/>
      <c r="JXH46" s="126"/>
      <c r="JXI46" s="126"/>
      <c r="JXJ46" s="126"/>
      <c r="JXK46" s="126"/>
      <c r="JXL46" s="126"/>
      <c r="JXM46" s="126"/>
      <c r="JXN46" s="126"/>
      <c r="JXO46" s="126"/>
      <c r="JXP46" s="126"/>
      <c r="JXQ46" s="126"/>
      <c r="JXR46" s="126"/>
      <c r="JXS46" s="126"/>
      <c r="JXT46" s="126"/>
      <c r="JXU46" s="126"/>
      <c r="JXV46" s="126"/>
      <c r="JXW46" s="126"/>
      <c r="JXX46" s="126"/>
      <c r="JXY46" s="126"/>
      <c r="JXZ46" s="126"/>
      <c r="JYA46" s="126"/>
      <c r="JYB46" s="126"/>
      <c r="JYC46" s="126"/>
      <c r="JYD46" s="126"/>
      <c r="JYE46" s="126"/>
      <c r="JYF46" s="126"/>
      <c r="JYG46" s="126"/>
      <c r="JYH46" s="126"/>
      <c r="JYI46" s="126"/>
      <c r="JYJ46" s="126"/>
      <c r="JYK46" s="126"/>
      <c r="JYL46" s="126"/>
      <c r="JYM46" s="126"/>
      <c r="JYN46" s="126"/>
      <c r="JYO46" s="126"/>
      <c r="JYP46" s="126"/>
      <c r="JYQ46" s="126"/>
      <c r="JYR46" s="126"/>
      <c r="JYS46" s="126"/>
      <c r="JYT46" s="126"/>
      <c r="JYU46" s="126"/>
      <c r="JYV46" s="126"/>
      <c r="JYW46" s="126"/>
      <c r="JYX46" s="126"/>
      <c r="JYY46" s="126"/>
      <c r="JYZ46" s="126"/>
      <c r="JZA46" s="126"/>
      <c r="JZB46" s="126"/>
      <c r="JZC46" s="126"/>
      <c r="JZD46" s="126"/>
      <c r="JZE46" s="126"/>
      <c r="JZF46" s="126"/>
      <c r="JZG46" s="126"/>
      <c r="JZH46" s="126"/>
      <c r="JZI46" s="126"/>
      <c r="JZJ46" s="126"/>
      <c r="JZK46" s="126"/>
      <c r="JZL46" s="126"/>
      <c r="JZM46" s="126"/>
      <c r="JZN46" s="126"/>
      <c r="JZO46" s="126"/>
      <c r="JZP46" s="126"/>
      <c r="JZQ46" s="126"/>
      <c r="JZR46" s="126"/>
      <c r="JZS46" s="126"/>
      <c r="JZT46" s="126"/>
      <c r="JZU46" s="126"/>
      <c r="JZV46" s="126"/>
      <c r="JZW46" s="126"/>
      <c r="JZX46" s="126"/>
      <c r="JZY46" s="126"/>
      <c r="JZZ46" s="126"/>
      <c r="KAA46" s="126"/>
      <c r="KAB46" s="126"/>
      <c r="KAC46" s="126"/>
      <c r="KAD46" s="126"/>
      <c r="KAE46" s="126"/>
      <c r="KAF46" s="126"/>
      <c r="KAG46" s="126"/>
      <c r="KAH46" s="126"/>
      <c r="KAI46" s="126"/>
      <c r="KAJ46" s="126"/>
      <c r="KAK46" s="126"/>
      <c r="KAL46" s="126"/>
      <c r="KAM46" s="126"/>
      <c r="KAN46" s="126"/>
      <c r="KAO46" s="126"/>
      <c r="KAP46" s="126"/>
      <c r="KAQ46" s="126"/>
      <c r="KAR46" s="126"/>
      <c r="KAS46" s="126"/>
      <c r="KAT46" s="126"/>
      <c r="KAU46" s="126"/>
      <c r="KAV46" s="126"/>
      <c r="KAW46" s="126"/>
      <c r="KAX46" s="126"/>
      <c r="KAY46" s="126"/>
      <c r="KAZ46" s="126"/>
      <c r="KBA46" s="126"/>
      <c r="KBB46" s="126"/>
      <c r="KBC46" s="126"/>
      <c r="KBD46" s="126"/>
      <c r="KBE46" s="126"/>
      <c r="KBF46" s="126"/>
      <c r="KBG46" s="126"/>
      <c r="KBH46" s="126"/>
      <c r="KBI46" s="126"/>
      <c r="KBJ46" s="126"/>
      <c r="KBK46" s="126"/>
      <c r="KBL46" s="126"/>
      <c r="KBM46" s="126"/>
      <c r="KBN46" s="126"/>
      <c r="KBO46" s="126"/>
      <c r="KBP46" s="126"/>
      <c r="KBQ46" s="126"/>
      <c r="KBR46" s="126"/>
      <c r="KBS46" s="126"/>
      <c r="KBT46" s="126"/>
      <c r="KBU46" s="126"/>
      <c r="KBV46" s="126"/>
      <c r="KBW46" s="126"/>
      <c r="KBX46" s="126"/>
      <c r="KBY46" s="126"/>
      <c r="KBZ46" s="126"/>
      <c r="KCA46" s="126"/>
      <c r="KCB46" s="126"/>
      <c r="KCC46" s="126"/>
      <c r="KCD46" s="126"/>
      <c r="KCE46" s="126"/>
      <c r="KCF46" s="126"/>
      <c r="KCG46" s="126"/>
      <c r="KCH46" s="126"/>
      <c r="KCI46" s="126"/>
      <c r="KCJ46" s="126"/>
      <c r="KCK46" s="126"/>
      <c r="KCL46" s="126"/>
      <c r="KCM46" s="126"/>
      <c r="KCN46" s="126"/>
      <c r="KCO46" s="126"/>
      <c r="KCP46" s="126"/>
      <c r="KCQ46" s="126"/>
      <c r="KCR46" s="126"/>
      <c r="KCS46" s="126"/>
      <c r="KCT46" s="126"/>
      <c r="KCU46" s="126"/>
      <c r="KCV46" s="126"/>
      <c r="KCW46" s="126"/>
      <c r="KCX46" s="126"/>
      <c r="KCY46" s="126"/>
      <c r="KCZ46" s="126"/>
      <c r="KDA46" s="126"/>
      <c r="KDB46" s="126"/>
      <c r="KDC46" s="126"/>
      <c r="KDD46" s="126"/>
      <c r="KDE46" s="126"/>
      <c r="KDF46" s="126"/>
      <c r="KDG46" s="126"/>
      <c r="KDH46" s="126"/>
      <c r="KDI46" s="126"/>
      <c r="KDJ46" s="126"/>
      <c r="KDK46" s="126"/>
      <c r="KDL46" s="126"/>
      <c r="KDM46" s="126"/>
      <c r="KDN46" s="126"/>
      <c r="KDO46" s="126"/>
      <c r="KDP46" s="126"/>
      <c r="KDQ46" s="126"/>
      <c r="KDR46" s="126"/>
      <c r="KDS46" s="126"/>
      <c r="KDT46" s="126"/>
      <c r="KDU46" s="126"/>
      <c r="KDV46" s="126"/>
      <c r="KDW46" s="126"/>
      <c r="KDX46" s="126"/>
      <c r="KDY46" s="126"/>
      <c r="KDZ46" s="126"/>
      <c r="KEA46" s="126"/>
      <c r="KEB46" s="126"/>
      <c r="KEC46" s="126"/>
      <c r="KED46" s="126"/>
      <c r="KEE46" s="126"/>
      <c r="KEF46" s="126"/>
      <c r="KEG46" s="126"/>
      <c r="KEH46" s="126"/>
      <c r="KEI46" s="126"/>
      <c r="KEJ46" s="126"/>
      <c r="KEK46" s="126"/>
      <c r="KEL46" s="126"/>
      <c r="KEM46" s="126"/>
      <c r="KEN46" s="126"/>
      <c r="KEO46" s="126"/>
      <c r="KEP46" s="126"/>
      <c r="KEQ46" s="126"/>
      <c r="KER46" s="126"/>
      <c r="KES46" s="126"/>
      <c r="KET46" s="126"/>
      <c r="KEU46" s="126"/>
      <c r="KEV46" s="126"/>
      <c r="KEW46" s="126"/>
      <c r="KEX46" s="126"/>
      <c r="KEY46" s="126"/>
      <c r="KEZ46" s="126"/>
      <c r="KFA46" s="126"/>
      <c r="KFB46" s="126"/>
      <c r="KFC46" s="126"/>
      <c r="KFD46" s="126"/>
      <c r="KFE46" s="126"/>
      <c r="KFF46" s="126"/>
      <c r="KFG46" s="126"/>
      <c r="KFH46" s="126"/>
      <c r="KFI46" s="126"/>
      <c r="KFJ46" s="126"/>
      <c r="KFK46" s="126"/>
      <c r="KFL46" s="126"/>
      <c r="KFM46" s="126"/>
      <c r="KFN46" s="126"/>
      <c r="KFO46" s="126"/>
      <c r="KFP46" s="126"/>
      <c r="KFQ46" s="126"/>
      <c r="KFR46" s="126"/>
      <c r="KFS46" s="126"/>
      <c r="KFT46" s="126"/>
      <c r="KFU46" s="126"/>
      <c r="KFV46" s="126"/>
      <c r="KFW46" s="126"/>
      <c r="KFX46" s="126"/>
      <c r="KFY46" s="126"/>
      <c r="KFZ46" s="126"/>
      <c r="KGA46" s="126"/>
      <c r="KGB46" s="126"/>
      <c r="KGC46" s="126"/>
      <c r="KGD46" s="126"/>
      <c r="KGE46" s="126"/>
      <c r="KGF46" s="126"/>
      <c r="KGG46" s="126"/>
      <c r="KGH46" s="126"/>
      <c r="KGI46" s="126"/>
      <c r="KGJ46" s="126"/>
      <c r="KGK46" s="126"/>
      <c r="KGL46" s="126"/>
      <c r="KGM46" s="126"/>
      <c r="KGN46" s="126"/>
      <c r="KGO46" s="126"/>
      <c r="KGP46" s="126"/>
      <c r="KGQ46" s="126"/>
      <c r="KGR46" s="126"/>
      <c r="KGS46" s="126"/>
      <c r="KGT46" s="126"/>
      <c r="KGU46" s="126"/>
      <c r="KGV46" s="126"/>
      <c r="KGW46" s="126"/>
      <c r="KGX46" s="126"/>
      <c r="KGY46" s="126"/>
      <c r="KGZ46" s="126"/>
      <c r="KHA46" s="126"/>
      <c r="KHB46" s="126"/>
      <c r="KHC46" s="126"/>
      <c r="KHD46" s="126"/>
      <c r="KHE46" s="126"/>
      <c r="KHF46" s="126"/>
      <c r="KHG46" s="126"/>
      <c r="KHH46" s="126"/>
      <c r="KHI46" s="126"/>
      <c r="KHJ46" s="126"/>
      <c r="KHK46" s="126"/>
      <c r="KHL46" s="126"/>
      <c r="KHM46" s="126"/>
      <c r="KHN46" s="126"/>
      <c r="KHO46" s="126"/>
      <c r="KHP46" s="126"/>
      <c r="KHQ46" s="126"/>
      <c r="KHR46" s="126"/>
      <c r="KHS46" s="126"/>
      <c r="KHT46" s="126"/>
      <c r="KHU46" s="126"/>
      <c r="KHV46" s="126"/>
      <c r="KHW46" s="126"/>
      <c r="KHX46" s="126"/>
      <c r="KHY46" s="126"/>
      <c r="KHZ46" s="126"/>
      <c r="KIA46" s="126"/>
      <c r="KIB46" s="126"/>
      <c r="KIC46" s="126"/>
      <c r="KID46" s="126"/>
      <c r="KIE46" s="126"/>
      <c r="KIF46" s="126"/>
      <c r="KIG46" s="126"/>
      <c r="KIH46" s="126"/>
      <c r="KII46" s="126"/>
      <c r="KIJ46" s="126"/>
      <c r="KIK46" s="126"/>
      <c r="KIL46" s="126"/>
      <c r="KIM46" s="126"/>
      <c r="KIN46" s="126"/>
      <c r="KIO46" s="126"/>
      <c r="KIP46" s="126"/>
      <c r="KIQ46" s="126"/>
      <c r="KIR46" s="126"/>
      <c r="KIS46" s="126"/>
      <c r="KIT46" s="126"/>
      <c r="KIU46" s="126"/>
      <c r="KIV46" s="126"/>
      <c r="KIW46" s="126"/>
      <c r="KIX46" s="126"/>
      <c r="KIY46" s="126"/>
      <c r="KIZ46" s="126"/>
      <c r="KJA46" s="126"/>
      <c r="KJB46" s="126"/>
      <c r="KJC46" s="126"/>
      <c r="KJD46" s="126"/>
      <c r="KJE46" s="126"/>
      <c r="KJF46" s="126"/>
      <c r="KJG46" s="126"/>
      <c r="KJH46" s="126"/>
      <c r="KJI46" s="126"/>
      <c r="KJJ46" s="126"/>
      <c r="KJK46" s="126"/>
      <c r="KJL46" s="126"/>
      <c r="KJM46" s="126"/>
      <c r="KJN46" s="126"/>
      <c r="KJO46" s="126"/>
      <c r="KJP46" s="126"/>
      <c r="KJQ46" s="126"/>
      <c r="KJR46" s="126"/>
      <c r="KJS46" s="126"/>
      <c r="KJT46" s="126"/>
      <c r="KJU46" s="126"/>
      <c r="KJV46" s="126"/>
      <c r="KJW46" s="126"/>
      <c r="KJX46" s="126"/>
      <c r="KJY46" s="126"/>
      <c r="KJZ46" s="126"/>
      <c r="KKA46" s="126"/>
      <c r="KKB46" s="126"/>
      <c r="KKC46" s="126"/>
      <c r="KKD46" s="126"/>
      <c r="KKE46" s="126"/>
      <c r="KKF46" s="126"/>
      <c r="KKG46" s="126"/>
      <c r="KKH46" s="126"/>
      <c r="KKI46" s="126"/>
      <c r="KKJ46" s="126"/>
      <c r="KKK46" s="126"/>
      <c r="KKL46" s="126"/>
      <c r="KKM46" s="126"/>
      <c r="KKN46" s="126"/>
      <c r="KKO46" s="126"/>
      <c r="KKP46" s="126"/>
      <c r="KKQ46" s="126"/>
      <c r="KKR46" s="126"/>
      <c r="KKS46" s="126"/>
      <c r="KKT46" s="126"/>
      <c r="KKU46" s="126"/>
      <c r="KKV46" s="126"/>
      <c r="KKW46" s="126"/>
      <c r="KKX46" s="126"/>
      <c r="KKY46" s="126"/>
      <c r="KKZ46" s="126"/>
      <c r="KLA46" s="126"/>
      <c r="KLB46" s="126"/>
      <c r="KLC46" s="126"/>
      <c r="KLD46" s="126"/>
      <c r="KLE46" s="126"/>
      <c r="KLF46" s="126"/>
      <c r="KLG46" s="126"/>
      <c r="KLH46" s="126"/>
      <c r="KLI46" s="126"/>
      <c r="KLJ46" s="126"/>
      <c r="KLK46" s="126"/>
      <c r="KLL46" s="126"/>
      <c r="KLM46" s="126"/>
      <c r="KLN46" s="126"/>
      <c r="KLO46" s="126"/>
      <c r="KLP46" s="126"/>
      <c r="KLQ46" s="126"/>
      <c r="KLR46" s="126"/>
      <c r="KLS46" s="126"/>
      <c r="KLT46" s="126"/>
      <c r="KLU46" s="126"/>
      <c r="KLV46" s="126"/>
      <c r="KLW46" s="126"/>
      <c r="KLX46" s="126"/>
      <c r="KLY46" s="126"/>
      <c r="KLZ46" s="126"/>
      <c r="KMA46" s="126"/>
      <c r="KMB46" s="126"/>
      <c r="KMC46" s="126"/>
      <c r="KMD46" s="126"/>
      <c r="KME46" s="126"/>
      <c r="KMF46" s="126"/>
      <c r="KMG46" s="126"/>
      <c r="KMH46" s="126"/>
      <c r="KMI46" s="126"/>
      <c r="KMJ46" s="126"/>
      <c r="KMK46" s="126"/>
      <c r="KML46" s="126"/>
      <c r="KMM46" s="126"/>
      <c r="KMN46" s="126"/>
      <c r="KMO46" s="126"/>
      <c r="KMP46" s="126"/>
      <c r="KMQ46" s="126"/>
      <c r="KMR46" s="126"/>
      <c r="KMS46" s="126"/>
      <c r="KMT46" s="126"/>
      <c r="KMU46" s="126"/>
      <c r="KMV46" s="126"/>
      <c r="KMW46" s="126"/>
      <c r="KMX46" s="126"/>
      <c r="KMY46" s="126"/>
      <c r="KMZ46" s="126"/>
      <c r="KNA46" s="126"/>
      <c r="KNB46" s="126"/>
      <c r="KNC46" s="126"/>
      <c r="KND46" s="126"/>
      <c r="KNE46" s="126"/>
      <c r="KNF46" s="126"/>
      <c r="KNG46" s="126"/>
      <c r="KNH46" s="126"/>
      <c r="KNI46" s="126"/>
      <c r="KNJ46" s="126"/>
      <c r="KNK46" s="126"/>
      <c r="KNL46" s="126"/>
      <c r="KNM46" s="126"/>
      <c r="KNN46" s="126"/>
      <c r="KNO46" s="126"/>
      <c r="KNP46" s="126"/>
      <c r="KNQ46" s="126"/>
      <c r="KNR46" s="126"/>
      <c r="KNS46" s="126"/>
      <c r="KNT46" s="126"/>
      <c r="KNU46" s="126"/>
      <c r="KNV46" s="126"/>
      <c r="KNW46" s="126"/>
      <c r="KNX46" s="126"/>
      <c r="KNY46" s="126"/>
      <c r="KNZ46" s="126"/>
      <c r="KOA46" s="126"/>
      <c r="KOB46" s="126"/>
      <c r="KOC46" s="126"/>
      <c r="KOD46" s="126"/>
      <c r="KOE46" s="126"/>
      <c r="KOF46" s="126"/>
      <c r="KOG46" s="126"/>
      <c r="KOH46" s="126"/>
      <c r="KOI46" s="126"/>
      <c r="KOJ46" s="126"/>
      <c r="KOK46" s="126"/>
      <c r="KOL46" s="126"/>
      <c r="KOM46" s="126"/>
      <c r="KON46" s="126"/>
      <c r="KOO46" s="126"/>
      <c r="KOP46" s="126"/>
      <c r="KOQ46" s="126"/>
      <c r="KOR46" s="126"/>
      <c r="KOS46" s="126"/>
      <c r="KOT46" s="126"/>
      <c r="KOU46" s="126"/>
      <c r="KOV46" s="126"/>
      <c r="KOW46" s="126"/>
      <c r="KOX46" s="126"/>
      <c r="KOY46" s="126"/>
      <c r="KOZ46" s="126"/>
      <c r="KPA46" s="126"/>
      <c r="KPB46" s="126"/>
      <c r="KPC46" s="126"/>
      <c r="KPD46" s="126"/>
      <c r="KPE46" s="126"/>
      <c r="KPF46" s="126"/>
      <c r="KPG46" s="126"/>
      <c r="KPH46" s="126"/>
      <c r="KPI46" s="126"/>
      <c r="KPJ46" s="126"/>
      <c r="KPK46" s="126"/>
      <c r="KPL46" s="126"/>
      <c r="KPM46" s="126"/>
      <c r="KPN46" s="126"/>
      <c r="KPO46" s="126"/>
      <c r="KPP46" s="126"/>
      <c r="KPQ46" s="126"/>
      <c r="KPR46" s="126"/>
      <c r="KPS46" s="126"/>
      <c r="KPT46" s="126"/>
      <c r="KPU46" s="126"/>
      <c r="KPV46" s="126"/>
      <c r="KPW46" s="126"/>
      <c r="KPX46" s="126"/>
      <c r="KPY46" s="126"/>
      <c r="KPZ46" s="126"/>
      <c r="KQA46" s="126"/>
      <c r="KQB46" s="126"/>
      <c r="KQC46" s="126"/>
      <c r="KQD46" s="126"/>
      <c r="KQE46" s="126"/>
      <c r="KQF46" s="126"/>
      <c r="KQG46" s="126"/>
      <c r="KQH46" s="126"/>
      <c r="KQI46" s="126"/>
      <c r="KQJ46" s="126"/>
      <c r="KQK46" s="126"/>
      <c r="KQL46" s="126"/>
      <c r="KQM46" s="126"/>
      <c r="KQN46" s="126"/>
      <c r="KQO46" s="126"/>
      <c r="KQP46" s="126"/>
      <c r="KQQ46" s="126"/>
      <c r="KQR46" s="126"/>
      <c r="KQS46" s="126"/>
      <c r="KQT46" s="126"/>
      <c r="KQU46" s="126"/>
      <c r="KQV46" s="126"/>
      <c r="KQW46" s="126"/>
      <c r="KQX46" s="126"/>
      <c r="KQY46" s="126"/>
      <c r="KQZ46" s="126"/>
      <c r="KRA46" s="126"/>
      <c r="KRB46" s="126"/>
      <c r="KRC46" s="126"/>
      <c r="KRD46" s="126"/>
      <c r="KRE46" s="126"/>
      <c r="KRF46" s="126"/>
      <c r="KRG46" s="126"/>
      <c r="KRH46" s="126"/>
      <c r="KRI46" s="126"/>
      <c r="KRJ46" s="126"/>
      <c r="KRK46" s="126"/>
      <c r="KRL46" s="126"/>
      <c r="KRM46" s="126"/>
      <c r="KRN46" s="126"/>
      <c r="KRO46" s="126"/>
      <c r="KRP46" s="126"/>
      <c r="KRQ46" s="126"/>
      <c r="KRR46" s="126"/>
      <c r="KRS46" s="126"/>
      <c r="KRT46" s="126"/>
      <c r="KRU46" s="126"/>
      <c r="KRV46" s="126"/>
      <c r="KRW46" s="126"/>
      <c r="KRX46" s="126"/>
      <c r="KRY46" s="126"/>
      <c r="KRZ46" s="126"/>
      <c r="KSA46" s="126"/>
      <c r="KSB46" s="126"/>
      <c r="KSC46" s="126"/>
      <c r="KSD46" s="126"/>
      <c r="KSE46" s="126"/>
      <c r="KSF46" s="126"/>
      <c r="KSG46" s="126"/>
      <c r="KSH46" s="126"/>
      <c r="KSI46" s="126"/>
      <c r="KSJ46" s="126"/>
      <c r="KSK46" s="126"/>
      <c r="KSL46" s="126"/>
      <c r="KSM46" s="126"/>
      <c r="KSN46" s="126"/>
      <c r="KSO46" s="126"/>
      <c r="KSP46" s="126"/>
      <c r="KSQ46" s="126"/>
      <c r="KSR46" s="126"/>
      <c r="KSS46" s="126"/>
      <c r="KST46" s="126"/>
      <c r="KSU46" s="126"/>
      <c r="KSV46" s="126"/>
      <c r="KSW46" s="126"/>
      <c r="KSX46" s="126"/>
      <c r="KSY46" s="126"/>
      <c r="KSZ46" s="126"/>
      <c r="KTA46" s="126"/>
      <c r="KTB46" s="126"/>
      <c r="KTC46" s="126"/>
      <c r="KTD46" s="126"/>
      <c r="KTE46" s="126"/>
      <c r="KTF46" s="126"/>
      <c r="KTG46" s="126"/>
      <c r="KTH46" s="126"/>
      <c r="KTI46" s="126"/>
      <c r="KTJ46" s="126"/>
      <c r="KTK46" s="126"/>
      <c r="KTL46" s="126"/>
      <c r="KTM46" s="126"/>
      <c r="KTN46" s="126"/>
      <c r="KTO46" s="126"/>
      <c r="KTP46" s="126"/>
      <c r="KTQ46" s="126"/>
      <c r="KTR46" s="126"/>
      <c r="KTS46" s="126"/>
      <c r="KTT46" s="126"/>
      <c r="KTU46" s="126"/>
      <c r="KTV46" s="126"/>
      <c r="KTW46" s="126"/>
      <c r="KTX46" s="126"/>
      <c r="KTY46" s="126"/>
      <c r="KTZ46" s="126"/>
      <c r="KUA46" s="126"/>
      <c r="KUB46" s="126"/>
      <c r="KUC46" s="126"/>
      <c r="KUD46" s="126"/>
      <c r="KUE46" s="126"/>
      <c r="KUF46" s="126"/>
      <c r="KUG46" s="126"/>
      <c r="KUH46" s="126"/>
      <c r="KUI46" s="126"/>
      <c r="KUJ46" s="126"/>
      <c r="KUK46" s="126"/>
      <c r="KUL46" s="126"/>
      <c r="KUM46" s="126"/>
      <c r="KUN46" s="126"/>
      <c r="KUO46" s="126"/>
      <c r="KUP46" s="126"/>
      <c r="KUQ46" s="126"/>
      <c r="KUR46" s="126"/>
      <c r="KUS46" s="126"/>
      <c r="KUT46" s="126"/>
      <c r="KUU46" s="126"/>
      <c r="KUV46" s="126"/>
      <c r="KUW46" s="126"/>
      <c r="KUX46" s="126"/>
      <c r="KUY46" s="126"/>
      <c r="KUZ46" s="126"/>
      <c r="KVA46" s="126"/>
      <c r="KVB46" s="126"/>
      <c r="KVC46" s="126"/>
      <c r="KVD46" s="126"/>
      <c r="KVE46" s="126"/>
      <c r="KVF46" s="126"/>
      <c r="KVG46" s="126"/>
      <c r="KVH46" s="126"/>
      <c r="KVI46" s="126"/>
      <c r="KVJ46" s="126"/>
      <c r="KVK46" s="126"/>
      <c r="KVL46" s="126"/>
      <c r="KVM46" s="126"/>
      <c r="KVN46" s="126"/>
      <c r="KVO46" s="126"/>
      <c r="KVP46" s="126"/>
      <c r="KVQ46" s="126"/>
      <c r="KVR46" s="126"/>
      <c r="KVS46" s="126"/>
      <c r="KVT46" s="126"/>
      <c r="KVU46" s="126"/>
      <c r="KVV46" s="126"/>
      <c r="KVW46" s="126"/>
      <c r="KVX46" s="126"/>
      <c r="KVY46" s="126"/>
      <c r="KVZ46" s="126"/>
      <c r="KWA46" s="126"/>
      <c r="KWB46" s="126"/>
      <c r="KWC46" s="126"/>
      <c r="KWD46" s="126"/>
      <c r="KWE46" s="126"/>
      <c r="KWF46" s="126"/>
      <c r="KWG46" s="126"/>
      <c r="KWH46" s="126"/>
      <c r="KWI46" s="126"/>
      <c r="KWJ46" s="126"/>
      <c r="KWK46" s="126"/>
      <c r="KWL46" s="126"/>
      <c r="KWM46" s="126"/>
      <c r="KWN46" s="126"/>
      <c r="KWO46" s="126"/>
      <c r="KWP46" s="126"/>
      <c r="KWQ46" s="126"/>
      <c r="KWR46" s="126"/>
      <c r="KWS46" s="126"/>
      <c r="KWT46" s="126"/>
      <c r="KWU46" s="126"/>
      <c r="KWV46" s="126"/>
      <c r="KWW46" s="126"/>
      <c r="KWX46" s="126"/>
      <c r="KWY46" s="126"/>
      <c r="KWZ46" s="126"/>
      <c r="KXA46" s="126"/>
      <c r="KXB46" s="126"/>
      <c r="KXC46" s="126"/>
      <c r="KXD46" s="126"/>
      <c r="KXE46" s="126"/>
      <c r="KXF46" s="126"/>
      <c r="KXG46" s="126"/>
      <c r="KXH46" s="126"/>
      <c r="KXI46" s="126"/>
      <c r="KXJ46" s="126"/>
      <c r="KXK46" s="126"/>
      <c r="KXL46" s="126"/>
      <c r="KXM46" s="126"/>
      <c r="KXN46" s="126"/>
      <c r="KXO46" s="126"/>
      <c r="KXP46" s="126"/>
      <c r="KXQ46" s="126"/>
      <c r="KXR46" s="126"/>
      <c r="KXS46" s="126"/>
      <c r="KXT46" s="126"/>
      <c r="KXU46" s="126"/>
      <c r="KXV46" s="126"/>
      <c r="KXW46" s="126"/>
      <c r="KXX46" s="126"/>
      <c r="KXY46" s="126"/>
      <c r="KXZ46" s="126"/>
      <c r="KYA46" s="126"/>
      <c r="KYB46" s="126"/>
      <c r="KYC46" s="126"/>
      <c r="KYD46" s="126"/>
      <c r="KYE46" s="126"/>
      <c r="KYF46" s="126"/>
      <c r="KYG46" s="126"/>
      <c r="KYH46" s="126"/>
      <c r="KYI46" s="126"/>
      <c r="KYJ46" s="126"/>
      <c r="KYK46" s="126"/>
      <c r="KYL46" s="126"/>
      <c r="KYM46" s="126"/>
      <c r="KYN46" s="126"/>
      <c r="KYO46" s="126"/>
      <c r="KYP46" s="126"/>
      <c r="KYQ46" s="126"/>
      <c r="KYR46" s="126"/>
      <c r="KYS46" s="126"/>
      <c r="KYT46" s="126"/>
      <c r="KYU46" s="126"/>
      <c r="KYV46" s="126"/>
      <c r="KYW46" s="126"/>
      <c r="KYX46" s="126"/>
      <c r="KYY46" s="126"/>
      <c r="KYZ46" s="126"/>
      <c r="KZA46" s="126"/>
      <c r="KZB46" s="126"/>
      <c r="KZC46" s="126"/>
      <c r="KZD46" s="126"/>
      <c r="KZE46" s="126"/>
      <c r="KZF46" s="126"/>
      <c r="KZG46" s="126"/>
      <c r="KZH46" s="126"/>
      <c r="KZI46" s="126"/>
      <c r="KZJ46" s="126"/>
      <c r="KZK46" s="126"/>
      <c r="KZL46" s="126"/>
      <c r="KZM46" s="126"/>
      <c r="KZN46" s="126"/>
      <c r="KZO46" s="126"/>
      <c r="KZP46" s="126"/>
      <c r="KZQ46" s="126"/>
      <c r="KZR46" s="126"/>
      <c r="KZS46" s="126"/>
      <c r="KZT46" s="126"/>
      <c r="KZU46" s="126"/>
      <c r="KZV46" s="126"/>
      <c r="KZW46" s="126"/>
      <c r="KZX46" s="126"/>
      <c r="KZY46" s="126"/>
      <c r="KZZ46" s="126"/>
      <c r="LAA46" s="126"/>
      <c r="LAB46" s="126"/>
      <c r="LAC46" s="126"/>
      <c r="LAD46" s="126"/>
      <c r="LAE46" s="126"/>
      <c r="LAF46" s="126"/>
      <c r="LAG46" s="126"/>
      <c r="LAH46" s="126"/>
      <c r="LAI46" s="126"/>
      <c r="LAJ46" s="126"/>
      <c r="LAK46" s="126"/>
      <c r="LAL46" s="126"/>
      <c r="LAM46" s="126"/>
      <c r="LAN46" s="126"/>
      <c r="LAO46" s="126"/>
      <c r="LAP46" s="126"/>
      <c r="LAQ46" s="126"/>
      <c r="LAR46" s="126"/>
      <c r="LAS46" s="126"/>
      <c r="LAT46" s="126"/>
      <c r="LAU46" s="126"/>
      <c r="LAV46" s="126"/>
      <c r="LAW46" s="126"/>
      <c r="LAX46" s="126"/>
      <c r="LAY46" s="126"/>
      <c r="LAZ46" s="126"/>
      <c r="LBA46" s="126"/>
      <c r="LBB46" s="126"/>
      <c r="LBC46" s="126"/>
      <c r="LBD46" s="126"/>
      <c r="LBE46" s="126"/>
      <c r="LBF46" s="126"/>
      <c r="LBG46" s="126"/>
      <c r="LBH46" s="126"/>
      <c r="LBI46" s="126"/>
      <c r="LBJ46" s="126"/>
      <c r="LBK46" s="126"/>
      <c r="LBL46" s="126"/>
      <c r="LBM46" s="126"/>
      <c r="LBN46" s="126"/>
      <c r="LBO46" s="126"/>
      <c r="LBP46" s="126"/>
      <c r="LBQ46" s="126"/>
      <c r="LBR46" s="126"/>
      <c r="LBS46" s="126"/>
      <c r="LBT46" s="126"/>
      <c r="LBU46" s="126"/>
      <c r="LBV46" s="126"/>
      <c r="LBW46" s="126"/>
      <c r="LBX46" s="126"/>
      <c r="LBY46" s="126"/>
      <c r="LBZ46" s="126"/>
      <c r="LCA46" s="126"/>
      <c r="LCB46" s="126"/>
      <c r="LCC46" s="126"/>
      <c r="LCD46" s="126"/>
      <c r="LCE46" s="126"/>
      <c r="LCF46" s="126"/>
      <c r="LCG46" s="126"/>
      <c r="LCH46" s="126"/>
      <c r="LCI46" s="126"/>
      <c r="LCJ46" s="126"/>
      <c r="LCK46" s="126"/>
      <c r="LCL46" s="126"/>
      <c r="LCM46" s="126"/>
      <c r="LCN46" s="126"/>
      <c r="LCO46" s="126"/>
      <c r="LCP46" s="126"/>
      <c r="LCQ46" s="126"/>
      <c r="LCR46" s="126"/>
      <c r="LCS46" s="126"/>
      <c r="LCT46" s="126"/>
      <c r="LCU46" s="126"/>
      <c r="LCV46" s="126"/>
      <c r="LCW46" s="126"/>
      <c r="LCX46" s="126"/>
      <c r="LCY46" s="126"/>
      <c r="LCZ46" s="126"/>
      <c r="LDA46" s="126"/>
      <c r="LDB46" s="126"/>
      <c r="LDC46" s="126"/>
      <c r="LDD46" s="126"/>
      <c r="LDE46" s="126"/>
      <c r="LDF46" s="126"/>
      <c r="LDG46" s="126"/>
      <c r="LDH46" s="126"/>
      <c r="LDI46" s="126"/>
      <c r="LDJ46" s="126"/>
      <c r="LDK46" s="126"/>
      <c r="LDL46" s="126"/>
      <c r="LDM46" s="126"/>
      <c r="LDN46" s="126"/>
      <c r="LDO46" s="126"/>
      <c r="LDP46" s="126"/>
      <c r="LDQ46" s="126"/>
      <c r="LDR46" s="126"/>
      <c r="LDS46" s="126"/>
      <c r="LDT46" s="126"/>
      <c r="LDU46" s="126"/>
      <c r="LDV46" s="126"/>
      <c r="LDW46" s="126"/>
      <c r="LDX46" s="126"/>
      <c r="LDY46" s="126"/>
      <c r="LDZ46" s="126"/>
      <c r="LEA46" s="126"/>
      <c r="LEB46" s="126"/>
      <c r="LEC46" s="126"/>
      <c r="LED46" s="126"/>
      <c r="LEE46" s="126"/>
      <c r="LEF46" s="126"/>
      <c r="LEG46" s="126"/>
      <c r="LEH46" s="126"/>
      <c r="LEI46" s="126"/>
      <c r="LEJ46" s="126"/>
      <c r="LEK46" s="126"/>
      <c r="LEL46" s="126"/>
      <c r="LEM46" s="126"/>
      <c r="LEN46" s="126"/>
      <c r="LEO46" s="126"/>
      <c r="LEP46" s="126"/>
      <c r="LEQ46" s="126"/>
      <c r="LER46" s="126"/>
      <c r="LES46" s="126"/>
      <c r="LET46" s="126"/>
      <c r="LEU46" s="126"/>
      <c r="LEV46" s="126"/>
      <c r="LEW46" s="126"/>
      <c r="LEX46" s="126"/>
      <c r="LEY46" s="126"/>
      <c r="LEZ46" s="126"/>
      <c r="LFA46" s="126"/>
      <c r="LFB46" s="126"/>
      <c r="LFC46" s="126"/>
      <c r="LFD46" s="126"/>
      <c r="LFE46" s="126"/>
      <c r="LFF46" s="126"/>
      <c r="LFG46" s="126"/>
      <c r="LFH46" s="126"/>
      <c r="LFI46" s="126"/>
      <c r="LFJ46" s="126"/>
      <c r="LFK46" s="126"/>
      <c r="LFL46" s="126"/>
      <c r="LFM46" s="126"/>
      <c r="LFN46" s="126"/>
      <c r="LFO46" s="126"/>
      <c r="LFP46" s="126"/>
      <c r="LFQ46" s="126"/>
      <c r="LFR46" s="126"/>
      <c r="LFS46" s="126"/>
      <c r="LFT46" s="126"/>
      <c r="LFU46" s="126"/>
      <c r="LFV46" s="126"/>
      <c r="LFW46" s="126"/>
      <c r="LFX46" s="126"/>
      <c r="LFY46" s="126"/>
      <c r="LFZ46" s="126"/>
      <c r="LGA46" s="126"/>
      <c r="LGB46" s="126"/>
      <c r="LGC46" s="126"/>
      <c r="LGD46" s="126"/>
      <c r="LGE46" s="126"/>
      <c r="LGF46" s="126"/>
      <c r="LGG46" s="126"/>
      <c r="LGH46" s="126"/>
      <c r="LGI46" s="126"/>
      <c r="LGJ46" s="126"/>
      <c r="LGK46" s="126"/>
      <c r="LGL46" s="126"/>
      <c r="LGM46" s="126"/>
      <c r="LGN46" s="126"/>
      <c r="LGO46" s="126"/>
      <c r="LGP46" s="126"/>
      <c r="LGQ46" s="126"/>
      <c r="LGR46" s="126"/>
      <c r="LGS46" s="126"/>
      <c r="LGT46" s="126"/>
      <c r="LGU46" s="126"/>
      <c r="LGV46" s="126"/>
      <c r="LGW46" s="126"/>
      <c r="LGX46" s="126"/>
      <c r="LGY46" s="126"/>
      <c r="LGZ46" s="126"/>
      <c r="LHA46" s="126"/>
      <c r="LHB46" s="126"/>
      <c r="LHC46" s="126"/>
      <c r="LHD46" s="126"/>
      <c r="LHE46" s="126"/>
      <c r="LHF46" s="126"/>
      <c r="LHG46" s="126"/>
      <c r="LHH46" s="126"/>
      <c r="LHI46" s="126"/>
      <c r="LHJ46" s="126"/>
      <c r="LHK46" s="126"/>
      <c r="LHL46" s="126"/>
      <c r="LHM46" s="126"/>
      <c r="LHN46" s="126"/>
      <c r="LHO46" s="126"/>
      <c r="LHP46" s="126"/>
      <c r="LHQ46" s="126"/>
      <c r="LHR46" s="126"/>
      <c r="LHS46" s="126"/>
      <c r="LHT46" s="126"/>
      <c r="LHU46" s="126"/>
      <c r="LHV46" s="126"/>
      <c r="LHW46" s="126"/>
      <c r="LHX46" s="126"/>
      <c r="LHY46" s="126"/>
      <c r="LHZ46" s="126"/>
      <c r="LIA46" s="126"/>
      <c r="LIB46" s="126"/>
      <c r="LIC46" s="126"/>
      <c r="LID46" s="126"/>
      <c r="LIE46" s="126"/>
      <c r="LIF46" s="126"/>
      <c r="LIG46" s="126"/>
      <c r="LIH46" s="126"/>
      <c r="LII46" s="126"/>
      <c r="LIJ46" s="126"/>
      <c r="LIK46" s="126"/>
      <c r="LIL46" s="126"/>
      <c r="LIM46" s="126"/>
      <c r="LIN46" s="126"/>
      <c r="LIO46" s="126"/>
      <c r="LIP46" s="126"/>
      <c r="LIQ46" s="126"/>
      <c r="LIR46" s="126"/>
      <c r="LIS46" s="126"/>
      <c r="LIT46" s="126"/>
      <c r="LIU46" s="126"/>
      <c r="LIV46" s="126"/>
      <c r="LIW46" s="126"/>
      <c r="LIX46" s="126"/>
      <c r="LIY46" s="126"/>
      <c r="LIZ46" s="126"/>
      <c r="LJA46" s="126"/>
      <c r="LJB46" s="126"/>
      <c r="LJC46" s="126"/>
      <c r="LJD46" s="126"/>
      <c r="LJE46" s="126"/>
      <c r="LJF46" s="126"/>
      <c r="LJG46" s="126"/>
      <c r="LJH46" s="126"/>
      <c r="LJI46" s="126"/>
      <c r="LJJ46" s="126"/>
      <c r="LJK46" s="126"/>
      <c r="LJL46" s="126"/>
      <c r="LJM46" s="126"/>
      <c r="LJN46" s="126"/>
      <c r="LJO46" s="126"/>
      <c r="LJP46" s="126"/>
      <c r="LJQ46" s="126"/>
      <c r="LJR46" s="126"/>
      <c r="LJS46" s="126"/>
      <c r="LJT46" s="126"/>
      <c r="LJU46" s="126"/>
      <c r="LJV46" s="126"/>
      <c r="LJW46" s="126"/>
      <c r="LJX46" s="126"/>
      <c r="LJY46" s="126"/>
      <c r="LJZ46" s="126"/>
      <c r="LKA46" s="126"/>
      <c r="LKB46" s="126"/>
      <c r="LKC46" s="126"/>
      <c r="LKD46" s="126"/>
      <c r="LKE46" s="126"/>
      <c r="LKF46" s="126"/>
      <c r="LKG46" s="126"/>
      <c r="LKH46" s="126"/>
      <c r="LKI46" s="126"/>
      <c r="LKJ46" s="126"/>
      <c r="LKK46" s="126"/>
      <c r="LKL46" s="126"/>
      <c r="LKM46" s="126"/>
      <c r="LKN46" s="126"/>
      <c r="LKO46" s="126"/>
      <c r="LKP46" s="126"/>
      <c r="LKQ46" s="126"/>
      <c r="LKR46" s="126"/>
      <c r="LKS46" s="126"/>
      <c r="LKT46" s="126"/>
      <c r="LKU46" s="126"/>
      <c r="LKV46" s="126"/>
      <c r="LKW46" s="126"/>
      <c r="LKX46" s="126"/>
      <c r="LKY46" s="126"/>
      <c r="LKZ46" s="126"/>
      <c r="LLA46" s="126"/>
      <c r="LLB46" s="126"/>
      <c r="LLC46" s="126"/>
      <c r="LLD46" s="126"/>
      <c r="LLE46" s="126"/>
      <c r="LLF46" s="126"/>
      <c r="LLG46" s="126"/>
      <c r="LLH46" s="126"/>
      <c r="LLI46" s="126"/>
      <c r="LLJ46" s="126"/>
      <c r="LLK46" s="126"/>
      <c r="LLL46" s="126"/>
      <c r="LLM46" s="126"/>
      <c r="LLN46" s="126"/>
      <c r="LLO46" s="126"/>
      <c r="LLP46" s="126"/>
      <c r="LLQ46" s="126"/>
      <c r="LLR46" s="126"/>
      <c r="LLS46" s="126"/>
      <c r="LLT46" s="126"/>
      <c r="LLU46" s="126"/>
      <c r="LLV46" s="126"/>
      <c r="LLW46" s="126"/>
      <c r="LLX46" s="126"/>
      <c r="LLY46" s="126"/>
      <c r="LLZ46" s="126"/>
      <c r="LMA46" s="126"/>
      <c r="LMB46" s="126"/>
      <c r="LMC46" s="126"/>
      <c r="LMD46" s="126"/>
      <c r="LME46" s="126"/>
      <c r="LMF46" s="126"/>
      <c r="LMG46" s="126"/>
      <c r="LMH46" s="126"/>
      <c r="LMI46" s="126"/>
      <c r="LMJ46" s="126"/>
      <c r="LMK46" s="126"/>
      <c r="LML46" s="126"/>
      <c r="LMM46" s="126"/>
      <c r="LMN46" s="126"/>
      <c r="LMO46" s="126"/>
      <c r="LMP46" s="126"/>
      <c r="LMQ46" s="126"/>
      <c r="LMR46" s="126"/>
      <c r="LMS46" s="126"/>
      <c r="LMT46" s="126"/>
      <c r="LMU46" s="126"/>
      <c r="LMV46" s="126"/>
      <c r="LMW46" s="126"/>
      <c r="LMX46" s="126"/>
      <c r="LMY46" s="126"/>
      <c r="LMZ46" s="126"/>
      <c r="LNA46" s="126"/>
      <c r="LNB46" s="126"/>
      <c r="LNC46" s="126"/>
      <c r="LND46" s="126"/>
      <c r="LNE46" s="126"/>
      <c r="LNF46" s="126"/>
      <c r="LNG46" s="126"/>
      <c r="LNH46" s="126"/>
      <c r="LNI46" s="126"/>
      <c r="LNJ46" s="126"/>
      <c r="LNK46" s="126"/>
      <c r="LNL46" s="126"/>
      <c r="LNM46" s="126"/>
      <c r="LNN46" s="126"/>
      <c r="LNO46" s="126"/>
      <c r="LNP46" s="126"/>
      <c r="LNQ46" s="126"/>
      <c r="LNR46" s="126"/>
      <c r="LNS46" s="126"/>
      <c r="LNT46" s="126"/>
      <c r="LNU46" s="126"/>
      <c r="LNV46" s="126"/>
      <c r="LNW46" s="126"/>
      <c r="LNX46" s="126"/>
      <c r="LNY46" s="126"/>
      <c r="LNZ46" s="126"/>
      <c r="LOA46" s="126"/>
      <c r="LOB46" s="126"/>
      <c r="LOC46" s="126"/>
      <c r="LOD46" s="126"/>
      <c r="LOE46" s="126"/>
      <c r="LOF46" s="126"/>
      <c r="LOG46" s="126"/>
      <c r="LOH46" s="126"/>
      <c r="LOI46" s="126"/>
      <c r="LOJ46" s="126"/>
      <c r="LOK46" s="126"/>
      <c r="LOL46" s="126"/>
      <c r="LOM46" s="126"/>
      <c r="LON46" s="126"/>
      <c r="LOO46" s="126"/>
      <c r="LOP46" s="126"/>
      <c r="LOQ46" s="126"/>
      <c r="LOR46" s="126"/>
      <c r="LOS46" s="126"/>
      <c r="LOT46" s="126"/>
      <c r="LOU46" s="126"/>
      <c r="LOV46" s="126"/>
      <c r="LOW46" s="126"/>
      <c r="LOX46" s="126"/>
      <c r="LOY46" s="126"/>
      <c r="LOZ46" s="126"/>
      <c r="LPA46" s="126"/>
      <c r="LPB46" s="126"/>
      <c r="LPC46" s="126"/>
      <c r="LPD46" s="126"/>
      <c r="LPE46" s="126"/>
      <c r="LPF46" s="126"/>
      <c r="LPG46" s="126"/>
      <c r="LPH46" s="126"/>
      <c r="LPI46" s="126"/>
      <c r="LPJ46" s="126"/>
      <c r="LPK46" s="126"/>
      <c r="LPL46" s="126"/>
      <c r="LPM46" s="126"/>
      <c r="LPN46" s="126"/>
      <c r="LPO46" s="126"/>
      <c r="LPP46" s="126"/>
      <c r="LPQ46" s="126"/>
      <c r="LPR46" s="126"/>
      <c r="LPS46" s="126"/>
      <c r="LPT46" s="126"/>
      <c r="LPU46" s="126"/>
      <c r="LPV46" s="126"/>
      <c r="LPW46" s="126"/>
      <c r="LPX46" s="126"/>
      <c r="LPY46" s="126"/>
      <c r="LPZ46" s="126"/>
      <c r="LQA46" s="126"/>
      <c r="LQB46" s="126"/>
      <c r="LQC46" s="126"/>
      <c r="LQD46" s="126"/>
      <c r="LQE46" s="126"/>
      <c r="LQF46" s="126"/>
      <c r="LQG46" s="126"/>
      <c r="LQH46" s="126"/>
      <c r="LQI46" s="126"/>
      <c r="LQJ46" s="126"/>
      <c r="LQK46" s="126"/>
      <c r="LQL46" s="126"/>
      <c r="LQM46" s="126"/>
      <c r="LQN46" s="126"/>
      <c r="LQO46" s="126"/>
      <c r="LQP46" s="126"/>
      <c r="LQQ46" s="126"/>
      <c r="LQR46" s="126"/>
      <c r="LQS46" s="126"/>
      <c r="LQT46" s="126"/>
      <c r="LQU46" s="126"/>
      <c r="LQV46" s="126"/>
      <c r="LQW46" s="126"/>
      <c r="LQX46" s="126"/>
      <c r="LQY46" s="126"/>
      <c r="LQZ46" s="126"/>
      <c r="LRA46" s="126"/>
      <c r="LRB46" s="126"/>
      <c r="LRC46" s="126"/>
      <c r="LRD46" s="126"/>
      <c r="LRE46" s="126"/>
      <c r="LRF46" s="126"/>
      <c r="LRG46" s="126"/>
      <c r="LRH46" s="126"/>
      <c r="LRI46" s="126"/>
      <c r="LRJ46" s="126"/>
      <c r="LRK46" s="126"/>
      <c r="LRL46" s="126"/>
      <c r="LRM46" s="126"/>
      <c r="LRN46" s="126"/>
      <c r="LRO46" s="126"/>
      <c r="LRP46" s="126"/>
      <c r="LRQ46" s="126"/>
      <c r="LRR46" s="126"/>
      <c r="LRS46" s="126"/>
      <c r="LRT46" s="126"/>
      <c r="LRU46" s="126"/>
      <c r="LRV46" s="126"/>
      <c r="LRW46" s="126"/>
      <c r="LRX46" s="126"/>
      <c r="LRY46" s="126"/>
      <c r="LRZ46" s="126"/>
      <c r="LSA46" s="126"/>
      <c r="LSB46" s="126"/>
      <c r="LSC46" s="126"/>
      <c r="LSD46" s="126"/>
      <c r="LSE46" s="126"/>
      <c r="LSF46" s="126"/>
      <c r="LSG46" s="126"/>
      <c r="LSH46" s="126"/>
      <c r="LSI46" s="126"/>
      <c r="LSJ46" s="126"/>
      <c r="LSK46" s="126"/>
      <c r="LSL46" s="126"/>
      <c r="LSM46" s="126"/>
      <c r="LSN46" s="126"/>
      <c r="LSO46" s="126"/>
      <c r="LSP46" s="126"/>
      <c r="LSQ46" s="126"/>
      <c r="LSR46" s="126"/>
      <c r="LSS46" s="126"/>
      <c r="LST46" s="126"/>
      <c r="LSU46" s="126"/>
      <c r="LSV46" s="126"/>
      <c r="LSW46" s="126"/>
      <c r="LSX46" s="126"/>
      <c r="LSY46" s="126"/>
      <c r="LSZ46" s="126"/>
      <c r="LTA46" s="126"/>
      <c r="LTB46" s="126"/>
      <c r="LTC46" s="126"/>
      <c r="LTD46" s="126"/>
      <c r="LTE46" s="126"/>
      <c r="LTF46" s="126"/>
      <c r="LTG46" s="126"/>
      <c r="LTH46" s="126"/>
      <c r="LTI46" s="126"/>
      <c r="LTJ46" s="126"/>
      <c r="LTK46" s="126"/>
      <c r="LTL46" s="126"/>
      <c r="LTM46" s="126"/>
      <c r="LTN46" s="126"/>
      <c r="LTO46" s="126"/>
      <c r="LTP46" s="126"/>
      <c r="LTQ46" s="126"/>
      <c r="LTR46" s="126"/>
      <c r="LTS46" s="126"/>
      <c r="LTT46" s="126"/>
      <c r="LTU46" s="126"/>
      <c r="LTV46" s="126"/>
      <c r="LTW46" s="126"/>
      <c r="LTX46" s="126"/>
      <c r="LTY46" s="126"/>
      <c r="LTZ46" s="126"/>
      <c r="LUA46" s="126"/>
      <c r="LUB46" s="126"/>
      <c r="LUC46" s="126"/>
      <c r="LUD46" s="126"/>
      <c r="LUE46" s="126"/>
      <c r="LUF46" s="126"/>
      <c r="LUG46" s="126"/>
      <c r="LUH46" s="126"/>
      <c r="LUI46" s="126"/>
      <c r="LUJ46" s="126"/>
      <c r="LUK46" s="126"/>
      <c r="LUL46" s="126"/>
      <c r="LUM46" s="126"/>
      <c r="LUN46" s="126"/>
      <c r="LUO46" s="126"/>
      <c r="LUP46" s="126"/>
      <c r="LUQ46" s="126"/>
      <c r="LUR46" s="126"/>
      <c r="LUS46" s="126"/>
      <c r="LUT46" s="126"/>
      <c r="LUU46" s="126"/>
      <c r="LUV46" s="126"/>
      <c r="LUW46" s="126"/>
      <c r="LUX46" s="126"/>
      <c r="LUY46" s="126"/>
      <c r="LUZ46" s="126"/>
      <c r="LVA46" s="126"/>
      <c r="LVB46" s="126"/>
      <c r="LVC46" s="126"/>
      <c r="LVD46" s="126"/>
      <c r="LVE46" s="126"/>
      <c r="LVF46" s="126"/>
      <c r="LVG46" s="126"/>
      <c r="LVH46" s="126"/>
      <c r="LVI46" s="126"/>
      <c r="LVJ46" s="126"/>
      <c r="LVK46" s="126"/>
      <c r="LVL46" s="126"/>
      <c r="LVM46" s="126"/>
      <c r="LVN46" s="126"/>
      <c r="LVO46" s="126"/>
      <c r="LVP46" s="126"/>
      <c r="LVQ46" s="126"/>
      <c r="LVR46" s="126"/>
      <c r="LVS46" s="126"/>
      <c r="LVT46" s="126"/>
      <c r="LVU46" s="126"/>
      <c r="LVV46" s="126"/>
      <c r="LVW46" s="126"/>
      <c r="LVX46" s="126"/>
      <c r="LVY46" s="126"/>
      <c r="LVZ46" s="126"/>
      <c r="LWA46" s="126"/>
      <c r="LWB46" s="126"/>
      <c r="LWC46" s="126"/>
      <c r="LWD46" s="126"/>
      <c r="LWE46" s="126"/>
      <c r="LWF46" s="126"/>
      <c r="LWG46" s="126"/>
      <c r="LWH46" s="126"/>
      <c r="LWI46" s="126"/>
      <c r="LWJ46" s="126"/>
      <c r="LWK46" s="126"/>
      <c r="LWL46" s="126"/>
      <c r="LWM46" s="126"/>
      <c r="LWN46" s="126"/>
      <c r="LWO46" s="126"/>
      <c r="LWP46" s="126"/>
      <c r="LWQ46" s="126"/>
      <c r="LWR46" s="126"/>
      <c r="LWS46" s="126"/>
      <c r="LWT46" s="126"/>
      <c r="LWU46" s="126"/>
      <c r="LWV46" s="126"/>
      <c r="LWW46" s="126"/>
      <c r="LWX46" s="126"/>
      <c r="LWY46" s="126"/>
      <c r="LWZ46" s="126"/>
      <c r="LXA46" s="126"/>
      <c r="LXB46" s="126"/>
      <c r="LXC46" s="126"/>
      <c r="LXD46" s="126"/>
      <c r="LXE46" s="126"/>
      <c r="LXF46" s="126"/>
      <c r="LXG46" s="126"/>
      <c r="LXH46" s="126"/>
      <c r="LXI46" s="126"/>
      <c r="LXJ46" s="126"/>
      <c r="LXK46" s="126"/>
      <c r="LXL46" s="126"/>
      <c r="LXM46" s="126"/>
      <c r="LXN46" s="126"/>
      <c r="LXO46" s="126"/>
      <c r="LXP46" s="126"/>
      <c r="LXQ46" s="126"/>
      <c r="LXR46" s="126"/>
      <c r="LXS46" s="126"/>
      <c r="LXT46" s="126"/>
      <c r="LXU46" s="126"/>
      <c r="LXV46" s="126"/>
      <c r="LXW46" s="126"/>
      <c r="LXX46" s="126"/>
      <c r="LXY46" s="126"/>
      <c r="LXZ46" s="126"/>
      <c r="LYA46" s="126"/>
      <c r="LYB46" s="126"/>
      <c r="LYC46" s="126"/>
      <c r="LYD46" s="126"/>
      <c r="LYE46" s="126"/>
      <c r="LYF46" s="126"/>
      <c r="LYG46" s="126"/>
      <c r="LYH46" s="126"/>
      <c r="LYI46" s="126"/>
      <c r="LYJ46" s="126"/>
      <c r="LYK46" s="126"/>
      <c r="LYL46" s="126"/>
      <c r="LYM46" s="126"/>
      <c r="LYN46" s="126"/>
      <c r="LYO46" s="126"/>
      <c r="LYP46" s="126"/>
      <c r="LYQ46" s="126"/>
      <c r="LYR46" s="126"/>
      <c r="LYS46" s="126"/>
      <c r="LYT46" s="126"/>
      <c r="LYU46" s="126"/>
      <c r="LYV46" s="126"/>
      <c r="LYW46" s="126"/>
      <c r="LYX46" s="126"/>
      <c r="LYY46" s="126"/>
      <c r="LYZ46" s="126"/>
      <c r="LZA46" s="126"/>
      <c r="LZB46" s="126"/>
      <c r="LZC46" s="126"/>
      <c r="LZD46" s="126"/>
      <c r="LZE46" s="126"/>
      <c r="LZF46" s="126"/>
      <c r="LZG46" s="126"/>
      <c r="LZH46" s="126"/>
      <c r="LZI46" s="126"/>
      <c r="LZJ46" s="126"/>
      <c r="LZK46" s="126"/>
      <c r="LZL46" s="126"/>
      <c r="LZM46" s="126"/>
      <c r="LZN46" s="126"/>
      <c r="LZO46" s="126"/>
      <c r="LZP46" s="126"/>
      <c r="LZQ46" s="126"/>
      <c r="LZR46" s="126"/>
      <c r="LZS46" s="126"/>
      <c r="LZT46" s="126"/>
      <c r="LZU46" s="126"/>
      <c r="LZV46" s="126"/>
      <c r="LZW46" s="126"/>
      <c r="LZX46" s="126"/>
      <c r="LZY46" s="126"/>
      <c r="LZZ46" s="126"/>
      <c r="MAA46" s="126"/>
      <c r="MAB46" s="126"/>
      <c r="MAC46" s="126"/>
      <c r="MAD46" s="126"/>
      <c r="MAE46" s="126"/>
      <c r="MAF46" s="126"/>
      <c r="MAG46" s="126"/>
      <c r="MAH46" s="126"/>
      <c r="MAI46" s="126"/>
      <c r="MAJ46" s="126"/>
      <c r="MAK46" s="126"/>
      <c r="MAL46" s="126"/>
      <c r="MAM46" s="126"/>
      <c r="MAN46" s="126"/>
      <c r="MAO46" s="126"/>
      <c r="MAP46" s="126"/>
      <c r="MAQ46" s="126"/>
      <c r="MAR46" s="126"/>
      <c r="MAS46" s="126"/>
      <c r="MAT46" s="126"/>
      <c r="MAU46" s="126"/>
      <c r="MAV46" s="126"/>
      <c r="MAW46" s="126"/>
      <c r="MAX46" s="126"/>
      <c r="MAY46" s="126"/>
      <c r="MAZ46" s="126"/>
      <c r="MBA46" s="126"/>
      <c r="MBB46" s="126"/>
      <c r="MBC46" s="126"/>
      <c r="MBD46" s="126"/>
      <c r="MBE46" s="126"/>
      <c r="MBF46" s="126"/>
      <c r="MBG46" s="126"/>
      <c r="MBH46" s="126"/>
      <c r="MBI46" s="126"/>
      <c r="MBJ46" s="126"/>
      <c r="MBK46" s="126"/>
      <c r="MBL46" s="126"/>
      <c r="MBM46" s="126"/>
      <c r="MBN46" s="126"/>
      <c r="MBO46" s="126"/>
      <c r="MBP46" s="126"/>
      <c r="MBQ46" s="126"/>
      <c r="MBR46" s="126"/>
      <c r="MBS46" s="126"/>
      <c r="MBT46" s="126"/>
      <c r="MBU46" s="126"/>
      <c r="MBV46" s="126"/>
      <c r="MBW46" s="126"/>
      <c r="MBX46" s="126"/>
      <c r="MBY46" s="126"/>
      <c r="MBZ46" s="126"/>
      <c r="MCA46" s="126"/>
      <c r="MCB46" s="126"/>
      <c r="MCC46" s="126"/>
      <c r="MCD46" s="126"/>
      <c r="MCE46" s="126"/>
      <c r="MCF46" s="126"/>
      <c r="MCG46" s="126"/>
      <c r="MCH46" s="126"/>
      <c r="MCI46" s="126"/>
      <c r="MCJ46" s="126"/>
      <c r="MCK46" s="126"/>
      <c r="MCL46" s="126"/>
      <c r="MCM46" s="126"/>
      <c r="MCN46" s="126"/>
      <c r="MCO46" s="126"/>
      <c r="MCP46" s="126"/>
      <c r="MCQ46" s="126"/>
      <c r="MCR46" s="126"/>
      <c r="MCS46" s="126"/>
      <c r="MCT46" s="126"/>
      <c r="MCU46" s="126"/>
      <c r="MCV46" s="126"/>
      <c r="MCW46" s="126"/>
      <c r="MCX46" s="126"/>
      <c r="MCY46" s="126"/>
      <c r="MCZ46" s="126"/>
      <c r="MDA46" s="126"/>
      <c r="MDB46" s="126"/>
      <c r="MDC46" s="126"/>
      <c r="MDD46" s="126"/>
      <c r="MDE46" s="126"/>
      <c r="MDF46" s="126"/>
      <c r="MDG46" s="126"/>
      <c r="MDH46" s="126"/>
      <c r="MDI46" s="126"/>
      <c r="MDJ46" s="126"/>
      <c r="MDK46" s="126"/>
      <c r="MDL46" s="126"/>
      <c r="MDM46" s="126"/>
      <c r="MDN46" s="126"/>
      <c r="MDO46" s="126"/>
      <c r="MDP46" s="126"/>
      <c r="MDQ46" s="126"/>
      <c r="MDR46" s="126"/>
      <c r="MDS46" s="126"/>
      <c r="MDT46" s="126"/>
      <c r="MDU46" s="126"/>
      <c r="MDV46" s="126"/>
      <c r="MDW46" s="126"/>
      <c r="MDX46" s="126"/>
      <c r="MDY46" s="126"/>
      <c r="MDZ46" s="126"/>
      <c r="MEA46" s="126"/>
      <c r="MEB46" s="126"/>
      <c r="MEC46" s="126"/>
      <c r="MED46" s="126"/>
      <c r="MEE46" s="126"/>
      <c r="MEF46" s="126"/>
      <c r="MEG46" s="126"/>
      <c r="MEH46" s="126"/>
      <c r="MEI46" s="126"/>
      <c r="MEJ46" s="126"/>
      <c r="MEK46" s="126"/>
      <c r="MEL46" s="126"/>
      <c r="MEM46" s="126"/>
      <c r="MEN46" s="126"/>
      <c r="MEO46" s="126"/>
      <c r="MEP46" s="126"/>
      <c r="MEQ46" s="126"/>
      <c r="MER46" s="126"/>
      <c r="MES46" s="126"/>
      <c r="MET46" s="126"/>
      <c r="MEU46" s="126"/>
      <c r="MEV46" s="126"/>
      <c r="MEW46" s="126"/>
      <c r="MEX46" s="126"/>
      <c r="MEY46" s="126"/>
      <c r="MEZ46" s="126"/>
      <c r="MFA46" s="126"/>
      <c r="MFB46" s="126"/>
      <c r="MFC46" s="126"/>
      <c r="MFD46" s="126"/>
      <c r="MFE46" s="126"/>
      <c r="MFF46" s="126"/>
      <c r="MFG46" s="126"/>
      <c r="MFH46" s="126"/>
      <c r="MFI46" s="126"/>
      <c r="MFJ46" s="126"/>
      <c r="MFK46" s="126"/>
      <c r="MFL46" s="126"/>
      <c r="MFM46" s="126"/>
      <c r="MFN46" s="126"/>
      <c r="MFO46" s="126"/>
      <c r="MFP46" s="126"/>
      <c r="MFQ46" s="126"/>
      <c r="MFR46" s="126"/>
      <c r="MFS46" s="126"/>
      <c r="MFT46" s="126"/>
      <c r="MFU46" s="126"/>
      <c r="MFV46" s="126"/>
      <c r="MFW46" s="126"/>
      <c r="MFX46" s="126"/>
      <c r="MFY46" s="126"/>
      <c r="MFZ46" s="126"/>
      <c r="MGA46" s="126"/>
      <c r="MGB46" s="126"/>
      <c r="MGC46" s="126"/>
      <c r="MGD46" s="126"/>
      <c r="MGE46" s="126"/>
      <c r="MGF46" s="126"/>
      <c r="MGG46" s="126"/>
      <c r="MGH46" s="126"/>
      <c r="MGI46" s="126"/>
      <c r="MGJ46" s="126"/>
      <c r="MGK46" s="126"/>
      <c r="MGL46" s="126"/>
      <c r="MGM46" s="126"/>
      <c r="MGN46" s="126"/>
      <c r="MGO46" s="126"/>
      <c r="MGP46" s="126"/>
      <c r="MGQ46" s="126"/>
      <c r="MGR46" s="126"/>
      <c r="MGS46" s="126"/>
      <c r="MGT46" s="126"/>
      <c r="MGU46" s="126"/>
      <c r="MGV46" s="126"/>
      <c r="MGW46" s="126"/>
      <c r="MGX46" s="126"/>
      <c r="MGY46" s="126"/>
      <c r="MGZ46" s="126"/>
      <c r="MHA46" s="126"/>
      <c r="MHB46" s="126"/>
      <c r="MHC46" s="126"/>
      <c r="MHD46" s="126"/>
      <c r="MHE46" s="126"/>
      <c r="MHF46" s="126"/>
      <c r="MHG46" s="126"/>
      <c r="MHH46" s="126"/>
      <c r="MHI46" s="126"/>
      <c r="MHJ46" s="126"/>
      <c r="MHK46" s="126"/>
      <c r="MHL46" s="126"/>
      <c r="MHM46" s="126"/>
      <c r="MHN46" s="126"/>
      <c r="MHO46" s="126"/>
      <c r="MHP46" s="126"/>
      <c r="MHQ46" s="126"/>
      <c r="MHR46" s="126"/>
      <c r="MHS46" s="126"/>
      <c r="MHT46" s="126"/>
      <c r="MHU46" s="126"/>
      <c r="MHV46" s="126"/>
      <c r="MHW46" s="126"/>
      <c r="MHX46" s="126"/>
      <c r="MHY46" s="126"/>
      <c r="MHZ46" s="126"/>
      <c r="MIA46" s="126"/>
      <c r="MIB46" s="126"/>
      <c r="MIC46" s="126"/>
      <c r="MID46" s="126"/>
      <c r="MIE46" s="126"/>
      <c r="MIF46" s="126"/>
      <c r="MIG46" s="126"/>
      <c r="MIH46" s="126"/>
      <c r="MII46" s="126"/>
      <c r="MIJ46" s="126"/>
      <c r="MIK46" s="126"/>
      <c r="MIL46" s="126"/>
      <c r="MIM46" s="126"/>
      <c r="MIN46" s="126"/>
      <c r="MIO46" s="126"/>
      <c r="MIP46" s="126"/>
      <c r="MIQ46" s="126"/>
      <c r="MIR46" s="126"/>
      <c r="MIS46" s="126"/>
      <c r="MIT46" s="126"/>
      <c r="MIU46" s="126"/>
      <c r="MIV46" s="126"/>
      <c r="MIW46" s="126"/>
      <c r="MIX46" s="126"/>
      <c r="MIY46" s="126"/>
      <c r="MIZ46" s="126"/>
      <c r="MJA46" s="126"/>
      <c r="MJB46" s="126"/>
      <c r="MJC46" s="126"/>
      <c r="MJD46" s="126"/>
      <c r="MJE46" s="126"/>
      <c r="MJF46" s="126"/>
      <c r="MJG46" s="126"/>
      <c r="MJH46" s="126"/>
      <c r="MJI46" s="126"/>
      <c r="MJJ46" s="126"/>
      <c r="MJK46" s="126"/>
      <c r="MJL46" s="126"/>
      <c r="MJM46" s="126"/>
      <c r="MJN46" s="126"/>
      <c r="MJO46" s="126"/>
      <c r="MJP46" s="126"/>
      <c r="MJQ46" s="126"/>
      <c r="MJR46" s="126"/>
      <c r="MJS46" s="126"/>
      <c r="MJT46" s="126"/>
      <c r="MJU46" s="126"/>
      <c r="MJV46" s="126"/>
      <c r="MJW46" s="126"/>
      <c r="MJX46" s="126"/>
      <c r="MJY46" s="126"/>
      <c r="MJZ46" s="126"/>
      <c r="MKA46" s="126"/>
      <c r="MKB46" s="126"/>
      <c r="MKC46" s="126"/>
      <c r="MKD46" s="126"/>
      <c r="MKE46" s="126"/>
      <c r="MKF46" s="126"/>
      <c r="MKG46" s="126"/>
      <c r="MKH46" s="126"/>
      <c r="MKI46" s="126"/>
      <c r="MKJ46" s="126"/>
      <c r="MKK46" s="126"/>
      <c r="MKL46" s="126"/>
      <c r="MKM46" s="126"/>
      <c r="MKN46" s="126"/>
      <c r="MKO46" s="126"/>
      <c r="MKP46" s="126"/>
      <c r="MKQ46" s="126"/>
      <c r="MKR46" s="126"/>
      <c r="MKS46" s="126"/>
      <c r="MKT46" s="126"/>
      <c r="MKU46" s="126"/>
      <c r="MKV46" s="126"/>
      <c r="MKW46" s="126"/>
      <c r="MKX46" s="126"/>
      <c r="MKY46" s="126"/>
      <c r="MKZ46" s="126"/>
      <c r="MLA46" s="126"/>
      <c r="MLB46" s="126"/>
      <c r="MLC46" s="126"/>
      <c r="MLD46" s="126"/>
      <c r="MLE46" s="126"/>
      <c r="MLF46" s="126"/>
      <c r="MLG46" s="126"/>
      <c r="MLH46" s="126"/>
      <c r="MLI46" s="126"/>
      <c r="MLJ46" s="126"/>
      <c r="MLK46" s="126"/>
      <c r="MLL46" s="126"/>
      <c r="MLM46" s="126"/>
      <c r="MLN46" s="126"/>
      <c r="MLO46" s="126"/>
      <c r="MLP46" s="126"/>
      <c r="MLQ46" s="126"/>
      <c r="MLR46" s="126"/>
      <c r="MLS46" s="126"/>
      <c r="MLT46" s="126"/>
      <c r="MLU46" s="126"/>
      <c r="MLV46" s="126"/>
      <c r="MLW46" s="126"/>
      <c r="MLX46" s="126"/>
      <c r="MLY46" s="126"/>
      <c r="MLZ46" s="126"/>
      <c r="MMA46" s="126"/>
      <c r="MMB46" s="126"/>
      <c r="MMC46" s="126"/>
      <c r="MMD46" s="126"/>
      <c r="MME46" s="126"/>
      <c r="MMF46" s="126"/>
      <c r="MMG46" s="126"/>
      <c r="MMH46" s="126"/>
      <c r="MMI46" s="126"/>
      <c r="MMJ46" s="126"/>
      <c r="MMK46" s="126"/>
      <c r="MML46" s="126"/>
      <c r="MMM46" s="126"/>
      <c r="MMN46" s="126"/>
      <c r="MMO46" s="126"/>
      <c r="MMP46" s="126"/>
      <c r="MMQ46" s="126"/>
      <c r="MMR46" s="126"/>
      <c r="MMS46" s="126"/>
      <c r="MMT46" s="126"/>
      <c r="MMU46" s="126"/>
      <c r="MMV46" s="126"/>
      <c r="MMW46" s="126"/>
      <c r="MMX46" s="126"/>
      <c r="MMY46" s="126"/>
      <c r="MMZ46" s="126"/>
      <c r="MNA46" s="126"/>
      <c r="MNB46" s="126"/>
      <c r="MNC46" s="126"/>
      <c r="MND46" s="126"/>
      <c r="MNE46" s="126"/>
      <c r="MNF46" s="126"/>
      <c r="MNG46" s="126"/>
      <c r="MNH46" s="126"/>
      <c r="MNI46" s="126"/>
      <c r="MNJ46" s="126"/>
      <c r="MNK46" s="126"/>
      <c r="MNL46" s="126"/>
      <c r="MNM46" s="126"/>
      <c r="MNN46" s="126"/>
      <c r="MNO46" s="126"/>
      <c r="MNP46" s="126"/>
      <c r="MNQ46" s="126"/>
      <c r="MNR46" s="126"/>
      <c r="MNS46" s="126"/>
      <c r="MNT46" s="126"/>
      <c r="MNU46" s="126"/>
      <c r="MNV46" s="126"/>
      <c r="MNW46" s="126"/>
      <c r="MNX46" s="126"/>
      <c r="MNY46" s="126"/>
      <c r="MNZ46" s="126"/>
      <c r="MOA46" s="126"/>
      <c r="MOB46" s="126"/>
      <c r="MOC46" s="126"/>
      <c r="MOD46" s="126"/>
      <c r="MOE46" s="126"/>
      <c r="MOF46" s="126"/>
      <c r="MOG46" s="126"/>
      <c r="MOH46" s="126"/>
      <c r="MOI46" s="126"/>
      <c r="MOJ46" s="126"/>
      <c r="MOK46" s="126"/>
      <c r="MOL46" s="126"/>
      <c r="MOM46" s="126"/>
      <c r="MON46" s="126"/>
      <c r="MOO46" s="126"/>
      <c r="MOP46" s="126"/>
      <c r="MOQ46" s="126"/>
      <c r="MOR46" s="126"/>
      <c r="MOS46" s="126"/>
      <c r="MOT46" s="126"/>
      <c r="MOU46" s="126"/>
      <c r="MOV46" s="126"/>
      <c r="MOW46" s="126"/>
      <c r="MOX46" s="126"/>
      <c r="MOY46" s="126"/>
      <c r="MOZ46" s="126"/>
      <c r="MPA46" s="126"/>
      <c r="MPB46" s="126"/>
      <c r="MPC46" s="126"/>
      <c r="MPD46" s="126"/>
      <c r="MPE46" s="126"/>
      <c r="MPF46" s="126"/>
      <c r="MPG46" s="126"/>
      <c r="MPH46" s="126"/>
      <c r="MPI46" s="126"/>
      <c r="MPJ46" s="126"/>
      <c r="MPK46" s="126"/>
      <c r="MPL46" s="126"/>
      <c r="MPM46" s="126"/>
      <c r="MPN46" s="126"/>
      <c r="MPO46" s="126"/>
      <c r="MPP46" s="126"/>
      <c r="MPQ46" s="126"/>
      <c r="MPR46" s="126"/>
      <c r="MPS46" s="126"/>
      <c r="MPT46" s="126"/>
      <c r="MPU46" s="126"/>
      <c r="MPV46" s="126"/>
      <c r="MPW46" s="126"/>
      <c r="MPX46" s="126"/>
      <c r="MPY46" s="126"/>
      <c r="MPZ46" s="126"/>
      <c r="MQA46" s="126"/>
      <c r="MQB46" s="126"/>
      <c r="MQC46" s="126"/>
      <c r="MQD46" s="126"/>
      <c r="MQE46" s="126"/>
      <c r="MQF46" s="126"/>
      <c r="MQG46" s="126"/>
      <c r="MQH46" s="126"/>
      <c r="MQI46" s="126"/>
      <c r="MQJ46" s="126"/>
      <c r="MQK46" s="126"/>
      <c r="MQL46" s="126"/>
      <c r="MQM46" s="126"/>
      <c r="MQN46" s="126"/>
      <c r="MQO46" s="126"/>
      <c r="MQP46" s="126"/>
      <c r="MQQ46" s="126"/>
      <c r="MQR46" s="126"/>
      <c r="MQS46" s="126"/>
      <c r="MQT46" s="126"/>
      <c r="MQU46" s="126"/>
      <c r="MQV46" s="126"/>
      <c r="MQW46" s="126"/>
      <c r="MQX46" s="126"/>
      <c r="MQY46" s="126"/>
      <c r="MQZ46" s="126"/>
      <c r="MRA46" s="126"/>
      <c r="MRB46" s="126"/>
      <c r="MRC46" s="126"/>
      <c r="MRD46" s="126"/>
      <c r="MRE46" s="126"/>
      <c r="MRF46" s="126"/>
      <c r="MRG46" s="126"/>
      <c r="MRH46" s="126"/>
      <c r="MRI46" s="126"/>
      <c r="MRJ46" s="126"/>
      <c r="MRK46" s="126"/>
      <c r="MRL46" s="126"/>
      <c r="MRM46" s="126"/>
      <c r="MRN46" s="126"/>
      <c r="MRO46" s="126"/>
      <c r="MRP46" s="126"/>
      <c r="MRQ46" s="126"/>
      <c r="MRR46" s="126"/>
      <c r="MRS46" s="126"/>
      <c r="MRT46" s="126"/>
      <c r="MRU46" s="126"/>
      <c r="MRV46" s="126"/>
      <c r="MRW46" s="126"/>
      <c r="MRX46" s="126"/>
      <c r="MRY46" s="126"/>
      <c r="MRZ46" s="126"/>
      <c r="MSA46" s="126"/>
      <c r="MSB46" s="126"/>
      <c r="MSC46" s="126"/>
      <c r="MSD46" s="126"/>
      <c r="MSE46" s="126"/>
      <c r="MSF46" s="126"/>
      <c r="MSG46" s="126"/>
      <c r="MSH46" s="126"/>
      <c r="MSI46" s="126"/>
      <c r="MSJ46" s="126"/>
      <c r="MSK46" s="126"/>
      <c r="MSL46" s="126"/>
      <c r="MSM46" s="126"/>
      <c r="MSN46" s="126"/>
      <c r="MSO46" s="126"/>
      <c r="MSP46" s="126"/>
      <c r="MSQ46" s="126"/>
      <c r="MSR46" s="126"/>
      <c r="MSS46" s="126"/>
      <c r="MST46" s="126"/>
      <c r="MSU46" s="126"/>
      <c r="MSV46" s="126"/>
      <c r="MSW46" s="126"/>
      <c r="MSX46" s="126"/>
      <c r="MSY46" s="126"/>
      <c r="MSZ46" s="126"/>
      <c r="MTA46" s="126"/>
      <c r="MTB46" s="126"/>
      <c r="MTC46" s="126"/>
      <c r="MTD46" s="126"/>
      <c r="MTE46" s="126"/>
      <c r="MTF46" s="126"/>
      <c r="MTG46" s="126"/>
      <c r="MTH46" s="126"/>
      <c r="MTI46" s="126"/>
      <c r="MTJ46" s="126"/>
      <c r="MTK46" s="126"/>
      <c r="MTL46" s="126"/>
      <c r="MTM46" s="126"/>
      <c r="MTN46" s="126"/>
      <c r="MTO46" s="126"/>
      <c r="MTP46" s="126"/>
      <c r="MTQ46" s="126"/>
      <c r="MTR46" s="126"/>
      <c r="MTS46" s="126"/>
      <c r="MTT46" s="126"/>
      <c r="MTU46" s="126"/>
      <c r="MTV46" s="126"/>
      <c r="MTW46" s="126"/>
      <c r="MTX46" s="126"/>
      <c r="MTY46" s="126"/>
      <c r="MTZ46" s="126"/>
      <c r="MUA46" s="126"/>
      <c r="MUB46" s="126"/>
      <c r="MUC46" s="126"/>
      <c r="MUD46" s="126"/>
      <c r="MUE46" s="126"/>
      <c r="MUF46" s="126"/>
      <c r="MUG46" s="126"/>
      <c r="MUH46" s="126"/>
      <c r="MUI46" s="126"/>
      <c r="MUJ46" s="126"/>
      <c r="MUK46" s="126"/>
      <c r="MUL46" s="126"/>
      <c r="MUM46" s="126"/>
      <c r="MUN46" s="126"/>
      <c r="MUO46" s="126"/>
      <c r="MUP46" s="126"/>
      <c r="MUQ46" s="126"/>
      <c r="MUR46" s="126"/>
      <c r="MUS46" s="126"/>
      <c r="MUT46" s="126"/>
      <c r="MUU46" s="126"/>
      <c r="MUV46" s="126"/>
      <c r="MUW46" s="126"/>
      <c r="MUX46" s="126"/>
      <c r="MUY46" s="126"/>
      <c r="MUZ46" s="126"/>
      <c r="MVA46" s="126"/>
      <c r="MVB46" s="126"/>
      <c r="MVC46" s="126"/>
      <c r="MVD46" s="126"/>
      <c r="MVE46" s="126"/>
      <c r="MVF46" s="126"/>
      <c r="MVG46" s="126"/>
      <c r="MVH46" s="126"/>
      <c r="MVI46" s="126"/>
      <c r="MVJ46" s="126"/>
      <c r="MVK46" s="126"/>
      <c r="MVL46" s="126"/>
      <c r="MVM46" s="126"/>
      <c r="MVN46" s="126"/>
      <c r="MVO46" s="126"/>
      <c r="MVP46" s="126"/>
      <c r="MVQ46" s="126"/>
      <c r="MVR46" s="126"/>
      <c r="MVS46" s="126"/>
      <c r="MVT46" s="126"/>
      <c r="MVU46" s="126"/>
      <c r="MVV46" s="126"/>
      <c r="MVW46" s="126"/>
      <c r="MVX46" s="126"/>
      <c r="MVY46" s="126"/>
      <c r="MVZ46" s="126"/>
      <c r="MWA46" s="126"/>
      <c r="MWB46" s="126"/>
      <c r="MWC46" s="126"/>
      <c r="MWD46" s="126"/>
      <c r="MWE46" s="126"/>
      <c r="MWF46" s="126"/>
      <c r="MWG46" s="126"/>
      <c r="MWH46" s="126"/>
      <c r="MWI46" s="126"/>
      <c r="MWJ46" s="126"/>
      <c r="MWK46" s="126"/>
      <c r="MWL46" s="126"/>
      <c r="MWM46" s="126"/>
      <c r="MWN46" s="126"/>
      <c r="MWO46" s="126"/>
      <c r="MWP46" s="126"/>
      <c r="MWQ46" s="126"/>
      <c r="MWR46" s="126"/>
      <c r="MWS46" s="126"/>
      <c r="MWT46" s="126"/>
      <c r="MWU46" s="126"/>
      <c r="MWV46" s="126"/>
      <c r="MWW46" s="126"/>
      <c r="MWX46" s="126"/>
      <c r="MWY46" s="126"/>
      <c r="MWZ46" s="126"/>
      <c r="MXA46" s="126"/>
      <c r="MXB46" s="126"/>
      <c r="MXC46" s="126"/>
      <c r="MXD46" s="126"/>
      <c r="MXE46" s="126"/>
      <c r="MXF46" s="126"/>
      <c r="MXG46" s="126"/>
      <c r="MXH46" s="126"/>
      <c r="MXI46" s="126"/>
      <c r="MXJ46" s="126"/>
      <c r="MXK46" s="126"/>
      <c r="MXL46" s="126"/>
      <c r="MXM46" s="126"/>
      <c r="MXN46" s="126"/>
      <c r="MXO46" s="126"/>
      <c r="MXP46" s="126"/>
      <c r="MXQ46" s="126"/>
      <c r="MXR46" s="126"/>
      <c r="MXS46" s="126"/>
      <c r="MXT46" s="126"/>
      <c r="MXU46" s="126"/>
      <c r="MXV46" s="126"/>
      <c r="MXW46" s="126"/>
      <c r="MXX46" s="126"/>
      <c r="MXY46" s="126"/>
      <c r="MXZ46" s="126"/>
      <c r="MYA46" s="126"/>
      <c r="MYB46" s="126"/>
      <c r="MYC46" s="126"/>
      <c r="MYD46" s="126"/>
      <c r="MYE46" s="126"/>
      <c r="MYF46" s="126"/>
      <c r="MYG46" s="126"/>
      <c r="MYH46" s="126"/>
      <c r="MYI46" s="126"/>
      <c r="MYJ46" s="126"/>
      <c r="MYK46" s="126"/>
      <c r="MYL46" s="126"/>
      <c r="MYM46" s="126"/>
      <c r="MYN46" s="126"/>
      <c r="MYO46" s="126"/>
      <c r="MYP46" s="126"/>
      <c r="MYQ46" s="126"/>
      <c r="MYR46" s="126"/>
      <c r="MYS46" s="126"/>
      <c r="MYT46" s="126"/>
      <c r="MYU46" s="126"/>
      <c r="MYV46" s="126"/>
      <c r="MYW46" s="126"/>
      <c r="MYX46" s="126"/>
      <c r="MYY46" s="126"/>
      <c r="MYZ46" s="126"/>
      <c r="MZA46" s="126"/>
      <c r="MZB46" s="126"/>
      <c r="MZC46" s="126"/>
      <c r="MZD46" s="126"/>
      <c r="MZE46" s="126"/>
      <c r="MZF46" s="126"/>
      <c r="MZG46" s="126"/>
      <c r="MZH46" s="126"/>
      <c r="MZI46" s="126"/>
      <c r="MZJ46" s="126"/>
      <c r="MZK46" s="126"/>
      <c r="MZL46" s="126"/>
      <c r="MZM46" s="126"/>
      <c r="MZN46" s="126"/>
      <c r="MZO46" s="126"/>
      <c r="MZP46" s="126"/>
      <c r="MZQ46" s="126"/>
      <c r="MZR46" s="126"/>
      <c r="MZS46" s="126"/>
      <c r="MZT46" s="126"/>
      <c r="MZU46" s="126"/>
      <c r="MZV46" s="126"/>
      <c r="MZW46" s="126"/>
      <c r="MZX46" s="126"/>
      <c r="MZY46" s="126"/>
      <c r="MZZ46" s="126"/>
      <c r="NAA46" s="126"/>
      <c r="NAB46" s="126"/>
      <c r="NAC46" s="126"/>
      <c r="NAD46" s="126"/>
      <c r="NAE46" s="126"/>
      <c r="NAF46" s="126"/>
      <c r="NAG46" s="126"/>
      <c r="NAH46" s="126"/>
      <c r="NAI46" s="126"/>
      <c r="NAJ46" s="126"/>
      <c r="NAK46" s="126"/>
      <c r="NAL46" s="126"/>
      <c r="NAM46" s="126"/>
      <c r="NAN46" s="126"/>
      <c r="NAO46" s="126"/>
      <c r="NAP46" s="126"/>
      <c r="NAQ46" s="126"/>
      <c r="NAR46" s="126"/>
      <c r="NAS46" s="126"/>
      <c r="NAT46" s="126"/>
      <c r="NAU46" s="126"/>
      <c r="NAV46" s="126"/>
      <c r="NAW46" s="126"/>
      <c r="NAX46" s="126"/>
      <c r="NAY46" s="126"/>
      <c r="NAZ46" s="126"/>
      <c r="NBA46" s="126"/>
      <c r="NBB46" s="126"/>
      <c r="NBC46" s="126"/>
      <c r="NBD46" s="126"/>
      <c r="NBE46" s="126"/>
      <c r="NBF46" s="126"/>
      <c r="NBG46" s="126"/>
      <c r="NBH46" s="126"/>
      <c r="NBI46" s="126"/>
      <c r="NBJ46" s="126"/>
      <c r="NBK46" s="126"/>
      <c r="NBL46" s="126"/>
      <c r="NBM46" s="126"/>
      <c r="NBN46" s="126"/>
      <c r="NBO46" s="126"/>
      <c r="NBP46" s="126"/>
      <c r="NBQ46" s="126"/>
      <c r="NBR46" s="126"/>
      <c r="NBS46" s="126"/>
      <c r="NBT46" s="126"/>
      <c r="NBU46" s="126"/>
      <c r="NBV46" s="126"/>
      <c r="NBW46" s="126"/>
      <c r="NBX46" s="126"/>
      <c r="NBY46" s="126"/>
      <c r="NBZ46" s="126"/>
      <c r="NCA46" s="126"/>
      <c r="NCB46" s="126"/>
      <c r="NCC46" s="126"/>
      <c r="NCD46" s="126"/>
      <c r="NCE46" s="126"/>
      <c r="NCF46" s="126"/>
      <c r="NCG46" s="126"/>
      <c r="NCH46" s="126"/>
      <c r="NCI46" s="126"/>
      <c r="NCJ46" s="126"/>
      <c r="NCK46" s="126"/>
      <c r="NCL46" s="126"/>
      <c r="NCM46" s="126"/>
      <c r="NCN46" s="126"/>
      <c r="NCO46" s="126"/>
      <c r="NCP46" s="126"/>
      <c r="NCQ46" s="126"/>
      <c r="NCR46" s="126"/>
      <c r="NCS46" s="126"/>
      <c r="NCT46" s="126"/>
      <c r="NCU46" s="126"/>
      <c r="NCV46" s="126"/>
      <c r="NCW46" s="126"/>
      <c r="NCX46" s="126"/>
      <c r="NCY46" s="126"/>
      <c r="NCZ46" s="126"/>
      <c r="NDA46" s="126"/>
      <c r="NDB46" s="126"/>
      <c r="NDC46" s="126"/>
      <c r="NDD46" s="126"/>
      <c r="NDE46" s="126"/>
      <c r="NDF46" s="126"/>
      <c r="NDG46" s="126"/>
      <c r="NDH46" s="126"/>
      <c r="NDI46" s="126"/>
      <c r="NDJ46" s="126"/>
      <c r="NDK46" s="126"/>
      <c r="NDL46" s="126"/>
      <c r="NDM46" s="126"/>
      <c r="NDN46" s="126"/>
      <c r="NDO46" s="126"/>
      <c r="NDP46" s="126"/>
      <c r="NDQ46" s="126"/>
      <c r="NDR46" s="126"/>
      <c r="NDS46" s="126"/>
      <c r="NDT46" s="126"/>
      <c r="NDU46" s="126"/>
      <c r="NDV46" s="126"/>
      <c r="NDW46" s="126"/>
      <c r="NDX46" s="126"/>
      <c r="NDY46" s="126"/>
      <c r="NDZ46" s="126"/>
      <c r="NEA46" s="126"/>
      <c r="NEB46" s="126"/>
      <c r="NEC46" s="126"/>
      <c r="NED46" s="126"/>
      <c r="NEE46" s="126"/>
      <c r="NEF46" s="126"/>
      <c r="NEG46" s="126"/>
      <c r="NEH46" s="126"/>
      <c r="NEI46" s="126"/>
      <c r="NEJ46" s="126"/>
      <c r="NEK46" s="126"/>
      <c r="NEL46" s="126"/>
      <c r="NEM46" s="126"/>
      <c r="NEN46" s="126"/>
      <c r="NEO46" s="126"/>
      <c r="NEP46" s="126"/>
      <c r="NEQ46" s="126"/>
      <c r="NER46" s="126"/>
      <c r="NES46" s="126"/>
      <c r="NET46" s="126"/>
      <c r="NEU46" s="126"/>
      <c r="NEV46" s="126"/>
      <c r="NEW46" s="126"/>
      <c r="NEX46" s="126"/>
      <c r="NEY46" s="126"/>
      <c r="NEZ46" s="126"/>
      <c r="NFA46" s="126"/>
      <c r="NFB46" s="126"/>
      <c r="NFC46" s="126"/>
      <c r="NFD46" s="126"/>
      <c r="NFE46" s="126"/>
      <c r="NFF46" s="126"/>
      <c r="NFG46" s="126"/>
      <c r="NFH46" s="126"/>
      <c r="NFI46" s="126"/>
      <c r="NFJ46" s="126"/>
      <c r="NFK46" s="126"/>
      <c r="NFL46" s="126"/>
      <c r="NFM46" s="126"/>
      <c r="NFN46" s="126"/>
      <c r="NFO46" s="126"/>
      <c r="NFP46" s="126"/>
      <c r="NFQ46" s="126"/>
      <c r="NFR46" s="126"/>
      <c r="NFS46" s="126"/>
      <c r="NFT46" s="126"/>
      <c r="NFU46" s="126"/>
      <c r="NFV46" s="126"/>
      <c r="NFW46" s="126"/>
      <c r="NFX46" s="126"/>
      <c r="NFY46" s="126"/>
      <c r="NFZ46" s="126"/>
      <c r="NGA46" s="126"/>
      <c r="NGB46" s="126"/>
      <c r="NGC46" s="126"/>
      <c r="NGD46" s="126"/>
      <c r="NGE46" s="126"/>
      <c r="NGF46" s="126"/>
      <c r="NGG46" s="126"/>
      <c r="NGH46" s="126"/>
      <c r="NGI46" s="126"/>
      <c r="NGJ46" s="126"/>
      <c r="NGK46" s="126"/>
      <c r="NGL46" s="126"/>
      <c r="NGM46" s="126"/>
      <c r="NGN46" s="126"/>
      <c r="NGO46" s="126"/>
      <c r="NGP46" s="126"/>
      <c r="NGQ46" s="126"/>
      <c r="NGR46" s="126"/>
      <c r="NGS46" s="126"/>
      <c r="NGT46" s="126"/>
      <c r="NGU46" s="126"/>
      <c r="NGV46" s="126"/>
      <c r="NGW46" s="126"/>
      <c r="NGX46" s="126"/>
      <c r="NGY46" s="126"/>
      <c r="NGZ46" s="126"/>
      <c r="NHA46" s="126"/>
      <c r="NHB46" s="126"/>
      <c r="NHC46" s="126"/>
      <c r="NHD46" s="126"/>
      <c r="NHE46" s="126"/>
      <c r="NHF46" s="126"/>
      <c r="NHG46" s="126"/>
      <c r="NHH46" s="126"/>
      <c r="NHI46" s="126"/>
      <c r="NHJ46" s="126"/>
      <c r="NHK46" s="126"/>
      <c r="NHL46" s="126"/>
      <c r="NHM46" s="126"/>
      <c r="NHN46" s="126"/>
      <c r="NHO46" s="126"/>
      <c r="NHP46" s="126"/>
      <c r="NHQ46" s="126"/>
      <c r="NHR46" s="126"/>
      <c r="NHS46" s="126"/>
      <c r="NHT46" s="126"/>
      <c r="NHU46" s="126"/>
      <c r="NHV46" s="126"/>
      <c r="NHW46" s="126"/>
      <c r="NHX46" s="126"/>
      <c r="NHY46" s="126"/>
      <c r="NHZ46" s="126"/>
      <c r="NIA46" s="126"/>
      <c r="NIB46" s="126"/>
      <c r="NIC46" s="126"/>
      <c r="NID46" s="126"/>
      <c r="NIE46" s="126"/>
      <c r="NIF46" s="126"/>
      <c r="NIG46" s="126"/>
      <c r="NIH46" s="126"/>
      <c r="NII46" s="126"/>
      <c r="NIJ46" s="126"/>
      <c r="NIK46" s="126"/>
      <c r="NIL46" s="126"/>
      <c r="NIM46" s="126"/>
      <c r="NIN46" s="126"/>
      <c r="NIO46" s="126"/>
      <c r="NIP46" s="126"/>
      <c r="NIQ46" s="126"/>
      <c r="NIR46" s="126"/>
      <c r="NIS46" s="126"/>
      <c r="NIT46" s="126"/>
      <c r="NIU46" s="126"/>
      <c r="NIV46" s="126"/>
      <c r="NIW46" s="126"/>
      <c r="NIX46" s="126"/>
      <c r="NIY46" s="126"/>
      <c r="NIZ46" s="126"/>
      <c r="NJA46" s="126"/>
      <c r="NJB46" s="126"/>
      <c r="NJC46" s="126"/>
      <c r="NJD46" s="126"/>
      <c r="NJE46" s="126"/>
      <c r="NJF46" s="126"/>
      <c r="NJG46" s="126"/>
      <c r="NJH46" s="126"/>
      <c r="NJI46" s="126"/>
      <c r="NJJ46" s="126"/>
      <c r="NJK46" s="126"/>
      <c r="NJL46" s="126"/>
      <c r="NJM46" s="126"/>
      <c r="NJN46" s="126"/>
      <c r="NJO46" s="126"/>
      <c r="NJP46" s="126"/>
      <c r="NJQ46" s="126"/>
      <c r="NJR46" s="126"/>
      <c r="NJS46" s="126"/>
      <c r="NJT46" s="126"/>
      <c r="NJU46" s="126"/>
      <c r="NJV46" s="126"/>
      <c r="NJW46" s="126"/>
      <c r="NJX46" s="126"/>
      <c r="NJY46" s="126"/>
      <c r="NJZ46" s="126"/>
      <c r="NKA46" s="126"/>
      <c r="NKB46" s="126"/>
      <c r="NKC46" s="126"/>
      <c r="NKD46" s="126"/>
      <c r="NKE46" s="126"/>
      <c r="NKF46" s="126"/>
      <c r="NKG46" s="126"/>
      <c r="NKH46" s="126"/>
      <c r="NKI46" s="126"/>
      <c r="NKJ46" s="126"/>
      <c r="NKK46" s="126"/>
      <c r="NKL46" s="126"/>
      <c r="NKM46" s="126"/>
      <c r="NKN46" s="126"/>
      <c r="NKO46" s="126"/>
      <c r="NKP46" s="126"/>
      <c r="NKQ46" s="126"/>
      <c r="NKR46" s="126"/>
      <c r="NKS46" s="126"/>
      <c r="NKT46" s="126"/>
      <c r="NKU46" s="126"/>
      <c r="NKV46" s="126"/>
      <c r="NKW46" s="126"/>
      <c r="NKX46" s="126"/>
      <c r="NKY46" s="126"/>
      <c r="NKZ46" s="126"/>
      <c r="NLA46" s="126"/>
      <c r="NLB46" s="126"/>
      <c r="NLC46" s="126"/>
      <c r="NLD46" s="126"/>
      <c r="NLE46" s="126"/>
      <c r="NLF46" s="126"/>
      <c r="NLG46" s="126"/>
      <c r="NLH46" s="126"/>
      <c r="NLI46" s="126"/>
      <c r="NLJ46" s="126"/>
      <c r="NLK46" s="126"/>
      <c r="NLL46" s="126"/>
      <c r="NLM46" s="126"/>
      <c r="NLN46" s="126"/>
      <c r="NLO46" s="126"/>
      <c r="NLP46" s="126"/>
      <c r="NLQ46" s="126"/>
      <c r="NLR46" s="126"/>
      <c r="NLS46" s="126"/>
      <c r="NLT46" s="126"/>
      <c r="NLU46" s="126"/>
      <c r="NLV46" s="126"/>
      <c r="NLW46" s="126"/>
      <c r="NLX46" s="126"/>
      <c r="NLY46" s="126"/>
      <c r="NLZ46" s="126"/>
      <c r="NMA46" s="126"/>
      <c r="NMB46" s="126"/>
      <c r="NMC46" s="126"/>
      <c r="NMD46" s="126"/>
      <c r="NME46" s="126"/>
      <c r="NMF46" s="126"/>
      <c r="NMG46" s="126"/>
      <c r="NMH46" s="126"/>
      <c r="NMI46" s="126"/>
      <c r="NMJ46" s="126"/>
      <c r="NMK46" s="126"/>
      <c r="NML46" s="126"/>
      <c r="NMM46" s="126"/>
      <c r="NMN46" s="126"/>
      <c r="NMO46" s="126"/>
      <c r="NMP46" s="126"/>
      <c r="NMQ46" s="126"/>
      <c r="NMR46" s="126"/>
      <c r="NMS46" s="126"/>
      <c r="NMT46" s="126"/>
      <c r="NMU46" s="126"/>
      <c r="NMV46" s="126"/>
      <c r="NMW46" s="126"/>
      <c r="NMX46" s="126"/>
      <c r="NMY46" s="126"/>
      <c r="NMZ46" s="126"/>
      <c r="NNA46" s="126"/>
      <c r="NNB46" s="126"/>
      <c r="NNC46" s="126"/>
      <c r="NND46" s="126"/>
      <c r="NNE46" s="126"/>
      <c r="NNF46" s="126"/>
      <c r="NNG46" s="126"/>
      <c r="NNH46" s="126"/>
      <c r="NNI46" s="126"/>
      <c r="NNJ46" s="126"/>
      <c r="NNK46" s="126"/>
      <c r="NNL46" s="126"/>
      <c r="NNM46" s="126"/>
      <c r="NNN46" s="126"/>
      <c r="NNO46" s="126"/>
      <c r="NNP46" s="126"/>
      <c r="NNQ46" s="126"/>
      <c r="NNR46" s="126"/>
      <c r="NNS46" s="126"/>
      <c r="NNT46" s="126"/>
      <c r="NNU46" s="126"/>
      <c r="NNV46" s="126"/>
      <c r="NNW46" s="126"/>
      <c r="NNX46" s="126"/>
      <c r="NNY46" s="126"/>
      <c r="NNZ46" s="126"/>
      <c r="NOA46" s="126"/>
      <c r="NOB46" s="126"/>
      <c r="NOC46" s="126"/>
      <c r="NOD46" s="126"/>
      <c r="NOE46" s="126"/>
      <c r="NOF46" s="126"/>
      <c r="NOG46" s="126"/>
      <c r="NOH46" s="126"/>
      <c r="NOI46" s="126"/>
      <c r="NOJ46" s="126"/>
      <c r="NOK46" s="126"/>
      <c r="NOL46" s="126"/>
      <c r="NOM46" s="126"/>
      <c r="NON46" s="126"/>
      <c r="NOO46" s="126"/>
      <c r="NOP46" s="126"/>
      <c r="NOQ46" s="126"/>
      <c r="NOR46" s="126"/>
      <c r="NOS46" s="126"/>
      <c r="NOT46" s="126"/>
      <c r="NOU46" s="126"/>
      <c r="NOV46" s="126"/>
      <c r="NOW46" s="126"/>
      <c r="NOX46" s="126"/>
      <c r="NOY46" s="126"/>
      <c r="NOZ46" s="126"/>
      <c r="NPA46" s="126"/>
      <c r="NPB46" s="126"/>
      <c r="NPC46" s="126"/>
      <c r="NPD46" s="126"/>
      <c r="NPE46" s="126"/>
      <c r="NPF46" s="126"/>
      <c r="NPG46" s="126"/>
      <c r="NPH46" s="126"/>
      <c r="NPI46" s="126"/>
      <c r="NPJ46" s="126"/>
      <c r="NPK46" s="126"/>
      <c r="NPL46" s="126"/>
      <c r="NPM46" s="126"/>
      <c r="NPN46" s="126"/>
      <c r="NPO46" s="126"/>
      <c r="NPP46" s="126"/>
      <c r="NPQ46" s="126"/>
      <c r="NPR46" s="126"/>
      <c r="NPS46" s="126"/>
      <c r="NPT46" s="126"/>
      <c r="NPU46" s="126"/>
      <c r="NPV46" s="126"/>
      <c r="NPW46" s="126"/>
      <c r="NPX46" s="126"/>
      <c r="NPY46" s="126"/>
      <c r="NPZ46" s="126"/>
      <c r="NQA46" s="126"/>
      <c r="NQB46" s="126"/>
      <c r="NQC46" s="126"/>
      <c r="NQD46" s="126"/>
      <c r="NQE46" s="126"/>
      <c r="NQF46" s="126"/>
      <c r="NQG46" s="126"/>
      <c r="NQH46" s="126"/>
      <c r="NQI46" s="126"/>
      <c r="NQJ46" s="126"/>
      <c r="NQK46" s="126"/>
      <c r="NQL46" s="126"/>
      <c r="NQM46" s="126"/>
      <c r="NQN46" s="126"/>
      <c r="NQO46" s="126"/>
      <c r="NQP46" s="126"/>
      <c r="NQQ46" s="126"/>
      <c r="NQR46" s="126"/>
      <c r="NQS46" s="126"/>
      <c r="NQT46" s="126"/>
      <c r="NQU46" s="126"/>
      <c r="NQV46" s="126"/>
      <c r="NQW46" s="126"/>
      <c r="NQX46" s="126"/>
      <c r="NQY46" s="126"/>
      <c r="NQZ46" s="126"/>
      <c r="NRA46" s="126"/>
      <c r="NRB46" s="126"/>
      <c r="NRC46" s="126"/>
      <c r="NRD46" s="126"/>
      <c r="NRE46" s="126"/>
      <c r="NRF46" s="126"/>
      <c r="NRG46" s="126"/>
      <c r="NRH46" s="126"/>
      <c r="NRI46" s="126"/>
      <c r="NRJ46" s="126"/>
      <c r="NRK46" s="126"/>
      <c r="NRL46" s="126"/>
      <c r="NRM46" s="126"/>
      <c r="NRN46" s="126"/>
      <c r="NRO46" s="126"/>
      <c r="NRP46" s="126"/>
      <c r="NRQ46" s="126"/>
      <c r="NRR46" s="126"/>
      <c r="NRS46" s="126"/>
      <c r="NRT46" s="126"/>
      <c r="NRU46" s="126"/>
      <c r="NRV46" s="126"/>
      <c r="NRW46" s="126"/>
      <c r="NRX46" s="126"/>
      <c r="NRY46" s="126"/>
      <c r="NRZ46" s="126"/>
      <c r="NSA46" s="126"/>
      <c r="NSB46" s="126"/>
      <c r="NSC46" s="126"/>
      <c r="NSD46" s="126"/>
      <c r="NSE46" s="126"/>
      <c r="NSF46" s="126"/>
      <c r="NSG46" s="126"/>
      <c r="NSH46" s="126"/>
      <c r="NSI46" s="126"/>
      <c r="NSJ46" s="126"/>
      <c r="NSK46" s="126"/>
      <c r="NSL46" s="126"/>
      <c r="NSM46" s="126"/>
      <c r="NSN46" s="126"/>
      <c r="NSO46" s="126"/>
      <c r="NSP46" s="126"/>
      <c r="NSQ46" s="126"/>
      <c r="NSR46" s="126"/>
      <c r="NSS46" s="126"/>
      <c r="NST46" s="126"/>
      <c r="NSU46" s="126"/>
      <c r="NSV46" s="126"/>
      <c r="NSW46" s="126"/>
      <c r="NSX46" s="126"/>
      <c r="NSY46" s="126"/>
      <c r="NSZ46" s="126"/>
      <c r="NTA46" s="126"/>
      <c r="NTB46" s="126"/>
      <c r="NTC46" s="126"/>
      <c r="NTD46" s="126"/>
      <c r="NTE46" s="126"/>
      <c r="NTF46" s="126"/>
      <c r="NTG46" s="126"/>
      <c r="NTH46" s="126"/>
      <c r="NTI46" s="126"/>
      <c r="NTJ46" s="126"/>
      <c r="NTK46" s="126"/>
      <c r="NTL46" s="126"/>
      <c r="NTM46" s="126"/>
      <c r="NTN46" s="126"/>
      <c r="NTO46" s="126"/>
      <c r="NTP46" s="126"/>
      <c r="NTQ46" s="126"/>
      <c r="NTR46" s="126"/>
      <c r="NTS46" s="126"/>
      <c r="NTT46" s="126"/>
      <c r="NTU46" s="126"/>
      <c r="NTV46" s="126"/>
      <c r="NTW46" s="126"/>
      <c r="NTX46" s="126"/>
      <c r="NTY46" s="126"/>
      <c r="NTZ46" s="126"/>
      <c r="NUA46" s="126"/>
      <c r="NUB46" s="126"/>
      <c r="NUC46" s="126"/>
      <c r="NUD46" s="126"/>
      <c r="NUE46" s="126"/>
      <c r="NUF46" s="126"/>
      <c r="NUG46" s="126"/>
      <c r="NUH46" s="126"/>
      <c r="NUI46" s="126"/>
      <c r="NUJ46" s="126"/>
      <c r="NUK46" s="126"/>
      <c r="NUL46" s="126"/>
      <c r="NUM46" s="126"/>
      <c r="NUN46" s="126"/>
      <c r="NUO46" s="126"/>
      <c r="NUP46" s="126"/>
      <c r="NUQ46" s="126"/>
      <c r="NUR46" s="126"/>
      <c r="NUS46" s="126"/>
      <c r="NUT46" s="126"/>
      <c r="NUU46" s="126"/>
      <c r="NUV46" s="126"/>
      <c r="NUW46" s="126"/>
      <c r="NUX46" s="126"/>
      <c r="NUY46" s="126"/>
      <c r="NUZ46" s="126"/>
      <c r="NVA46" s="126"/>
      <c r="NVB46" s="126"/>
      <c r="NVC46" s="126"/>
      <c r="NVD46" s="126"/>
      <c r="NVE46" s="126"/>
      <c r="NVF46" s="126"/>
      <c r="NVG46" s="126"/>
      <c r="NVH46" s="126"/>
      <c r="NVI46" s="126"/>
      <c r="NVJ46" s="126"/>
      <c r="NVK46" s="126"/>
      <c r="NVL46" s="126"/>
      <c r="NVM46" s="126"/>
      <c r="NVN46" s="126"/>
      <c r="NVO46" s="126"/>
      <c r="NVP46" s="126"/>
      <c r="NVQ46" s="126"/>
      <c r="NVR46" s="126"/>
      <c r="NVS46" s="126"/>
      <c r="NVT46" s="126"/>
      <c r="NVU46" s="126"/>
      <c r="NVV46" s="126"/>
      <c r="NVW46" s="126"/>
      <c r="NVX46" s="126"/>
      <c r="NVY46" s="126"/>
      <c r="NVZ46" s="126"/>
      <c r="NWA46" s="126"/>
      <c r="NWB46" s="126"/>
      <c r="NWC46" s="126"/>
      <c r="NWD46" s="126"/>
      <c r="NWE46" s="126"/>
      <c r="NWF46" s="126"/>
      <c r="NWG46" s="126"/>
      <c r="NWH46" s="126"/>
      <c r="NWI46" s="126"/>
      <c r="NWJ46" s="126"/>
      <c r="NWK46" s="126"/>
      <c r="NWL46" s="126"/>
      <c r="NWM46" s="126"/>
      <c r="NWN46" s="126"/>
      <c r="NWO46" s="126"/>
      <c r="NWP46" s="126"/>
      <c r="NWQ46" s="126"/>
      <c r="NWR46" s="126"/>
      <c r="NWS46" s="126"/>
      <c r="NWT46" s="126"/>
      <c r="NWU46" s="126"/>
      <c r="NWV46" s="126"/>
      <c r="NWW46" s="126"/>
      <c r="NWX46" s="126"/>
      <c r="NWY46" s="126"/>
      <c r="NWZ46" s="126"/>
      <c r="NXA46" s="126"/>
      <c r="NXB46" s="126"/>
      <c r="NXC46" s="126"/>
      <c r="NXD46" s="126"/>
      <c r="NXE46" s="126"/>
      <c r="NXF46" s="126"/>
      <c r="NXG46" s="126"/>
      <c r="NXH46" s="126"/>
      <c r="NXI46" s="126"/>
      <c r="NXJ46" s="126"/>
      <c r="NXK46" s="126"/>
      <c r="NXL46" s="126"/>
      <c r="NXM46" s="126"/>
      <c r="NXN46" s="126"/>
      <c r="NXO46" s="126"/>
      <c r="NXP46" s="126"/>
      <c r="NXQ46" s="126"/>
      <c r="NXR46" s="126"/>
      <c r="NXS46" s="126"/>
      <c r="NXT46" s="126"/>
      <c r="NXU46" s="126"/>
      <c r="NXV46" s="126"/>
      <c r="NXW46" s="126"/>
      <c r="NXX46" s="126"/>
      <c r="NXY46" s="126"/>
      <c r="NXZ46" s="126"/>
      <c r="NYA46" s="126"/>
      <c r="NYB46" s="126"/>
      <c r="NYC46" s="126"/>
      <c r="NYD46" s="126"/>
      <c r="NYE46" s="126"/>
      <c r="NYF46" s="126"/>
      <c r="NYG46" s="126"/>
      <c r="NYH46" s="126"/>
      <c r="NYI46" s="126"/>
      <c r="NYJ46" s="126"/>
      <c r="NYK46" s="126"/>
      <c r="NYL46" s="126"/>
      <c r="NYM46" s="126"/>
      <c r="NYN46" s="126"/>
      <c r="NYO46" s="126"/>
      <c r="NYP46" s="126"/>
      <c r="NYQ46" s="126"/>
      <c r="NYR46" s="126"/>
      <c r="NYS46" s="126"/>
      <c r="NYT46" s="126"/>
      <c r="NYU46" s="126"/>
      <c r="NYV46" s="126"/>
      <c r="NYW46" s="126"/>
      <c r="NYX46" s="126"/>
      <c r="NYY46" s="126"/>
      <c r="NYZ46" s="126"/>
      <c r="NZA46" s="126"/>
      <c r="NZB46" s="126"/>
      <c r="NZC46" s="126"/>
      <c r="NZD46" s="126"/>
      <c r="NZE46" s="126"/>
      <c r="NZF46" s="126"/>
      <c r="NZG46" s="126"/>
      <c r="NZH46" s="126"/>
      <c r="NZI46" s="126"/>
      <c r="NZJ46" s="126"/>
      <c r="NZK46" s="126"/>
      <c r="NZL46" s="126"/>
      <c r="NZM46" s="126"/>
      <c r="NZN46" s="126"/>
      <c r="NZO46" s="126"/>
      <c r="NZP46" s="126"/>
      <c r="NZQ46" s="126"/>
      <c r="NZR46" s="126"/>
      <c r="NZS46" s="126"/>
      <c r="NZT46" s="126"/>
      <c r="NZU46" s="126"/>
      <c r="NZV46" s="126"/>
      <c r="NZW46" s="126"/>
      <c r="NZX46" s="126"/>
      <c r="NZY46" s="126"/>
      <c r="NZZ46" s="126"/>
      <c r="OAA46" s="126"/>
      <c r="OAB46" s="126"/>
      <c r="OAC46" s="126"/>
      <c r="OAD46" s="126"/>
      <c r="OAE46" s="126"/>
      <c r="OAF46" s="126"/>
      <c r="OAG46" s="126"/>
      <c r="OAH46" s="126"/>
      <c r="OAI46" s="126"/>
      <c r="OAJ46" s="126"/>
      <c r="OAK46" s="126"/>
      <c r="OAL46" s="126"/>
      <c r="OAM46" s="126"/>
      <c r="OAN46" s="126"/>
      <c r="OAO46" s="126"/>
      <c r="OAP46" s="126"/>
      <c r="OAQ46" s="126"/>
      <c r="OAR46" s="126"/>
      <c r="OAS46" s="126"/>
      <c r="OAT46" s="126"/>
      <c r="OAU46" s="126"/>
      <c r="OAV46" s="126"/>
      <c r="OAW46" s="126"/>
      <c r="OAX46" s="126"/>
      <c r="OAY46" s="126"/>
      <c r="OAZ46" s="126"/>
      <c r="OBA46" s="126"/>
      <c r="OBB46" s="126"/>
      <c r="OBC46" s="126"/>
      <c r="OBD46" s="126"/>
      <c r="OBE46" s="126"/>
      <c r="OBF46" s="126"/>
      <c r="OBG46" s="126"/>
      <c r="OBH46" s="126"/>
      <c r="OBI46" s="126"/>
      <c r="OBJ46" s="126"/>
      <c r="OBK46" s="126"/>
      <c r="OBL46" s="126"/>
      <c r="OBM46" s="126"/>
      <c r="OBN46" s="126"/>
      <c r="OBO46" s="126"/>
      <c r="OBP46" s="126"/>
      <c r="OBQ46" s="126"/>
      <c r="OBR46" s="126"/>
      <c r="OBS46" s="126"/>
      <c r="OBT46" s="126"/>
      <c r="OBU46" s="126"/>
      <c r="OBV46" s="126"/>
      <c r="OBW46" s="126"/>
      <c r="OBX46" s="126"/>
      <c r="OBY46" s="126"/>
      <c r="OBZ46" s="126"/>
      <c r="OCA46" s="126"/>
      <c r="OCB46" s="126"/>
      <c r="OCC46" s="126"/>
      <c r="OCD46" s="126"/>
      <c r="OCE46" s="126"/>
      <c r="OCF46" s="126"/>
      <c r="OCG46" s="126"/>
      <c r="OCH46" s="126"/>
      <c r="OCI46" s="126"/>
      <c r="OCJ46" s="126"/>
      <c r="OCK46" s="126"/>
      <c r="OCL46" s="126"/>
      <c r="OCM46" s="126"/>
      <c r="OCN46" s="126"/>
      <c r="OCO46" s="126"/>
      <c r="OCP46" s="126"/>
      <c r="OCQ46" s="126"/>
      <c r="OCR46" s="126"/>
      <c r="OCS46" s="126"/>
      <c r="OCT46" s="126"/>
      <c r="OCU46" s="126"/>
      <c r="OCV46" s="126"/>
      <c r="OCW46" s="126"/>
      <c r="OCX46" s="126"/>
      <c r="OCY46" s="126"/>
      <c r="OCZ46" s="126"/>
      <c r="ODA46" s="126"/>
      <c r="ODB46" s="126"/>
      <c r="ODC46" s="126"/>
      <c r="ODD46" s="126"/>
      <c r="ODE46" s="126"/>
      <c r="ODF46" s="126"/>
      <c r="ODG46" s="126"/>
      <c r="ODH46" s="126"/>
      <c r="ODI46" s="126"/>
      <c r="ODJ46" s="126"/>
      <c r="ODK46" s="126"/>
      <c r="ODL46" s="126"/>
      <c r="ODM46" s="126"/>
      <c r="ODN46" s="126"/>
      <c r="ODO46" s="126"/>
      <c r="ODP46" s="126"/>
      <c r="ODQ46" s="126"/>
      <c r="ODR46" s="126"/>
      <c r="ODS46" s="126"/>
      <c r="ODT46" s="126"/>
      <c r="ODU46" s="126"/>
      <c r="ODV46" s="126"/>
      <c r="ODW46" s="126"/>
      <c r="ODX46" s="126"/>
      <c r="ODY46" s="126"/>
      <c r="ODZ46" s="126"/>
      <c r="OEA46" s="126"/>
      <c r="OEB46" s="126"/>
      <c r="OEC46" s="126"/>
      <c r="OED46" s="126"/>
      <c r="OEE46" s="126"/>
      <c r="OEF46" s="126"/>
      <c r="OEG46" s="126"/>
      <c r="OEH46" s="126"/>
      <c r="OEI46" s="126"/>
      <c r="OEJ46" s="126"/>
      <c r="OEK46" s="126"/>
      <c r="OEL46" s="126"/>
      <c r="OEM46" s="126"/>
      <c r="OEN46" s="126"/>
      <c r="OEO46" s="126"/>
      <c r="OEP46" s="126"/>
      <c r="OEQ46" s="126"/>
      <c r="OER46" s="126"/>
      <c r="OES46" s="126"/>
      <c r="OET46" s="126"/>
      <c r="OEU46" s="126"/>
      <c r="OEV46" s="126"/>
      <c r="OEW46" s="126"/>
      <c r="OEX46" s="126"/>
      <c r="OEY46" s="126"/>
      <c r="OEZ46" s="126"/>
      <c r="OFA46" s="126"/>
      <c r="OFB46" s="126"/>
      <c r="OFC46" s="126"/>
      <c r="OFD46" s="126"/>
      <c r="OFE46" s="126"/>
      <c r="OFF46" s="126"/>
      <c r="OFG46" s="126"/>
      <c r="OFH46" s="126"/>
      <c r="OFI46" s="126"/>
      <c r="OFJ46" s="126"/>
      <c r="OFK46" s="126"/>
      <c r="OFL46" s="126"/>
      <c r="OFM46" s="126"/>
      <c r="OFN46" s="126"/>
      <c r="OFO46" s="126"/>
      <c r="OFP46" s="126"/>
      <c r="OFQ46" s="126"/>
      <c r="OFR46" s="126"/>
      <c r="OFS46" s="126"/>
      <c r="OFT46" s="126"/>
      <c r="OFU46" s="126"/>
      <c r="OFV46" s="126"/>
      <c r="OFW46" s="126"/>
      <c r="OFX46" s="126"/>
      <c r="OFY46" s="126"/>
      <c r="OFZ46" s="126"/>
      <c r="OGA46" s="126"/>
      <c r="OGB46" s="126"/>
      <c r="OGC46" s="126"/>
      <c r="OGD46" s="126"/>
      <c r="OGE46" s="126"/>
      <c r="OGF46" s="126"/>
      <c r="OGG46" s="126"/>
      <c r="OGH46" s="126"/>
      <c r="OGI46" s="126"/>
      <c r="OGJ46" s="126"/>
      <c r="OGK46" s="126"/>
      <c r="OGL46" s="126"/>
      <c r="OGM46" s="126"/>
      <c r="OGN46" s="126"/>
      <c r="OGO46" s="126"/>
      <c r="OGP46" s="126"/>
      <c r="OGQ46" s="126"/>
      <c r="OGR46" s="126"/>
      <c r="OGS46" s="126"/>
      <c r="OGT46" s="126"/>
      <c r="OGU46" s="126"/>
      <c r="OGV46" s="126"/>
      <c r="OGW46" s="126"/>
      <c r="OGX46" s="126"/>
      <c r="OGY46" s="126"/>
      <c r="OGZ46" s="126"/>
      <c r="OHA46" s="126"/>
      <c r="OHB46" s="126"/>
      <c r="OHC46" s="126"/>
      <c r="OHD46" s="126"/>
      <c r="OHE46" s="126"/>
      <c r="OHF46" s="126"/>
      <c r="OHG46" s="126"/>
      <c r="OHH46" s="126"/>
      <c r="OHI46" s="126"/>
      <c r="OHJ46" s="126"/>
      <c r="OHK46" s="126"/>
      <c r="OHL46" s="126"/>
      <c r="OHM46" s="126"/>
      <c r="OHN46" s="126"/>
      <c r="OHO46" s="126"/>
      <c r="OHP46" s="126"/>
      <c r="OHQ46" s="126"/>
      <c r="OHR46" s="126"/>
      <c r="OHS46" s="126"/>
      <c r="OHT46" s="126"/>
      <c r="OHU46" s="126"/>
      <c r="OHV46" s="126"/>
      <c r="OHW46" s="126"/>
      <c r="OHX46" s="126"/>
      <c r="OHY46" s="126"/>
      <c r="OHZ46" s="126"/>
      <c r="OIA46" s="126"/>
      <c r="OIB46" s="126"/>
      <c r="OIC46" s="126"/>
      <c r="OID46" s="126"/>
      <c r="OIE46" s="126"/>
      <c r="OIF46" s="126"/>
      <c r="OIG46" s="126"/>
      <c r="OIH46" s="126"/>
      <c r="OII46" s="126"/>
      <c r="OIJ46" s="126"/>
      <c r="OIK46" s="126"/>
      <c r="OIL46" s="126"/>
      <c r="OIM46" s="126"/>
      <c r="OIN46" s="126"/>
      <c r="OIO46" s="126"/>
      <c r="OIP46" s="126"/>
      <c r="OIQ46" s="126"/>
      <c r="OIR46" s="126"/>
      <c r="OIS46" s="126"/>
      <c r="OIT46" s="126"/>
      <c r="OIU46" s="126"/>
      <c r="OIV46" s="126"/>
      <c r="OIW46" s="126"/>
      <c r="OIX46" s="126"/>
      <c r="OIY46" s="126"/>
      <c r="OIZ46" s="126"/>
      <c r="OJA46" s="126"/>
      <c r="OJB46" s="126"/>
      <c r="OJC46" s="126"/>
      <c r="OJD46" s="126"/>
      <c r="OJE46" s="126"/>
      <c r="OJF46" s="126"/>
      <c r="OJG46" s="126"/>
      <c r="OJH46" s="126"/>
      <c r="OJI46" s="126"/>
      <c r="OJJ46" s="126"/>
      <c r="OJK46" s="126"/>
      <c r="OJL46" s="126"/>
      <c r="OJM46" s="126"/>
      <c r="OJN46" s="126"/>
      <c r="OJO46" s="126"/>
      <c r="OJP46" s="126"/>
      <c r="OJQ46" s="126"/>
      <c r="OJR46" s="126"/>
      <c r="OJS46" s="126"/>
      <c r="OJT46" s="126"/>
      <c r="OJU46" s="126"/>
      <c r="OJV46" s="126"/>
      <c r="OJW46" s="126"/>
      <c r="OJX46" s="126"/>
      <c r="OJY46" s="126"/>
      <c r="OJZ46" s="126"/>
      <c r="OKA46" s="126"/>
      <c r="OKB46" s="126"/>
      <c r="OKC46" s="126"/>
      <c r="OKD46" s="126"/>
      <c r="OKE46" s="126"/>
      <c r="OKF46" s="126"/>
      <c r="OKG46" s="126"/>
      <c r="OKH46" s="126"/>
      <c r="OKI46" s="126"/>
      <c r="OKJ46" s="126"/>
      <c r="OKK46" s="126"/>
      <c r="OKL46" s="126"/>
      <c r="OKM46" s="126"/>
      <c r="OKN46" s="126"/>
      <c r="OKO46" s="126"/>
      <c r="OKP46" s="126"/>
      <c r="OKQ46" s="126"/>
      <c r="OKR46" s="126"/>
      <c r="OKS46" s="126"/>
      <c r="OKT46" s="126"/>
      <c r="OKU46" s="126"/>
      <c r="OKV46" s="126"/>
      <c r="OKW46" s="126"/>
      <c r="OKX46" s="126"/>
      <c r="OKY46" s="126"/>
      <c r="OKZ46" s="126"/>
      <c r="OLA46" s="126"/>
      <c r="OLB46" s="126"/>
      <c r="OLC46" s="126"/>
      <c r="OLD46" s="126"/>
      <c r="OLE46" s="126"/>
      <c r="OLF46" s="126"/>
      <c r="OLG46" s="126"/>
      <c r="OLH46" s="126"/>
      <c r="OLI46" s="126"/>
      <c r="OLJ46" s="126"/>
      <c r="OLK46" s="126"/>
      <c r="OLL46" s="126"/>
      <c r="OLM46" s="126"/>
      <c r="OLN46" s="126"/>
      <c r="OLO46" s="126"/>
      <c r="OLP46" s="126"/>
      <c r="OLQ46" s="126"/>
      <c r="OLR46" s="126"/>
      <c r="OLS46" s="126"/>
      <c r="OLT46" s="126"/>
      <c r="OLU46" s="126"/>
      <c r="OLV46" s="126"/>
      <c r="OLW46" s="126"/>
      <c r="OLX46" s="126"/>
      <c r="OLY46" s="126"/>
      <c r="OLZ46" s="126"/>
      <c r="OMA46" s="126"/>
      <c r="OMB46" s="126"/>
      <c r="OMC46" s="126"/>
      <c r="OMD46" s="126"/>
      <c r="OME46" s="126"/>
      <c r="OMF46" s="126"/>
      <c r="OMG46" s="126"/>
      <c r="OMH46" s="126"/>
      <c r="OMI46" s="126"/>
      <c r="OMJ46" s="126"/>
      <c r="OMK46" s="126"/>
      <c r="OML46" s="126"/>
      <c r="OMM46" s="126"/>
      <c r="OMN46" s="126"/>
      <c r="OMO46" s="126"/>
      <c r="OMP46" s="126"/>
      <c r="OMQ46" s="126"/>
      <c r="OMR46" s="126"/>
      <c r="OMS46" s="126"/>
      <c r="OMT46" s="126"/>
      <c r="OMU46" s="126"/>
      <c r="OMV46" s="126"/>
      <c r="OMW46" s="126"/>
      <c r="OMX46" s="126"/>
      <c r="OMY46" s="126"/>
      <c r="OMZ46" s="126"/>
      <c r="ONA46" s="126"/>
      <c r="ONB46" s="126"/>
      <c r="ONC46" s="126"/>
      <c r="OND46" s="126"/>
      <c r="ONE46" s="126"/>
      <c r="ONF46" s="126"/>
      <c r="ONG46" s="126"/>
      <c r="ONH46" s="126"/>
      <c r="ONI46" s="126"/>
      <c r="ONJ46" s="126"/>
      <c r="ONK46" s="126"/>
      <c r="ONL46" s="126"/>
      <c r="ONM46" s="126"/>
      <c r="ONN46" s="126"/>
      <c r="ONO46" s="126"/>
      <c r="ONP46" s="126"/>
      <c r="ONQ46" s="126"/>
      <c r="ONR46" s="126"/>
      <c r="ONS46" s="126"/>
      <c r="ONT46" s="126"/>
      <c r="ONU46" s="126"/>
      <c r="ONV46" s="126"/>
      <c r="ONW46" s="126"/>
      <c r="ONX46" s="126"/>
      <c r="ONY46" s="126"/>
      <c r="ONZ46" s="126"/>
      <c r="OOA46" s="126"/>
      <c r="OOB46" s="126"/>
      <c r="OOC46" s="126"/>
      <c r="OOD46" s="126"/>
      <c r="OOE46" s="126"/>
      <c r="OOF46" s="126"/>
      <c r="OOG46" s="126"/>
      <c r="OOH46" s="126"/>
      <c r="OOI46" s="126"/>
      <c r="OOJ46" s="126"/>
      <c r="OOK46" s="126"/>
      <c r="OOL46" s="126"/>
      <c r="OOM46" s="126"/>
      <c r="OON46" s="126"/>
      <c r="OOO46" s="126"/>
      <c r="OOP46" s="126"/>
      <c r="OOQ46" s="126"/>
      <c r="OOR46" s="126"/>
      <c r="OOS46" s="126"/>
      <c r="OOT46" s="126"/>
      <c r="OOU46" s="126"/>
      <c r="OOV46" s="126"/>
      <c r="OOW46" s="126"/>
      <c r="OOX46" s="126"/>
      <c r="OOY46" s="126"/>
      <c r="OOZ46" s="126"/>
      <c r="OPA46" s="126"/>
      <c r="OPB46" s="126"/>
      <c r="OPC46" s="126"/>
      <c r="OPD46" s="126"/>
      <c r="OPE46" s="126"/>
      <c r="OPF46" s="126"/>
      <c r="OPG46" s="126"/>
      <c r="OPH46" s="126"/>
      <c r="OPI46" s="126"/>
      <c r="OPJ46" s="126"/>
      <c r="OPK46" s="126"/>
      <c r="OPL46" s="126"/>
      <c r="OPM46" s="126"/>
      <c r="OPN46" s="126"/>
      <c r="OPO46" s="126"/>
      <c r="OPP46" s="126"/>
      <c r="OPQ46" s="126"/>
      <c r="OPR46" s="126"/>
      <c r="OPS46" s="126"/>
      <c r="OPT46" s="126"/>
      <c r="OPU46" s="126"/>
      <c r="OPV46" s="126"/>
      <c r="OPW46" s="126"/>
      <c r="OPX46" s="126"/>
      <c r="OPY46" s="126"/>
      <c r="OPZ46" s="126"/>
      <c r="OQA46" s="126"/>
      <c r="OQB46" s="126"/>
      <c r="OQC46" s="126"/>
      <c r="OQD46" s="126"/>
      <c r="OQE46" s="126"/>
      <c r="OQF46" s="126"/>
      <c r="OQG46" s="126"/>
      <c r="OQH46" s="126"/>
      <c r="OQI46" s="126"/>
      <c r="OQJ46" s="126"/>
      <c r="OQK46" s="126"/>
      <c r="OQL46" s="126"/>
      <c r="OQM46" s="126"/>
      <c r="OQN46" s="126"/>
      <c r="OQO46" s="126"/>
      <c r="OQP46" s="126"/>
      <c r="OQQ46" s="126"/>
      <c r="OQR46" s="126"/>
      <c r="OQS46" s="126"/>
      <c r="OQT46" s="126"/>
      <c r="OQU46" s="126"/>
      <c r="OQV46" s="126"/>
      <c r="OQW46" s="126"/>
      <c r="OQX46" s="126"/>
      <c r="OQY46" s="126"/>
      <c r="OQZ46" s="126"/>
      <c r="ORA46" s="126"/>
      <c r="ORB46" s="126"/>
      <c r="ORC46" s="126"/>
      <c r="ORD46" s="126"/>
      <c r="ORE46" s="126"/>
      <c r="ORF46" s="126"/>
      <c r="ORG46" s="126"/>
      <c r="ORH46" s="126"/>
      <c r="ORI46" s="126"/>
      <c r="ORJ46" s="126"/>
      <c r="ORK46" s="126"/>
      <c r="ORL46" s="126"/>
      <c r="ORM46" s="126"/>
      <c r="ORN46" s="126"/>
      <c r="ORO46" s="126"/>
      <c r="ORP46" s="126"/>
      <c r="ORQ46" s="126"/>
      <c r="ORR46" s="126"/>
      <c r="ORS46" s="126"/>
      <c r="ORT46" s="126"/>
      <c r="ORU46" s="126"/>
      <c r="ORV46" s="126"/>
      <c r="ORW46" s="126"/>
      <c r="ORX46" s="126"/>
      <c r="ORY46" s="126"/>
      <c r="ORZ46" s="126"/>
      <c r="OSA46" s="126"/>
      <c r="OSB46" s="126"/>
      <c r="OSC46" s="126"/>
      <c r="OSD46" s="126"/>
      <c r="OSE46" s="126"/>
      <c r="OSF46" s="126"/>
      <c r="OSG46" s="126"/>
      <c r="OSH46" s="126"/>
      <c r="OSI46" s="126"/>
      <c r="OSJ46" s="126"/>
      <c r="OSK46" s="126"/>
      <c r="OSL46" s="126"/>
      <c r="OSM46" s="126"/>
      <c r="OSN46" s="126"/>
      <c r="OSO46" s="126"/>
      <c r="OSP46" s="126"/>
      <c r="OSQ46" s="126"/>
      <c r="OSR46" s="126"/>
      <c r="OSS46" s="126"/>
      <c r="OST46" s="126"/>
      <c r="OSU46" s="126"/>
      <c r="OSV46" s="126"/>
      <c r="OSW46" s="126"/>
      <c r="OSX46" s="126"/>
      <c r="OSY46" s="126"/>
      <c r="OSZ46" s="126"/>
      <c r="OTA46" s="126"/>
      <c r="OTB46" s="126"/>
      <c r="OTC46" s="126"/>
      <c r="OTD46" s="126"/>
      <c r="OTE46" s="126"/>
      <c r="OTF46" s="126"/>
      <c r="OTG46" s="126"/>
      <c r="OTH46" s="126"/>
      <c r="OTI46" s="126"/>
      <c r="OTJ46" s="126"/>
      <c r="OTK46" s="126"/>
      <c r="OTL46" s="126"/>
      <c r="OTM46" s="126"/>
      <c r="OTN46" s="126"/>
      <c r="OTO46" s="126"/>
      <c r="OTP46" s="126"/>
      <c r="OTQ46" s="126"/>
      <c r="OTR46" s="126"/>
      <c r="OTS46" s="126"/>
      <c r="OTT46" s="126"/>
      <c r="OTU46" s="126"/>
      <c r="OTV46" s="126"/>
      <c r="OTW46" s="126"/>
      <c r="OTX46" s="126"/>
      <c r="OTY46" s="126"/>
      <c r="OTZ46" s="126"/>
      <c r="OUA46" s="126"/>
      <c r="OUB46" s="126"/>
      <c r="OUC46" s="126"/>
      <c r="OUD46" s="126"/>
      <c r="OUE46" s="126"/>
      <c r="OUF46" s="126"/>
      <c r="OUG46" s="126"/>
      <c r="OUH46" s="126"/>
      <c r="OUI46" s="126"/>
      <c r="OUJ46" s="126"/>
      <c r="OUK46" s="126"/>
      <c r="OUL46" s="126"/>
      <c r="OUM46" s="126"/>
      <c r="OUN46" s="126"/>
      <c r="OUO46" s="126"/>
      <c r="OUP46" s="126"/>
      <c r="OUQ46" s="126"/>
      <c r="OUR46" s="126"/>
      <c r="OUS46" s="126"/>
      <c r="OUT46" s="126"/>
      <c r="OUU46" s="126"/>
      <c r="OUV46" s="126"/>
      <c r="OUW46" s="126"/>
      <c r="OUX46" s="126"/>
      <c r="OUY46" s="126"/>
      <c r="OUZ46" s="126"/>
      <c r="OVA46" s="126"/>
      <c r="OVB46" s="126"/>
      <c r="OVC46" s="126"/>
      <c r="OVD46" s="126"/>
      <c r="OVE46" s="126"/>
      <c r="OVF46" s="126"/>
      <c r="OVG46" s="126"/>
      <c r="OVH46" s="126"/>
      <c r="OVI46" s="126"/>
      <c r="OVJ46" s="126"/>
      <c r="OVK46" s="126"/>
      <c r="OVL46" s="126"/>
      <c r="OVM46" s="126"/>
      <c r="OVN46" s="126"/>
      <c r="OVO46" s="126"/>
      <c r="OVP46" s="126"/>
      <c r="OVQ46" s="126"/>
      <c r="OVR46" s="126"/>
      <c r="OVS46" s="126"/>
      <c r="OVT46" s="126"/>
      <c r="OVU46" s="126"/>
      <c r="OVV46" s="126"/>
      <c r="OVW46" s="126"/>
      <c r="OVX46" s="126"/>
      <c r="OVY46" s="126"/>
      <c r="OVZ46" s="126"/>
      <c r="OWA46" s="126"/>
      <c r="OWB46" s="126"/>
      <c r="OWC46" s="126"/>
      <c r="OWD46" s="126"/>
      <c r="OWE46" s="126"/>
      <c r="OWF46" s="126"/>
      <c r="OWG46" s="126"/>
      <c r="OWH46" s="126"/>
      <c r="OWI46" s="126"/>
      <c r="OWJ46" s="126"/>
      <c r="OWK46" s="126"/>
      <c r="OWL46" s="126"/>
      <c r="OWM46" s="126"/>
      <c r="OWN46" s="126"/>
      <c r="OWO46" s="126"/>
      <c r="OWP46" s="126"/>
      <c r="OWQ46" s="126"/>
      <c r="OWR46" s="126"/>
      <c r="OWS46" s="126"/>
      <c r="OWT46" s="126"/>
      <c r="OWU46" s="126"/>
      <c r="OWV46" s="126"/>
      <c r="OWW46" s="126"/>
      <c r="OWX46" s="126"/>
      <c r="OWY46" s="126"/>
      <c r="OWZ46" s="126"/>
      <c r="OXA46" s="126"/>
      <c r="OXB46" s="126"/>
      <c r="OXC46" s="126"/>
      <c r="OXD46" s="126"/>
      <c r="OXE46" s="126"/>
      <c r="OXF46" s="126"/>
      <c r="OXG46" s="126"/>
      <c r="OXH46" s="126"/>
      <c r="OXI46" s="126"/>
      <c r="OXJ46" s="126"/>
      <c r="OXK46" s="126"/>
      <c r="OXL46" s="126"/>
      <c r="OXM46" s="126"/>
      <c r="OXN46" s="126"/>
      <c r="OXO46" s="126"/>
      <c r="OXP46" s="126"/>
      <c r="OXQ46" s="126"/>
      <c r="OXR46" s="126"/>
      <c r="OXS46" s="126"/>
      <c r="OXT46" s="126"/>
      <c r="OXU46" s="126"/>
      <c r="OXV46" s="126"/>
      <c r="OXW46" s="126"/>
      <c r="OXX46" s="126"/>
      <c r="OXY46" s="126"/>
      <c r="OXZ46" s="126"/>
      <c r="OYA46" s="126"/>
      <c r="OYB46" s="126"/>
      <c r="OYC46" s="126"/>
      <c r="OYD46" s="126"/>
      <c r="OYE46" s="126"/>
      <c r="OYF46" s="126"/>
      <c r="OYG46" s="126"/>
      <c r="OYH46" s="126"/>
      <c r="OYI46" s="126"/>
      <c r="OYJ46" s="126"/>
      <c r="OYK46" s="126"/>
      <c r="OYL46" s="126"/>
      <c r="OYM46" s="126"/>
      <c r="OYN46" s="126"/>
      <c r="OYO46" s="126"/>
      <c r="OYP46" s="126"/>
      <c r="OYQ46" s="126"/>
      <c r="OYR46" s="126"/>
      <c r="OYS46" s="126"/>
      <c r="OYT46" s="126"/>
      <c r="OYU46" s="126"/>
      <c r="OYV46" s="126"/>
      <c r="OYW46" s="126"/>
      <c r="OYX46" s="126"/>
      <c r="OYY46" s="126"/>
      <c r="OYZ46" s="126"/>
      <c r="OZA46" s="126"/>
      <c r="OZB46" s="126"/>
      <c r="OZC46" s="126"/>
      <c r="OZD46" s="126"/>
      <c r="OZE46" s="126"/>
      <c r="OZF46" s="126"/>
      <c r="OZG46" s="126"/>
      <c r="OZH46" s="126"/>
      <c r="OZI46" s="126"/>
      <c r="OZJ46" s="126"/>
      <c r="OZK46" s="126"/>
      <c r="OZL46" s="126"/>
      <c r="OZM46" s="126"/>
      <c r="OZN46" s="126"/>
      <c r="OZO46" s="126"/>
      <c r="OZP46" s="126"/>
      <c r="OZQ46" s="126"/>
      <c r="OZR46" s="126"/>
      <c r="OZS46" s="126"/>
      <c r="OZT46" s="126"/>
      <c r="OZU46" s="126"/>
      <c r="OZV46" s="126"/>
      <c r="OZW46" s="126"/>
      <c r="OZX46" s="126"/>
      <c r="OZY46" s="126"/>
      <c r="OZZ46" s="126"/>
      <c r="PAA46" s="126"/>
      <c r="PAB46" s="126"/>
      <c r="PAC46" s="126"/>
      <c r="PAD46" s="126"/>
      <c r="PAE46" s="126"/>
      <c r="PAF46" s="126"/>
      <c r="PAG46" s="126"/>
      <c r="PAH46" s="126"/>
      <c r="PAI46" s="126"/>
      <c r="PAJ46" s="126"/>
      <c r="PAK46" s="126"/>
      <c r="PAL46" s="126"/>
      <c r="PAM46" s="126"/>
      <c r="PAN46" s="126"/>
      <c r="PAO46" s="126"/>
      <c r="PAP46" s="126"/>
      <c r="PAQ46" s="126"/>
      <c r="PAR46" s="126"/>
      <c r="PAS46" s="126"/>
      <c r="PAT46" s="126"/>
      <c r="PAU46" s="126"/>
      <c r="PAV46" s="126"/>
      <c r="PAW46" s="126"/>
      <c r="PAX46" s="126"/>
      <c r="PAY46" s="126"/>
      <c r="PAZ46" s="126"/>
      <c r="PBA46" s="126"/>
      <c r="PBB46" s="126"/>
      <c r="PBC46" s="126"/>
      <c r="PBD46" s="126"/>
      <c r="PBE46" s="126"/>
      <c r="PBF46" s="126"/>
      <c r="PBG46" s="126"/>
      <c r="PBH46" s="126"/>
      <c r="PBI46" s="126"/>
      <c r="PBJ46" s="126"/>
      <c r="PBK46" s="126"/>
      <c r="PBL46" s="126"/>
      <c r="PBM46" s="126"/>
      <c r="PBN46" s="126"/>
      <c r="PBO46" s="126"/>
      <c r="PBP46" s="126"/>
      <c r="PBQ46" s="126"/>
      <c r="PBR46" s="126"/>
      <c r="PBS46" s="126"/>
      <c r="PBT46" s="126"/>
      <c r="PBU46" s="126"/>
      <c r="PBV46" s="126"/>
      <c r="PBW46" s="126"/>
      <c r="PBX46" s="126"/>
      <c r="PBY46" s="126"/>
      <c r="PBZ46" s="126"/>
      <c r="PCA46" s="126"/>
      <c r="PCB46" s="126"/>
      <c r="PCC46" s="126"/>
      <c r="PCD46" s="126"/>
      <c r="PCE46" s="126"/>
      <c r="PCF46" s="126"/>
      <c r="PCG46" s="126"/>
      <c r="PCH46" s="126"/>
      <c r="PCI46" s="126"/>
      <c r="PCJ46" s="126"/>
      <c r="PCK46" s="126"/>
      <c r="PCL46" s="126"/>
      <c r="PCM46" s="126"/>
      <c r="PCN46" s="126"/>
      <c r="PCO46" s="126"/>
      <c r="PCP46" s="126"/>
      <c r="PCQ46" s="126"/>
      <c r="PCR46" s="126"/>
      <c r="PCS46" s="126"/>
      <c r="PCT46" s="126"/>
      <c r="PCU46" s="126"/>
      <c r="PCV46" s="126"/>
      <c r="PCW46" s="126"/>
      <c r="PCX46" s="126"/>
      <c r="PCY46" s="126"/>
      <c r="PCZ46" s="126"/>
      <c r="PDA46" s="126"/>
      <c r="PDB46" s="126"/>
      <c r="PDC46" s="126"/>
      <c r="PDD46" s="126"/>
      <c r="PDE46" s="126"/>
      <c r="PDF46" s="126"/>
      <c r="PDG46" s="126"/>
      <c r="PDH46" s="126"/>
      <c r="PDI46" s="126"/>
      <c r="PDJ46" s="126"/>
      <c r="PDK46" s="126"/>
      <c r="PDL46" s="126"/>
      <c r="PDM46" s="126"/>
      <c r="PDN46" s="126"/>
      <c r="PDO46" s="126"/>
      <c r="PDP46" s="126"/>
      <c r="PDQ46" s="126"/>
      <c r="PDR46" s="126"/>
      <c r="PDS46" s="126"/>
      <c r="PDT46" s="126"/>
      <c r="PDU46" s="126"/>
      <c r="PDV46" s="126"/>
      <c r="PDW46" s="126"/>
      <c r="PDX46" s="126"/>
      <c r="PDY46" s="126"/>
      <c r="PDZ46" s="126"/>
      <c r="PEA46" s="126"/>
      <c r="PEB46" s="126"/>
      <c r="PEC46" s="126"/>
      <c r="PED46" s="126"/>
      <c r="PEE46" s="126"/>
      <c r="PEF46" s="126"/>
      <c r="PEG46" s="126"/>
      <c r="PEH46" s="126"/>
      <c r="PEI46" s="126"/>
      <c r="PEJ46" s="126"/>
      <c r="PEK46" s="126"/>
      <c r="PEL46" s="126"/>
      <c r="PEM46" s="126"/>
      <c r="PEN46" s="126"/>
      <c r="PEO46" s="126"/>
      <c r="PEP46" s="126"/>
      <c r="PEQ46" s="126"/>
      <c r="PER46" s="126"/>
      <c r="PES46" s="126"/>
      <c r="PET46" s="126"/>
      <c r="PEU46" s="126"/>
      <c r="PEV46" s="126"/>
      <c r="PEW46" s="126"/>
      <c r="PEX46" s="126"/>
      <c r="PEY46" s="126"/>
      <c r="PEZ46" s="126"/>
      <c r="PFA46" s="126"/>
      <c r="PFB46" s="126"/>
      <c r="PFC46" s="126"/>
      <c r="PFD46" s="126"/>
      <c r="PFE46" s="126"/>
      <c r="PFF46" s="126"/>
      <c r="PFG46" s="126"/>
      <c r="PFH46" s="126"/>
      <c r="PFI46" s="126"/>
      <c r="PFJ46" s="126"/>
      <c r="PFK46" s="126"/>
      <c r="PFL46" s="126"/>
      <c r="PFM46" s="126"/>
      <c r="PFN46" s="126"/>
      <c r="PFO46" s="126"/>
      <c r="PFP46" s="126"/>
      <c r="PFQ46" s="126"/>
      <c r="PFR46" s="126"/>
      <c r="PFS46" s="126"/>
      <c r="PFT46" s="126"/>
      <c r="PFU46" s="126"/>
      <c r="PFV46" s="126"/>
      <c r="PFW46" s="126"/>
      <c r="PFX46" s="126"/>
      <c r="PFY46" s="126"/>
      <c r="PFZ46" s="126"/>
      <c r="PGA46" s="126"/>
      <c r="PGB46" s="126"/>
      <c r="PGC46" s="126"/>
      <c r="PGD46" s="126"/>
      <c r="PGE46" s="126"/>
      <c r="PGF46" s="126"/>
      <c r="PGG46" s="126"/>
      <c r="PGH46" s="126"/>
      <c r="PGI46" s="126"/>
      <c r="PGJ46" s="126"/>
      <c r="PGK46" s="126"/>
      <c r="PGL46" s="126"/>
      <c r="PGM46" s="126"/>
      <c r="PGN46" s="126"/>
      <c r="PGO46" s="126"/>
      <c r="PGP46" s="126"/>
      <c r="PGQ46" s="126"/>
      <c r="PGR46" s="126"/>
      <c r="PGS46" s="126"/>
      <c r="PGT46" s="126"/>
      <c r="PGU46" s="126"/>
      <c r="PGV46" s="126"/>
      <c r="PGW46" s="126"/>
      <c r="PGX46" s="126"/>
      <c r="PGY46" s="126"/>
      <c r="PGZ46" s="126"/>
      <c r="PHA46" s="126"/>
      <c r="PHB46" s="126"/>
      <c r="PHC46" s="126"/>
      <c r="PHD46" s="126"/>
      <c r="PHE46" s="126"/>
      <c r="PHF46" s="126"/>
      <c r="PHG46" s="126"/>
      <c r="PHH46" s="126"/>
      <c r="PHI46" s="126"/>
      <c r="PHJ46" s="126"/>
      <c r="PHK46" s="126"/>
      <c r="PHL46" s="126"/>
      <c r="PHM46" s="126"/>
      <c r="PHN46" s="126"/>
      <c r="PHO46" s="126"/>
      <c r="PHP46" s="126"/>
      <c r="PHQ46" s="126"/>
      <c r="PHR46" s="126"/>
      <c r="PHS46" s="126"/>
      <c r="PHT46" s="126"/>
      <c r="PHU46" s="126"/>
      <c r="PHV46" s="126"/>
      <c r="PHW46" s="126"/>
      <c r="PHX46" s="126"/>
      <c r="PHY46" s="126"/>
      <c r="PHZ46" s="126"/>
      <c r="PIA46" s="126"/>
      <c r="PIB46" s="126"/>
      <c r="PIC46" s="126"/>
      <c r="PID46" s="126"/>
      <c r="PIE46" s="126"/>
      <c r="PIF46" s="126"/>
      <c r="PIG46" s="126"/>
      <c r="PIH46" s="126"/>
      <c r="PII46" s="126"/>
      <c r="PIJ46" s="126"/>
      <c r="PIK46" s="126"/>
      <c r="PIL46" s="126"/>
      <c r="PIM46" s="126"/>
      <c r="PIN46" s="126"/>
      <c r="PIO46" s="126"/>
      <c r="PIP46" s="126"/>
      <c r="PIQ46" s="126"/>
      <c r="PIR46" s="126"/>
      <c r="PIS46" s="126"/>
      <c r="PIT46" s="126"/>
      <c r="PIU46" s="126"/>
      <c r="PIV46" s="126"/>
      <c r="PIW46" s="126"/>
      <c r="PIX46" s="126"/>
      <c r="PIY46" s="126"/>
      <c r="PIZ46" s="126"/>
      <c r="PJA46" s="126"/>
      <c r="PJB46" s="126"/>
      <c r="PJC46" s="126"/>
      <c r="PJD46" s="126"/>
      <c r="PJE46" s="126"/>
      <c r="PJF46" s="126"/>
      <c r="PJG46" s="126"/>
      <c r="PJH46" s="126"/>
      <c r="PJI46" s="126"/>
      <c r="PJJ46" s="126"/>
      <c r="PJK46" s="126"/>
      <c r="PJL46" s="126"/>
      <c r="PJM46" s="126"/>
      <c r="PJN46" s="126"/>
      <c r="PJO46" s="126"/>
      <c r="PJP46" s="126"/>
      <c r="PJQ46" s="126"/>
      <c r="PJR46" s="126"/>
      <c r="PJS46" s="126"/>
      <c r="PJT46" s="126"/>
      <c r="PJU46" s="126"/>
      <c r="PJV46" s="126"/>
      <c r="PJW46" s="126"/>
      <c r="PJX46" s="126"/>
      <c r="PJY46" s="126"/>
      <c r="PJZ46" s="126"/>
      <c r="PKA46" s="126"/>
      <c r="PKB46" s="126"/>
      <c r="PKC46" s="126"/>
      <c r="PKD46" s="126"/>
      <c r="PKE46" s="126"/>
      <c r="PKF46" s="126"/>
      <c r="PKG46" s="126"/>
      <c r="PKH46" s="126"/>
      <c r="PKI46" s="126"/>
      <c r="PKJ46" s="126"/>
      <c r="PKK46" s="126"/>
      <c r="PKL46" s="126"/>
      <c r="PKM46" s="126"/>
      <c r="PKN46" s="126"/>
      <c r="PKO46" s="126"/>
      <c r="PKP46" s="126"/>
      <c r="PKQ46" s="126"/>
      <c r="PKR46" s="126"/>
      <c r="PKS46" s="126"/>
      <c r="PKT46" s="126"/>
      <c r="PKU46" s="126"/>
      <c r="PKV46" s="126"/>
      <c r="PKW46" s="126"/>
      <c r="PKX46" s="126"/>
      <c r="PKY46" s="126"/>
      <c r="PKZ46" s="126"/>
      <c r="PLA46" s="126"/>
      <c r="PLB46" s="126"/>
      <c r="PLC46" s="126"/>
      <c r="PLD46" s="126"/>
      <c r="PLE46" s="126"/>
      <c r="PLF46" s="126"/>
      <c r="PLG46" s="126"/>
      <c r="PLH46" s="126"/>
      <c r="PLI46" s="126"/>
      <c r="PLJ46" s="126"/>
      <c r="PLK46" s="126"/>
      <c r="PLL46" s="126"/>
      <c r="PLM46" s="126"/>
      <c r="PLN46" s="126"/>
      <c r="PLO46" s="126"/>
      <c r="PLP46" s="126"/>
      <c r="PLQ46" s="126"/>
      <c r="PLR46" s="126"/>
      <c r="PLS46" s="126"/>
      <c r="PLT46" s="126"/>
      <c r="PLU46" s="126"/>
      <c r="PLV46" s="126"/>
      <c r="PLW46" s="126"/>
      <c r="PLX46" s="126"/>
      <c r="PLY46" s="126"/>
      <c r="PLZ46" s="126"/>
      <c r="PMA46" s="126"/>
      <c r="PMB46" s="126"/>
      <c r="PMC46" s="126"/>
      <c r="PMD46" s="126"/>
      <c r="PME46" s="126"/>
      <c r="PMF46" s="126"/>
      <c r="PMG46" s="126"/>
      <c r="PMH46" s="126"/>
      <c r="PMI46" s="126"/>
      <c r="PMJ46" s="126"/>
      <c r="PMK46" s="126"/>
      <c r="PML46" s="126"/>
      <c r="PMM46" s="126"/>
      <c r="PMN46" s="126"/>
      <c r="PMO46" s="126"/>
      <c r="PMP46" s="126"/>
      <c r="PMQ46" s="126"/>
      <c r="PMR46" s="126"/>
      <c r="PMS46" s="126"/>
      <c r="PMT46" s="126"/>
      <c r="PMU46" s="126"/>
      <c r="PMV46" s="126"/>
      <c r="PMW46" s="126"/>
      <c r="PMX46" s="126"/>
      <c r="PMY46" s="126"/>
      <c r="PMZ46" s="126"/>
      <c r="PNA46" s="126"/>
      <c r="PNB46" s="126"/>
      <c r="PNC46" s="126"/>
      <c r="PND46" s="126"/>
      <c r="PNE46" s="126"/>
      <c r="PNF46" s="126"/>
      <c r="PNG46" s="126"/>
      <c r="PNH46" s="126"/>
      <c r="PNI46" s="126"/>
      <c r="PNJ46" s="126"/>
      <c r="PNK46" s="126"/>
      <c r="PNL46" s="126"/>
      <c r="PNM46" s="126"/>
      <c r="PNN46" s="126"/>
      <c r="PNO46" s="126"/>
      <c r="PNP46" s="126"/>
      <c r="PNQ46" s="126"/>
      <c r="PNR46" s="126"/>
      <c r="PNS46" s="126"/>
      <c r="PNT46" s="126"/>
      <c r="PNU46" s="126"/>
      <c r="PNV46" s="126"/>
      <c r="PNW46" s="126"/>
      <c r="PNX46" s="126"/>
      <c r="PNY46" s="126"/>
      <c r="PNZ46" s="126"/>
      <c r="POA46" s="126"/>
      <c r="POB46" s="126"/>
      <c r="POC46" s="126"/>
      <c r="POD46" s="126"/>
      <c r="POE46" s="126"/>
      <c r="POF46" s="126"/>
      <c r="POG46" s="126"/>
      <c r="POH46" s="126"/>
      <c r="POI46" s="126"/>
      <c r="POJ46" s="126"/>
      <c r="POK46" s="126"/>
      <c r="POL46" s="126"/>
      <c r="POM46" s="126"/>
      <c r="PON46" s="126"/>
      <c r="POO46" s="126"/>
      <c r="POP46" s="126"/>
      <c r="POQ46" s="126"/>
      <c r="POR46" s="126"/>
      <c r="POS46" s="126"/>
      <c r="POT46" s="126"/>
      <c r="POU46" s="126"/>
      <c r="POV46" s="126"/>
      <c r="POW46" s="126"/>
      <c r="POX46" s="126"/>
      <c r="POY46" s="126"/>
      <c r="POZ46" s="126"/>
      <c r="PPA46" s="126"/>
      <c r="PPB46" s="126"/>
      <c r="PPC46" s="126"/>
      <c r="PPD46" s="126"/>
      <c r="PPE46" s="126"/>
      <c r="PPF46" s="126"/>
      <c r="PPG46" s="126"/>
      <c r="PPH46" s="126"/>
      <c r="PPI46" s="126"/>
      <c r="PPJ46" s="126"/>
      <c r="PPK46" s="126"/>
      <c r="PPL46" s="126"/>
      <c r="PPM46" s="126"/>
      <c r="PPN46" s="126"/>
      <c r="PPO46" s="126"/>
      <c r="PPP46" s="126"/>
      <c r="PPQ46" s="126"/>
      <c r="PPR46" s="126"/>
      <c r="PPS46" s="126"/>
      <c r="PPT46" s="126"/>
      <c r="PPU46" s="126"/>
      <c r="PPV46" s="126"/>
      <c r="PPW46" s="126"/>
      <c r="PPX46" s="126"/>
      <c r="PPY46" s="126"/>
      <c r="PPZ46" s="126"/>
      <c r="PQA46" s="126"/>
      <c r="PQB46" s="126"/>
      <c r="PQC46" s="126"/>
      <c r="PQD46" s="126"/>
      <c r="PQE46" s="126"/>
      <c r="PQF46" s="126"/>
      <c r="PQG46" s="126"/>
      <c r="PQH46" s="126"/>
      <c r="PQI46" s="126"/>
      <c r="PQJ46" s="126"/>
      <c r="PQK46" s="126"/>
      <c r="PQL46" s="126"/>
      <c r="PQM46" s="126"/>
      <c r="PQN46" s="126"/>
      <c r="PQO46" s="126"/>
      <c r="PQP46" s="126"/>
      <c r="PQQ46" s="126"/>
      <c r="PQR46" s="126"/>
      <c r="PQS46" s="126"/>
      <c r="PQT46" s="126"/>
      <c r="PQU46" s="126"/>
      <c r="PQV46" s="126"/>
      <c r="PQW46" s="126"/>
      <c r="PQX46" s="126"/>
      <c r="PQY46" s="126"/>
      <c r="PQZ46" s="126"/>
      <c r="PRA46" s="126"/>
      <c r="PRB46" s="126"/>
      <c r="PRC46" s="126"/>
      <c r="PRD46" s="126"/>
      <c r="PRE46" s="126"/>
      <c r="PRF46" s="126"/>
      <c r="PRG46" s="126"/>
      <c r="PRH46" s="126"/>
      <c r="PRI46" s="126"/>
      <c r="PRJ46" s="126"/>
      <c r="PRK46" s="126"/>
      <c r="PRL46" s="126"/>
      <c r="PRM46" s="126"/>
      <c r="PRN46" s="126"/>
      <c r="PRO46" s="126"/>
      <c r="PRP46" s="126"/>
      <c r="PRQ46" s="126"/>
      <c r="PRR46" s="126"/>
      <c r="PRS46" s="126"/>
      <c r="PRT46" s="126"/>
      <c r="PRU46" s="126"/>
      <c r="PRV46" s="126"/>
      <c r="PRW46" s="126"/>
      <c r="PRX46" s="126"/>
      <c r="PRY46" s="126"/>
      <c r="PRZ46" s="126"/>
      <c r="PSA46" s="126"/>
      <c r="PSB46" s="126"/>
      <c r="PSC46" s="126"/>
      <c r="PSD46" s="126"/>
      <c r="PSE46" s="126"/>
      <c r="PSF46" s="126"/>
      <c r="PSG46" s="126"/>
      <c r="PSH46" s="126"/>
      <c r="PSI46" s="126"/>
      <c r="PSJ46" s="126"/>
      <c r="PSK46" s="126"/>
      <c r="PSL46" s="126"/>
      <c r="PSM46" s="126"/>
      <c r="PSN46" s="126"/>
      <c r="PSO46" s="126"/>
      <c r="PSP46" s="126"/>
      <c r="PSQ46" s="126"/>
      <c r="PSR46" s="126"/>
      <c r="PSS46" s="126"/>
      <c r="PST46" s="126"/>
      <c r="PSU46" s="126"/>
      <c r="PSV46" s="126"/>
      <c r="PSW46" s="126"/>
      <c r="PSX46" s="126"/>
      <c r="PSY46" s="126"/>
      <c r="PSZ46" s="126"/>
      <c r="PTA46" s="126"/>
      <c r="PTB46" s="126"/>
      <c r="PTC46" s="126"/>
      <c r="PTD46" s="126"/>
      <c r="PTE46" s="126"/>
      <c r="PTF46" s="126"/>
      <c r="PTG46" s="126"/>
      <c r="PTH46" s="126"/>
      <c r="PTI46" s="126"/>
      <c r="PTJ46" s="126"/>
      <c r="PTK46" s="126"/>
      <c r="PTL46" s="126"/>
      <c r="PTM46" s="126"/>
      <c r="PTN46" s="126"/>
      <c r="PTO46" s="126"/>
      <c r="PTP46" s="126"/>
      <c r="PTQ46" s="126"/>
      <c r="PTR46" s="126"/>
      <c r="PTS46" s="126"/>
      <c r="PTT46" s="126"/>
      <c r="PTU46" s="126"/>
      <c r="PTV46" s="126"/>
      <c r="PTW46" s="126"/>
      <c r="PTX46" s="126"/>
      <c r="PTY46" s="126"/>
      <c r="PTZ46" s="126"/>
      <c r="PUA46" s="126"/>
      <c r="PUB46" s="126"/>
      <c r="PUC46" s="126"/>
      <c r="PUD46" s="126"/>
      <c r="PUE46" s="126"/>
      <c r="PUF46" s="126"/>
      <c r="PUG46" s="126"/>
      <c r="PUH46" s="126"/>
      <c r="PUI46" s="126"/>
      <c r="PUJ46" s="126"/>
      <c r="PUK46" s="126"/>
      <c r="PUL46" s="126"/>
      <c r="PUM46" s="126"/>
      <c r="PUN46" s="126"/>
      <c r="PUO46" s="126"/>
      <c r="PUP46" s="126"/>
      <c r="PUQ46" s="126"/>
      <c r="PUR46" s="126"/>
      <c r="PUS46" s="126"/>
      <c r="PUT46" s="126"/>
      <c r="PUU46" s="126"/>
      <c r="PUV46" s="126"/>
      <c r="PUW46" s="126"/>
      <c r="PUX46" s="126"/>
      <c r="PUY46" s="126"/>
      <c r="PUZ46" s="126"/>
      <c r="PVA46" s="126"/>
      <c r="PVB46" s="126"/>
      <c r="PVC46" s="126"/>
      <c r="PVD46" s="126"/>
      <c r="PVE46" s="126"/>
      <c r="PVF46" s="126"/>
      <c r="PVG46" s="126"/>
      <c r="PVH46" s="126"/>
      <c r="PVI46" s="126"/>
      <c r="PVJ46" s="126"/>
      <c r="PVK46" s="126"/>
      <c r="PVL46" s="126"/>
      <c r="PVM46" s="126"/>
      <c r="PVN46" s="126"/>
      <c r="PVO46" s="126"/>
      <c r="PVP46" s="126"/>
      <c r="PVQ46" s="126"/>
      <c r="PVR46" s="126"/>
      <c r="PVS46" s="126"/>
      <c r="PVT46" s="126"/>
      <c r="PVU46" s="126"/>
      <c r="PVV46" s="126"/>
      <c r="PVW46" s="126"/>
      <c r="PVX46" s="126"/>
      <c r="PVY46" s="126"/>
      <c r="PVZ46" s="126"/>
      <c r="PWA46" s="126"/>
      <c r="PWB46" s="126"/>
      <c r="PWC46" s="126"/>
      <c r="PWD46" s="126"/>
      <c r="PWE46" s="126"/>
      <c r="PWF46" s="126"/>
      <c r="PWG46" s="126"/>
      <c r="PWH46" s="126"/>
      <c r="PWI46" s="126"/>
      <c r="PWJ46" s="126"/>
      <c r="PWK46" s="126"/>
      <c r="PWL46" s="126"/>
      <c r="PWM46" s="126"/>
      <c r="PWN46" s="126"/>
      <c r="PWO46" s="126"/>
      <c r="PWP46" s="126"/>
      <c r="PWQ46" s="126"/>
      <c r="PWR46" s="126"/>
      <c r="PWS46" s="126"/>
      <c r="PWT46" s="126"/>
      <c r="PWU46" s="126"/>
      <c r="PWV46" s="126"/>
      <c r="PWW46" s="126"/>
      <c r="PWX46" s="126"/>
      <c r="PWY46" s="126"/>
      <c r="PWZ46" s="126"/>
      <c r="PXA46" s="126"/>
      <c r="PXB46" s="126"/>
      <c r="PXC46" s="126"/>
      <c r="PXD46" s="126"/>
      <c r="PXE46" s="126"/>
      <c r="PXF46" s="126"/>
      <c r="PXG46" s="126"/>
      <c r="PXH46" s="126"/>
      <c r="PXI46" s="126"/>
      <c r="PXJ46" s="126"/>
      <c r="PXK46" s="126"/>
      <c r="PXL46" s="126"/>
      <c r="PXM46" s="126"/>
      <c r="PXN46" s="126"/>
      <c r="PXO46" s="126"/>
      <c r="PXP46" s="126"/>
      <c r="PXQ46" s="126"/>
      <c r="PXR46" s="126"/>
      <c r="PXS46" s="126"/>
      <c r="PXT46" s="126"/>
      <c r="PXU46" s="126"/>
      <c r="PXV46" s="126"/>
      <c r="PXW46" s="126"/>
      <c r="PXX46" s="126"/>
      <c r="PXY46" s="126"/>
      <c r="PXZ46" s="126"/>
      <c r="PYA46" s="126"/>
      <c r="PYB46" s="126"/>
      <c r="PYC46" s="126"/>
      <c r="PYD46" s="126"/>
      <c r="PYE46" s="126"/>
      <c r="PYF46" s="126"/>
      <c r="PYG46" s="126"/>
      <c r="PYH46" s="126"/>
      <c r="PYI46" s="126"/>
      <c r="PYJ46" s="126"/>
      <c r="PYK46" s="126"/>
      <c r="PYL46" s="126"/>
      <c r="PYM46" s="126"/>
      <c r="PYN46" s="126"/>
      <c r="PYO46" s="126"/>
      <c r="PYP46" s="126"/>
      <c r="PYQ46" s="126"/>
      <c r="PYR46" s="126"/>
      <c r="PYS46" s="126"/>
      <c r="PYT46" s="126"/>
      <c r="PYU46" s="126"/>
      <c r="PYV46" s="126"/>
      <c r="PYW46" s="126"/>
      <c r="PYX46" s="126"/>
      <c r="PYY46" s="126"/>
      <c r="PYZ46" s="126"/>
      <c r="PZA46" s="126"/>
      <c r="PZB46" s="126"/>
      <c r="PZC46" s="126"/>
      <c r="PZD46" s="126"/>
      <c r="PZE46" s="126"/>
      <c r="PZF46" s="126"/>
      <c r="PZG46" s="126"/>
      <c r="PZH46" s="126"/>
      <c r="PZI46" s="126"/>
      <c r="PZJ46" s="126"/>
      <c r="PZK46" s="126"/>
      <c r="PZL46" s="126"/>
      <c r="PZM46" s="126"/>
      <c r="PZN46" s="126"/>
      <c r="PZO46" s="126"/>
      <c r="PZP46" s="126"/>
      <c r="PZQ46" s="126"/>
      <c r="PZR46" s="126"/>
      <c r="PZS46" s="126"/>
      <c r="PZT46" s="126"/>
      <c r="PZU46" s="126"/>
      <c r="PZV46" s="126"/>
      <c r="PZW46" s="126"/>
      <c r="PZX46" s="126"/>
      <c r="PZY46" s="126"/>
      <c r="PZZ46" s="126"/>
      <c r="QAA46" s="126"/>
      <c r="QAB46" s="126"/>
      <c r="QAC46" s="126"/>
      <c r="QAD46" s="126"/>
      <c r="QAE46" s="126"/>
      <c r="QAF46" s="126"/>
      <c r="QAG46" s="126"/>
      <c r="QAH46" s="126"/>
      <c r="QAI46" s="126"/>
      <c r="QAJ46" s="126"/>
      <c r="QAK46" s="126"/>
      <c r="QAL46" s="126"/>
      <c r="QAM46" s="126"/>
      <c r="QAN46" s="126"/>
      <c r="QAO46" s="126"/>
      <c r="QAP46" s="126"/>
      <c r="QAQ46" s="126"/>
      <c r="QAR46" s="126"/>
      <c r="QAS46" s="126"/>
      <c r="QAT46" s="126"/>
      <c r="QAU46" s="126"/>
      <c r="QAV46" s="126"/>
      <c r="QAW46" s="126"/>
      <c r="QAX46" s="126"/>
      <c r="QAY46" s="126"/>
      <c r="QAZ46" s="126"/>
      <c r="QBA46" s="126"/>
      <c r="QBB46" s="126"/>
      <c r="QBC46" s="126"/>
      <c r="QBD46" s="126"/>
      <c r="QBE46" s="126"/>
      <c r="QBF46" s="126"/>
      <c r="QBG46" s="126"/>
      <c r="QBH46" s="126"/>
      <c r="QBI46" s="126"/>
      <c r="QBJ46" s="126"/>
      <c r="QBK46" s="126"/>
      <c r="QBL46" s="126"/>
      <c r="QBM46" s="126"/>
      <c r="QBN46" s="126"/>
      <c r="QBO46" s="126"/>
      <c r="QBP46" s="126"/>
      <c r="QBQ46" s="126"/>
      <c r="QBR46" s="126"/>
      <c r="QBS46" s="126"/>
      <c r="QBT46" s="126"/>
      <c r="QBU46" s="126"/>
      <c r="QBV46" s="126"/>
      <c r="QBW46" s="126"/>
      <c r="QBX46" s="126"/>
      <c r="QBY46" s="126"/>
      <c r="QBZ46" s="126"/>
      <c r="QCA46" s="126"/>
      <c r="QCB46" s="126"/>
      <c r="QCC46" s="126"/>
      <c r="QCD46" s="126"/>
      <c r="QCE46" s="126"/>
      <c r="QCF46" s="126"/>
      <c r="QCG46" s="126"/>
      <c r="QCH46" s="126"/>
      <c r="QCI46" s="126"/>
      <c r="QCJ46" s="126"/>
      <c r="QCK46" s="126"/>
      <c r="QCL46" s="126"/>
      <c r="QCM46" s="126"/>
      <c r="QCN46" s="126"/>
      <c r="QCO46" s="126"/>
      <c r="QCP46" s="126"/>
      <c r="QCQ46" s="126"/>
      <c r="QCR46" s="126"/>
      <c r="QCS46" s="126"/>
      <c r="QCT46" s="126"/>
      <c r="QCU46" s="126"/>
      <c r="QCV46" s="126"/>
      <c r="QCW46" s="126"/>
      <c r="QCX46" s="126"/>
      <c r="QCY46" s="126"/>
      <c r="QCZ46" s="126"/>
      <c r="QDA46" s="126"/>
      <c r="QDB46" s="126"/>
      <c r="QDC46" s="126"/>
      <c r="QDD46" s="126"/>
      <c r="QDE46" s="126"/>
      <c r="QDF46" s="126"/>
      <c r="QDG46" s="126"/>
      <c r="QDH46" s="126"/>
      <c r="QDI46" s="126"/>
      <c r="QDJ46" s="126"/>
      <c r="QDK46" s="126"/>
      <c r="QDL46" s="126"/>
      <c r="QDM46" s="126"/>
      <c r="QDN46" s="126"/>
      <c r="QDO46" s="126"/>
      <c r="QDP46" s="126"/>
      <c r="QDQ46" s="126"/>
      <c r="QDR46" s="126"/>
      <c r="QDS46" s="126"/>
      <c r="QDT46" s="126"/>
      <c r="QDU46" s="126"/>
      <c r="QDV46" s="126"/>
      <c r="QDW46" s="126"/>
      <c r="QDX46" s="126"/>
      <c r="QDY46" s="126"/>
      <c r="QDZ46" s="126"/>
      <c r="QEA46" s="126"/>
      <c r="QEB46" s="126"/>
      <c r="QEC46" s="126"/>
      <c r="QED46" s="126"/>
      <c r="QEE46" s="126"/>
      <c r="QEF46" s="126"/>
      <c r="QEG46" s="126"/>
      <c r="QEH46" s="126"/>
      <c r="QEI46" s="126"/>
      <c r="QEJ46" s="126"/>
      <c r="QEK46" s="126"/>
      <c r="QEL46" s="126"/>
      <c r="QEM46" s="126"/>
      <c r="QEN46" s="126"/>
      <c r="QEO46" s="126"/>
      <c r="QEP46" s="126"/>
      <c r="QEQ46" s="126"/>
      <c r="QER46" s="126"/>
      <c r="QES46" s="126"/>
      <c r="QET46" s="126"/>
      <c r="QEU46" s="126"/>
      <c r="QEV46" s="126"/>
      <c r="QEW46" s="126"/>
      <c r="QEX46" s="126"/>
      <c r="QEY46" s="126"/>
      <c r="QEZ46" s="126"/>
      <c r="QFA46" s="126"/>
      <c r="QFB46" s="126"/>
      <c r="QFC46" s="126"/>
      <c r="QFD46" s="126"/>
      <c r="QFE46" s="126"/>
      <c r="QFF46" s="126"/>
      <c r="QFG46" s="126"/>
      <c r="QFH46" s="126"/>
      <c r="QFI46" s="126"/>
      <c r="QFJ46" s="126"/>
      <c r="QFK46" s="126"/>
      <c r="QFL46" s="126"/>
      <c r="QFM46" s="126"/>
      <c r="QFN46" s="126"/>
      <c r="QFO46" s="126"/>
      <c r="QFP46" s="126"/>
      <c r="QFQ46" s="126"/>
      <c r="QFR46" s="126"/>
      <c r="QFS46" s="126"/>
      <c r="QFT46" s="126"/>
      <c r="QFU46" s="126"/>
      <c r="QFV46" s="126"/>
      <c r="QFW46" s="126"/>
      <c r="QFX46" s="126"/>
      <c r="QFY46" s="126"/>
      <c r="QFZ46" s="126"/>
      <c r="QGA46" s="126"/>
      <c r="QGB46" s="126"/>
      <c r="QGC46" s="126"/>
      <c r="QGD46" s="126"/>
      <c r="QGE46" s="126"/>
      <c r="QGF46" s="126"/>
      <c r="QGG46" s="126"/>
      <c r="QGH46" s="126"/>
      <c r="QGI46" s="126"/>
      <c r="QGJ46" s="126"/>
      <c r="QGK46" s="126"/>
      <c r="QGL46" s="126"/>
      <c r="QGM46" s="126"/>
      <c r="QGN46" s="126"/>
      <c r="QGO46" s="126"/>
      <c r="QGP46" s="126"/>
      <c r="QGQ46" s="126"/>
      <c r="QGR46" s="126"/>
      <c r="QGS46" s="126"/>
      <c r="QGT46" s="126"/>
      <c r="QGU46" s="126"/>
      <c r="QGV46" s="126"/>
      <c r="QGW46" s="126"/>
      <c r="QGX46" s="126"/>
      <c r="QGY46" s="126"/>
      <c r="QGZ46" s="126"/>
      <c r="QHA46" s="126"/>
      <c r="QHB46" s="126"/>
      <c r="QHC46" s="126"/>
      <c r="QHD46" s="126"/>
      <c r="QHE46" s="126"/>
      <c r="QHF46" s="126"/>
      <c r="QHG46" s="126"/>
      <c r="QHH46" s="126"/>
      <c r="QHI46" s="126"/>
      <c r="QHJ46" s="126"/>
      <c r="QHK46" s="126"/>
      <c r="QHL46" s="126"/>
      <c r="QHM46" s="126"/>
      <c r="QHN46" s="126"/>
      <c r="QHO46" s="126"/>
      <c r="QHP46" s="126"/>
      <c r="QHQ46" s="126"/>
      <c r="QHR46" s="126"/>
      <c r="QHS46" s="126"/>
      <c r="QHT46" s="126"/>
      <c r="QHU46" s="126"/>
      <c r="QHV46" s="126"/>
      <c r="QHW46" s="126"/>
      <c r="QHX46" s="126"/>
      <c r="QHY46" s="126"/>
      <c r="QHZ46" s="126"/>
      <c r="QIA46" s="126"/>
      <c r="QIB46" s="126"/>
      <c r="QIC46" s="126"/>
      <c r="QID46" s="126"/>
      <c r="QIE46" s="126"/>
      <c r="QIF46" s="126"/>
      <c r="QIG46" s="126"/>
      <c r="QIH46" s="126"/>
      <c r="QII46" s="126"/>
      <c r="QIJ46" s="126"/>
      <c r="QIK46" s="126"/>
      <c r="QIL46" s="126"/>
      <c r="QIM46" s="126"/>
      <c r="QIN46" s="126"/>
      <c r="QIO46" s="126"/>
      <c r="QIP46" s="126"/>
      <c r="QIQ46" s="126"/>
      <c r="QIR46" s="126"/>
      <c r="QIS46" s="126"/>
      <c r="QIT46" s="126"/>
      <c r="QIU46" s="126"/>
      <c r="QIV46" s="126"/>
      <c r="QIW46" s="126"/>
      <c r="QIX46" s="126"/>
      <c r="QIY46" s="126"/>
      <c r="QIZ46" s="126"/>
      <c r="QJA46" s="126"/>
      <c r="QJB46" s="126"/>
      <c r="QJC46" s="126"/>
      <c r="QJD46" s="126"/>
      <c r="QJE46" s="126"/>
      <c r="QJF46" s="126"/>
      <c r="QJG46" s="126"/>
      <c r="QJH46" s="126"/>
      <c r="QJI46" s="126"/>
      <c r="QJJ46" s="126"/>
      <c r="QJK46" s="126"/>
      <c r="QJL46" s="126"/>
      <c r="QJM46" s="126"/>
      <c r="QJN46" s="126"/>
      <c r="QJO46" s="126"/>
      <c r="QJP46" s="126"/>
      <c r="QJQ46" s="126"/>
      <c r="QJR46" s="126"/>
      <c r="QJS46" s="126"/>
      <c r="QJT46" s="126"/>
      <c r="QJU46" s="126"/>
      <c r="QJV46" s="126"/>
      <c r="QJW46" s="126"/>
      <c r="QJX46" s="126"/>
      <c r="QJY46" s="126"/>
      <c r="QJZ46" s="126"/>
      <c r="QKA46" s="126"/>
      <c r="QKB46" s="126"/>
      <c r="QKC46" s="126"/>
      <c r="QKD46" s="126"/>
      <c r="QKE46" s="126"/>
      <c r="QKF46" s="126"/>
      <c r="QKG46" s="126"/>
      <c r="QKH46" s="126"/>
      <c r="QKI46" s="126"/>
      <c r="QKJ46" s="126"/>
      <c r="QKK46" s="126"/>
      <c r="QKL46" s="126"/>
      <c r="QKM46" s="126"/>
      <c r="QKN46" s="126"/>
      <c r="QKO46" s="126"/>
      <c r="QKP46" s="126"/>
      <c r="QKQ46" s="126"/>
      <c r="QKR46" s="126"/>
      <c r="QKS46" s="126"/>
      <c r="QKT46" s="126"/>
      <c r="QKU46" s="126"/>
      <c r="QKV46" s="126"/>
      <c r="QKW46" s="126"/>
      <c r="QKX46" s="126"/>
      <c r="QKY46" s="126"/>
      <c r="QKZ46" s="126"/>
      <c r="QLA46" s="126"/>
      <c r="QLB46" s="126"/>
      <c r="QLC46" s="126"/>
      <c r="QLD46" s="126"/>
      <c r="QLE46" s="126"/>
      <c r="QLF46" s="126"/>
      <c r="QLG46" s="126"/>
      <c r="QLH46" s="126"/>
      <c r="QLI46" s="126"/>
      <c r="QLJ46" s="126"/>
      <c r="QLK46" s="126"/>
      <c r="QLL46" s="126"/>
      <c r="QLM46" s="126"/>
      <c r="QLN46" s="126"/>
      <c r="QLO46" s="126"/>
      <c r="QLP46" s="126"/>
      <c r="QLQ46" s="126"/>
      <c r="QLR46" s="126"/>
      <c r="QLS46" s="126"/>
      <c r="QLT46" s="126"/>
      <c r="QLU46" s="126"/>
      <c r="QLV46" s="126"/>
      <c r="QLW46" s="126"/>
      <c r="QLX46" s="126"/>
      <c r="QLY46" s="126"/>
      <c r="QLZ46" s="126"/>
      <c r="QMA46" s="126"/>
      <c r="QMB46" s="126"/>
      <c r="QMC46" s="126"/>
      <c r="QMD46" s="126"/>
      <c r="QME46" s="126"/>
      <c r="QMF46" s="126"/>
      <c r="QMG46" s="126"/>
      <c r="QMH46" s="126"/>
      <c r="QMI46" s="126"/>
      <c r="QMJ46" s="126"/>
      <c r="QMK46" s="126"/>
      <c r="QML46" s="126"/>
      <c r="QMM46" s="126"/>
      <c r="QMN46" s="126"/>
      <c r="QMO46" s="126"/>
      <c r="QMP46" s="126"/>
      <c r="QMQ46" s="126"/>
      <c r="QMR46" s="126"/>
      <c r="QMS46" s="126"/>
      <c r="QMT46" s="126"/>
      <c r="QMU46" s="126"/>
      <c r="QMV46" s="126"/>
      <c r="QMW46" s="126"/>
      <c r="QMX46" s="126"/>
      <c r="QMY46" s="126"/>
      <c r="QMZ46" s="126"/>
      <c r="QNA46" s="126"/>
      <c r="QNB46" s="126"/>
      <c r="QNC46" s="126"/>
      <c r="QND46" s="126"/>
      <c r="QNE46" s="126"/>
      <c r="QNF46" s="126"/>
      <c r="QNG46" s="126"/>
      <c r="QNH46" s="126"/>
      <c r="QNI46" s="126"/>
      <c r="QNJ46" s="126"/>
      <c r="QNK46" s="126"/>
      <c r="QNL46" s="126"/>
      <c r="QNM46" s="126"/>
      <c r="QNN46" s="126"/>
      <c r="QNO46" s="126"/>
      <c r="QNP46" s="126"/>
      <c r="QNQ46" s="126"/>
      <c r="QNR46" s="126"/>
      <c r="QNS46" s="126"/>
      <c r="QNT46" s="126"/>
      <c r="QNU46" s="126"/>
      <c r="QNV46" s="126"/>
      <c r="QNW46" s="126"/>
      <c r="QNX46" s="126"/>
      <c r="QNY46" s="126"/>
      <c r="QNZ46" s="126"/>
      <c r="QOA46" s="126"/>
      <c r="QOB46" s="126"/>
      <c r="QOC46" s="126"/>
      <c r="QOD46" s="126"/>
      <c r="QOE46" s="126"/>
      <c r="QOF46" s="126"/>
      <c r="QOG46" s="126"/>
      <c r="QOH46" s="126"/>
      <c r="QOI46" s="126"/>
      <c r="QOJ46" s="126"/>
      <c r="QOK46" s="126"/>
      <c r="QOL46" s="126"/>
      <c r="QOM46" s="126"/>
      <c r="QON46" s="126"/>
      <c r="QOO46" s="126"/>
      <c r="QOP46" s="126"/>
      <c r="QOQ46" s="126"/>
      <c r="QOR46" s="126"/>
      <c r="QOS46" s="126"/>
      <c r="QOT46" s="126"/>
      <c r="QOU46" s="126"/>
      <c r="QOV46" s="126"/>
      <c r="QOW46" s="126"/>
      <c r="QOX46" s="126"/>
      <c r="QOY46" s="126"/>
      <c r="QOZ46" s="126"/>
      <c r="QPA46" s="126"/>
      <c r="QPB46" s="126"/>
      <c r="QPC46" s="126"/>
      <c r="QPD46" s="126"/>
      <c r="QPE46" s="126"/>
      <c r="QPF46" s="126"/>
      <c r="QPG46" s="126"/>
      <c r="QPH46" s="126"/>
      <c r="QPI46" s="126"/>
      <c r="QPJ46" s="126"/>
      <c r="QPK46" s="126"/>
      <c r="QPL46" s="126"/>
      <c r="QPM46" s="126"/>
      <c r="QPN46" s="126"/>
      <c r="QPO46" s="126"/>
      <c r="QPP46" s="126"/>
      <c r="QPQ46" s="126"/>
      <c r="QPR46" s="126"/>
      <c r="QPS46" s="126"/>
      <c r="QPT46" s="126"/>
      <c r="QPU46" s="126"/>
      <c r="QPV46" s="126"/>
      <c r="QPW46" s="126"/>
      <c r="QPX46" s="126"/>
      <c r="QPY46" s="126"/>
      <c r="QPZ46" s="126"/>
      <c r="QQA46" s="126"/>
      <c r="QQB46" s="126"/>
      <c r="QQC46" s="126"/>
      <c r="QQD46" s="126"/>
      <c r="QQE46" s="126"/>
      <c r="QQF46" s="126"/>
      <c r="QQG46" s="126"/>
      <c r="QQH46" s="126"/>
      <c r="QQI46" s="126"/>
      <c r="QQJ46" s="126"/>
      <c r="QQK46" s="126"/>
      <c r="QQL46" s="126"/>
      <c r="QQM46" s="126"/>
      <c r="QQN46" s="126"/>
      <c r="QQO46" s="126"/>
      <c r="QQP46" s="126"/>
      <c r="QQQ46" s="126"/>
      <c r="QQR46" s="126"/>
      <c r="QQS46" s="126"/>
      <c r="QQT46" s="126"/>
      <c r="QQU46" s="126"/>
      <c r="QQV46" s="126"/>
      <c r="QQW46" s="126"/>
      <c r="QQX46" s="126"/>
      <c r="QQY46" s="126"/>
      <c r="QQZ46" s="126"/>
      <c r="QRA46" s="126"/>
      <c r="QRB46" s="126"/>
      <c r="QRC46" s="126"/>
      <c r="QRD46" s="126"/>
      <c r="QRE46" s="126"/>
      <c r="QRF46" s="126"/>
      <c r="QRG46" s="126"/>
      <c r="QRH46" s="126"/>
      <c r="QRI46" s="126"/>
      <c r="QRJ46" s="126"/>
      <c r="QRK46" s="126"/>
      <c r="QRL46" s="126"/>
      <c r="QRM46" s="126"/>
      <c r="QRN46" s="126"/>
      <c r="QRO46" s="126"/>
      <c r="QRP46" s="126"/>
      <c r="QRQ46" s="126"/>
      <c r="QRR46" s="126"/>
      <c r="QRS46" s="126"/>
      <c r="QRT46" s="126"/>
      <c r="QRU46" s="126"/>
      <c r="QRV46" s="126"/>
      <c r="QRW46" s="126"/>
      <c r="QRX46" s="126"/>
      <c r="QRY46" s="126"/>
      <c r="QRZ46" s="126"/>
      <c r="QSA46" s="126"/>
      <c r="QSB46" s="126"/>
      <c r="QSC46" s="126"/>
      <c r="QSD46" s="126"/>
      <c r="QSE46" s="126"/>
      <c r="QSF46" s="126"/>
      <c r="QSG46" s="126"/>
      <c r="QSH46" s="126"/>
      <c r="QSI46" s="126"/>
      <c r="QSJ46" s="126"/>
      <c r="QSK46" s="126"/>
      <c r="QSL46" s="126"/>
      <c r="QSM46" s="126"/>
      <c r="QSN46" s="126"/>
      <c r="QSO46" s="126"/>
      <c r="QSP46" s="126"/>
      <c r="QSQ46" s="126"/>
      <c r="QSR46" s="126"/>
      <c r="QSS46" s="126"/>
      <c r="QST46" s="126"/>
      <c r="QSU46" s="126"/>
      <c r="QSV46" s="126"/>
      <c r="QSW46" s="126"/>
      <c r="QSX46" s="126"/>
      <c r="QSY46" s="126"/>
      <c r="QSZ46" s="126"/>
      <c r="QTA46" s="126"/>
      <c r="QTB46" s="126"/>
      <c r="QTC46" s="126"/>
      <c r="QTD46" s="126"/>
      <c r="QTE46" s="126"/>
      <c r="QTF46" s="126"/>
      <c r="QTG46" s="126"/>
      <c r="QTH46" s="126"/>
      <c r="QTI46" s="126"/>
      <c r="QTJ46" s="126"/>
      <c r="QTK46" s="126"/>
      <c r="QTL46" s="126"/>
      <c r="QTM46" s="126"/>
      <c r="QTN46" s="126"/>
      <c r="QTO46" s="126"/>
      <c r="QTP46" s="126"/>
      <c r="QTQ46" s="126"/>
      <c r="QTR46" s="126"/>
      <c r="QTS46" s="126"/>
      <c r="QTT46" s="126"/>
      <c r="QTU46" s="126"/>
      <c r="QTV46" s="126"/>
      <c r="QTW46" s="126"/>
      <c r="QTX46" s="126"/>
      <c r="QTY46" s="126"/>
      <c r="QTZ46" s="126"/>
      <c r="QUA46" s="126"/>
      <c r="QUB46" s="126"/>
      <c r="QUC46" s="126"/>
      <c r="QUD46" s="126"/>
      <c r="QUE46" s="126"/>
      <c r="QUF46" s="126"/>
      <c r="QUG46" s="126"/>
      <c r="QUH46" s="126"/>
      <c r="QUI46" s="126"/>
      <c r="QUJ46" s="126"/>
      <c r="QUK46" s="126"/>
      <c r="QUL46" s="126"/>
      <c r="QUM46" s="126"/>
      <c r="QUN46" s="126"/>
      <c r="QUO46" s="126"/>
      <c r="QUP46" s="126"/>
      <c r="QUQ46" s="126"/>
      <c r="QUR46" s="126"/>
      <c r="QUS46" s="126"/>
      <c r="QUT46" s="126"/>
      <c r="QUU46" s="126"/>
      <c r="QUV46" s="126"/>
      <c r="QUW46" s="126"/>
      <c r="QUX46" s="126"/>
      <c r="QUY46" s="126"/>
      <c r="QUZ46" s="126"/>
      <c r="QVA46" s="126"/>
      <c r="QVB46" s="126"/>
      <c r="QVC46" s="126"/>
      <c r="QVD46" s="126"/>
      <c r="QVE46" s="126"/>
      <c r="QVF46" s="126"/>
      <c r="QVG46" s="126"/>
      <c r="QVH46" s="126"/>
      <c r="QVI46" s="126"/>
      <c r="QVJ46" s="126"/>
      <c r="QVK46" s="126"/>
      <c r="QVL46" s="126"/>
      <c r="QVM46" s="126"/>
      <c r="QVN46" s="126"/>
      <c r="QVO46" s="126"/>
      <c r="QVP46" s="126"/>
      <c r="QVQ46" s="126"/>
      <c r="QVR46" s="126"/>
      <c r="QVS46" s="126"/>
      <c r="QVT46" s="126"/>
      <c r="QVU46" s="126"/>
      <c r="QVV46" s="126"/>
      <c r="QVW46" s="126"/>
      <c r="QVX46" s="126"/>
      <c r="QVY46" s="126"/>
      <c r="QVZ46" s="126"/>
      <c r="QWA46" s="126"/>
      <c r="QWB46" s="126"/>
      <c r="QWC46" s="126"/>
      <c r="QWD46" s="126"/>
      <c r="QWE46" s="126"/>
      <c r="QWF46" s="126"/>
      <c r="QWG46" s="126"/>
      <c r="QWH46" s="126"/>
      <c r="QWI46" s="126"/>
      <c r="QWJ46" s="126"/>
      <c r="QWK46" s="126"/>
      <c r="QWL46" s="126"/>
      <c r="QWM46" s="126"/>
      <c r="QWN46" s="126"/>
      <c r="QWO46" s="126"/>
      <c r="QWP46" s="126"/>
      <c r="QWQ46" s="126"/>
      <c r="QWR46" s="126"/>
      <c r="QWS46" s="126"/>
      <c r="QWT46" s="126"/>
      <c r="QWU46" s="126"/>
      <c r="QWV46" s="126"/>
      <c r="QWW46" s="126"/>
      <c r="QWX46" s="126"/>
      <c r="QWY46" s="126"/>
      <c r="QWZ46" s="126"/>
      <c r="QXA46" s="126"/>
      <c r="QXB46" s="126"/>
      <c r="QXC46" s="126"/>
      <c r="QXD46" s="126"/>
      <c r="QXE46" s="126"/>
      <c r="QXF46" s="126"/>
      <c r="QXG46" s="126"/>
      <c r="QXH46" s="126"/>
      <c r="QXI46" s="126"/>
      <c r="QXJ46" s="126"/>
      <c r="QXK46" s="126"/>
      <c r="QXL46" s="126"/>
      <c r="QXM46" s="126"/>
      <c r="QXN46" s="126"/>
      <c r="QXO46" s="126"/>
      <c r="QXP46" s="126"/>
      <c r="QXQ46" s="126"/>
      <c r="QXR46" s="126"/>
      <c r="QXS46" s="126"/>
      <c r="QXT46" s="126"/>
      <c r="QXU46" s="126"/>
      <c r="QXV46" s="126"/>
      <c r="QXW46" s="126"/>
      <c r="QXX46" s="126"/>
      <c r="QXY46" s="126"/>
      <c r="QXZ46" s="126"/>
      <c r="QYA46" s="126"/>
      <c r="QYB46" s="126"/>
      <c r="QYC46" s="126"/>
      <c r="QYD46" s="126"/>
      <c r="QYE46" s="126"/>
      <c r="QYF46" s="126"/>
      <c r="QYG46" s="126"/>
      <c r="QYH46" s="126"/>
      <c r="QYI46" s="126"/>
      <c r="QYJ46" s="126"/>
      <c r="QYK46" s="126"/>
      <c r="QYL46" s="126"/>
      <c r="QYM46" s="126"/>
      <c r="QYN46" s="126"/>
      <c r="QYO46" s="126"/>
      <c r="QYP46" s="126"/>
      <c r="QYQ46" s="126"/>
      <c r="QYR46" s="126"/>
      <c r="QYS46" s="126"/>
      <c r="QYT46" s="126"/>
      <c r="QYU46" s="126"/>
      <c r="QYV46" s="126"/>
      <c r="QYW46" s="126"/>
      <c r="QYX46" s="126"/>
      <c r="QYY46" s="126"/>
      <c r="QYZ46" s="126"/>
      <c r="QZA46" s="126"/>
      <c r="QZB46" s="126"/>
      <c r="QZC46" s="126"/>
      <c r="QZD46" s="126"/>
      <c r="QZE46" s="126"/>
      <c r="QZF46" s="126"/>
      <c r="QZG46" s="126"/>
      <c r="QZH46" s="126"/>
      <c r="QZI46" s="126"/>
      <c r="QZJ46" s="126"/>
      <c r="QZK46" s="126"/>
      <c r="QZL46" s="126"/>
      <c r="QZM46" s="126"/>
      <c r="QZN46" s="126"/>
      <c r="QZO46" s="126"/>
      <c r="QZP46" s="126"/>
      <c r="QZQ46" s="126"/>
      <c r="QZR46" s="126"/>
      <c r="QZS46" s="126"/>
      <c r="QZT46" s="126"/>
      <c r="QZU46" s="126"/>
      <c r="QZV46" s="126"/>
      <c r="QZW46" s="126"/>
      <c r="QZX46" s="126"/>
      <c r="QZY46" s="126"/>
      <c r="QZZ46" s="126"/>
      <c r="RAA46" s="126"/>
      <c r="RAB46" s="126"/>
      <c r="RAC46" s="126"/>
      <c r="RAD46" s="126"/>
      <c r="RAE46" s="126"/>
      <c r="RAF46" s="126"/>
      <c r="RAG46" s="126"/>
      <c r="RAH46" s="126"/>
      <c r="RAI46" s="126"/>
      <c r="RAJ46" s="126"/>
      <c r="RAK46" s="126"/>
      <c r="RAL46" s="126"/>
      <c r="RAM46" s="126"/>
      <c r="RAN46" s="126"/>
      <c r="RAO46" s="126"/>
      <c r="RAP46" s="126"/>
      <c r="RAQ46" s="126"/>
      <c r="RAR46" s="126"/>
      <c r="RAS46" s="126"/>
      <c r="RAT46" s="126"/>
      <c r="RAU46" s="126"/>
      <c r="RAV46" s="126"/>
      <c r="RAW46" s="126"/>
      <c r="RAX46" s="126"/>
      <c r="RAY46" s="126"/>
      <c r="RAZ46" s="126"/>
      <c r="RBA46" s="126"/>
      <c r="RBB46" s="126"/>
      <c r="RBC46" s="126"/>
      <c r="RBD46" s="126"/>
      <c r="RBE46" s="126"/>
      <c r="RBF46" s="126"/>
      <c r="RBG46" s="126"/>
      <c r="RBH46" s="126"/>
      <c r="RBI46" s="126"/>
      <c r="RBJ46" s="126"/>
      <c r="RBK46" s="126"/>
      <c r="RBL46" s="126"/>
      <c r="RBM46" s="126"/>
      <c r="RBN46" s="126"/>
      <c r="RBO46" s="126"/>
      <c r="RBP46" s="126"/>
      <c r="RBQ46" s="126"/>
      <c r="RBR46" s="126"/>
      <c r="RBS46" s="126"/>
      <c r="RBT46" s="126"/>
      <c r="RBU46" s="126"/>
      <c r="RBV46" s="126"/>
      <c r="RBW46" s="126"/>
      <c r="RBX46" s="126"/>
      <c r="RBY46" s="126"/>
      <c r="RBZ46" s="126"/>
      <c r="RCA46" s="126"/>
      <c r="RCB46" s="126"/>
      <c r="RCC46" s="126"/>
      <c r="RCD46" s="126"/>
      <c r="RCE46" s="126"/>
      <c r="RCF46" s="126"/>
      <c r="RCG46" s="126"/>
      <c r="RCH46" s="126"/>
      <c r="RCI46" s="126"/>
      <c r="RCJ46" s="126"/>
      <c r="RCK46" s="126"/>
      <c r="RCL46" s="126"/>
      <c r="RCM46" s="126"/>
      <c r="RCN46" s="126"/>
      <c r="RCO46" s="126"/>
      <c r="RCP46" s="126"/>
      <c r="RCQ46" s="126"/>
      <c r="RCR46" s="126"/>
      <c r="RCS46" s="126"/>
      <c r="RCT46" s="126"/>
      <c r="RCU46" s="126"/>
      <c r="RCV46" s="126"/>
      <c r="RCW46" s="126"/>
      <c r="RCX46" s="126"/>
      <c r="RCY46" s="126"/>
      <c r="RCZ46" s="126"/>
      <c r="RDA46" s="126"/>
      <c r="RDB46" s="126"/>
      <c r="RDC46" s="126"/>
      <c r="RDD46" s="126"/>
      <c r="RDE46" s="126"/>
      <c r="RDF46" s="126"/>
      <c r="RDG46" s="126"/>
      <c r="RDH46" s="126"/>
      <c r="RDI46" s="126"/>
      <c r="RDJ46" s="126"/>
      <c r="RDK46" s="126"/>
      <c r="RDL46" s="126"/>
      <c r="RDM46" s="126"/>
      <c r="RDN46" s="126"/>
      <c r="RDO46" s="126"/>
      <c r="RDP46" s="126"/>
      <c r="RDQ46" s="126"/>
      <c r="RDR46" s="126"/>
      <c r="RDS46" s="126"/>
      <c r="RDT46" s="126"/>
      <c r="RDU46" s="126"/>
      <c r="RDV46" s="126"/>
      <c r="RDW46" s="126"/>
      <c r="RDX46" s="126"/>
      <c r="RDY46" s="126"/>
      <c r="RDZ46" s="126"/>
      <c r="REA46" s="126"/>
      <c r="REB46" s="126"/>
      <c r="REC46" s="126"/>
      <c r="RED46" s="126"/>
      <c r="REE46" s="126"/>
      <c r="REF46" s="126"/>
      <c r="REG46" s="126"/>
      <c r="REH46" s="126"/>
      <c r="REI46" s="126"/>
      <c r="REJ46" s="126"/>
      <c r="REK46" s="126"/>
      <c r="REL46" s="126"/>
      <c r="REM46" s="126"/>
      <c r="REN46" s="126"/>
      <c r="REO46" s="126"/>
      <c r="REP46" s="126"/>
      <c r="REQ46" s="126"/>
      <c r="RER46" s="126"/>
      <c r="RES46" s="126"/>
      <c r="RET46" s="126"/>
      <c r="REU46" s="126"/>
      <c r="REV46" s="126"/>
      <c r="REW46" s="126"/>
      <c r="REX46" s="126"/>
      <c r="REY46" s="126"/>
      <c r="REZ46" s="126"/>
      <c r="RFA46" s="126"/>
      <c r="RFB46" s="126"/>
      <c r="RFC46" s="126"/>
      <c r="RFD46" s="126"/>
      <c r="RFE46" s="126"/>
      <c r="RFF46" s="126"/>
      <c r="RFG46" s="126"/>
      <c r="RFH46" s="126"/>
      <c r="RFI46" s="126"/>
      <c r="RFJ46" s="126"/>
      <c r="RFK46" s="126"/>
      <c r="RFL46" s="126"/>
      <c r="RFM46" s="126"/>
      <c r="RFN46" s="126"/>
      <c r="RFO46" s="126"/>
      <c r="RFP46" s="126"/>
      <c r="RFQ46" s="126"/>
      <c r="RFR46" s="126"/>
      <c r="RFS46" s="126"/>
      <c r="RFT46" s="126"/>
      <c r="RFU46" s="126"/>
      <c r="RFV46" s="126"/>
      <c r="RFW46" s="126"/>
      <c r="RFX46" s="126"/>
      <c r="RFY46" s="126"/>
      <c r="RFZ46" s="126"/>
      <c r="RGA46" s="126"/>
      <c r="RGB46" s="126"/>
      <c r="RGC46" s="126"/>
      <c r="RGD46" s="126"/>
      <c r="RGE46" s="126"/>
      <c r="RGF46" s="126"/>
      <c r="RGG46" s="126"/>
      <c r="RGH46" s="126"/>
      <c r="RGI46" s="126"/>
      <c r="RGJ46" s="126"/>
      <c r="RGK46" s="126"/>
      <c r="RGL46" s="126"/>
      <c r="RGM46" s="126"/>
      <c r="RGN46" s="126"/>
      <c r="RGO46" s="126"/>
      <c r="RGP46" s="126"/>
      <c r="RGQ46" s="126"/>
      <c r="RGR46" s="126"/>
      <c r="RGS46" s="126"/>
      <c r="RGT46" s="126"/>
      <c r="RGU46" s="126"/>
      <c r="RGV46" s="126"/>
      <c r="RGW46" s="126"/>
      <c r="RGX46" s="126"/>
      <c r="RGY46" s="126"/>
      <c r="RGZ46" s="126"/>
      <c r="RHA46" s="126"/>
      <c r="RHB46" s="126"/>
      <c r="RHC46" s="126"/>
      <c r="RHD46" s="126"/>
      <c r="RHE46" s="126"/>
      <c r="RHF46" s="126"/>
      <c r="RHG46" s="126"/>
      <c r="RHH46" s="126"/>
      <c r="RHI46" s="126"/>
      <c r="RHJ46" s="126"/>
      <c r="RHK46" s="126"/>
      <c r="RHL46" s="126"/>
      <c r="RHM46" s="126"/>
      <c r="RHN46" s="126"/>
      <c r="RHO46" s="126"/>
      <c r="RHP46" s="126"/>
      <c r="RHQ46" s="126"/>
      <c r="RHR46" s="126"/>
      <c r="RHS46" s="126"/>
      <c r="RHT46" s="126"/>
      <c r="RHU46" s="126"/>
      <c r="RHV46" s="126"/>
      <c r="RHW46" s="126"/>
      <c r="RHX46" s="126"/>
      <c r="RHY46" s="126"/>
      <c r="RHZ46" s="126"/>
      <c r="RIA46" s="126"/>
      <c r="RIB46" s="126"/>
      <c r="RIC46" s="126"/>
      <c r="RID46" s="126"/>
      <c r="RIE46" s="126"/>
      <c r="RIF46" s="126"/>
      <c r="RIG46" s="126"/>
      <c r="RIH46" s="126"/>
      <c r="RII46" s="126"/>
      <c r="RIJ46" s="126"/>
      <c r="RIK46" s="126"/>
      <c r="RIL46" s="126"/>
      <c r="RIM46" s="126"/>
      <c r="RIN46" s="126"/>
      <c r="RIO46" s="126"/>
      <c r="RIP46" s="126"/>
      <c r="RIQ46" s="126"/>
      <c r="RIR46" s="126"/>
      <c r="RIS46" s="126"/>
      <c r="RIT46" s="126"/>
      <c r="RIU46" s="126"/>
      <c r="RIV46" s="126"/>
      <c r="RIW46" s="126"/>
      <c r="RIX46" s="126"/>
      <c r="RIY46" s="126"/>
      <c r="RIZ46" s="126"/>
      <c r="RJA46" s="126"/>
      <c r="RJB46" s="126"/>
      <c r="RJC46" s="126"/>
      <c r="RJD46" s="126"/>
      <c r="RJE46" s="126"/>
      <c r="RJF46" s="126"/>
      <c r="RJG46" s="126"/>
      <c r="RJH46" s="126"/>
      <c r="RJI46" s="126"/>
      <c r="RJJ46" s="126"/>
      <c r="RJK46" s="126"/>
      <c r="RJL46" s="126"/>
      <c r="RJM46" s="126"/>
      <c r="RJN46" s="126"/>
      <c r="RJO46" s="126"/>
      <c r="RJP46" s="126"/>
      <c r="RJQ46" s="126"/>
      <c r="RJR46" s="126"/>
      <c r="RJS46" s="126"/>
      <c r="RJT46" s="126"/>
      <c r="RJU46" s="126"/>
      <c r="RJV46" s="126"/>
      <c r="RJW46" s="126"/>
      <c r="RJX46" s="126"/>
      <c r="RJY46" s="126"/>
      <c r="RJZ46" s="126"/>
      <c r="RKA46" s="126"/>
      <c r="RKB46" s="126"/>
      <c r="RKC46" s="126"/>
      <c r="RKD46" s="126"/>
      <c r="RKE46" s="126"/>
      <c r="RKF46" s="126"/>
      <c r="RKG46" s="126"/>
      <c r="RKH46" s="126"/>
      <c r="RKI46" s="126"/>
      <c r="RKJ46" s="126"/>
      <c r="RKK46" s="126"/>
      <c r="RKL46" s="126"/>
      <c r="RKM46" s="126"/>
      <c r="RKN46" s="126"/>
      <c r="RKO46" s="126"/>
      <c r="RKP46" s="126"/>
      <c r="RKQ46" s="126"/>
      <c r="RKR46" s="126"/>
      <c r="RKS46" s="126"/>
      <c r="RKT46" s="126"/>
      <c r="RKU46" s="126"/>
      <c r="RKV46" s="126"/>
      <c r="RKW46" s="126"/>
      <c r="RKX46" s="126"/>
      <c r="RKY46" s="126"/>
      <c r="RKZ46" s="126"/>
      <c r="RLA46" s="126"/>
      <c r="RLB46" s="126"/>
      <c r="RLC46" s="126"/>
      <c r="RLD46" s="126"/>
      <c r="RLE46" s="126"/>
      <c r="RLF46" s="126"/>
      <c r="RLG46" s="126"/>
      <c r="RLH46" s="126"/>
      <c r="RLI46" s="126"/>
      <c r="RLJ46" s="126"/>
      <c r="RLK46" s="126"/>
      <c r="RLL46" s="126"/>
      <c r="RLM46" s="126"/>
      <c r="RLN46" s="126"/>
      <c r="RLO46" s="126"/>
      <c r="RLP46" s="126"/>
      <c r="RLQ46" s="126"/>
      <c r="RLR46" s="126"/>
      <c r="RLS46" s="126"/>
      <c r="RLT46" s="126"/>
      <c r="RLU46" s="126"/>
      <c r="RLV46" s="126"/>
      <c r="RLW46" s="126"/>
      <c r="RLX46" s="126"/>
      <c r="RLY46" s="126"/>
      <c r="RLZ46" s="126"/>
      <c r="RMA46" s="126"/>
      <c r="RMB46" s="126"/>
      <c r="RMC46" s="126"/>
      <c r="RMD46" s="126"/>
      <c r="RME46" s="126"/>
      <c r="RMF46" s="126"/>
      <c r="RMG46" s="126"/>
      <c r="RMH46" s="126"/>
      <c r="RMI46" s="126"/>
      <c r="RMJ46" s="126"/>
      <c r="RMK46" s="126"/>
      <c r="RML46" s="126"/>
      <c r="RMM46" s="126"/>
      <c r="RMN46" s="126"/>
      <c r="RMO46" s="126"/>
      <c r="RMP46" s="126"/>
      <c r="RMQ46" s="126"/>
      <c r="RMR46" s="126"/>
      <c r="RMS46" s="126"/>
      <c r="RMT46" s="126"/>
      <c r="RMU46" s="126"/>
      <c r="RMV46" s="126"/>
      <c r="RMW46" s="126"/>
      <c r="RMX46" s="126"/>
      <c r="RMY46" s="126"/>
      <c r="RMZ46" s="126"/>
      <c r="RNA46" s="126"/>
      <c r="RNB46" s="126"/>
      <c r="RNC46" s="126"/>
      <c r="RND46" s="126"/>
      <c r="RNE46" s="126"/>
      <c r="RNF46" s="126"/>
      <c r="RNG46" s="126"/>
      <c r="RNH46" s="126"/>
      <c r="RNI46" s="126"/>
      <c r="RNJ46" s="126"/>
      <c r="RNK46" s="126"/>
      <c r="RNL46" s="126"/>
      <c r="RNM46" s="126"/>
      <c r="RNN46" s="126"/>
      <c r="RNO46" s="126"/>
      <c r="RNP46" s="126"/>
      <c r="RNQ46" s="126"/>
      <c r="RNR46" s="126"/>
      <c r="RNS46" s="126"/>
      <c r="RNT46" s="126"/>
      <c r="RNU46" s="126"/>
      <c r="RNV46" s="126"/>
      <c r="RNW46" s="126"/>
      <c r="RNX46" s="126"/>
      <c r="RNY46" s="126"/>
      <c r="RNZ46" s="126"/>
      <c r="ROA46" s="126"/>
      <c r="ROB46" s="126"/>
      <c r="ROC46" s="126"/>
      <c r="ROD46" s="126"/>
      <c r="ROE46" s="126"/>
      <c r="ROF46" s="126"/>
      <c r="ROG46" s="126"/>
      <c r="ROH46" s="126"/>
      <c r="ROI46" s="126"/>
      <c r="ROJ46" s="126"/>
      <c r="ROK46" s="126"/>
      <c r="ROL46" s="126"/>
      <c r="ROM46" s="126"/>
      <c r="RON46" s="126"/>
      <c r="ROO46" s="126"/>
      <c r="ROP46" s="126"/>
      <c r="ROQ46" s="126"/>
      <c r="ROR46" s="126"/>
      <c r="ROS46" s="126"/>
      <c r="ROT46" s="126"/>
      <c r="ROU46" s="126"/>
      <c r="ROV46" s="126"/>
      <c r="ROW46" s="126"/>
      <c r="ROX46" s="126"/>
      <c r="ROY46" s="126"/>
      <c r="ROZ46" s="126"/>
      <c r="RPA46" s="126"/>
      <c r="RPB46" s="126"/>
      <c r="RPC46" s="126"/>
      <c r="RPD46" s="126"/>
      <c r="RPE46" s="126"/>
      <c r="RPF46" s="126"/>
      <c r="RPG46" s="126"/>
      <c r="RPH46" s="126"/>
      <c r="RPI46" s="126"/>
      <c r="RPJ46" s="126"/>
      <c r="RPK46" s="126"/>
      <c r="RPL46" s="126"/>
      <c r="RPM46" s="126"/>
      <c r="RPN46" s="126"/>
      <c r="RPO46" s="126"/>
      <c r="RPP46" s="126"/>
      <c r="RPQ46" s="126"/>
      <c r="RPR46" s="126"/>
      <c r="RPS46" s="126"/>
      <c r="RPT46" s="126"/>
      <c r="RPU46" s="126"/>
      <c r="RPV46" s="126"/>
      <c r="RPW46" s="126"/>
      <c r="RPX46" s="126"/>
      <c r="RPY46" s="126"/>
      <c r="RPZ46" s="126"/>
      <c r="RQA46" s="126"/>
      <c r="RQB46" s="126"/>
      <c r="RQC46" s="126"/>
      <c r="RQD46" s="126"/>
      <c r="RQE46" s="126"/>
      <c r="RQF46" s="126"/>
      <c r="RQG46" s="126"/>
      <c r="RQH46" s="126"/>
      <c r="RQI46" s="126"/>
      <c r="RQJ46" s="126"/>
      <c r="RQK46" s="126"/>
      <c r="RQL46" s="126"/>
      <c r="RQM46" s="126"/>
      <c r="RQN46" s="126"/>
      <c r="RQO46" s="126"/>
      <c r="RQP46" s="126"/>
      <c r="RQQ46" s="126"/>
      <c r="RQR46" s="126"/>
      <c r="RQS46" s="126"/>
      <c r="RQT46" s="126"/>
      <c r="RQU46" s="126"/>
      <c r="RQV46" s="126"/>
      <c r="RQW46" s="126"/>
      <c r="RQX46" s="126"/>
      <c r="RQY46" s="126"/>
      <c r="RQZ46" s="126"/>
      <c r="RRA46" s="126"/>
      <c r="RRB46" s="126"/>
      <c r="RRC46" s="126"/>
      <c r="RRD46" s="126"/>
      <c r="RRE46" s="126"/>
      <c r="RRF46" s="126"/>
      <c r="RRG46" s="126"/>
      <c r="RRH46" s="126"/>
      <c r="RRI46" s="126"/>
      <c r="RRJ46" s="126"/>
      <c r="RRK46" s="126"/>
      <c r="RRL46" s="126"/>
      <c r="RRM46" s="126"/>
      <c r="RRN46" s="126"/>
      <c r="RRO46" s="126"/>
      <c r="RRP46" s="126"/>
      <c r="RRQ46" s="126"/>
      <c r="RRR46" s="126"/>
      <c r="RRS46" s="126"/>
      <c r="RRT46" s="126"/>
      <c r="RRU46" s="126"/>
      <c r="RRV46" s="126"/>
      <c r="RRW46" s="126"/>
      <c r="RRX46" s="126"/>
      <c r="RRY46" s="126"/>
      <c r="RRZ46" s="126"/>
      <c r="RSA46" s="126"/>
      <c r="RSB46" s="126"/>
      <c r="RSC46" s="126"/>
      <c r="RSD46" s="126"/>
      <c r="RSE46" s="126"/>
      <c r="RSF46" s="126"/>
      <c r="RSG46" s="126"/>
      <c r="RSH46" s="126"/>
      <c r="RSI46" s="126"/>
      <c r="RSJ46" s="126"/>
      <c r="RSK46" s="126"/>
      <c r="RSL46" s="126"/>
      <c r="RSM46" s="126"/>
      <c r="RSN46" s="126"/>
      <c r="RSO46" s="126"/>
      <c r="RSP46" s="126"/>
      <c r="RSQ46" s="126"/>
      <c r="RSR46" s="126"/>
      <c r="RSS46" s="126"/>
      <c r="RST46" s="126"/>
      <c r="RSU46" s="126"/>
      <c r="RSV46" s="126"/>
      <c r="RSW46" s="126"/>
      <c r="RSX46" s="126"/>
      <c r="RSY46" s="126"/>
      <c r="RSZ46" s="126"/>
      <c r="RTA46" s="126"/>
      <c r="RTB46" s="126"/>
      <c r="RTC46" s="126"/>
      <c r="RTD46" s="126"/>
      <c r="RTE46" s="126"/>
      <c r="RTF46" s="126"/>
      <c r="RTG46" s="126"/>
      <c r="RTH46" s="126"/>
      <c r="RTI46" s="126"/>
      <c r="RTJ46" s="126"/>
      <c r="RTK46" s="126"/>
      <c r="RTL46" s="126"/>
      <c r="RTM46" s="126"/>
      <c r="RTN46" s="126"/>
      <c r="RTO46" s="126"/>
      <c r="RTP46" s="126"/>
      <c r="RTQ46" s="126"/>
      <c r="RTR46" s="126"/>
      <c r="RTS46" s="126"/>
      <c r="RTT46" s="126"/>
      <c r="RTU46" s="126"/>
      <c r="RTV46" s="126"/>
      <c r="RTW46" s="126"/>
      <c r="RTX46" s="126"/>
      <c r="RTY46" s="126"/>
      <c r="RTZ46" s="126"/>
      <c r="RUA46" s="126"/>
      <c r="RUB46" s="126"/>
      <c r="RUC46" s="126"/>
      <c r="RUD46" s="126"/>
      <c r="RUE46" s="126"/>
      <c r="RUF46" s="126"/>
      <c r="RUG46" s="126"/>
      <c r="RUH46" s="126"/>
      <c r="RUI46" s="126"/>
      <c r="RUJ46" s="126"/>
      <c r="RUK46" s="126"/>
      <c r="RUL46" s="126"/>
      <c r="RUM46" s="126"/>
      <c r="RUN46" s="126"/>
      <c r="RUO46" s="126"/>
      <c r="RUP46" s="126"/>
      <c r="RUQ46" s="126"/>
      <c r="RUR46" s="126"/>
      <c r="RUS46" s="126"/>
      <c r="RUT46" s="126"/>
      <c r="RUU46" s="126"/>
      <c r="RUV46" s="126"/>
      <c r="RUW46" s="126"/>
      <c r="RUX46" s="126"/>
      <c r="RUY46" s="126"/>
      <c r="RUZ46" s="126"/>
      <c r="RVA46" s="126"/>
      <c r="RVB46" s="126"/>
      <c r="RVC46" s="126"/>
      <c r="RVD46" s="126"/>
      <c r="RVE46" s="126"/>
      <c r="RVF46" s="126"/>
      <c r="RVG46" s="126"/>
      <c r="RVH46" s="126"/>
      <c r="RVI46" s="126"/>
      <c r="RVJ46" s="126"/>
      <c r="RVK46" s="126"/>
      <c r="RVL46" s="126"/>
      <c r="RVM46" s="126"/>
      <c r="RVN46" s="126"/>
      <c r="RVO46" s="126"/>
      <c r="RVP46" s="126"/>
      <c r="RVQ46" s="126"/>
      <c r="RVR46" s="126"/>
      <c r="RVS46" s="126"/>
      <c r="RVT46" s="126"/>
      <c r="RVU46" s="126"/>
      <c r="RVV46" s="126"/>
      <c r="RVW46" s="126"/>
      <c r="RVX46" s="126"/>
      <c r="RVY46" s="126"/>
      <c r="RVZ46" s="126"/>
      <c r="RWA46" s="126"/>
      <c r="RWB46" s="126"/>
      <c r="RWC46" s="126"/>
      <c r="RWD46" s="126"/>
      <c r="RWE46" s="126"/>
      <c r="RWF46" s="126"/>
      <c r="RWG46" s="126"/>
      <c r="RWH46" s="126"/>
      <c r="RWI46" s="126"/>
      <c r="RWJ46" s="126"/>
      <c r="RWK46" s="126"/>
      <c r="RWL46" s="126"/>
      <c r="RWM46" s="126"/>
      <c r="RWN46" s="126"/>
      <c r="RWO46" s="126"/>
      <c r="RWP46" s="126"/>
      <c r="RWQ46" s="126"/>
      <c r="RWR46" s="126"/>
      <c r="RWS46" s="126"/>
      <c r="RWT46" s="126"/>
      <c r="RWU46" s="126"/>
      <c r="RWV46" s="126"/>
      <c r="RWW46" s="126"/>
      <c r="RWX46" s="126"/>
      <c r="RWY46" s="126"/>
      <c r="RWZ46" s="126"/>
      <c r="RXA46" s="126"/>
      <c r="RXB46" s="126"/>
      <c r="RXC46" s="126"/>
      <c r="RXD46" s="126"/>
      <c r="RXE46" s="126"/>
      <c r="RXF46" s="126"/>
      <c r="RXG46" s="126"/>
      <c r="RXH46" s="126"/>
      <c r="RXI46" s="126"/>
      <c r="RXJ46" s="126"/>
      <c r="RXK46" s="126"/>
      <c r="RXL46" s="126"/>
      <c r="RXM46" s="126"/>
      <c r="RXN46" s="126"/>
      <c r="RXO46" s="126"/>
      <c r="RXP46" s="126"/>
      <c r="RXQ46" s="126"/>
      <c r="RXR46" s="126"/>
      <c r="RXS46" s="126"/>
      <c r="RXT46" s="126"/>
      <c r="RXU46" s="126"/>
      <c r="RXV46" s="126"/>
      <c r="RXW46" s="126"/>
      <c r="RXX46" s="126"/>
      <c r="RXY46" s="126"/>
      <c r="RXZ46" s="126"/>
      <c r="RYA46" s="126"/>
      <c r="RYB46" s="126"/>
      <c r="RYC46" s="126"/>
      <c r="RYD46" s="126"/>
      <c r="RYE46" s="126"/>
      <c r="RYF46" s="126"/>
      <c r="RYG46" s="126"/>
      <c r="RYH46" s="126"/>
      <c r="RYI46" s="126"/>
      <c r="RYJ46" s="126"/>
      <c r="RYK46" s="126"/>
      <c r="RYL46" s="126"/>
      <c r="RYM46" s="126"/>
      <c r="RYN46" s="126"/>
      <c r="RYO46" s="126"/>
      <c r="RYP46" s="126"/>
      <c r="RYQ46" s="126"/>
      <c r="RYR46" s="126"/>
      <c r="RYS46" s="126"/>
      <c r="RYT46" s="126"/>
      <c r="RYU46" s="126"/>
      <c r="RYV46" s="126"/>
      <c r="RYW46" s="126"/>
      <c r="RYX46" s="126"/>
      <c r="RYY46" s="126"/>
      <c r="RYZ46" s="126"/>
      <c r="RZA46" s="126"/>
      <c r="RZB46" s="126"/>
      <c r="RZC46" s="126"/>
      <c r="RZD46" s="126"/>
      <c r="RZE46" s="126"/>
      <c r="RZF46" s="126"/>
      <c r="RZG46" s="126"/>
      <c r="RZH46" s="126"/>
      <c r="RZI46" s="126"/>
      <c r="RZJ46" s="126"/>
      <c r="RZK46" s="126"/>
      <c r="RZL46" s="126"/>
      <c r="RZM46" s="126"/>
      <c r="RZN46" s="126"/>
      <c r="RZO46" s="126"/>
      <c r="RZP46" s="126"/>
      <c r="RZQ46" s="126"/>
      <c r="RZR46" s="126"/>
      <c r="RZS46" s="126"/>
      <c r="RZT46" s="126"/>
      <c r="RZU46" s="126"/>
      <c r="RZV46" s="126"/>
      <c r="RZW46" s="126"/>
      <c r="RZX46" s="126"/>
      <c r="RZY46" s="126"/>
      <c r="RZZ46" s="126"/>
      <c r="SAA46" s="126"/>
      <c r="SAB46" s="126"/>
      <c r="SAC46" s="126"/>
      <c r="SAD46" s="126"/>
      <c r="SAE46" s="126"/>
      <c r="SAF46" s="126"/>
      <c r="SAG46" s="126"/>
      <c r="SAH46" s="126"/>
      <c r="SAI46" s="126"/>
      <c r="SAJ46" s="126"/>
      <c r="SAK46" s="126"/>
      <c r="SAL46" s="126"/>
      <c r="SAM46" s="126"/>
      <c r="SAN46" s="126"/>
      <c r="SAO46" s="126"/>
      <c r="SAP46" s="126"/>
      <c r="SAQ46" s="126"/>
      <c r="SAR46" s="126"/>
      <c r="SAS46" s="126"/>
      <c r="SAT46" s="126"/>
      <c r="SAU46" s="126"/>
      <c r="SAV46" s="126"/>
      <c r="SAW46" s="126"/>
      <c r="SAX46" s="126"/>
      <c r="SAY46" s="126"/>
      <c r="SAZ46" s="126"/>
      <c r="SBA46" s="126"/>
      <c r="SBB46" s="126"/>
      <c r="SBC46" s="126"/>
      <c r="SBD46" s="126"/>
      <c r="SBE46" s="126"/>
      <c r="SBF46" s="126"/>
      <c r="SBG46" s="126"/>
      <c r="SBH46" s="126"/>
      <c r="SBI46" s="126"/>
      <c r="SBJ46" s="126"/>
      <c r="SBK46" s="126"/>
      <c r="SBL46" s="126"/>
      <c r="SBM46" s="126"/>
      <c r="SBN46" s="126"/>
      <c r="SBO46" s="126"/>
      <c r="SBP46" s="126"/>
      <c r="SBQ46" s="126"/>
      <c r="SBR46" s="126"/>
      <c r="SBS46" s="126"/>
      <c r="SBT46" s="126"/>
      <c r="SBU46" s="126"/>
      <c r="SBV46" s="126"/>
      <c r="SBW46" s="126"/>
      <c r="SBX46" s="126"/>
      <c r="SBY46" s="126"/>
      <c r="SBZ46" s="126"/>
      <c r="SCA46" s="126"/>
      <c r="SCB46" s="126"/>
      <c r="SCC46" s="126"/>
      <c r="SCD46" s="126"/>
      <c r="SCE46" s="126"/>
      <c r="SCF46" s="126"/>
      <c r="SCG46" s="126"/>
      <c r="SCH46" s="126"/>
      <c r="SCI46" s="126"/>
      <c r="SCJ46" s="126"/>
      <c r="SCK46" s="126"/>
      <c r="SCL46" s="126"/>
      <c r="SCM46" s="126"/>
      <c r="SCN46" s="126"/>
      <c r="SCO46" s="126"/>
      <c r="SCP46" s="126"/>
      <c r="SCQ46" s="126"/>
      <c r="SCR46" s="126"/>
      <c r="SCS46" s="126"/>
      <c r="SCT46" s="126"/>
      <c r="SCU46" s="126"/>
      <c r="SCV46" s="126"/>
      <c r="SCW46" s="126"/>
      <c r="SCX46" s="126"/>
      <c r="SCY46" s="126"/>
      <c r="SCZ46" s="126"/>
      <c r="SDA46" s="126"/>
      <c r="SDB46" s="126"/>
      <c r="SDC46" s="126"/>
      <c r="SDD46" s="126"/>
      <c r="SDE46" s="126"/>
      <c r="SDF46" s="126"/>
      <c r="SDG46" s="126"/>
      <c r="SDH46" s="126"/>
      <c r="SDI46" s="126"/>
      <c r="SDJ46" s="126"/>
      <c r="SDK46" s="126"/>
      <c r="SDL46" s="126"/>
      <c r="SDM46" s="126"/>
      <c r="SDN46" s="126"/>
      <c r="SDO46" s="126"/>
      <c r="SDP46" s="126"/>
      <c r="SDQ46" s="126"/>
      <c r="SDR46" s="126"/>
      <c r="SDS46" s="126"/>
      <c r="SDT46" s="126"/>
      <c r="SDU46" s="126"/>
      <c r="SDV46" s="126"/>
      <c r="SDW46" s="126"/>
      <c r="SDX46" s="126"/>
      <c r="SDY46" s="126"/>
      <c r="SDZ46" s="126"/>
      <c r="SEA46" s="126"/>
      <c r="SEB46" s="126"/>
      <c r="SEC46" s="126"/>
      <c r="SED46" s="126"/>
      <c r="SEE46" s="126"/>
      <c r="SEF46" s="126"/>
      <c r="SEG46" s="126"/>
      <c r="SEH46" s="126"/>
      <c r="SEI46" s="126"/>
      <c r="SEJ46" s="126"/>
      <c r="SEK46" s="126"/>
      <c r="SEL46" s="126"/>
      <c r="SEM46" s="126"/>
      <c r="SEN46" s="126"/>
      <c r="SEO46" s="126"/>
      <c r="SEP46" s="126"/>
      <c r="SEQ46" s="126"/>
      <c r="SER46" s="126"/>
      <c r="SES46" s="126"/>
      <c r="SET46" s="126"/>
      <c r="SEU46" s="126"/>
      <c r="SEV46" s="126"/>
      <c r="SEW46" s="126"/>
      <c r="SEX46" s="126"/>
      <c r="SEY46" s="126"/>
      <c r="SEZ46" s="126"/>
      <c r="SFA46" s="126"/>
      <c r="SFB46" s="126"/>
      <c r="SFC46" s="126"/>
      <c r="SFD46" s="126"/>
      <c r="SFE46" s="126"/>
      <c r="SFF46" s="126"/>
      <c r="SFG46" s="126"/>
      <c r="SFH46" s="126"/>
      <c r="SFI46" s="126"/>
      <c r="SFJ46" s="126"/>
      <c r="SFK46" s="126"/>
      <c r="SFL46" s="126"/>
      <c r="SFM46" s="126"/>
      <c r="SFN46" s="126"/>
      <c r="SFO46" s="126"/>
      <c r="SFP46" s="126"/>
      <c r="SFQ46" s="126"/>
      <c r="SFR46" s="126"/>
      <c r="SFS46" s="126"/>
      <c r="SFT46" s="126"/>
      <c r="SFU46" s="126"/>
      <c r="SFV46" s="126"/>
      <c r="SFW46" s="126"/>
      <c r="SFX46" s="126"/>
      <c r="SFY46" s="126"/>
      <c r="SFZ46" s="126"/>
      <c r="SGA46" s="126"/>
      <c r="SGB46" s="126"/>
      <c r="SGC46" s="126"/>
      <c r="SGD46" s="126"/>
      <c r="SGE46" s="126"/>
      <c r="SGF46" s="126"/>
      <c r="SGG46" s="126"/>
      <c r="SGH46" s="126"/>
      <c r="SGI46" s="126"/>
      <c r="SGJ46" s="126"/>
      <c r="SGK46" s="126"/>
      <c r="SGL46" s="126"/>
      <c r="SGM46" s="126"/>
      <c r="SGN46" s="126"/>
      <c r="SGO46" s="126"/>
      <c r="SGP46" s="126"/>
      <c r="SGQ46" s="126"/>
      <c r="SGR46" s="126"/>
      <c r="SGS46" s="126"/>
      <c r="SGT46" s="126"/>
      <c r="SGU46" s="126"/>
      <c r="SGV46" s="126"/>
      <c r="SGW46" s="126"/>
      <c r="SGX46" s="126"/>
      <c r="SGY46" s="126"/>
      <c r="SGZ46" s="126"/>
      <c r="SHA46" s="126"/>
      <c r="SHB46" s="126"/>
      <c r="SHC46" s="126"/>
      <c r="SHD46" s="126"/>
      <c r="SHE46" s="126"/>
      <c r="SHF46" s="126"/>
      <c r="SHG46" s="126"/>
      <c r="SHH46" s="126"/>
      <c r="SHI46" s="126"/>
      <c r="SHJ46" s="126"/>
      <c r="SHK46" s="126"/>
      <c r="SHL46" s="126"/>
      <c r="SHM46" s="126"/>
      <c r="SHN46" s="126"/>
      <c r="SHO46" s="126"/>
      <c r="SHP46" s="126"/>
      <c r="SHQ46" s="126"/>
      <c r="SHR46" s="126"/>
      <c r="SHS46" s="126"/>
      <c r="SHT46" s="126"/>
      <c r="SHU46" s="126"/>
      <c r="SHV46" s="126"/>
      <c r="SHW46" s="126"/>
      <c r="SHX46" s="126"/>
      <c r="SHY46" s="126"/>
      <c r="SHZ46" s="126"/>
      <c r="SIA46" s="126"/>
      <c r="SIB46" s="126"/>
      <c r="SIC46" s="126"/>
      <c r="SID46" s="126"/>
      <c r="SIE46" s="126"/>
      <c r="SIF46" s="126"/>
      <c r="SIG46" s="126"/>
      <c r="SIH46" s="126"/>
      <c r="SII46" s="126"/>
      <c r="SIJ46" s="126"/>
      <c r="SIK46" s="126"/>
      <c r="SIL46" s="126"/>
      <c r="SIM46" s="126"/>
      <c r="SIN46" s="126"/>
      <c r="SIO46" s="126"/>
      <c r="SIP46" s="126"/>
      <c r="SIQ46" s="126"/>
      <c r="SIR46" s="126"/>
      <c r="SIS46" s="126"/>
      <c r="SIT46" s="126"/>
      <c r="SIU46" s="126"/>
      <c r="SIV46" s="126"/>
      <c r="SIW46" s="126"/>
      <c r="SIX46" s="126"/>
      <c r="SIY46" s="126"/>
      <c r="SIZ46" s="126"/>
      <c r="SJA46" s="126"/>
      <c r="SJB46" s="126"/>
      <c r="SJC46" s="126"/>
      <c r="SJD46" s="126"/>
      <c r="SJE46" s="126"/>
      <c r="SJF46" s="126"/>
      <c r="SJG46" s="126"/>
      <c r="SJH46" s="126"/>
      <c r="SJI46" s="126"/>
      <c r="SJJ46" s="126"/>
      <c r="SJK46" s="126"/>
      <c r="SJL46" s="126"/>
      <c r="SJM46" s="126"/>
      <c r="SJN46" s="126"/>
      <c r="SJO46" s="126"/>
      <c r="SJP46" s="126"/>
      <c r="SJQ46" s="126"/>
      <c r="SJR46" s="126"/>
      <c r="SJS46" s="126"/>
      <c r="SJT46" s="126"/>
      <c r="SJU46" s="126"/>
      <c r="SJV46" s="126"/>
      <c r="SJW46" s="126"/>
      <c r="SJX46" s="126"/>
      <c r="SJY46" s="126"/>
      <c r="SJZ46" s="126"/>
      <c r="SKA46" s="126"/>
      <c r="SKB46" s="126"/>
      <c r="SKC46" s="126"/>
      <c r="SKD46" s="126"/>
      <c r="SKE46" s="126"/>
      <c r="SKF46" s="126"/>
      <c r="SKG46" s="126"/>
      <c r="SKH46" s="126"/>
      <c r="SKI46" s="126"/>
      <c r="SKJ46" s="126"/>
      <c r="SKK46" s="126"/>
      <c r="SKL46" s="126"/>
      <c r="SKM46" s="126"/>
      <c r="SKN46" s="126"/>
      <c r="SKO46" s="126"/>
      <c r="SKP46" s="126"/>
      <c r="SKQ46" s="126"/>
      <c r="SKR46" s="126"/>
      <c r="SKS46" s="126"/>
      <c r="SKT46" s="126"/>
      <c r="SKU46" s="126"/>
      <c r="SKV46" s="126"/>
      <c r="SKW46" s="126"/>
      <c r="SKX46" s="126"/>
      <c r="SKY46" s="126"/>
      <c r="SKZ46" s="126"/>
      <c r="SLA46" s="126"/>
      <c r="SLB46" s="126"/>
      <c r="SLC46" s="126"/>
      <c r="SLD46" s="126"/>
      <c r="SLE46" s="126"/>
      <c r="SLF46" s="126"/>
      <c r="SLG46" s="126"/>
      <c r="SLH46" s="126"/>
      <c r="SLI46" s="126"/>
      <c r="SLJ46" s="126"/>
      <c r="SLK46" s="126"/>
      <c r="SLL46" s="126"/>
      <c r="SLM46" s="126"/>
      <c r="SLN46" s="126"/>
      <c r="SLO46" s="126"/>
      <c r="SLP46" s="126"/>
      <c r="SLQ46" s="126"/>
      <c r="SLR46" s="126"/>
      <c r="SLS46" s="126"/>
      <c r="SLT46" s="126"/>
      <c r="SLU46" s="126"/>
      <c r="SLV46" s="126"/>
      <c r="SLW46" s="126"/>
      <c r="SLX46" s="126"/>
      <c r="SLY46" s="126"/>
      <c r="SLZ46" s="126"/>
      <c r="SMA46" s="126"/>
      <c r="SMB46" s="126"/>
      <c r="SMC46" s="126"/>
      <c r="SMD46" s="126"/>
      <c r="SME46" s="126"/>
      <c r="SMF46" s="126"/>
      <c r="SMG46" s="126"/>
      <c r="SMH46" s="126"/>
      <c r="SMI46" s="126"/>
      <c r="SMJ46" s="126"/>
      <c r="SMK46" s="126"/>
      <c r="SML46" s="126"/>
      <c r="SMM46" s="126"/>
      <c r="SMN46" s="126"/>
      <c r="SMO46" s="126"/>
      <c r="SMP46" s="126"/>
      <c r="SMQ46" s="126"/>
      <c r="SMR46" s="126"/>
      <c r="SMS46" s="126"/>
      <c r="SMT46" s="126"/>
      <c r="SMU46" s="126"/>
      <c r="SMV46" s="126"/>
      <c r="SMW46" s="126"/>
      <c r="SMX46" s="126"/>
      <c r="SMY46" s="126"/>
      <c r="SMZ46" s="126"/>
      <c r="SNA46" s="126"/>
      <c r="SNB46" s="126"/>
      <c r="SNC46" s="126"/>
      <c r="SND46" s="126"/>
      <c r="SNE46" s="126"/>
      <c r="SNF46" s="126"/>
      <c r="SNG46" s="126"/>
      <c r="SNH46" s="126"/>
      <c r="SNI46" s="126"/>
      <c r="SNJ46" s="126"/>
      <c r="SNK46" s="126"/>
      <c r="SNL46" s="126"/>
      <c r="SNM46" s="126"/>
      <c r="SNN46" s="126"/>
      <c r="SNO46" s="126"/>
      <c r="SNP46" s="126"/>
      <c r="SNQ46" s="126"/>
      <c r="SNR46" s="126"/>
      <c r="SNS46" s="126"/>
      <c r="SNT46" s="126"/>
      <c r="SNU46" s="126"/>
      <c r="SNV46" s="126"/>
      <c r="SNW46" s="126"/>
      <c r="SNX46" s="126"/>
      <c r="SNY46" s="126"/>
      <c r="SNZ46" s="126"/>
      <c r="SOA46" s="126"/>
      <c r="SOB46" s="126"/>
      <c r="SOC46" s="126"/>
      <c r="SOD46" s="126"/>
      <c r="SOE46" s="126"/>
      <c r="SOF46" s="126"/>
      <c r="SOG46" s="126"/>
      <c r="SOH46" s="126"/>
      <c r="SOI46" s="126"/>
      <c r="SOJ46" s="126"/>
      <c r="SOK46" s="126"/>
      <c r="SOL46" s="126"/>
      <c r="SOM46" s="126"/>
      <c r="SON46" s="126"/>
      <c r="SOO46" s="126"/>
      <c r="SOP46" s="126"/>
      <c r="SOQ46" s="126"/>
      <c r="SOR46" s="126"/>
      <c r="SOS46" s="126"/>
      <c r="SOT46" s="126"/>
      <c r="SOU46" s="126"/>
      <c r="SOV46" s="126"/>
      <c r="SOW46" s="126"/>
      <c r="SOX46" s="126"/>
      <c r="SOY46" s="126"/>
      <c r="SOZ46" s="126"/>
      <c r="SPA46" s="126"/>
      <c r="SPB46" s="126"/>
      <c r="SPC46" s="126"/>
      <c r="SPD46" s="126"/>
      <c r="SPE46" s="126"/>
      <c r="SPF46" s="126"/>
      <c r="SPG46" s="126"/>
      <c r="SPH46" s="126"/>
      <c r="SPI46" s="126"/>
      <c r="SPJ46" s="126"/>
      <c r="SPK46" s="126"/>
      <c r="SPL46" s="126"/>
      <c r="SPM46" s="126"/>
      <c r="SPN46" s="126"/>
      <c r="SPO46" s="126"/>
      <c r="SPP46" s="126"/>
      <c r="SPQ46" s="126"/>
      <c r="SPR46" s="126"/>
      <c r="SPS46" s="126"/>
      <c r="SPT46" s="126"/>
      <c r="SPU46" s="126"/>
      <c r="SPV46" s="126"/>
      <c r="SPW46" s="126"/>
      <c r="SPX46" s="126"/>
      <c r="SPY46" s="126"/>
      <c r="SPZ46" s="126"/>
      <c r="SQA46" s="126"/>
      <c r="SQB46" s="126"/>
      <c r="SQC46" s="126"/>
      <c r="SQD46" s="126"/>
      <c r="SQE46" s="126"/>
      <c r="SQF46" s="126"/>
      <c r="SQG46" s="126"/>
      <c r="SQH46" s="126"/>
      <c r="SQI46" s="126"/>
      <c r="SQJ46" s="126"/>
      <c r="SQK46" s="126"/>
      <c r="SQL46" s="126"/>
      <c r="SQM46" s="126"/>
      <c r="SQN46" s="126"/>
      <c r="SQO46" s="126"/>
      <c r="SQP46" s="126"/>
      <c r="SQQ46" s="126"/>
      <c r="SQR46" s="126"/>
      <c r="SQS46" s="126"/>
      <c r="SQT46" s="126"/>
      <c r="SQU46" s="126"/>
      <c r="SQV46" s="126"/>
      <c r="SQW46" s="126"/>
      <c r="SQX46" s="126"/>
      <c r="SQY46" s="126"/>
      <c r="SQZ46" s="126"/>
      <c r="SRA46" s="126"/>
      <c r="SRB46" s="126"/>
      <c r="SRC46" s="126"/>
      <c r="SRD46" s="126"/>
      <c r="SRE46" s="126"/>
      <c r="SRF46" s="126"/>
      <c r="SRG46" s="126"/>
      <c r="SRH46" s="126"/>
      <c r="SRI46" s="126"/>
      <c r="SRJ46" s="126"/>
      <c r="SRK46" s="126"/>
      <c r="SRL46" s="126"/>
      <c r="SRM46" s="126"/>
      <c r="SRN46" s="126"/>
      <c r="SRO46" s="126"/>
      <c r="SRP46" s="126"/>
      <c r="SRQ46" s="126"/>
      <c r="SRR46" s="126"/>
      <c r="SRS46" s="126"/>
      <c r="SRT46" s="126"/>
      <c r="SRU46" s="126"/>
      <c r="SRV46" s="126"/>
      <c r="SRW46" s="126"/>
      <c r="SRX46" s="126"/>
      <c r="SRY46" s="126"/>
      <c r="SRZ46" s="126"/>
      <c r="SSA46" s="126"/>
      <c r="SSB46" s="126"/>
      <c r="SSC46" s="126"/>
      <c r="SSD46" s="126"/>
      <c r="SSE46" s="126"/>
      <c r="SSF46" s="126"/>
      <c r="SSG46" s="126"/>
      <c r="SSH46" s="126"/>
      <c r="SSI46" s="126"/>
      <c r="SSJ46" s="126"/>
      <c r="SSK46" s="126"/>
      <c r="SSL46" s="126"/>
      <c r="SSM46" s="126"/>
      <c r="SSN46" s="126"/>
      <c r="SSO46" s="126"/>
      <c r="SSP46" s="126"/>
      <c r="SSQ46" s="126"/>
      <c r="SSR46" s="126"/>
      <c r="SSS46" s="126"/>
      <c r="SST46" s="126"/>
      <c r="SSU46" s="126"/>
      <c r="SSV46" s="126"/>
      <c r="SSW46" s="126"/>
      <c r="SSX46" s="126"/>
      <c r="SSY46" s="126"/>
      <c r="SSZ46" s="126"/>
      <c r="STA46" s="126"/>
      <c r="STB46" s="126"/>
      <c r="STC46" s="126"/>
      <c r="STD46" s="126"/>
      <c r="STE46" s="126"/>
      <c r="STF46" s="126"/>
      <c r="STG46" s="126"/>
      <c r="STH46" s="126"/>
      <c r="STI46" s="126"/>
      <c r="STJ46" s="126"/>
      <c r="STK46" s="126"/>
      <c r="STL46" s="126"/>
      <c r="STM46" s="126"/>
      <c r="STN46" s="126"/>
      <c r="STO46" s="126"/>
      <c r="STP46" s="126"/>
      <c r="STQ46" s="126"/>
      <c r="STR46" s="126"/>
      <c r="STS46" s="126"/>
      <c r="STT46" s="126"/>
      <c r="STU46" s="126"/>
      <c r="STV46" s="126"/>
      <c r="STW46" s="126"/>
      <c r="STX46" s="126"/>
      <c r="STY46" s="126"/>
      <c r="STZ46" s="126"/>
      <c r="SUA46" s="126"/>
      <c r="SUB46" s="126"/>
      <c r="SUC46" s="126"/>
      <c r="SUD46" s="126"/>
      <c r="SUE46" s="126"/>
      <c r="SUF46" s="126"/>
      <c r="SUG46" s="126"/>
      <c r="SUH46" s="126"/>
      <c r="SUI46" s="126"/>
      <c r="SUJ46" s="126"/>
      <c r="SUK46" s="126"/>
      <c r="SUL46" s="126"/>
      <c r="SUM46" s="126"/>
      <c r="SUN46" s="126"/>
      <c r="SUO46" s="126"/>
      <c r="SUP46" s="126"/>
      <c r="SUQ46" s="126"/>
      <c r="SUR46" s="126"/>
      <c r="SUS46" s="126"/>
      <c r="SUT46" s="126"/>
      <c r="SUU46" s="126"/>
      <c r="SUV46" s="126"/>
      <c r="SUW46" s="126"/>
      <c r="SUX46" s="126"/>
      <c r="SUY46" s="126"/>
      <c r="SUZ46" s="126"/>
      <c r="SVA46" s="126"/>
      <c r="SVB46" s="126"/>
      <c r="SVC46" s="126"/>
      <c r="SVD46" s="126"/>
      <c r="SVE46" s="126"/>
      <c r="SVF46" s="126"/>
      <c r="SVG46" s="126"/>
      <c r="SVH46" s="126"/>
      <c r="SVI46" s="126"/>
      <c r="SVJ46" s="126"/>
      <c r="SVK46" s="126"/>
      <c r="SVL46" s="126"/>
      <c r="SVM46" s="126"/>
      <c r="SVN46" s="126"/>
      <c r="SVO46" s="126"/>
      <c r="SVP46" s="126"/>
      <c r="SVQ46" s="126"/>
      <c r="SVR46" s="126"/>
      <c r="SVS46" s="126"/>
      <c r="SVT46" s="126"/>
      <c r="SVU46" s="126"/>
      <c r="SVV46" s="126"/>
      <c r="SVW46" s="126"/>
      <c r="SVX46" s="126"/>
      <c r="SVY46" s="126"/>
      <c r="SVZ46" s="126"/>
      <c r="SWA46" s="126"/>
      <c r="SWB46" s="126"/>
      <c r="SWC46" s="126"/>
      <c r="SWD46" s="126"/>
      <c r="SWE46" s="126"/>
      <c r="SWF46" s="126"/>
      <c r="SWG46" s="126"/>
      <c r="SWH46" s="126"/>
      <c r="SWI46" s="126"/>
      <c r="SWJ46" s="126"/>
      <c r="SWK46" s="126"/>
      <c r="SWL46" s="126"/>
      <c r="SWM46" s="126"/>
      <c r="SWN46" s="126"/>
      <c r="SWO46" s="126"/>
      <c r="SWP46" s="126"/>
      <c r="SWQ46" s="126"/>
      <c r="SWR46" s="126"/>
      <c r="SWS46" s="126"/>
      <c r="SWT46" s="126"/>
      <c r="SWU46" s="126"/>
      <c r="SWV46" s="126"/>
      <c r="SWW46" s="126"/>
      <c r="SWX46" s="126"/>
      <c r="SWY46" s="126"/>
      <c r="SWZ46" s="126"/>
      <c r="SXA46" s="126"/>
      <c r="SXB46" s="126"/>
      <c r="SXC46" s="126"/>
      <c r="SXD46" s="126"/>
      <c r="SXE46" s="126"/>
      <c r="SXF46" s="126"/>
      <c r="SXG46" s="126"/>
      <c r="SXH46" s="126"/>
      <c r="SXI46" s="126"/>
      <c r="SXJ46" s="126"/>
      <c r="SXK46" s="126"/>
      <c r="SXL46" s="126"/>
      <c r="SXM46" s="126"/>
      <c r="SXN46" s="126"/>
      <c r="SXO46" s="126"/>
      <c r="SXP46" s="126"/>
      <c r="SXQ46" s="126"/>
      <c r="SXR46" s="126"/>
      <c r="SXS46" s="126"/>
      <c r="SXT46" s="126"/>
      <c r="SXU46" s="126"/>
      <c r="SXV46" s="126"/>
      <c r="SXW46" s="126"/>
      <c r="SXX46" s="126"/>
      <c r="SXY46" s="126"/>
      <c r="SXZ46" s="126"/>
      <c r="SYA46" s="126"/>
      <c r="SYB46" s="126"/>
      <c r="SYC46" s="126"/>
      <c r="SYD46" s="126"/>
      <c r="SYE46" s="126"/>
      <c r="SYF46" s="126"/>
      <c r="SYG46" s="126"/>
      <c r="SYH46" s="126"/>
      <c r="SYI46" s="126"/>
      <c r="SYJ46" s="126"/>
      <c r="SYK46" s="126"/>
      <c r="SYL46" s="126"/>
      <c r="SYM46" s="126"/>
      <c r="SYN46" s="126"/>
      <c r="SYO46" s="126"/>
      <c r="SYP46" s="126"/>
      <c r="SYQ46" s="126"/>
      <c r="SYR46" s="126"/>
      <c r="SYS46" s="126"/>
      <c r="SYT46" s="126"/>
      <c r="SYU46" s="126"/>
      <c r="SYV46" s="126"/>
      <c r="SYW46" s="126"/>
      <c r="SYX46" s="126"/>
      <c r="SYY46" s="126"/>
      <c r="SYZ46" s="126"/>
      <c r="SZA46" s="126"/>
      <c r="SZB46" s="126"/>
      <c r="SZC46" s="126"/>
      <c r="SZD46" s="126"/>
      <c r="SZE46" s="126"/>
      <c r="SZF46" s="126"/>
      <c r="SZG46" s="126"/>
      <c r="SZH46" s="126"/>
      <c r="SZI46" s="126"/>
      <c r="SZJ46" s="126"/>
      <c r="SZK46" s="126"/>
      <c r="SZL46" s="126"/>
      <c r="SZM46" s="126"/>
      <c r="SZN46" s="126"/>
      <c r="SZO46" s="126"/>
      <c r="SZP46" s="126"/>
      <c r="SZQ46" s="126"/>
      <c r="SZR46" s="126"/>
      <c r="SZS46" s="126"/>
      <c r="SZT46" s="126"/>
      <c r="SZU46" s="126"/>
      <c r="SZV46" s="126"/>
      <c r="SZW46" s="126"/>
      <c r="SZX46" s="126"/>
      <c r="SZY46" s="126"/>
      <c r="SZZ46" s="126"/>
      <c r="TAA46" s="126"/>
      <c r="TAB46" s="126"/>
      <c r="TAC46" s="126"/>
      <c r="TAD46" s="126"/>
      <c r="TAE46" s="126"/>
      <c r="TAF46" s="126"/>
      <c r="TAG46" s="126"/>
      <c r="TAH46" s="126"/>
      <c r="TAI46" s="126"/>
      <c r="TAJ46" s="126"/>
      <c r="TAK46" s="126"/>
      <c r="TAL46" s="126"/>
      <c r="TAM46" s="126"/>
      <c r="TAN46" s="126"/>
      <c r="TAO46" s="126"/>
      <c r="TAP46" s="126"/>
      <c r="TAQ46" s="126"/>
      <c r="TAR46" s="126"/>
      <c r="TAS46" s="126"/>
      <c r="TAT46" s="126"/>
      <c r="TAU46" s="126"/>
      <c r="TAV46" s="126"/>
      <c r="TAW46" s="126"/>
      <c r="TAX46" s="126"/>
      <c r="TAY46" s="126"/>
      <c r="TAZ46" s="126"/>
      <c r="TBA46" s="126"/>
      <c r="TBB46" s="126"/>
      <c r="TBC46" s="126"/>
      <c r="TBD46" s="126"/>
      <c r="TBE46" s="126"/>
      <c r="TBF46" s="126"/>
      <c r="TBG46" s="126"/>
      <c r="TBH46" s="126"/>
      <c r="TBI46" s="126"/>
      <c r="TBJ46" s="126"/>
      <c r="TBK46" s="126"/>
      <c r="TBL46" s="126"/>
      <c r="TBM46" s="126"/>
      <c r="TBN46" s="126"/>
      <c r="TBO46" s="126"/>
      <c r="TBP46" s="126"/>
      <c r="TBQ46" s="126"/>
      <c r="TBR46" s="126"/>
      <c r="TBS46" s="126"/>
      <c r="TBT46" s="126"/>
      <c r="TBU46" s="126"/>
      <c r="TBV46" s="126"/>
      <c r="TBW46" s="126"/>
      <c r="TBX46" s="126"/>
      <c r="TBY46" s="126"/>
      <c r="TBZ46" s="126"/>
      <c r="TCA46" s="126"/>
      <c r="TCB46" s="126"/>
      <c r="TCC46" s="126"/>
      <c r="TCD46" s="126"/>
      <c r="TCE46" s="126"/>
      <c r="TCF46" s="126"/>
      <c r="TCG46" s="126"/>
      <c r="TCH46" s="126"/>
      <c r="TCI46" s="126"/>
      <c r="TCJ46" s="126"/>
      <c r="TCK46" s="126"/>
      <c r="TCL46" s="126"/>
      <c r="TCM46" s="126"/>
      <c r="TCN46" s="126"/>
      <c r="TCO46" s="126"/>
      <c r="TCP46" s="126"/>
      <c r="TCQ46" s="126"/>
      <c r="TCR46" s="126"/>
      <c r="TCS46" s="126"/>
      <c r="TCT46" s="126"/>
      <c r="TCU46" s="126"/>
      <c r="TCV46" s="126"/>
      <c r="TCW46" s="126"/>
      <c r="TCX46" s="126"/>
      <c r="TCY46" s="126"/>
      <c r="TCZ46" s="126"/>
      <c r="TDA46" s="126"/>
      <c r="TDB46" s="126"/>
      <c r="TDC46" s="126"/>
      <c r="TDD46" s="126"/>
      <c r="TDE46" s="126"/>
      <c r="TDF46" s="126"/>
      <c r="TDG46" s="126"/>
      <c r="TDH46" s="126"/>
      <c r="TDI46" s="126"/>
      <c r="TDJ46" s="126"/>
      <c r="TDK46" s="126"/>
      <c r="TDL46" s="126"/>
      <c r="TDM46" s="126"/>
      <c r="TDN46" s="126"/>
      <c r="TDO46" s="126"/>
      <c r="TDP46" s="126"/>
      <c r="TDQ46" s="126"/>
      <c r="TDR46" s="126"/>
      <c r="TDS46" s="126"/>
      <c r="TDT46" s="126"/>
      <c r="TDU46" s="126"/>
      <c r="TDV46" s="126"/>
      <c r="TDW46" s="126"/>
      <c r="TDX46" s="126"/>
      <c r="TDY46" s="126"/>
      <c r="TDZ46" s="126"/>
      <c r="TEA46" s="126"/>
      <c r="TEB46" s="126"/>
      <c r="TEC46" s="126"/>
      <c r="TED46" s="126"/>
      <c r="TEE46" s="126"/>
      <c r="TEF46" s="126"/>
      <c r="TEG46" s="126"/>
      <c r="TEH46" s="126"/>
      <c r="TEI46" s="126"/>
      <c r="TEJ46" s="126"/>
      <c r="TEK46" s="126"/>
      <c r="TEL46" s="126"/>
      <c r="TEM46" s="126"/>
      <c r="TEN46" s="126"/>
      <c r="TEO46" s="126"/>
      <c r="TEP46" s="126"/>
      <c r="TEQ46" s="126"/>
      <c r="TER46" s="126"/>
      <c r="TES46" s="126"/>
      <c r="TET46" s="126"/>
      <c r="TEU46" s="126"/>
      <c r="TEV46" s="126"/>
      <c r="TEW46" s="126"/>
      <c r="TEX46" s="126"/>
      <c r="TEY46" s="126"/>
      <c r="TEZ46" s="126"/>
      <c r="TFA46" s="126"/>
      <c r="TFB46" s="126"/>
      <c r="TFC46" s="126"/>
      <c r="TFD46" s="126"/>
      <c r="TFE46" s="126"/>
      <c r="TFF46" s="126"/>
      <c r="TFG46" s="126"/>
      <c r="TFH46" s="126"/>
      <c r="TFI46" s="126"/>
      <c r="TFJ46" s="126"/>
      <c r="TFK46" s="126"/>
      <c r="TFL46" s="126"/>
      <c r="TFM46" s="126"/>
      <c r="TFN46" s="126"/>
      <c r="TFO46" s="126"/>
      <c r="TFP46" s="126"/>
      <c r="TFQ46" s="126"/>
      <c r="TFR46" s="126"/>
      <c r="TFS46" s="126"/>
      <c r="TFT46" s="126"/>
      <c r="TFU46" s="126"/>
      <c r="TFV46" s="126"/>
      <c r="TFW46" s="126"/>
      <c r="TFX46" s="126"/>
      <c r="TFY46" s="126"/>
      <c r="TFZ46" s="126"/>
      <c r="TGA46" s="126"/>
      <c r="TGB46" s="126"/>
      <c r="TGC46" s="126"/>
      <c r="TGD46" s="126"/>
      <c r="TGE46" s="126"/>
      <c r="TGF46" s="126"/>
      <c r="TGG46" s="126"/>
      <c r="TGH46" s="126"/>
      <c r="TGI46" s="126"/>
      <c r="TGJ46" s="126"/>
      <c r="TGK46" s="126"/>
      <c r="TGL46" s="126"/>
      <c r="TGM46" s="126"/>
      <c r="TGN46" s="126"/>
      <c r="TGO46" s="126"/>
      <c r="TGP46" s="126"/>
      <c r="TGQ46" s="126"/>
      <c r="TGR46" s="126"/>
      <c r="TGS46" s="126"/>
      <c r="TGT46" s="126"/>
      <c r="TGU46" s="126"/>
      <c r="TGV46" s="126"/>
      <c r="TGW46" s="126"/>
      <c r="TGX46" s="126"/>
      <c r="TGY46" s="126"/>
      <c r="TGZ46" s="126"/>
      <c r="THA46" s="126"/>
      <c r="THB46" s="126"/>
      <c r="THC46" s="126"/>
      <c r="THD46" s="126"/>
      <c r="THE46" s="126"/>
      <c r="THF46" s="126"/>
      <c r="THG46" s="126"/>
      <c r="THH46" s="126"/>
      <c r="THI46" s="126"/>
      <c r="THJ46" s="126"/>
      <c r="THK46" s="126"/>
      <c r="THL46" s="126"/>
      <c r="THM46" s="126"/>
      <c r="THN46" s="126"/>
      <c r="THO46" s="126"/>
      <c r="THP46" s="126"/>
      <c r="THQ46" s="126"/>
      <c r="THR46" s="126"/>
      <c r="THS46" s="126"/>
      <c r="THT46" s="126"/>
      <c r="THU46" s="126"/>
      <c r="THV46" s="126"/>
      <c r="THW46" s="126"/>
      <c r="THX46" s="126"/>
      <c r="THY46" s="126"/>
      <c r="THZ46" s="126"/>
      <c r="TIA46" s="126"/>
      <c r="TIB46" s="126"/>
      <c r="TIC46" s="126"/>
      <c r="TID46" s="126"/>
      <c r="TIE46" s="126"/>
      <c r="TIF46" s="126"/>
      <c r="TIG46" s="126"/>
      <c r="TIH46" s="126"/>
      <c r="TII46" s="126"/>
      <c r="TIJ46" s="126"/>
      <c r="TIK46" s="126"/>
      <c r="TIL46" s="126"/>
      <c r="TIM46" s="126"/>
      <c r="TIN46" s="126"/>
      <c r="TIO46" s="126"/>
      <c r="TIP46" s="126"/>
      <c r="TIQ46" s="126"/>
      <c r="TIR46" s="126"/>
      <c r="TIS46" s="126"/>
      <c r="TIT46" s="126"/>
      <c r="TIU46" s="126"/>
      <c r="TIV46" s="126"/>
      <c r="TIW46" s="126"/>
      <c r="TIX46" s="126"/>
      <c r="TIY46" s="126"/>
      <c r="TIZ46" s="126"/>
      <c r="TJA46" s="126"/>
      <c r="TJB46" s="126"/>
      <c r="TJC46" s="126"/>
      <c r="TJD46" s="126"/>
      <c r="TJE46" s="126"/>
      <c r="TJF46" s="126"/>
      <c r="TJG46" s="126"/>
      <c r="TJH46" s="126"/>
      <c r="TJI46" s="126"/>
      <c r="TJJ46" s="126"/>
      <c r="TJK46" s="126"/>
      <c r="TJL46" s="126"/>
      <c r="TJM46" s="126"/>
      <c r="TJN46" s="126"/>
      <c r="TJO46" s="126"/>
      <c r="TJP46" s="126"/>
      <c r="TJQ46" s="126"/>
      <c r="TJR46" s="126"/>
      <c r="TJS46" s="126"/>
      <c r="TJT46" s="126"/>
      <c r="TJU46" s="126"/>
      <c r="TJV46" s="126"/>
      <c r="TJW46" s="126"/>
      <c r="TJX46" s="126"/>
      <c r="TJY46" s="126"/>
      <c r="TJZ46" s="126"/>
      <c r="TKA46" s="126"/>
      <c r="TKB46" s="126"/>
      <c r="TKC46" s="126"/>
      <c r="TKD46" s="126"/>
      <c r="TKE46" s="126"/>
      <c r="TKF46" s="126"/>
      <c r="TKG46" s="126"/>
      <c r="TKH46" s="126"/>
      <c r="TKI46" s="126"/>
      <c r="TKJ46" s="126"/>
      <c r="TKK46" s="126"/>
      <c r="TKL46" s="126"/>
      <c r="TKM46" s="126"/>
      <c r="TKN46" s="126"/>
      <c r="TKO46" s="126"/>
      <c r="TKP46" s="126"/>
      <c r="TKQ46" s="126"/>
      <c r="TKR46" s="126"/>
      <c r="TKS46" s="126"/>
      <c r="TKT46" s="126"/>
      <c r="TKU46" s="126"/>
      <c r="TKV46" s="126"/>
      <c r="TKW46" s="126"/>
      <c r="TKX46" s="126"/>
      <c r="TKY46" s="126"/>
      <c r="TKZ46" s="126"/>
      <c r="TLA46" s="126"/>
      <c r="TLB46" s="126"/>
      <c r="TLC46" s="126"/>
      <c r="TLD46" s="126"/>
      <c r="TLE46" s="126"/>
      <c r="TLF46" s="126"/>
      <c r="TLG46" s="126"/>
      <c r="TLH46" s="126"/>
      <c r="TLI46" s="126"/>
      <c r="TLJ46" s="126"/>
      <c r="TLK46" s="126"/>
      <c r="TLL46" s="126"/>
      <c r="TLM46" s="126"/>
      <c r="TLN46" s="126"/>
      <c r="TLO46" s="126"/>
      <c r="TLP46" s="126"/>
      <c r="TLQ46" s="126"/>
      <c r="TLR46" s="126"/>
      <c r="TLS46" s="126"/>
      <c r="TLT46" s="126"/>
      <c r="TLU46" s="126"/>
      <c r="TLV46" s="126"/>
      <c r="TLW46" s="126"/>
      <c r="TLX46" s="126"/>
      <c r="TLY46" s="126"/>
      <c r="TLZ46" s="126"/>
      <c r="TMA46" s="126"/>
      <c r="TMB46" s="126"/>
      <c r="TMC46" s="126"/>
      <c r="TMD46" s="126"/>
      <c r="TME46" s="126"/>
      <c r="TMF46" s="126"/>
      <c r="TMG46" s="126"/>
      <c r="TMH46" s="126"/>
      <c r="TMI46" s="126"/>
      <c r="TMJ46" s="126"/>
      <c r="TMK46" s="126"/>
      <c r="TML46" s="126"/>
      <c r="TMM46" s="126"/>
      <c r="TMN46" s="126"/>
      <c r="TMO46" s="126"/>
      <c r="TMP46" s="126"/>
      <c r="TMQ46" s="126"/>
      <c r="TMR46" s="126"/>
      <c r="TMS46" s="126"/>
      <c r="TMT46" s="126"/>
      <c r="TMU46" s="126"/>
      <c r="TMV46" s="126"/>
      <c r="TMW46" s="126"/>
      <c r="TMX46" s="126"/>
      <c r="TMY46" s="126"/>
      <c r="TMZ46" s="126"/>
      <c r="TNA46" s="126"/>
      <c r="TNB46" s="126"/>
      <c r="TNC46" s="126"/>
      <c r="TND46" s="126"/>
      <c r="TNE46" s="126"/>
      <c r="TNF46" s="126"/>
      <c r="TNG46" s="126"/>
      <c r="TNH46" s="126"/>
      <c r="TNI46" s="126"/>
      <c r="TNJ46" s="126"/>
      <c r="TNK46" s="126"/>
      <c r="TNL46" s="126"/>
      <c r="TNM46" s="126"/>
      <c r="TNN46" s="126"/>
      <c r="TNO46" s="126"/>
      <c r="TNP46" s="126"/>
      <c r="TNQ46" s="126"/>
      <c r="TNR46" s="126"/>
      <c r="TNS46" s="126"/>
      <c r="TNT46" s="126"/>
      <c r="TNU46" s="126"/>
      <c r="TNV46" s="126"/>
      <c r="TNW46" s="126"/>
      <c r="TNX46" s="126"/>
      <c r="TNY46" s="126"/>
      <c r="TNZ46" s="126"/>
      <c r="TOA46" s="126"/>
      <c r="TOB46" s="126"/>
      <c r="TOC46" s="126"/>
      <c r="TOD46" s="126"/>
      <c r="TOE46" s="126"/>
      <c r="TOF46" s="126"/>
      <c r="TOG46" s="126"/>
      <c r="TOH46" s="126"/>
      <c r="TOI46" s="126"/>
      <c r="TOJ46" s="126"/>
      <c r="TOK46" s="126"/>
      <c r="TOL46" s="126"/>
      <c r="TOM46" s="126"/>
      <c r="TON46" s="126"/>
      <c r="TOO46" s="126"/>
      <c r="TOP46" s="126"/>
      <c r="TOQ46" s="126"/>
      <c r="TOR46" s="126"/>
      <c r="TOS46" s="126"/>
      <c r="TOT46" s="126"/>
      <c r="TOU46" s="126"/>
      <c r="TOV46" s="126"/>
      <c r="TOW46" s="126"/>
      <c r="TOX46" s="126"/>
      <c r="TOY46" s="126"/>
      <c r="TOZ46" s="126"/>
      <c r="TPA46" s="126"/>
      <c r="TPB46" s="126"/>
      <c r="TPC46" s="126"/>
      <c r="TPD46" s="126"/>
      <c r="TPE46" s="126"/>
      <c r="TPF46" s="126"/>
      <c r="TPG46" s="126"/>
      <c r="TPH46" s="126"/>
      <c r="TPI46" s="126"/>
      <c r="TPJ46" s="126"/>
      <c r="TPK46" s="126"/>
      <c r="TPL46" s="126"/>
      <c r="TPM46" s="126"/>
      <c r="TPN46" s="126"/>
      <c r="TPO46" s="126"/>
      <c r="TPP46" s="126"/>
      <c r="TPQ46" s="126"/>
      <c r="TPR46" s="126"/>
      <c r="TPS46" s="126"/>
      <c r="TPT46" s="126"/>
      <c r="TPU46" s="126"/>
      <c r="TPV46" s="126"/>
      <c r="TPW46" s="126"/>
      <c r="TPX46" s="126"/>
      <c r="TPY46" s="126"/>
      <c r="TPZ46" s="126"/>
      <c r="TQA46" s="126"/>
      <c r="TQB46" s="126"/>
      <c r="TQC46" s="126"/>
      <c r="TQD46" s="126"/>
      <c r="TQE46" s="126"/>
      <c r="TQF46" s="126"/>
      <c r="TQG46" s="126"/>
      <c r="TQH46" s="126"/>
      <c r="TQI46" s="126"/>
      <c r="TQJ46" s="126"/>
      <c r="TQK46" s="126"/>
      <c r="TQL46" s="126"/>
      <c r="TQM46" s="126"/>
      <c r="TQN46" s="126"/>
      <c r="TQO46" s="126"/>
      <c r="TQP46" s="126"/>
      <c r="TQQ46" s="126"/>
      <c r="TQR46" s="126"/>
      <c r="TQS46" s="126"/>
      <c r="TQT46" s="126"/>
      <c r="TQU46" s="126"/>
      <c r="TQV46" s="126"/>
      <c r="TQW46" s="126"/>
      <c r="TQX46" s="126"/>
      <c r="TQY46" s="126"/>
      <c r="TQZ46" s="126"/>
      <c r="TRA46" s="126"/>
      <c r="TRB46" s="126"/>
      <c r="TRC46" s="126"/>
      <c r="TRD46" s="126"/>
      <c r="TRE46" s="126"/>
      <c r="TRF46" s="126"/>
      <c r="TRG46" s="126"/>
      <c r="TRH46" s="126"/>
      <c r="TRI46" s="126"/>
      <c r="TRJ46" s="126"/>
      <c r="TRK46" s="126"/>
      <c r="TRL46" s="126"/>
      <c r="TRM46" s="126"/>
      <c r="TRN46" s="126"/>
      <c r="TRO46" s="126"/>
      <c r="TRP46" s="126"/>
      <c r="TRQ46" s="126"/>
      <c r="TRR46" s="126"/>
      <c r="TRS46" s="126"/>
      <c r="TRT46" s="126"/>
      <c r="TRU46" s="126"/>
      <c r="TRV46" s="126"/>
      <c r="TRW46" s="126"/>
      <c r="TRX46" s="126"/>
      <c r="TRY46" s="126"/>
      <c r="TRZ46" s="126"/>
      <c r="TSA46" s="126"/>
      <c r="TSB46" s="126"/>
      <c r="TSC46" s="126"/>
      <c r="TSD46" s="126"/>
      <c r="TSE46" s="126"/>
      <c r="TSF46" s="126"/>
      <c r="TSG46" s="126"/>
      <c r="TSH46" s="126"/>
      <c r="TSI46" s="126"/>
      <c r="TSJ46" s="126"/>
      <c r="TSK46" s="126"/>
      <c r="TSL46" s="126"/>
      <c r="TSM46" s="126"/>
      <c r="TSN46" s="126"/>
      <c r="TSO46" s="126"/>
      <c r="TSP46" s="126"/>
      <c r="TSQ46" s="126"/>
      <c r="TSR46" s="126"/>
      <c r="TSS46" s="126"/>
      <c r="TST46" s="126"/>
      <c r="TSU46" s="126"/>
      <c r="TSV46" s="126"/>
      <c r="TSW46" s="126"/>
      <c r="TSX46" s="126"/>
      <c r="TSY46" s="126"/>
      <c r="TSZ46" s="126"/>
      <c r="TTA46" s="126"/>
      <c r="TTB46" s="126"/>
      <c r="TTC46" s="126"/>
      <c r="TTD46" s="126"/>
      <c r="TTE46" s="126"/>
      <c r="TTF46" s="126"/>
      <c r="TTG46" s="126"/>
      <c r="TTH46" s="126"/>
      <c r="TTI46" s="126"/>
      <c r="TTJ46" s="126"/>
      <c r="TTK46" s="126"/>
      <c r="TTL46" s="126"/>
      <c r="TTM46" s="126"/>
      <c r="TTN46" s="126"/>
      <c r="TTO46" s="126"/>
      <c r="TTP46" s="126"/>
      <c r="TTQ46" s="126"/>
      <c r="TTR46" s="126"/>
      <c r="TTS46" s="126"/>
      <c r="TTT46" s="126"/>
      <c r="TTU46" s="126"/>
      <c r="TTV46" s="126"/>
      <c r="TTW46" s="126"/>
      <c r="TTX46" s="126"/>
      <c r="TTY46" s="126"/>
      <c r="TTZ46" s="126"/>
      <c r="TUA46" s="126"/>
      <c r="TUB46" s="126"/>
      <c r="TUC46" s="126"/>
      <c r="TUD46" s="126"/>
      <c r="TUE46" s="126"/>
      <c r="TUF46" s="126"/>
      <c r="TUG46" s="126"/>
      <c r="TUH46" s="126"/>
      <c r="TUI46" s="126"/>
      <c r="TUJ46" s="126"/>
      <c r="TUK46" s="126"/>
      <c r="TUL46" s="126"/>
      <c r="TUM46" s="126"/>
      <c r="TUN46" s="126"/>
      <c r="TUO46" s="126"/>
      <c r="TUP46" s="126"/>
      <c r="TUQ46" s="126"/>
      <c r="TUR46" s="126"/>
      <c r="TUS46" s="126"/>
      <c r="TUT46" s="126"/>
      <c r="TUU46" s="126"/>
      <c r="TUV46" s="126"/>
      <c r="TUW46" s="126"/>
      <c r="TUX46" s="126"/>
      <c r="TUY46" s="126"/>
      <c r="TUZ46" s="126"/>
      <c r="TVA46" s="126"/>
      <c r="TVB46" s="126"/>
      <c r="TVC46" s="126"/>
      <c r="TVD46" s="126"/>
      <c r="TVE46" s="126"/>
      <c r="TVF46" s="126"/>
      <c r="TVG46" s="126"/>
      <c r="TVH46" s="126"/>
      <c r="TVI46" s="126"/>
      <c r="TVJ46" s="126"/>
      <c r="TVK46" s="126"/>
      <c r="TVL46" s="126"/>
      <c r="TVM46" s="126"/>
      <c r="TVN46" s="126"/>
      <c r="TVO46" s="126"/>
      <c r="TVP46" s="126"/>
      <c r="TVQ46" s="126"/>
      <c r="TVR46" s="126"/>
      <c r="TVS46" s="126"/>
      <c r="TVT46" s="126"/>
      <c r="TVU46" s="126"/>
      <c r="TVV46" s="126"/>
      <c r="TVW46" s="126"/>
      <c r="TVX46" s="126"/>
      <c r="TVY46" s="126"/>
      <c r="TVZ46" s="126"/>
      <c r="TWA46" s="126"/>
      <c r="TWB46" s="126"/>
      <c r="TWC46" s="126"/>
      <c r="TWD46" s="126"/>
      <c r="TWE46" s="126"/>
      <c r="TWF46" s="126"/>
      <c r="TWG46" s="126"/>
      <c r="TWH46" s="126"/>
      <c r="TWI46" s="126"/>
      <c r="TWJ46" s="126"/>
      <c r="TWK46" s="126"/>
      <c r="TWL46" s="126"/>
      <c r="TWM46" s="126"/>
      <c r="TWN46" s="126"/>
      <c r="TWO46" s="126"/>
      <c r="TWP46" s="126"/>
      <c r="TWQ46" s="126"/>
      <c r="TWR46" s="126"/>
      <c r="TWS46" s="126"/>
      <c r="TWT46" s="126"/>
      <c r="TWU46" s="126"/>
      <c r="TWV46" s="126"/>
      <c r="TWW46" s="126"/>
      <c r="TWX46" s="126"/>
      <c r="TWY46" s="126"/>
      <c r="TWZ46" s="126"/>
      <c r="TXA46" s="126"/>
      <c r="TXB46" s="126"/>
      <c r="TXC46" s="126"/>
      <c r="TXD46" s="126"/>
      <c r="TXE46" s="126"/>
      <c r="TXF46" s="126"/>
      <c r="TXG46" s="126"/>
      <c r="TXH46" s="126"/>
      <c r="TXI46" s="126"/>
      <c r="TXJ46" s="126"/>
      <c r="TXK46" s="126"/>
      <c r="TXL46" s="126"/>
      <c r="TXM46" s="126"/>
      <c r="TXN46" s="126"/>
      <c r="TXO46" s="126"/>
      <c r="TXP46" s="126"/>
      <c r="TXQ46" s="126"/>
      <c r="TXR46" s="126"/>
      <c r="TXS46" s="126"/>
      <c r="TXT46" s="126"/>
      <c r="TXU46" s="126"/>
      <c r="TXV46" s="126"/>
      <c r="TXW46" s="126"/>
      <c r="TXX46" s="126"/>
      <c r="TXY46" s="126"/>
      <c r="TXZ46" s="126"/>
      <c r="TYA46" s="126"/>
      <c r="TYB46" s="126"/>
      <c r="TYC46" s="126"/>
      <c r="TYD46" s="126"/>
      <c r="TYE46" s="126"/>
      <c r="TYF46" s="126"/>
      <c r="TYG46" s="126"/>
      <c r="TYH46" s="126"/>
      <c r="TYI46" s="126"/>
      <c r="TYJ46" s="126"/>
      <c r="TYK46" s="126"/>
      <c r="TYL46" s="126"/>
      <c r="TYM46" s="126"/>
      <c r="TYN46" s="126"/>
      <c r="TYO46" s="126"/>
      <c r="TYP46" s="126"/>
      <c r="TYQ46" s="126"/>
      <c r="TYR46" s="126"/>
      <c r="TYS46" s="126"/>
      <c r="TYT46" s="126"/>
      <c r="TYU46" s="126"/>
      <c r="TYV46" s="126"/>
      <c r="TYW46" s="126"/>
      <c r="TYX46" s="126"/>
      <c r="TYY46" s="126"/>
      <c r="TYZ46" s="126"/>
      <c r="TZA46" s="126"/>
      <c r="TZB46" s="126"/>
      <c r="TZC46" s="126"/>
      <c r="TZD46" s="126"/>
      <c r="TZE46" s="126"/>
      <c r="TZF46" s="126"/>
      <c r="TZG46" s="126"/>
      <c r="TZH46" s="126"/>
      <c r="TZI46" s="126"/>
      <c r="TZJ46" s="126"/>
      <c r="TZK46" s="126"/>
      <c r="TZL46" s="126"/>
      <c r="TZM46" s="126"/>
      <c r="TZN46" s="126"/>
      <c r="TZO46" s="126"/>
      <c r="TZP46" s="126"/>
      <c r="TZQ46" s="126"/>
      <c r="TZR46" s="126"/>
      <c r="TZS46" s="126"/>
      <c r="TZT46" s="126"/>
      <c r="TZU46" s="126"/>
      <c r="TZV46" s="126"/>
      <c r="TZW46" s="126"/>
      <c r="TZX46" s="126"/>
      <c r="TZY46" s="126"/>
      <c r="TZZ46" s="126"/>
      <c r="UAA46" s="126"/>
      <c r="UAB46" s="126"/>
      <c r="UAC46" s="126"/>
      <c r="UAD46" s="126"/>
      <c r="UAE46" s="126"/>
      <c r="UAF46" s="126"/>
      <c r="UAG46" s="126"/>
      <c r="UAH46" s="126"/>
      <c r="UAI46" s="126"/>
      <c r="UAJ46" s="126"/>
      <c r="UAK46" s="126"/>
      <c r="UAL46" s="126"/>
      <c r="UAM46" s="126"/>
      <c r="UAN46" s="126"/>
      <c r="UAO46" s="126"/>
      <c r="UAP46" s="126"/>
      <c r="UAQ46" s="126"/>
      <c r="UAR46" s="126"/>
      <c r="UAS46" s="126"/>
      <c r="UAT46" s="126"/>
      <c r="UAU46" s="126"/>
      <c r="UAV46" s="126"/>
      <c r="UAW46" s="126"/>
      <c r="UAX46" s="126"/>
      <c r="UAY46" s="126"/>
      <c r="UAZ46" s="126"/>
      <c r="UBA46" s="126"/>
      <c r="UBB46" s="126"/>
      <c r="UBC46" s="126"/>
      <c r="UBD46" s="126"/>
      <c r="UBE46" s="126"/>
      <c r="UBF46" s="126"/>
      <c r="UBG46" s="126"/>
      <c r="UBH46" s="126"/>
      <c r="UBI46" s="126"/>
      <c r="UBJ46" s="126"/>
      <c r="UBK46" s="126"/>
      <c r="UBL46" s="126"/>
      <c r="UBM46" s="126"/>
      <c r="UBN46" s="126"/>
      <c r="UBO46" s="126"/>
      <c r="UBP46" s="126"/>
      <c r="UBQ46" s="126"/>
      <c r="UBR46" s="126"/>
      <c r="UBS46" s="126"/>
      <c r="UBT46" s="126"/>
      <c r="UBU46" s="126"/>
      <c r="UBV46" s="126"/>
      <c r="UBW46" s="126"/>
      <c r="UBX46" s="126"/>
      <c r="UBY46" s="126"/>
      <c r="UBZ46" s="126"/>
      <c r="UCA46" s="126"/>
      <c r="UCB46" s="126"/>
      <c r="UCC46" s="126"/>
      <c r="UCD46" s="126"/>
      <c r="UCE46" s="126"/>
      <c r="UCF46" s="126"/>
      <c r="UCG46" s="126"/>
      <c r="UCH46" s="126"/>
      <c r="UCI46" s="126"/>
      <c r="UCJ46" s="126"/>
      <c r="UCK46" s="126"/>
      <c r="UCL46" s="126"/>
      <c r="UCM46" s="126"/>
      <c r="UCN46" s="126"/>
      <c r="UCO46" s="126"/>
      <c r="UCP46" s="126"/>
      <c r="UCQ46" s="126"/>
      <c r="UCR46" s="126"/>
      <c r="UCS46" s="126"/>
      <c r="UCT46" s="126"/>
      <c r="UCU46" s="126"/>
      <c r="UCV46" s="126"/>
      <c r="UCW46" s="126"/>
      <c r="UCX46" s="126"/>
      <c r="UCY46" s="126"/>
      <c r="UCZ46" s="126"/>
      <c r="UDA46" s="126"/>
      <c r="UDB46" s="126"/>
      <c r="UDC46" s="126"/>
      <c r="UDD46" s="126"/>
      <c r="UDE46" s="126"/>
      <c r="UDF46" s="126"/>
      <c r="UDG46" s="126"/>
      <c r="UDH46" s="126"/>
      <c r="UDI46" s="126"/>
      <c r="UDJ46" s="126"/>
      <c r="UDK46" s="126"/>
      <c r="UDL46" s="126"/>
      <c r="UDM46" s="126"/>
      <c r="UDN46" s="126"/>
      <c r="UDO46" s="126"/>
      <c r="UDP46" s="126"/>
      <c r="UDQ46" s="126"/>
      <c r="UDR46" s="126"/>
      <c r="UDS46" s="126"/>
      <c r="UDT46" s="126"/>
      <c r="UDU46" s="126"/>
      <c r="UDV46" s="126"/>
      <c r="UDW46" s="126"/>
      <c r="UDX46" s="126"/>
      <c r="UDY46" s="126"/>
      <c r="UDZ46" s="126"/>
      <c r="UEA46" s="126"/>
      <c r="UEB46" s="126"/>
      <c r="UEC46" s="126"/>
      <c r="UED46" s="126"/>
      <c r="UEE46" s="126"/>
      <c r="UEF46" s="126"/>
      <c r="UEG46" s="126"/>
      <c r="UEH46" s="126"/>
      <c r="UEI46" s="126"/>
      <c r="UEJ46" s="126"/>
      <c r="UEK46" s="126"/>
      <c r="UEL46" s="126"/>
      <c r="UEM46" s="126"/>
      <c r="UEN46" s="126"/>
      <c r="UEO46" s="126"/>
      <c r="UEP46" s="126"/>
      <c r="UEQ46" s="126"/>
      <c r="UER46" s="126"/>
      <c r="UES46" s="126"/>
      <c r="UET46" s="126"/>
      <c r="UEU46" s="126"/>
      <c r="UEV46" s="126"/>
      <c r="UEW46" s="126"/>
      <c r="UEX46" s="126"/>
      <c r="UEY46" s="126"/>
      <c r="UEZ46" s="126"/>
      <c r="UFA46" s="126"/>
      <c r="UFB46" s="126"/>
      <c r="UFC46" s="126"/>
      <c r="UFD46" s="126"/>
      <c r="UFE46" s="126"/>
      <c r="UFF46" s="126"/>
      <c r="UFG46" s="126"/>
      <c r="UFH46" s="126"/>
      <c r="UFI46" s="126"/>
      <c r="UFJ46" s="126"/>
      <c r="UFK46" s="126"/>
      <c r="UFL46" s="126"/>
      <c r="UFM46" s="126"/>
      <c r="UFN46" s="126"/>
      <c r="UFO46" s="126"/>
      <c r="UFP46" s="126"/>
      <c r="UFQ46" s="126"/>
      <c r="UFR46" s="126"/>
      <c r="UFS46" s="126"/>
      <c r="UFT46" s="126"/>
      <c r="UFU46" s="126"/>
      <c r="UFV46" s="126"/>
      <c r="UFW46" s="126"/>
      <c r="UFX46" s="126"/>
      <c r="UFY46" s="126"/>
      <c r="UFZ46" s="126"/>
      <c r="UGA46" s="126"/>
      <c r="UGB46" s="126"/>
      <c r="UGC46" s="126"/>
      <c r="UGD46" s="126"/>
      <c r="UGE46" s="126"/>
      <c r="UGF46" s="126"/>
      <c r="UGG46" s="126"/>
      <c r="UGH46" s="126"/>
      <c r="UGI46" s="126"/>
      <c r="UGJ46" s="126"/>
      <c r="UGK46" s="126"/>
      <c r="UGL46" s="126"/>
      <c r="UGM46" s="126"/>
      <c r="UGN46" s="126"/>
      <c r="UGO46" s="126"/>
      <c r="UGP46" s="126"/>
      <c r="UGQ46" s="126"/>
      <c r="UGR46" s="126"/>
      <c r="UGS46" s="126"/>
      <c r="UGT46" s="126"/>
      <c r="UGU46" s="126"/>
      <c r="UGV46" s="126"/>
      <c r="UGW46" s="126"/>
      <c r="UGX46" s="126"/>
      <c r="UGY46" s="126"/>
      <c r="UGZ46" s="126"/>
      <c r="UHA46" s="126"/>
      <c r="UHB46" s="126"/>
      <c r="UHC46" s="126"/>
      <c r="UHD46" s="126"/>
      <c r="UHE46" s="126"/>
      <c r="UHF46" s="126"/>
      <c r="UHG46" s="126"/>
      <c r="UHH46" s="126"/>
      <c r="UHI46" s="126"/>
      <c r="UHJ46" s="126"/>
      <c r="UHK46" s="126"/>
      <c r="UHL46" s="126"/>
      <c r="UHM46" s="126"/>
      <c r="UHN46" s="126"/>
      <c r="UHO46" s="126"/>
      <c r="UHP46" s="126"/>
      <c r="UHQ46" s="126"/>
      <c r="UHR46" s="126"/>
      <c r="UHS46" s="126"/>
      <c r="UHT46" s="126"/>
      <c r="UHU46" s="126"/>
      <c r="UHV46" s="126"/>
      <c r="UHW46" s="126"/>
      <c r="UHX46" s="126"/>
      <c r="UHY46" s="126"/>
      <c r="UHZ46" s="126"/>
      <c r="UIA46" s="126"/>
      <c r="UIB46" s="126"/>
      <c r="UIC46" s="126"/>
      <c r="UID46" s="126"/>
      <c r="UIE46" s="126"/>
      <c r="UIF46" s="126"/>
      <c r="UIG46" s="126"/>
      <c r="UIH46" s="126"/>
      <c r="UII46" s="126"/>
      <c r="UIJ46" s="126"/>
      <c r="UIK46" s="126"/>
      <c r="UIL46" s="126"/>
      <c r="UIM46" s="126"/>
      <c r="UIN46" s="126"/>
      <c r="UIO46" s="126"/>
      <c r="UIP46" s="126"/>
      <c r="UIQ46" s="126"/>
      <c r="UIR46" s="126"/>
      <c r="UIS46" s="126"/>
      <c r="UIT46" s="126"/>
      <c r="UIU46" s="126"/>
      <c r="UIV46" s="126"/>
      <c r="UIW46" s="126"/>
      <c r="UIX46" s="126"/>
      <c r="UIY46" s="126"/>
      <c r="UIZ46" s="126"/>
      <c r="UJA46" s="126"/>
      <c r="UJB46" s="126"/>
      <c r="UJC46" s="126"/>
      <c r="UJD46" s="126"/>
      <c r="UJE46" s="126"/>
      <c r="UJF46" s="126"/>
      <c r="UJG46" s="126"/>
      <c r="UJH46" s="126"/>
      <c r="UJI46" s="126"/>
      <c r="UJJ46" s="126"/>
      <c r="UJK46" s="126"/>
      <c r="UJL46" s="126"/>
      <c r="UJM46" s="126"/>
      <c r="UJN46" s="126"/>
      <c r="UJO46" s="126"/>
      <c r="UJP46" s="126"/>
      <c r="UJQ46" s="126"/>
      <c r="UJR46" s="126"/>
      <c r="UJS46" s="126"/>
      <c r="UJT46" s="126"/>
      <c r="UJU46" s="126"/>
      <c r="UJV46" s="126"/>
      <c r="UJW46" s="126"/>
      <c r="UJX46" s="126"/>
      <c r="UJY46" s="126"/>
      <c r="UJZ46" s="126"/>
      <c r="UKA46" s="126"/>
      <c r="UKB46" s="126"/>
      <c r="UKC46" s="126"/>
      <c r="UKD46" s="126"/>
      <c r="UKE46" s="126"/>
      <c r="UKF46" s="126"/>
      <c r="UKG46" s="126"/>
      <c r="UKH46" s="126"/>
      <c r="UKI46" s="126"/>
      <c r="UKJ46" s="126"/>
      <c r="UKK46" s="126"/>
      <c r="UKL46" s="126"/>
      <c r="UKM46" s="126"/>
      <c r="UKN46" s="126"/>
      <c r="UKO46" s="126"/>
      <c r="UKP46" s="126"/>
      <c r="UKQ46" s="126"/>
      <c r="UKR46" s="126"/>
      <c r="UKS46" s="126"/>
      <c r="UKT46" s="126"/>
      <c r="UKU46" s="126"/>
      <c r="UKV46" s="126"/>
      <c r="UKW46" s="126"/>
      <c r="UKX46" s="126"/>
      <c r="UKY46" s="126"/>
      <c r="UKZ46" s="126"/>
      <c r="ULA46" s="126"/>
      <c r="ULB46" s="126"/>
      <c r="ULC46" s="126"/>
      <c r="ULD46" s="126"/>
      <c r="ULE46" s="126"/>
      <c r="ULF46" s="126"/>
      <c r="ULG46" s="126"/>
      <c r="ULH46" s="126"/>
      <c r="ULI46" s="126"/>
      <c r="ULJ46" s="126"/>
      <c r="ULK46" s="126"/>
      <c r="ULL46" s="126"/>
      <c r="ULM46" s="126"/>
      <c r="ULN46" s="126"/>
      <c r="ULO46" s="126"/>
      <c r="ULP46" s="126"/>
      <c r="ULQ46" s="126"/>
      <c r="ULR46" s="126"/>
      <c r="ULS46" s="126"/>
      <c r="ULT46" s="126"/>
      <c r="ULU46" s="126"/>
      <c r="ULV46" s="126"/>
      <c r="ULW46" s="126"/>
      <c r="ULX46" s="126"/>
      <c r="ULY46" s="126"/>
      <c r="ULZ46" s="126"/>
      <c r="UMA46" s="126"/>
      <c r="UMB46" s="126"/>
      <c r="UMC46" s="126"/>
      <c r="UMD46" s="126"/>
      <c r="UME46" s="126"/>
      <c r="UMF46" s="126"/>
      <c r="UMG46" s="126"/>
      <c r="UMH46" s="126"/>
      <c r="UMI46" s="126"/>
      <c r="UMJ46" s="126"/>
      <c r="UMK46" s="126"/>
      <c r="UML46" s="126"/>
      <c r="UMM46" s="126"/>
      <c r="UMN46" s="126"/>
      <c r="UMO46" s="126"/>
      <c r="UMP46" s="126"/>
      <c r="UMQ46" s="126"/>
      <c r="UMR46" s="126"/>
      <c r="UMS46" s="126"/>
      <c r="UMT46" s="126"/>
      <c r="UMU46" s="126"/>
      <c r="UMV46" s="126"/>
      <c r="UMW46" s="126"/>
      <c r="UMX46" s="126"/>
      <c r="UMY46" s="126"/>
      <c r="UMZ46" s="126"/>
      <c r="UNA46" s="126"/>
      <c r="UNB46" s="126"/>
      <c r="UNC46" s="126"/>
      <c r="UND46" s="126"/>
      <c r="UNE46" s="126"/>
      <c r="UNF46" s="126"/>
      <c r="UNG46" s="126"/>
      <c r="UNH46" s="126"/>
      <c r="UNI46" s="126"/>
      <c r="UNJ46" s="126"/>
      <c r="UNK46" s="126"/>
      <c r="UNL46" s="126"/>
      <c r="UNM46" s="126"/>
      <c r="UNN46" s="126"/>
      <c r="UNO46" s="126"/>
      <c r="UNP46" s="126"/>
      <c r="UNQ46" s="126"/>
      <c r="UNR46" s="126"/>
      <c r="UNS46" s="126"/>
      <c r="UNT46" s="126"/>
      <c r="UNU46" s="126"/>
      <c r="UNV46" s="126"/>
      <c r="UNW46" s="126"/>
      <c r="UNX46" s="126"/>
      <c r="UNY46" s="126"/>
      <c r="UNZ46" s="126"/>
      <c r="UOA46" s="126"/>
      <c r="UOB46" s="126"/>
      <c r="UOC46" s="126"/>
      <c r="UOD46" s="126"/>
      <c r="UOE46" s="126"/>
      <c r="UOF46" s="126"/>
      <c r="UOG46" s="126"/>
      <c r="UOH46" s="126"/>
      <c r="UOI46" s="126"/>
      <c r="UOJ46" s="126"/>
      <c r="UOK46" s="126"/>
      <c r="UOL46" s="126"/>
      <c r="UOM46" s="126"/>
      <c r="UON46" s="126"/>
      <c r="UOO46" s="126"/>
      <c r="UOP46" s="126"/>
      <c r="UOQ46" s="126"/>
      <c r="UOR46" s="126"/>
      <c r="UOS46" s="126"/>
      <c r="UOT46" s="126"/>
      <c r="UOU46" s="126"/>
      <c r="UOV46" s="126"/>
      <c r="UOW46" s="126"/>
      <c r="UOX46" s="126"/>
      <c r="UOY46" s="126"/>
      <c r="UOZ46" s="126"/>
      <c r="UPA46" s="126"/>
      <c r="UPB46" s="126"/>
      <c r="UPC46" s="126"/>
      <c r="UPD46" s="126"/>
      <c r="UPE46" s="126"/>
      <c r="UPF46" s="126"/>
      <c r="UPG46" s="126"/>
      <c r="UPH46" s="126"/>
      <c r="UPI46" s="126"/>
      <c r="UPJ46" s="126"/>
      <c r="UPK46" s="126"/>
      <c r="UPL46" s="126"/>
      <c r="UPM46" s="126"/>
      <c r="UPN46" s="126"/>
      <c r="UPO46" s="126"/>
      <c r="UPP46" s="126"/>
      <c r="UPQ46" s="126"/>
      <c r="UPR46" s="126"/>
      <c r="UPS46" s="126"/>
      <c r="UPT46" s="126"/>
      <c r="UPU46" s="126"/>
      <c r="UPV46" s="126"/>
      <c r="UPW46" s="126"/>
      <c r="UPX46" s="126"/>
      <c r="UPY46" s="126"/>
      <c r="UPZ46" s="126"/>
      <c r="UQA46" s="126"/>
      <c r="UQB46" s="126"/>
      <c r="UQC46" s="126"/>
      <c r="UQD46" s="126"/>
      <c r="UQE46" s="126"/>
      <c r="UQF46" s="126"/>
      <c r="UQG46" s="126"/>
      <c r="UQH46" s="126"/>
      <c r="UQI46" s="126"/>
      <c r="UQJ46" s="126"/>
      <c r="UQK46" s="126"/>
      <c r="UQL46" s="126"/>
      <c r="UQM46" s="126"/>
      <c r="UQN46" s="126"/>
      <c r="UQO46" s="126"/>
      <c r="UQP46" s="126"/>
      <c r="UQQ46" s="126"/>
      <c r="UQR46" s="126"/>
      <c r="UQS46" s="126"/>
      <c r="UQT46" s="126"/>
      <c r="UQU46" s="126"/>
      <c r="UQV46" s="126"/>
      <c r="UQW46" s="126"/>
      <c r="UQX46" s="126"/>
      <c r="UQY46" s="126"/>
      <c r="UQZ46" s="126"/>
      <c r="URA46" s="126"/>
      <c r="URB46" s="126"/>
      <c r="URC46" s="126"/>
      <c r="URD46" s="126"/>
      <c r="URE46" s="126"/>
      <c r="URF46" s="126"/>
      <c r="URG46" s="126"/>
      <c r="URH46" s="126"/>
      <c r="URI46" s="126"/>
      <c r="URJ46" s="126"/>
      <c r="URK46" s="126"/>
      <c r="URL46" s="126"/>
      <c r="URM46" s="126"/>
      <c r="URN46" s="126"/>
      <c r="URO46" s="126"/>
      <c r="URP46" s="126"/>
      <c r="URQ46" s="126"/>
      <c r="URR46" s="126"/>
      <c r="URS46" s="126"/>
      <c r="URT46" s="126"/>
      <c r="URU46" s="126"/>
      <c r="URV46" s="126"/>
      <c r="URW46" s="126"/>
      <c r="URX46" s="126"/>
      <c r="URY46" s="126"/>
      <c r="URZ46" s="126"/>
      <c r="USA46" s="126"/>
      <c r="USB46" s="126"/>
      <c r="USC46" s="126"/>
      <c r="USD46" s="126"/>
      <c r="USE46" s="126"/>
      <c r="USF46" s="126"/>
      <c r="USG46" s="126"/>
      <c r="USH46" s="126"/>
      <c r="USI46" s="126"/>
      <c r="USJ46" s="126"/>
      <c r="USK46" s="126"/>
      <c r="USL46" s="126"/>
      <c r="USM46" s="126"/>
      <c r="USN46" s="126"/>
      <c r="USO46" s="126"/>
      <c r="USP46" s="126"/>
      <c r="USQ46" s="126"/>
      <c r="USR46" s="126"/>
      <c r="USS46" s="126"/>
      <c r="UST46" s="126"/>
      <c r="USU46" s="126"/>
      <c r="USV46" s="126"/>
      <c r="USW46" s="126"/>
      <c r="USX46" s="126"/>
      <c r="USY46" s="126"/>
      <c r="USZ46" s="126"/>
      <c r="UTA46" s="126"/>
      <c r="UTB46" s="126"/>
      <c r="UTC46" s="126"/>
      <c r="UTD46" s="126"/>
      <c r="UTE46" s="126"/>
      <c r="UTF46" s="126"/>
      <c r="UTG46" s="126"/>
      <c r="UTH46" s="126"/>
      <c r="UTI46" s="126"/>
      <c r="UTJ46" s="126"/>
      <c r="UTK46" s="126"/>
      <c r="UTL46" s="126"/>
      <c r="UTM46" s="126"/>
      <c r="UTN46" s="126"/>
      <c r="UTO46" s="126"/>
      <c r="UTP46" s="126"/>
      <c r="UTQ46" s="126"/>
      <c r="UTR46" s="126"/>
      <c r="UTS46" s="126"/>
      <c r="UTT46" s="126"/>
      <c r="UTU46" s="126"/>
      <c r="UTV46" s="126"/>
      <c r="UTW46" s="126"/>
      <c r="UTX46" s="126"/>
      <c r="UTY46" s="126"/>
      <c r="UTZ46" s="126"/>
      <c r="UUA46" s="126"/>
      <c r="UUB46" s="126"/>
      <c r="UUC46" s="126"/>
      <c r="UUD46" s="126"/>
      <c r="UUE46" s="126"/>
      <c r="UUF46" s="126"/>
      <c r="UUG46" s="126"/>
      <c r="UUH46" s="126"/>
      <c r="UUI46" s="126"/>
      <c r="UUJ46" s="126"/>
      <c r="UUK46" s="126"/>
      <c r="UUL46" s="126"/>
      <c r="UUM46" s="126"/>
      <c r="UUN46" s="126"/>
      <c r="UUO46" s="126"/>
      <c r="UUP46" s="126"/>
      <c r="UUQ46" s="126"/>
      <c r="UUR46" s="126"/>
      <c r="UUS46" s="126"/>
      <c r="UUT46" s="126"/>
      <c r="UUU46" s="126"/>
      <c r="UUV46" s="126"/>
      <c r="UUW46" s="126"/>
      <c r="UUX46" s="126"/>
      <c r="UUY46" s="126"/>
      <c r="UUZ46" s="126"/>
      <c r="UVA46" s="126"/>
      <c r="UVB46" s="126"/>
      <c r="UVC46" s="126"/>
      <c r="UVD46" s="126"/>
      <c r="UVE46" s="126"/>
      <c r="UVF46" s="126"/>
      <c r="UVG46" s="126"/>
      <c r="UVH46" s="126"/>
      <c r="UVI46" s="126"/>
      <c r="UVJ46" s="126"/>
      <c r="UVK46" s="126"/>
      <c r="UVL46" s="126"/>
      <c r="UVM46" s="126"/>
      <c r="UVN46" s="126"/>
      <c r="UVO46" s="126"/>
      <c r="UVP46" s="126"/>
      <c r="UVQ46" s="126"/>
      <c r="UVR46" s="126"/>
      <c r="UVS46" s="126"/>
      <c r="UVT46" s="126"/>
      <c r="UVU46" s="126"/>
      <c r="UVV46" s="126"/>
      <c r="UVW46" s="126"/>
      <c r="UVX46" s="126"/>
      <c r="UVY46" s="126"/>
      <c r="UVZ46" s="126"/>
      <c r="UWA46" s="126"/>
      <c r="UWB46" s="126"/>
      <c r="UWC46" s="126"/>
      <c r="UWD46" s="126"/>
      <c r="UWE46" s="126"/>
      <c r="UWF46" s="126"/>
      <c r="UWG46" s="126"/>
      <c r="UWH46" s="126"/>
      <c r="UWI46" s="126"/>
      <c r="UWJ46" s="126"/>
      <c r="UWK46" s="126"/>
      <c r="UWL46" s="126"/>
      <c r="UWM46" s="126"/>
      <c r="UWN46" s="126"/>
      <c r="UWO46" s="126"/>
      <c r="UWP46" s="126"/>
      <c r="UWQ46" s="126"/>
      <c r="UWR46" s="126"/>
      <c r="UWS46" s="126"/>
      <c r="UWT46" s="126"/>
      <c r="UWU46" s="126"/>
      <c r="UWV46" s="126"/>
      <c r="UWW46" s="126"/>
      <c r="UWX46" s="126"/>
      <c r="UWY46" s="126"/>
      <c r="UWZ46" s="126"/>
      <c r="UXA46" s="126"/>
      <c r="UXB46" s="126"/>
      <c r="UXC46" s="126"/>
      <c r="UXD46" s="126"/>
      <c r="UXE46" s="126"/>
      <c r="UXF46" s="126"/>
      <c r="UXG46" s="126"/>
      <c r="UXH46" s="126"/>
      <c r="UXI46" s="126"/>
      <c r="UXJ46" s="126"/>
      <c r="UXK46" s="126"/>
      <c r="UXL46" s="126"/>
      <c r="UXM46" s="126"/>
      <c r="UXN46" s="126"/>
      <c r="UXO46" s="126"/>
      <c r="UXP46" s="126"/>
      <c r="UXQ46" s="126"/>
      <c r="UXR46" s="126"/>
      <c r="UXS46" s="126"/>
      <c r="UXT46" s="126"/>
      <c r="UXU46" s="126"/>
      <c r="UXV46" s="126"/>
      <c r="UXW46" s="126"/>
      <c r="UXX46" s="126"/>
      <c r="UXY46" s="126"/>
      <c r="UXZ46" s="126"/>
      <c r="UYA46" s="126"/>
      <c r="UYB46" s="126"/>
      <c r="UYC46" s="126"/>
      <c r="UYD46" s="126"/>
      <c r="UYE46" s="126"/>
      <c r="UYF46" s="126"/>
      <c r="UYG46" s="126"/>
      <c r="UYH46" s="126"/>
      <c r="UYI46" s="126"/>
      <c r="UYJ46" s="126"/>
      <c r="UYK46" s="126"/>
      <c r="UYL46" s="126"/>
      <c r="UYM46" s="126"/>
      <c r="UYN46" s="126"/>
      <c r="UYO46" s="126"/>
      <c r="UYP46" s="126"/>
      <c r="UYQ46" s="126"/>
      <c r="UYR46" s="126"/>
      <c r="UYS46" s="126"/>
      <c r="UYT46" s="126"/>
      <c r="UYU46" s="126"/>
      <c r="UYV46" s="126"/>
      <c r="UYW46" s="126"/>
      <c r="UYX46" s="126"/>
      <c r="UYY46" s="126"/>
      <c r="UYZ46" s="126"/>
      <c r="UZA46" s="126"/>
      <c r="UZB46" s="126"/>
      <c r="UZC46" s="126"/>
      <c r="UZD46" s="126"/>
      <c r="UZE46" s="126"/>
      <c r="UZF46" s="126"/>
      <c r="UZG46" s="126"/>
      <c r="UZH46" s="126"/>
      <c r="UZI46" s="126"/>
      <c r="UZJ46" s="126"/>
      <c r="UZK46" s="126"/>
      <c r="UZL46" s="126"/>
      <c r="UZM46" s="126"/>
      <c r="UZN46" s="126"/>
      <c r="UZO46" s="126"/>
      <c r="UZP46" s="126"/>
      <c r="UZQ46" s="126"/>
      <c r="UZR46" s="126"/>
      <c r="UZS46" s="126"/>
      <c r="UZT46" s="126"/>
      <c r="UZU46" s="126"/>
      <c r="UZV46" s="126"/>
      <c r="UZW46" s="126"/>
      <c r="UZX46" s="126"/>
      <c r="UZY46" s="126"/>
      <c r="UZZ46" s="126"/>
      <c r="VAA46" s="126"/>
      <c r="VAB46" s="126"/>
      <c r="VAC46" s="126"/>
      <c r="VAD46" s="126"/>
      <c r="VAE46" s="126"/>
      <c r="VAF46" s="126"/>
      <c r="VAG46" s="126"/>
      <c r="VAH46" s="126"/>
      <c r="VAI46" s="126"/>
      <c r="VAJ46" s="126"/>
      <c r="VAK46" s="126"/>
      <c r="VAL46" s="126"/>
      <c r="VAM46" s="126"/>
      <c r="VAN46" s="126"/>
      <c r="VAO46" s="126"/>
      <c r="VAP46" s="126"/>
      <c r="VAQ46" s="126"/>
      <c r="VAR46" s="126"/>
      <c r="VAS46" s="126"/>
      <c r="VAT46" s="126"/>
      <c r="VAU46" s="126"/>
      <c r="VAV46" s="126"/>
      <c r="VAW46" s="126"/>
      <c r="VAX46" s="126"/>
      <c r="VAY46" s="126"/>
      <c r="VAZ46" s="126"/>
      <c r="VBA46" s="126"/>
      <c r="VBB46" s="126"/>
      <c r="VBC46" s="126"/>
      <c r="VBD46" s="126"/>
      <c r="VBE46" s="126"/>
      <c r="VBF46" s="126"/>
      <c r="VBG46" s="126"/>
      <c r="VBH46" s="126"/>
      <c r="VBI46" s="126"/>
      <c r="VBJ46" s="126"/>
      <c r="VBK46" s="126"/>
      <c r="VBL46" s="126"/>
      <c r="VBM46" s="126"/>
      <c r="VBN46" s="126"/>
      <c r="VBO46" s="126"/>
      <c r="VBP46" s="126"/>
      <c r="VBQ46" s="126"/>
      <c r="VBR46" s="126"/>
      <c r="VBS46" s="126"/>
      <c r="VBT46" s="126"/>
      <c r="VBU46" s="126"/>
      <c r="VBV46" s="126"/>
      <c r="VBW46" s="126"/>
      <c r="VBX46" s="126"/>
      <c r="VBY46" s="126"/>
      <c r="VBZ46" s="126"/>
      <c r="VCA46" s="126"/>
      <c r="VCB46" s="126"/>
      <c r="VCC46" s="126"/>
      <c r="VCD46" s="126"/>
      <c r="VCE46" s="126"/>
      <c r="VCF46" s="126"/>
      <c r="VCG46" s="126"/>
      <c r="VCH46" s="126"/>
      <c r="VCI46" s="126"/>
      <c r="VCJ46" s="126"/>
      <c r="VCK46" s="126"/>
      <c r="VCL46" s="126"/>
      <c r="VCM46" s="126"/>
      <c r="VCN46" s="126"/>
      <c r="VCO46" s="126"/>
      <c r="VCP46" s="126"/>
      <c r="VCQ46" s="126"/>
      <c r="VCR46" s="126"/>
      <c r="VCS46" s="126"/>
      <c r="VCT46" s="126"/>
      <c r="VCU46" s="126"/>
      <c r="VCV46" s="126"/>
      <c r="VCW46" s="126"/>
      <c r="VCX46" s="126"/>
      <c r="VCY46" s="126"/>
      <c r="VCZ46" s="126"/>
      <c r="VDA46" s="126"/>
      <c r="VDB46" s="126"/>
      <c r="VDC46" s="126"/>
      <c r="VDD46" s="126"/>
      <c r="VDE46" s="126"/>
      <c r="VDF46" s="126"/>
      <c r="VDG46" s="126"/>
      <c r="VDH46" s="126"/>
      <c r="VDI46" s="126"/>
      <c r="VDJ46" s="126"/>
      <c r="VDK46" s="126"/>
      <c r="VDL46" s="126"/>
      <c r="VDM46" s="126"/>
      <c r="VDN46" s="126"/>
      <c r="VDO46" s="126"/>
      <c r="VDP46" s="126"/>
      <c r="VDQ46" s="126"/>
      <c r="VDR46" s="126"/>
      <c r="VDS46" s="126"/>
      <c r="VDT46" s="126"/>
      <c r="VDU46" s="126"/>
      <c r="VDV46" s="126"/>
      <c r="VDW46" s="126"/>
      <c r="VDX46" s="126"/>
      <c r="VDY46" s="126"/>
      <c r="VDZ46" s="126"/>
      <c r="VEA46" s="126"/>
      <c r="VEB46" s="126"/>
      <c r="VEC46" s="126"/>
      <c r="VED46" s="126"/>
      <c r="VEE46" s="126"/>
      <c r="VEF46" s="126"/>
      <c r="VEG46" s="126"/>
      <c r="VEH46" s="126"/>
      <c r="VEI46" s="126"/>
      <c r="VEJ46" s="126"/>
      <c r="VEK46" s="126"/>
      <c r="VEL46" s="126"/>
      <c r="VEM46" s="126"/>
      <c r="VEN46" s="126"/>
      <c r="VEO46" s="126"/>
      <c r="VEP46" s="126"/>
      <c r="VEQ46" s="126"/>
      <c r="VER46" s="126"/>
      <c r="VES46" s="126"/>
      <c r="VET46" s="126"/>
      <c r="VEU46" s="126"/>
      <c r="VEV46" s="126"/>
      <c r="VEW46" s="126"/>
      <c r="VEX46" s="126"/>
      <c r="VEY46" s="126"/>
      <c r="VEZ46" s="126"/>
      <c r="VFA46" s="126"/>
      <c r="VFB46" s="126"/>
      <c r="VFC46" s="126"/>
      <c r="VFD46" s="126"/>
      <c r="VFE46" s="126"/>
      <c r="VFF46" s="126"/>
      <c r="VFG46" s="126"/>
      <c r="VFH46" s="126"/>
      <c r="VFI46" s="126"/>
      <c r="VFJ46" s="126"/>
      <c r="VFK46" s="126"/>
      <c r="VFL46" s="126"/>
      <c r="VFM46" s="126"/>
      <c r="VFN46" s="126"/>
      <c r="VFO46" s="126"/>
      <c r="VFP46" s="126"/>
      <c r="VFQ46" s="126"/>
      <c r="VFR46" s="126"/>
      <c r="VFS46" s="126"/>
      <c r="VFT46" s="126"/>
      <c r="VFU46" s="126"/>
      <c r="VFV46" s="126"/>
      <c r="VFW46" s="126"/>
      <c r="VFX46" s="126"/>
      <c r="VFY46" s="126"/>
      <c r="VFZ46" s="126"/>
      <c r="VGA46" s="126"/>
      <c r="VGB46" s="126"/>
      <c r="VGC46" s="126"/>
      <c r="VGD46" s="126"/>
      <c r="VGE46" s="126"/>
      <c r="VGF46" s="126"/>
      <c r="VGG46" s="126"/>
      <c r="VGH46" s="126"/>
      <c r="VGI46" s="126"/>
      <c r="VGJ46" s="126"/>
      <c r="VGK46" s="126"/>
      <c r="VGL46" s="126"/>
      <c r="VGM46" s="126"/>
      <c r="VGN46" s="126"/>
      <c r="VGO46" s="126"/>
      <c r="VGP46" s="126"/>
      <c r="VGQ46" s="126"/>
      <c r="VGR46" s="126"/>
      <c r="VGS46" s="126"/>
      <c r="VGT46" s="126"/>
      <c r="VGU46" s="126"/>
      <c r="VGV46" s="126"/>
      <c r="VGW46" s="126"/>
      <c r="VGX46" s="126"/>
      <c r="VGY46" s="126"/>
      <c r="VGZ46" s="126"/>
      <c r="VHA46" s="126"/>
      <c r="VHB46" s="126"/>
      <c r="VHC46" s="126"/>
      <c r="VHD46" s="126"/>
      <c r="VHE46" s="126"/>
      <c r="VHF46" s="126"/>
      <c r="VHG46" s="126"/>
      <c r="VHH46" s="126"/>
      <c r="VHI46" s="126"/>
      <c r="VHJ46" s="126"/>
      <c r="VHK46" s="126"/>
      <c r="VHL46" s="126"/>
      <c r="VHM46" s="126"/>
      <c r="VHN46" s="126"/>
      <c r="VHO46" s="126"/>
      <c r="VHP46" s="126"/>
      <c r="VHQ46" s="126"/>
      <c r="VHR46" s="126"/>
      <c r="VHS46" s="126"/>
      <c r="VHT46" s="126"/>
      <c r="VHU46" s="126"/>
      <c r="VHV46" s="126"/>
      <c r="VHW46" s="126"/>
      <c r="VHX46" s="126"/>
      <c r="VHY46" s="126"/>
      <c r="VHZ46" s="126"/>
      <c r="VIA46" s="126"/>
      <c r="VIB46" s="126"/>
      <c r="VIC46" s="126"/>
      <c r="VID46" s="126"/>
      <c r="VIE46" s="126"/>
      <c r="VIF46" s="126"/>
      <c r="VIG46" s="126"/>
      <c r="VIH46" s="126"/>
      <c r="VII46" s="126"/>
      <c r="VIJ46" s="126"/>
      <c r="VIK46" s="126"/>
      <c r="VIL46" s="126"/>
      <c r="VIM46" s="126"/>
      <c r="VIN46" s="126"/>
      <c r="VIO46" s="126"/>
      <c r="VIP46" s="126"/>
      <c r="VIQ46" s="126"/>
      <c r="VIR46" s="126"/>
      <c r="VIS46" s="126"/>
      <c r="VIT46" s="126"/>
      <c r="VIU46" s="126"/>
      <c r="VIV46" s="126"/>
      <c r="VIW46" s="126"/>
      <c r="VIX46" s="126"/>
      <c r="VIY46" s="126"/>
      <c r="VIZ46" s="126"/>
      <c r="VJA46" s="126"/>
      <c r="VJB46" s="126"/>
      <c r="VJC46" s="126"/>
      <c r="VJD46" s="126"/>
      <c r="VJE46" s="126"/>
      <c r="VJF46" s="126"/>
      <c r="VJG46" s="126"/>
      <c r="VJH46" s="126"/>
      <c r="VJI46" s="126"/>
      <c r="VJJ46" s="126"/>
      <c r="VJK46" s="126"/>
      <c r="VJL46" s="126"/>
      <c r="VJM46" s="126"/>
      <c r="VJN46" s="126"/>
      <c r="VJO46" s="126"/>
      <c r="VJP46" s="126"/>
      <c r="VJQ46" s="126"/>
      <c r="VJR46" s="126"/>
      <c r="VJS46" s="126"/>
      <c r="VJT46" s="126"/>
      <c r="VJU46" s="126"/>
      <c r="VJV46" s="126"/>
      <c r="VJW46" s="126"/>
      <c r="VJX46" s="126"/>
      <c r="VJY46" s="126"/>
      <c r="VJZ46" s="126"/>
      <c r="VKA46" s="126"/>
      <c r="VKB46" s="126"/>
      <c r="VKC46" s="126"/>
      <c r="VKD46" s="126"/>
      <c r="VKE46" s="126"/>
      <c r="VKF46" s="126"/>
      <c r="VKG46" s="126"/>
      <c r="VKH46" s="126"/>
      <c r="VKI46" s="126"/>
      <c r="VKJ46" s="126"/>
      <c r="VKK46" s="126"/>
      <c r="VKL46" s="126"/>
      <c r="VKM46" s="126"/>
      <c r="VKN46" s="126"/>
      <c r="VKO46" s="126"/>
      <c r="VKP46" s="126"/>
      <c r="VKQ46" s="126"/>
      <c r="VKR46" s="126"/>
      <c r="VKS46" s="126"/>
      <c r="VKT46" s="126"/>
      <c r="VKU46" s="126"/>
      <c r="VKV46" s="126"/>
      <c r="VKW46" s="126"/>
      <c r="VKX46" s="126"/>
      <c r="VKY46" s="126"/>
      <c r="VKZ46" s="126"/>
      <c r="VLA46" s="126"/>
      <c r="VLB46" s="126"/>
      <c r="VLC46" s="126"/>
      <c r="VLD46" s="126"/>
      <c r="VLE46" s="126"/>
      <c r="VLF46" s="126"/>
      <c r="VLG46" s="126"/>
      <c r="VLH46" s="126"/>
      <c r="VLI46" s="126"/>
      <c r="VLJ46" s="126"/>
      <c r="VLK46" s="126"/>
      <c r="VLL46" s="126"/>
      <c r="VLM46" s="126"/>
      <c r="VLN46" s="126"/>
      <c r="VLO46" s="126"/>
      <c r="VLP46" s="126"/>
      <c r="VLQ46" s="126"/>
      <c r="VLR46" s="126"/>
      <c r="VLS46" s="126"/>
      <c r="VLT46" s="126"/>
      <c r="VLU46" s="126"/>
      <c r="VLV46" s="126"/>
      <c r="VLW46" s="126"/>
      <c r="VLX46" s="126"/>
      <c r="VLY46" s="126"/>
      <c r="VLZ46" s="126"/>
      <c r="VMA46" s="126"/>
      <c r="VMB46" s="126"/>
      <c r="VMC46" s="126"/>
      <c r="VMD46" s="126"/>
      <c r="VME46" s="126"/>
      <c r="VMF46" s="126"/>
      <c r="VMG46" s="126"/>
      <c r="VMH46" s="126"/>
      <c r="VMI46" s="126"/>
      <c r="VMJ46" s="126"/>
      <c r="VMK46" s="126"/>
      <c r="VML46" s="126"/>
      <c r="VMM46" s="126"/>
      <c r="VMN46" s="126"/>
      <c r="VMO46" s="126"/>
      <c r="VMP46" s="126"/>
      <c r="VMQ46" s="126"/>
      <c r="VMR46" s="126"/>
      <c r="VMS46" s="126"/>
      <c r="VMT46" s="126"/>
      <c r="VMU46" s="126"/>
      <c r="VMV46" s="126"/>
      <c r="VMW46" s="126"/>
      <c r="VMX46" s="126"/>
      <c r="VMY46" s="126"/>
      <c r="VMZ46" s="126"/>
      <c r="VNA46" s="126"/>
      <c r="VNB46" s="126"/>
      <c r="VNC46" s="126"/>
      <c r="VND46" s="126"/>
      <c r="VNE46" s="126"/>
      <c r="VNF46" s="126"/>
      <c r="VNG46" s="126"/>
      <c r="VNH46" s="126"/>
      <c r="VNI46" s="126"/>
      <c r="VNJ46" s="126"/>
      <c r="VNK46" s="126"/>
      <c r="VNL46" s="126"/>
      <c r="VNM46" s="126"/>
      <c r="VNN46" s="126"/>
      <c r="VNO46" s="126"/>
      <c r="VNP46" s="126"/>
      <c r="VNQ46" s="126"/>
      <c r="VNR46" s="126"/>
      <c r="VNS46" s="126"/>
      <c r="VNT46" s="126"/>
      <c r="VNU46" s="126"/>
      <c r="VNV46" s="126"/>
      <c r="VNW46" s="126"/>
      <c r="VNX46" s="126"/>
      <c r="VNY46" s="126"/>
      <c r="VNZ46" s="126"/>
      <c r="VOA46" s="126"/>
      <c r="VOB46" s="126"/>
      <c r="VOC46" s="126"/>
      <c r="VOD46" s="126"/>
      <c r="VOE46" s="126"/>
      <c r="VOF46" s="126"/>
      <c r="VOG46" s="126"/>
      <c r="VOH46" s="126"/>
      <c r="VOI46" s="126"/>
      <c r="VOJ46" s="126"/>
      <c r="VOK46" s="126"/>
      <c r="VOL46" s="126"/>
      <c r="VOM46" s="126"/>
      <c r="VON46" s="126"/>
      <c r="VOO46" s="126"/>
      <c r="VOP46" s="126"/>
      <c r="VOQ46" s="126"/>
      <c r="VOR46" s="126"/>
      <c r="VOS46" s="126"/>
      <c r="VOT46" s="126"/>
      <c r="VOU46" s="126"/>
      <c r="VOV46" s="126"/>
      <c r="VOW46" s="126"/>
      <c r="VOX46" s="126"/>
      <c r="VOY46" s="126"/>
      <c r="VOZ46" s="126"/>
      <c r="VPA46" s="126"/>
      <c r="VPB46" s="126"/>
      <c r="VPC46" s="126"/>
      <c r="VPD46" s="126"/>
      <c r="VPE46" s="126"/>
      <c r="VPF46" s="126"/>
      <c r="VPG46" s="126"/>
      <c r="VPH46" s="126"/>
      <c r="VPI46" s="126"/>
      <c r="VPJ46" s="126"/>
      <c r="VPK46" s="126"/>
      <c r="VPL46" s="126"/>
      <c r="VPM46" s="126"/>
      <c r="VPN46" s="126"/>
      <c r="VPO46" s="126"/>
      <c r="VPP46" s="126"/>
      <c r="VPQ46" s="126"/>
      <c r="VPR46" s="126"/>
      <c r="VPS46" s="126"/>
      <c r="VPT46" s="126"/>
      <c r="VPU46" s="126"/>
      <c r="VPV46" s="126"/>
      <c r="VPW46" s="126"/>
      <c r="VPX46" s="126"/>
      <c r="VPY46" s="126"/>
      <c r="VPZ46" s="126"/>
      <c r="VQA46" s="126"/>
      <c r="VQB46" s="126"/>
      <c r="VQC46" s="126"/>
      <c r="VQD46" s="126"/>
      <c r="VQE46" s="126"/>
      <c r="VQF46" s="126"/>
      <c r="VQG46" s="126"/>
      <c r="VQH46" s="126"/>
      <c r="VQI46" s="126"/>
      <c r="VQJ46" s="126"/>
      <c r="VQK46" s="126"/>
      <c r="VQL46" s="126"/>
      <c r="VQM46" s="126"/>
      <c r="VQN46" s="126"/>
      <c r="VQO46" s="126"/>
      <c r="VQP46" s="126"/>
      <c r="VQQ46" s="126"/>
      <c r="VQR46" s="126"/>
      <c r="VQS46" s="126"/>
      <c r="VQT46" s="126"/>
      <c r="VQU46" s="126"/>
      <c r="VQV46" s="126"/>
      <c r="VQW46" s="126"/>
      <c r="VQX46" s="126"/>
      <c r="VQY46" s="126"/>
      <c r="VQZ46" s="126"/>
      <c r="VRA46" s="126"/>
      <c r="VRB46" s="126"/>
      <c r="VRC46" s="126"/>
      <c r="VRD46" s="126"/>
      <c r="VRE46" s="126"/>
      <c r="VRF46" s="126"/>
      <c r="VRG46" s="126"/>
      <c r="VRH46" s="126"/>
      <c r="VRI46" s="126"/>
      <c r="VRJ46" s="126"/>
      <c r="VRK46" s="126"/>
      <c r="VRL46" s="126"/>
      <c r="VRM46" s="126"/>
      <c r="VRN46" s="126"/>
      <c r="VRO46" s="126"/>
      <c r="VRP46" s="126"/>
      <c r="VRQ46" s="126"/>
      <c r="VRR46" s="126"/>
      <c r="VRS46" s="126"/>
      <c r="VRT46" s="126"/>
      <c r="VRU46" s="126"/>
      <c r="VRV46" s="126"/>
      <c r="VRW46" s="126"/>
      <c r="VRX46" s="126"/>
      <c r="VRY46" s="126"/>
      <c r="VRZ46" s="126"/>
      <c r="VSA46" s="126"/>
      <c r="VSB46" s="126"/>
      <c r="VSC46" s="126"/>
      <c r="VSD46" s="126"/>
      <c r="VSE46" s="126"/>
      <c r="VSF46" s="126"/>
      <c r="VSG46" s="126"/>
      <c r="VSH46" s="126"/>
      <c r="VSI46" s="126"/>
      <c r="VSJ46" s="126"/>
      <c r="VSK46" s="126"/>
      <c r="VSL46" s="126"/>
      <c r="VSM46" s="126"/>
      <c r="VSN46" s="126"/>
      <c r="VSO46" s="126"/>
      <c r="VSP46" s="126"/>
      <c r="VSQ46" s="126"/>
      <c r="VSR46" s="126"/>
      <c r="VSS46" s="126"/>
      <c r="VST46" s="126"/>
      <c r="VSU46" s="126"/>
      <c r="VSV46" s="126"/>
      <c r="VSW46" s="126"/>
      <c r="VSX46" s="126"/>
      <c r="VSY46" s="126"/>
      <c r="VSZ46" s="126"/>
      <c r="VTA46" s="126"/>
      <c r="VTB46" s="126"/>
      <c r="VTC46" s="126"/>
      <c r="VTD46" s="126"/>
      <c r="VTE46" s="126"/>
      <c r="VTF46" s="126"/>
      <c r="VTG46" s="126"/>
      <c r="VTH46" s="126"/>
      <c r="VTI46" s="126"/>
      <c r="VTJ46" s="126"/>
      <c r="VTK46" s="126"/>
      <c r="VTL46" s="126"/>
      <c r="VTM46" s="126"/>
      <c r="VTN46" s="126"/>
      <c r="VTO46" s="126"/>
      <c r="VTP46" s="126"/>
      <c r="VTQ46" s="126"/>
      <c r="VTR46" s="126"/>
      <c r="VTS46" s="126"/>
      <c r="VTT46" s="126"/>
      <c r="VTU46" s="126"/>
      <c r="VTV46" s="126"/>
      <c r="VTW46" s="126"/>
      <c r="VTX46" s="126"/>
      <c r="VTY46" s="126"/>
      <c r="VTZ46" s="126"/>
      <c r="VUA46" s="126"/>
      <c r="VUB46" s="126"/>
      <c r="VUC46" s="126"/>
      <c r="VUD46" s="126"/>
      <c r="VUE46" s="126"/>
      <c r="VUF46" s="126"/>
      <c r="VUG46" s="126"/>
      <c r="VUH46" s="126"/>
      <c r="VUI46" s="126"/>
      <c r="VUJ46" s="126"/>
      <c r="VUK46" s="126"/>
      <c r="VUL46" s="126"/>
      <c r="VUM46" s="126"/>
      <c r="VUN46" s="126"/>
      <c r="VUO46" s="126"/>
      <c r="VUP46" s="126"/>
      <c r="VUQ46" s="126"/>
      <c r="VUR46" s="126"/>
      <c r="VUS46" s="126"/>
      <c r="VUT46" s="126"/>
      <c r="VUU46" s="126"/>
      <c r="VUV46" s="126"/>
      <c r="VUW46" s="126"/>
      <c r="VUX46" s="126"/>
      <c r="VUY46" s="126"/>
      <c r="VUZ46" s="126"/>
      <c r="VVA46" s="126"/>
      <c r="VVB46" s="126"/>
      <c r="VVC46" s="126"/>
      <c r="VVD46" s="126"/>
      <c r="VVE46" s="126"/>
      <c r="VVF46" s="126"/>
      <c r="VVG46" s="126"/>
      <c r="VVH46" s="126"/>
      <c r="VVI46" s="126"/>
      <c r="VVJ46" s="126"/>
      <c r="VVK46" s="126"/>
      <c r="VVL46" s="126"/>
      <c r="VVM46" s="126"/>
      <c r="VVN46" s="126"/>
      <c r="VVO46" s="126"/>
      <c r="VVP46" s="126"/>
      <c r="VVQ46" s="126"/>
      <c r="VVR46" s="126"/>
      <c r="VVS46" s="126"/>
      <c r="VVT46" s="126"/>
      <c r="VVU46" s="126"/>
      <c r="VVV46" s="126"/>
      <c r="VVW46" s="126"/>
      <c r="VVX46" s="126"/>
      <c r="VVY46" s="126"/>
      <c r="VVZ46" s="126"/>
      <c r="VWA46" s="126"/>
      <c r="VWB46" s="126"/>
      <c r="VWC46" s="126"/>
      <c r="VWD46" s="126"/>
      <c r="VWE46" s="126"/>
      <c r="VWF46" s="126"/>
      <c r="VWG46" s="126"/>
      <c r="VWH46" s="126"/>
      <c r="VWI46" s="126"/>
      <c r="VWJ46" s="126"/>
      <c r="VWK46" s="126"/>
      <c r="VWL46" s="126"/>
      <c r="VWM46" s="126"/>
      <c r="VWN46" s="126"/>
      <c r="VWO46" s="126"/>
      <c r="VWP46" s="126"/>
      <c r="VWQ46" s="126"/>
      <c r="VWR46" s="126"/>
      <c r="VWS46" s="126"/>
      <c r="VWT46" s="126"/>
      <c r="VWU46" s="126"/>
      <c r="VWV46" s="126"/>
      <c r="VWW46" s="126"/>
      <c r="VWX46" s="126"/>
      <c r="VWY46" s="126"/>
      <c r="VWZ46" s="126"/>
      <c r="VXA46" s="126"/>
      <c r="VXB46" s="126"/>
      <c r="VXC46" s="126"/>
      <c r="VXD46" s="126"/>
      <c r="VXE46" s="126"/>
      <c r="VXF46" s="126"/>
      <c r="VXG46" s="126"/>
      <c r="VXH46" s="126"/>
      <c r="VXI46" s="126"/>
      <c r="VXJ46" s="126"/>
      <c r="VXK46" s="126"/>
      <c r="VXL46" s="126"/>
      <c r="VXM46" s="126"/>
      <c r="VXN46" s="126"/>
      <c r="VXO46" s="126"/>
      <c r="VXP46" s="126"/>
      <c r="VXQ46" s="126"/>
      <c r="VXR46" s="126"/>
      <c r="VXS46" s="126"/>
      <c r="VXT46" s="126"/>
      <c r="VXU46" s="126"/>
      <c r="VXV46" s="126"/>
      <c r="VXW46" s="126"/>
      <c r="VXX46" s="126"/>
      <c r="VXY46" s="126"/>
      <c r="VXZ46" s="126"/>
      <c r="VYA46" s="126"/>
      <c r="VYB46" s="126"/>
      <c r="VYC46" s="126"/>
      <c r="VYD46" s="126"/>
      <c r="VYE46" s="126"/>
      <c r="VYF46" s="126"/>
      <c r="VYG46" s="126"/>
      <c r="VYH46" s="126"/>
      <c r="VYI46" s="126"/>
      <c r="VYJ46" s="126"/>
      <c r="VYK46" s="126"/>
      <c r="VYL46" s="126"/>
      <c r="VYM46" s="126"/>
      <c r="VYN46" s="126"/>
      <c r="VYO46" s="126"/>
      <c r="VYP46" s="126"/>
      <c r="VYQ46" s="126"/>
      <c r="VYR46" s="126"/>
      <c r="VYS46" s="126"/>
      <c r="VYT46" s="126"/>
      <c r="VYU46" s="126"/>
      <c r="VYV46" s="126"/>
      <c r="VYW46" s="126"/>
      <c r="VYX46" s="126"/>
      <c r="VYY46" s="126"/>
      <c r="VYZ46" s="126"/>
      <c r="VZA46" s="126"/>
      <c r="VZB46" s="126"/>
      <c r="VZC46" s="126"/>
      <c r="VZD46" s="126"/>
      <c r="VZE46" s="126"/>
      <c r="VZF46" s="126"/>
      <c r="VZG46" s="126"/>
      <c r="VZH46" s="126"/>
      <c r="VZI46" s="126"/>
      <c r="VZJ46" s="126"/>
      <c r="VZK46" s="126"/>
      <c r="VZL46" s="126"/>
      <c r="VZM46" s="126"/>
      <c r="VZN46" s="126"/>
      <c r="VZO46" s="126"/>
      <c r="VZP46" s="126"/>
      <c r="VZQ46" s="126"/>
      <c r="VZR46" s="126"/>
      <c r="VZS46" s="126"/>
      <c r="VZT46" s="126"/>
      <c r="VZU46" s="126"/>
      <c r="VZV46" s="126"/>
      <c r="VZW46" s="126"/>
      <c r="VZX46" s="126"/>
      <c r="VZY46" s="126"/>
      <c r="VZZ46" s="126"/>
      <c r="WAA46" s="126"/>
      <c r="WAB46" s="126"/>
      <c r="WAC46" s="126"/>
      <c r="WAD46" s="126"/>
      <c r="WAE46" s="126"/>
      <c r="WAF46" s="126"/>
      <c r="WAG46" s="126"/>
      <c r="WAH46" s="126"/>
      <c r="WAI46" s="126"/>
      <c r="WAJ46" s="126"/>
      <c r="WAK46" s="126"/>
      <c r="WAL46" s="126"/>
      <c r="WAM46" s="126"/>
      <c r="WAN46" s="126"/>
      <c r="WAO46" s="126"/>
      <c r="WAP46" s="126"/>
      <c r="WAQ46" s="126"/>
      <c r="WAR46" s="126"/>
      <c r="WAS46" s="126"/>
      <c r="WAT46" s="126"/>
      <c r="WAU46" s="126"/>
      <c r="WAV46" s="126"/>
      <c r="WAW46" s="126"/>
      <c r="WAX46" s="126"/>
      <c r="WAY46" s="126"/>
      <c r="WAZ46" s="126"/>
      <c r="WBA46" s="126"/>
      <c r="WBB46" s="126"/>
      <c r="WBC46" s="126"/>
      <c r="WBD46" s="126"/>
      <c r="WBE46" s="126"/>
      <c r="WBF46" s="126"/>
      <c r="WBG46" s="126"/>
      <c r="WBH46" s="126"/>
      <c r="WBI46" s="126"/>
      <c r="WBJ46" s="126"/>
      <c r="WBK46" s="126"/>
      <c r="WBL46" s="126"/>
      <c r="WBM46" s="126"/>
      <c r="WBN46" s="126"/>
      <c r="WBO46" s="126"/>
      <c r="WBP46" s="126"/>
      <c r="WBQ46" s="126"/>
      <c r="WBR46" s="126"/>
      <c r="WBS46" s="126"/>
      <c r="WBT46" s="126"/>
      <c r="WBU46" s="126"/>
      <c r="WBV46" s="126"/>
      <c r="WBW46" s="126"/>
      <c r="WBX46" s="126"/>
      <c r="WBY46" s="126"/>
      <c r="WBZ46" s="126"/>
      <c r="WCA46" s="126"/>
      <c r="WCB46" s="126"/>
      <c r="WCC46" s="126"/>
      <c r="WCD46" s="126"/>
      <c r="WCE46" s="126"/>
      <c r="WCF46" s="126"/>
      <c r="WCG46" s="126"/>
      <c r="WCH46" s="126"/>
      <c r="WCI46" s="126"/>
      <c r="WCJ46" s="126"/>
      <c r="WCK46" s="126"/>
      <c r="WCL46" s="126"/>
      <c r="WCM46" s="126"/>
      <c r="WCN46" s="126"/>
      <c r="WCO46" s="126"/>
      <c r="WCP46" s="126"/>
      <c r="WCQ46" s="126"/>
      <c r="WCR46" s="126"/>
      <c r="WCS46" s="126"/>
      <c r="WCT46" s="126"/>
      <c r="WCU46" s="126"/>
      <c r="WCV46" s="126"/>
      <c r="WCW46" s="126"/>
      <c r="WCX46" s="126"/>
      <c r="WCY46" s="126"/>
      <c r="WCZ46" s="126"/>
      <c r="WDA46" s="126"/>
      <c r="WDB46" s="126"/>
      <c r="WDC46" s="126"/>
      <c r="WDD46" s="126"/>
      <c r="WDE46" s="126"/>
      <c r="WDF46" s="126"/>
      <c r="WDG46" s="126"/>
      <c r="WDH46" s="126"/>
      <c r="WDI46" s="126"/>
      <c r="WDJ46" s="126"/>
      <c r="WDK46" s="126"/>
      <c r="WDL46" s="126"/>
      <c r="WDM46" s="126"/>
      <c r="WDN46" s="126"/>
      <c r="WDO46" s="126"/>
      <c r="WDP46" s="126"/>
      <c r="WDQ46" s="126"/>
      <c r="WDR46" s="126"/>
      <c r="WDS46" s="126"/>
      <c r="WDT46" s="126"/>
      <c r="WDU46" s="126"/>
      <c r="WDV46" s="126"/>
      <c r="WDW46" s="126"/>
      <c r="WDX46" s="126"/>
      <c r="WDY46" s="126"/>
      <c r="WDZ46" s="126"/>
      <c r="WEA46" s="126"/>
      <c r="WEB46" s="126"/>
      <c r="WEC46" s="126"/>
      <c r="WED46" s="126"/>
      <c r="WEE46" s="126"/>
      <c r="WEF46" s="126"/>
      <c r="WEG46" s="126"/>
      <c r="WEH46" s="126"/>
      <c r="WEI46" s="126"/>
      <c r="WEJ46" s="126"/>
      <c r="WEK46" s="126"/>
      <c r="WEL46" s="126"/>
      <c r="WEM46" s="126"/>
      <c r="WEN46" s="126"/>
      <c r="WEO46" s="126"/>
      <c r="WEP46" s="126"/>
      <c r="WEQ46" s="126"/>
      <c r="WER46" s="126"/>
      <c r="WES46" s="126"/>
      <c r="WET46" s="126"/>
      <c r="WEU46" s="126"/>
      <c r="WEV46" s="126"/>
      <c r="WEW46" s="126"/>
      <c r="WEX46" s="126"/>
      <c r="WEY46" s="126"/>
      <c r="WEZ46" s="126"/>
      <c r="WFA46" s="126"/>
      <c r="WFB46" s="126"/>
      <c r="WFC46" s="126"/>
      <c r="WFD46" s="126"/>
      <c r="WFE46" s="126"/>
      <c r="WFF46" s="126"/>
      <c r="WFG46" s="126"/>
      <c r="WFH46" s="126"/>
      <c r="WFI46" s="126"/>
      <c r="WFJ46" s="126"/>
      <c r="WFK46" s="126"/>
      <c r="WFL46" s="126"/>
      <c r="WFM46" s="126"/>
      <c r="WFN46" s="126"/>
      <c r="WFO46" s="126"/>
      <c r="WFP46" s="126"/>
      <c r="WFQ46" s="126"/>
      <c r="WFR46" s="126"/>
      <c r="WFS46" s="126"/>
      <c r="WFT46" s="126"/>
      <c r="WFU46" s="126"/>
      <c r="WFV46" s="126"/>
      <c r="WFW46" s="126"/>
      <c r="WFX46" s="126"/>
      <c r="WFY46" s="126"/>
      <c r="WFZ46" s="126"/>
      <c r="WGA46" s="126"/>
      <c r="WGB46" s="126"/>
      <c r="WGC46" s="126"/>
      <c r="WGD46" s="126"/>
      <c r="WGE46" s="126"/>
      <c r="WGF46" s="126"/>
      <c r="WGG46" s="126"/>
      <c r="WGH46" s="126"/>
      <c r="WGI46" s="126"/>
      <c r="WGJ46" s="126"/>
      <c r="WGK46" s="126"/>
      <c r="WGL46" s="126"/>
      <c r="WGM46" s="126"/>
      <c r="WGN46" s="126"/>
      <c r="WGO46" s="126"/>
      <c r="WGP46" s="126"/>
      <c r="WGQ46" s="126"/>
      <c r="WGR46" s="126"/>
      <c r="WGS46" s="126"/>
      <c r="WGT46" s="126"/>
      <c r="WGU46" s="126"/>
      <c r="WGV46" s="126"/>
      <c r="WGW46" s="126"/>
      <c r="WGX46" s="126"/>
      <c r="WGY46" s="126"/>
      <c r="WGZ46" s="126"/>
      <c r="WHA46" s="126"/>
      <c r="WHB46" s="126"/>
      <c r="WHC46" s="126"/>
      <c r="WHD46" s="126"/>
      <c r="WHE46" s="126"/>
      <c r="WHF46" s="126"/>
      <c r="WHG46" s="126"/>
      <c r="WHH46" s="126"/>
      <c r="WHI46" s="126"/>
      <c r="WHJ46" s="126"/>
      <c r="WHK46" s="126"/>
      <c r="WHL46" s="126"/>
      <c r="WHM46" s="126"/>
      <c r="WHN46" s="126"/>
      <c r="WHO46" s="126"/>
      <c r="WHP46" s="126"/>
      <c r="WHQ46" s="126"/>
      <c r="WHR46" s="126"/>
      <c r="WHS46" s="126"/>
      <c r="WHT46" s="126"/>
      <c r="WHU46" s="126"/>
      <c r="WHV46" s="126"/>
      <c r="WHW46" s="126"/>
      <c r="WHX46" s="126"/>
      <c r="WHY46" s="126"/>
      <c r="WHZ46" s="126"/>
      <c r="WIA46" s="126"/>
      <c r="WIB46" s="126"/>
      <c r="WIC46" s="126"/>
      <c r="WID46" s="126"/>
      <c r="WIE46" s="126"/>
      <c r="WIF46" s="126"/>
      <c r="WIG46" s="126"/>
      <c r="WIH46" s="126"/>
      <c r="WII46" s="126"/>
      <c r="WIJ46" s="126"/>
      <c r="WIK46" s="126"/>
      <c r="WIL46" s="126"/>
      <c r="WIM46" s="126"/>
      <c r="WIN46" s="126"/>
      <c r="WIO46" s="126"/>
      <c r="WIP46" s="126"/>
      <c r="WIQ46" s="126"/>
      <c r="WIR46" s="126"/>
      <c r="WIS46" s="126"/>
      <c r="WIT46" s="126"/>
      <c r="WIU46" s="126"/>
      <c r="WIV46" s="126"/>
      <c r="WIW46" s="126"/>
      <c r="WIX46" s="126"/>
      <c r="WIY46" s="126"/>
      <c r="WIZ46" s="126"/>
      <c r="WJA46" s="126"/>
      <c r="WJB46" s="126"/>
      <c r="WJC46" s="126"/>
      <c r="WJD46" s="126"/>
      <c r="WJE46" s="126"/>
      <c r="WJF46" s="126"/>
      <c r="WJG46" s="126"/>
      <c r="WJH46" s="126"/>
      <c r="WJI46" s="126"/>
      <c r="WJJ46" s="126"/>
      <c r="WJK46" s="126"/>
      <c r="WJL46" s="126"/>
      <c r="WJM46" s="126"/>
      <c r="WJN46" s="126"/>
      <c r="WJO46" s="126"/>
      <c r="WJP46" s="126"/>
      <c r="WJQ46" s="126"/>
      <c r="WJR46" s="126"/>
      <c r="WJS46" s="126"/>
      <c r="WJT46" s="126"/>
      <c r="WJU46" s="126"/>
      <c r="WJV46" s="126"/>
      <c r="WJW46" s="126"/>
      <c r="WJX46" s="126"/>
      <c r="WJY46" s="126"/>
      <c r="WJZ46" s="126"/>
      <c r="WKA46" s="126"/>
      <c r="WKB46" s="126"/>
      <c r="WKC46" s="126"/>
      <c r="WKD46" s="126"/>
      <c r="WKE46" s="126"/>
      <c r="WKF46" s="126"/>
      <c r="WKG46" s="126"/>
      <c r="WKH46" s="126"/>
      <c r="WKI46" s="126"/>
      <c r="WKJ46" s="126"/>
      <c r="WKK46" s="126"/>
      <c r="WKL46" s="126"/>
      <c r="WKM46" s="126"/>
      <c r="WKN46" s="126"/>
      <c r="WKO46" s="126"/>
      <c r="WKP46" s="126"/>
      <c r="WKQ46" s="126"/>
      <c r="WKR46" s="126"/>
      <c r="WKS46" s="126"/>
      <c r="WKT46" s="126"/>
      <c r="WKU46" s="126"/>
      <c r="WKV46" s="126"/>
      <c r="WKW46" s="126"/>
      <c r="WKX46" s="126"/>
      <c r="WKY46" s="126"/>
      <c r="WKZ46" s="126"/>
      <c r="WLA46" s="126"/>
      <c r="WLB46" s="126"/>
      <c r="WLC46" s="126"/>
      <c r="WLD46" s="126"/>
      <c r="WLE46" s="126"/>
      <c r="WLF46" s="126"/>
      <c r="WLG46" s="126"/>
      <c r="WLH46" s="126"/>
      <c r="WLI46" s="126"/>
      <c r="WLJ46" s="126"/>
      <c r="WLK46" s="126"/>
      <c r="WLL46" s="126"/>
      <c r="WLM46" s="126"/>
      <c r="WLN46" s="126"/>
      <c r="WLO46" s="126"/>
      <c r="WLP46" s="126"/>
      <c r="WLQ46" s="126"/>
      <c r="WLR46" s="126"/>
      <c r="WLS46" s="126"/>
      <c r="WLT46" s="126"/>
      <c r="WLU46" s="126"/>
      <c r="WLV46" s="126"/>
      <c r="WLW46" s="126"/>
      <c r="WLX46" s="126"/>
      <c r="WLY46" s="126"/>
      <c r="WLZ46" s="126"/>
      <c r="WMA46" s="126"/>
      <c r="WMB46" s="126"/>
      <c r="WMC46" s="126"/>
      <c r="WMD46" s="126"/>
      <c r="WME46" s="126"/>
      <c r="WMF46" s="126"/>
      <c r="WMG46" s="126"/>
      <c r="WMH46" s="126"/>
      <c r="WMI46" s="126"/>
      <c r="WMJ46" s="126"/>
      <c r="WMK46" s="126"/>
      <c r="WML46" s="126"/>
      <c r="WMM46" s="126"/>
      <c r="WMN46" s="126"/>
      <c r="WMO46" s="126"/>
      <c r="WMP46" s="126"/>
      <c r="WMQ46" s="126"/>
      <c r="WMR46" s="126"/>
      <c r="WMS46" s="126"/>
      <c r="WMT46" s="126"/>
      <c r="WMU46" s="126"/>
      <c r="WMV46" s="126"/>
      <c r="WMW46" s="126"/>
      <c r="WMX46" s="126"/>
      <c r="WMY46" s="126"/>
      <c r="WMZ46" s="126"/>
      <c r="WNA46" s="126"/>
      <c r="WNB46" s="126"/>
      <c r="WNC46" s="126"/>
      <c r="WND46" s="126"/>
      <c r="WNE46" s="126"/>
      <c r="WNF46" s="126"/>
      <c r="WNG46" s="126"/>
      <c r="WNH46" s="126"/>
      <c r="WNI46" s="126"/>
      <c r="WNJ46" s="126"/>
      <c r="WNK46" s="126"/>
      <c r="WNL46" s="126"/>
      <c r="WNM46" s="126"/>
      <c r="WNN46" s="126"/>
      <c r="WNO46" s="126"/>
      <c r="WNP46" s="126"/>
      <c r="WNQ46" s="126"/>
      <c r="WNR46" s="126"/>
      <c r="WNS46" s="126"/>
      <c r="WNT46" s="126"/>
      <c r="WNU46" s="126"/>
      <c r="WNV46" s="126"/>
      <c r="WNW46" s="126"/>
      <c r="WNX46" s="126"/>
      <c r="WNY46" s="126"/>
      <c r="WNZ46" s="126"/>
      <c r="WOA46" s="126"/>
      <c r="WOB46" s="126"/>
      <c r="WOC46" s="126"/>
      <c r="WOD46" s="126"/>
      <c r="WOE46" s="126"/>
      <c r="WOF46" s="126"/>
      <c r="WOG46" s="126"/>
      <c r="WOH46" s="126"/>
      <c r="WOI46" s="126"/>
      <c r="WOJ46" s="126"/>
      <c r="WOK46" s="126"/>
      <c r="WOL46" s="126"/>
      <c r="WOM46" s="126"/>
      <c r="WON46" s="126"/>
      <c r="WOO46" s="126"/>
      <c r="WOP46" s="126"/>
      <c r="WOQ46" s="126"/>
      <c r="WOR46" s="126"/>
      <c r="WOS46" s="126"/>
      <c r="WOT46" s="126"/>
      <c r="WOU46" s="126"/>
      <c r="WOV46" s="126"/>
      <c r="WOW46" s="126"/>
      <c r="WOX46" s="126"/>
      <c r="WOY46" s="126"/>
      <c r="WOZ46" s="126"/>
      <c r="WPA46" s="126"/>
      <c r="WPB46" s="126"/>
      <c r="WPC46" s="126"/>
      <c r="WPD46" s="126"/>
      <c r="WPE46" s="126"/>
      <c r="WPF46" s="126"/>
      <c r="WPG46" s="126"/>
      <c r="WPH46" s="126"/>
      <c r="WPI46" s="126"/>
      <c r="WPJ46" s="126"/>
      <c r="WPK46" s="126"/>
      <c r="WPL46" s="126"/>
      <c r="WPM46" s="126"/>
      <c r="WPN46" s="126"/>
      <c r="WPO46" s="126"/>
      <c r="WPP46" s="126"/>
      <c r="WPQ46" s="126"/>
      <c r="WPR46" s="126"/>
      <c r="WPS46" s="126"/>
      <c r="WPT46" s="126"/>
      <c r="WPU46" s="126"/>
      <c r="WPV46" s="126"/>
      <c r="WPW46" s="126"/>
      <c r="WPX46" s="126"/>
      <c r="WPY46" s="126"/>
      <c r="WPZ46" s="126"/>
      <c r="WQA46" s="126"/>
      <c r="WQB46" s="126"/>
      <c r="WQC46" s="126"/>
      <c r="WQD46" s="126"/>
      <c r="WQE46" s="126"/>
      <c r="WQF46" s="126"/>
      <c r="WQG46" s="126"/>
      <c r="WQH46" s="126"/>
      <c r="WQI46" s="126"/>
      <c r="WQJ46" s="126"/>
      <c r="WQK46" s="126"/>
      <c r="WQL46" s="126"/>
      <c r="WQM46" s="126"/>
      <c r="WQN46" s="126"/>
      <c r="WQO46" s="126"/>
      <c r="WQP46" s="126"/>
      <c r="WQQ46" s="126"/>
      <c r="WQR46" s="126"/>
      <c r="WQS46" s="126"/>
      <c r="WQT46" s="126"/>
      <c r="WQU46" s="126"/>
      <c r="WQV46" s="126"/>
      <c r="WQW46" s="126"/>
      <c r="WQX46" s="126"/>
      <c r="WQY46" s="126"/>
      <c r="WQZ46" s="126"/>
      <c r="WRA46" s="126"/>
      <c r="WRB46" s="126"/>
      <c r="WRC46" s="126"/>
      <c r="WRD46" s="126"/>
      <c r="WRE46" s="126"/>
      <c r="WRF46" s="126"/>
      <c r="WRG46" s="126"/>
      <c r="WRH46" s="126"/>
      <c r="WRI46" s="126"/>
      <c r="WRJ46" s="126"/>
      <c r="WRK46" s="126"/>
      <c r="WRL46" s="126"/>
      <c r="WRM46" s="126"/>
      <c r="WRN46" s="126"/>
      <c r="WRO46" s="126"/>
      <c r="WRP46" s="126"/>
      <c r="WRQ46" s="126"/>
      <c r="WRR46" s="126"/>
      <c r="WRS46" s="126"/>
      <c r="WRT46" s="126"/>
      <c r="WRU46" s="126"/>
      <c r="WRV46" s="126"/>
      <c r="WRW46" s="126"/>
      <c r="WRX46" s="126"/>
      <c r="WRY46" s="126"/>
      <c r="WRZ46" s="126"/>
      <c r="WSA46" s="126"/>
      <c r="WSB46" s="126"/>
      <c r="WSC46" s="126"/>
      <c r="WSD46" s="126"/>
      <c r="WSE46" s="126"/>
      <c r="WSF46" s="126"/>
      <c r="WSG46" s="126"/>
      <c r="WSH46" s="126"/>
      <c r="WSI46" s="126"/>
      <c r="WSJ46" s="126"/>
      <c r="WSK46" s="126"/>
      <c r="WSL46" s="126"/>
      <c r="WSM46" s="126"/>
      <c r="WSN46" s="126"/>
      <c r="WSO46" s="126"/>
      <c r="WSP46" s="126"/>
      <c r="WSQ46" s="126"/>
      <c r="WSR46" s="126"/>
      <c r="WSS46" s="126"/>
      <c r="WST46" s="126"/>
      <c r="WSU46" s="126"/>
      <c r="WSV46" s="126"/>
      <c r="WSW46" s="126"/>
      <c r="WSX46" s="126"/>
      <c r="WSY46" s="126"/>
      <c r="WSZ46" s="126"/>
      <c r="WTA46" s="126"/>
      <c r="WTB46" s="126"/>
      <c r="WTC46" s="126"/>
      <c r="WTD46" s="126"/>
      <c r="WTE46" s="126"/>
      <c r="WTF46" s="126"/>
      <c r="WTG46" s="126"/>
      <c r="WTH46" s="126"/>
      <c r="WTI46" s="126"/>
      <c r="WTJ46" s="126"/>
      <c r="WTK46" s="126"/>
      <c r="WTL46" s="126"/>
      <c r="WTM46" s="126"/>
      <c r="WTN46" s="126"/>
      <c r="WTO46" s="126"/>
      <c r="WTP46" s="126"/>
      <c r="WTQ46" s="126"/>
      <c r="WTR46" s="126"/>
      <c r="WTS46" s="126"/>
      <c r="WTT46" s="126"/>
      <c r="WTU46" s="126"/>
      <c r="WTV46" s="126"/>
      <c r="WTW46" s="126"/>
      <c r="WTX46" s="126"/>
      <c r="WTY46" s="126"/>
      <c r="WTZ46" s="126"/>
      <c r="WUA46" s="126"/>
      <c r="WUB46" s="126"/>
      <c r="WUC46" s="126"/>
      <c r="WUD46" s="126"/>
      <c r="WUE46" s="126"/>
      <c r="WUF46" s="126"/>
      <c r="WUG46" s="126"/>
      <c r="WUH46" s="126"/>
      <c r="WUI46" s="126"/>
      <c r="WUJ46" s="126"/>
      <c r="WUK46" s="126"/>
      <c r="WUL46" s="126"/>
      <c r="WUM46" s="126"/>
      <c r="WUN46" s="126"/>
      <c r="WUO46" s="126"/>
      <c r="WUP46" s="126"/>
      <c r="WUQ46" s="126"/>
      <c r="WUR46" s="126"/>
      <c r="WUS46" s="126"/>
      <c r="WUT46" s="126"/>
      <c r="WUU46" s="126"/>
      <c r="WUV46" s="126"/>
      <c r="WUW46" s="126"/>
      <c r="WUX46" s="126"/>
      <c r="WUY46" s="126"/>
      <c r="WUZ46" s="126"/>
      <c r="WVA46" s="126"/>
      <c r="WVB46" s="126"/>
      <c r="WVC46" s="126"/>
      <c r="WVD46" s="126"/>
      <c r="WVE46" s="126"/>
      <c r="WVF46" s="126"/>
      <c r="WVG46" s="126"/>
      <c r="WVH46" s="126"/>
      <c r="WVI46" s="126"/>
      <c r="WVJ46" s="126"/>
      <c r="WVK46" s="126"/>
      <c r="WVL46" s="126"/>
      <c r="WVM46" s="126"/>
    </row>
    <row r="47" spans="1:16133" s="140" customFormat="1" x14ac:dyDescent="0.15">
      <c r="A47" s="126" t="s">
        <v>1213</v>
      </c>
      <c r="B47" s="126"/>
      <c r="C47" s="142"/>
      <c r="D47" s="126" t="s">
        <v>1214</v>
      </c>
      <c r="E47" s="152" t="s">
        <v>1207</v>
      </c>
      <c r="F47" s="142" t="s">
        <v>1215</v>
      </c>
      <c r="G47" s="142"/>
      <c r="H47" s="77">
        <v>4.6252608202774184</v>
      </c>
      <c r="I47" s="77">
        <v>6.4091445783853915</v>
      </c>
      <c r="J47" s="77">
        <v>10.050468065063368</v>
      </c>
      <c r="K47" s="77">
        <v>31.79213454345874</v>
      </c>
      <c r="L47" s="77">
        <v>10.741248314591918</v>
      </c>
      <c r="M47" s="53" t="s">
        <v>263</v>
      </c>
      <c r="N47" s="53" t="s">
        <v>263</v>
      </c>
      <c r="O47" s="53" t="s">
        <v>263</v>
      </c>
      <c r="P47" s="53" t="s">
        <v>263</v>
      </c>
      <c r="Q47" s="126"/>
      <c r="R47" s="520">
        <v>0.72282000000000002</v>
      </c>
      <c r="S47" s="519">
        <v>8.0000000000000007E-5</v>
      </c>
      <c r="T47" s="126"/>
      <c r="U47" s="513"/>
      <c r="V47" s="402" t="s">
        <v>255</v>
      </c>
      <c r="W47" s="513">
        <v>3.7</v>
      </c>
      <c r="X47" s="513">
        <v>0.3</v>
      </c>
      <c r="Y47" s="481">
        <v>116</v>
      </c>
      <c r="Z47" s="481">
        <v>9</v>
      </c>
      <c r="AA47" s="481">
        <v>4.4999999999999998E-2</v>
      </c>
      <c r="AB47" s="481">
        <v>3.0000000000000001E-3</v>
      </c>
      <c r="AC47" s="481">
        <v>98</v>
      </c>
      <c r="AD47" s="481">
        <v>7</v>
      </c>
      <c r="AE47" s="480" t="s">
        <v>256</v>
      </c>
      <c r="AF47" s="480" t="s">
        <v>255</v>
      </c>
      <c r="AG47" s="481">
        <v>67</v>
      </c>
      <c r="AH47" s="481">
        <v>2</v>
      </c>
      <c r="AI47" s="481">
        <v>1.29</v>
      </c>
      <c r="AJ47" s="481">
        <v>0.04</v>
      </c>
      <c r="AK47" s="481">
        <v>0.26</v>
      </c>
      <c r="AL47" s="481">
        <v>0.01</v>
      </c>
      <c r="AM47" s="480" t="s">
        <v>256</v>
      </c>
      <c r="AN47" s="480" t="s">
        <v>255</v>
      </c>
      <c r="AO47" s="481">
        <v>1.05</v>
      </c>
      <c r="AP47" s="481">
        <v>0.08</v>
      </c>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126"/>
      <c r="BN47" s="126"/>
      <c r="BO47" s="126"/>
      <c r="BP47" s="126"/>
      <c r="BQ47" s="126"/>
      <c r="BR47" s="126"/>
      <c r="BS47" s="126"/>
      <c r="BT47" s="126"/>
      <c r="BU47" s="126"/>
      <c r="BV47" s="126"/>
      <c r="BW47" s="126"/>
      <c r="BX47" s="126"/>
      <c r="BY47" s="126"/>
      <c r="BZ47" s="126"/>
      <c r="CA47" s="126"/>
      <c r="CB47" s="126"/>
      <c r="CC47" s="126"/>
      <c r="CD47" s="126"/>
      <c r="CE47" s="126"/>
      <c r="CF47" s="126"/>
      <c r="CG47" s="126"/>
      <c r="CH47" s="126"/>
      <c r="CI47" s="126"/>
      <c r="CJ47" s="126"/>
      <c r="CK47" s="126"/>
      <c r="CL47" s="126"/>
      <c r="CM47" s="126"/>
      <c r="CN47" s="126"/>
      <c r="CO47" s="126"/>
      <c r="CP47" s="126"/>
      <c r="CQ47" s="126"/>
      <c r="CR47" s="126"/>
      <c r="CS47" s="126"/>
      <c r="CT47" s="126"/>
      <c r="CU47" s="126"/>
      <c r="CV47" s="126"/>
      <c r="CW47" s="126"/>
      <c r="CX47" s="126"/>
      <c r="CY47" s="126"/>
      <c r="CZ47" s="126"/>
      <c r="DA47" s="126"/>
      <c r="DB47" s="126"/>
      <c r="DC47" s="126"/>
      <c r="DD47" s="126"/>
      <c r="DE47" s="126"/>
      <c r="DF47" s="126"/>
      <c r="DG47" s="126"/>
      <c r="DH47" s="126"/>
      <c r="DI47" s="126"/>
      <c r="DJ47" s="126"/>
      <c r="DK47" s="126"/>
      <c r="DL47" s="126"/>
      <c r="DM47" s="126"/>
      <c r="DN47" s="126"/>
      <c r="DO47" s="126"/>
      <c r="DP47" s="126"/>
      <c r="DQ47" s="126"/>
      <c r="DR47" s="126"/>
      <c r="DS47" s="126"/>
      <c r="DT47" s="126"/>
      <c r="DU47" s="126"/>
      <c r="DV47" s="126"/>
      <c r="DW47" s="126"/>
      <c r="DX47" s="126"/>
      <c r="DY47" s="126"/>
      <c r="DZ47" s="126"/>
      <c r="EA47" s="126"/>
      <c r="EB47" s="126"/>
      <c r="EC47" s="126"/>
      <c r="ED47" s="126"/>
      <c r="EE47" s="126"/>
      <c r="EF47" s="126"/>
      <c r="EG47" s="126"/>
      <c r="EH47" s="126"/>
      <c r="EI47" s="126"/>
      <c r="EJ47" s="126"/>
      <c r="EK47" s="126"/>
      <c r="EL47" s="126"/>
      <c r="EM47" s="126"/>
      <c r="EN47" s="126"/>
      <c r="EO47" s="126"/>
      <c r="EP47" s="126"/>
      <c r="EQ47" s="126"/>
      <c r="ER47" s="126"/>
      <c r="ES47" s="126"/>
      <c r="ET47" s="126"/>
      <c r="EU47" s="126"/>
      <c r="EV47" s="126"/>
      <c r="EW47" s="126"/>
      <c r="EX47" s="126"/>
      <c r="EY47" s="126"/>
      <c r="EZ47" s="126"/>
      <c r="FA47" s="126"/>
      <c r="FB47" s="126"/>
      <c r="FC47" s="126"/>
      <c r="FD47" s="126"/>
      <c r="FE47" s="126"/>
      <c r="FF47" s="126"/>
      <c r="FG47" s="126"/>
      <c r="FH47" s="126"/>
      <c r="FI47" s="126"/>
      <c r="FJ47" s="126"/>
      <c r="FK47" s="126"/>
      <c r="FL47" s="126"/>
      <c r="FM47" s="126"/>
      <c r="FN47" s="126"/>
      <c r="FO47" s="126"/>
      <c r="FP47" s="126"/>
      <c r="FQ47" s="126"/>
      <c r="FR47" s="126"/>
      <c r="FS47" s="126"/>
      <c r="FT47" s="126"/>
      <c r="FU47" s="126"/>
      <c r="FV47" s="126"/>
      <c r="FW47" s="126"/>
      <c r="FX47" s="126"/>
      <c r="FY47" s="126"/>
      <c r="FZ47" s="126"/>
      <c r="GA47" s="126"/>
      <c r="GB47" s="126"/>
      <c r="GC47" s="126"/>
      <c r="GD47" s="126"/>
      <c r="GE47" s="126"/>
      <c r="GF47" s="126"/>
      <c r="GG47" s="126"/>
      <c r="GH47" s="126"/>
      <c r="GI47" s="126"/>
      <c r="GJ47" s="126"/>
      <c r="GK47" s="126"/>
      <c r="GL47" s="126"/>
      <c r="GM47" s="126"/>
      <c r="GN47" s="126"/>
      <c r="GO47" s="126"/>
      <c r="GP47" s="126"/>
      <c r="GQ47" s="126"/>
      <c r="GR47" s="126"/>
      <c r="GS47" s="126"/>
      <c r="GT47" s="126"/>
      <c r="GU47" s="126"/>
      <c r="GV47" s="126"/>
      <c r="GW47" s="126"/>
      <c r="GX47" s="126"/>
      <c r="GY47" s="126"/>
      <c r="GZ47" s="126"/>
      <c r="HA47" s="126"/>
      <c r="HB47" s="126"/>
      <c r="HC47" s="126"/>
      <c r="HD47" s="126"/>
      <c r="HE47" s="126"/>
      <c r="HF47" s="126"/>
      <c r="HG47" s="126"/>
      <c r="HH47" s="126"/>
      <c r="HI47" s="126"/>
      <c r="HJ47" s="126"/>
      <c r="HK47" s="126"/>
      <c r="HL47" s="126"/>
      <c r="HM47" s="126"/>
      <c r="HN47" s="126"/>
      <c r="HO47" s="126"/>
      <c r="HP47" s="126"/>
      <c r="HQ47" s="126"/>
      <c r="HR47" s="126"/>
      <c r="HS47" s="126"/>
      <c r="HT47" s="126"/>
      <c r="HU47" s="126"/>
      <c r="HV47" s="126"/>
      <c r="HW47" s="126"/>
      <c r="HX47" s="126"/>
      <c r="HY47" s="126"/>
      <c r="HZ47" s="126"/>
      <c r="IA47" s="126"/>
      <c r="IB47" s="126"/>
      <c r="IC47" s="126"/>
      <c r="ID47" s="126"/>
      <c r="IE47" s="126"/>
      <c r="IF47" s="126"/>
      <c r="IG47" s="126"/>
      <c r="IH47" s="126"/>
      <c r="II47" s="126"/>
      <c r="IJ47" s="126"/>
      <c r="IK47" s="126"/>
      <c r="IL47" s="126"/>
      <c r="IM47" s="126"/>
      <c r="IN47" s="126"/>
      <c r="IO47" s="126"/>
      <c r="IP47" s="126"/>
      <c r="IQ47" s="126"/>
      <c r="IR47" s="126"/>
      <c r="IS47" s="126"/>
      <c r="IT47" s="126"/>
      <c r="IU47" s="126"/>
      <c r="IV47" s="126"/>
      <c r="IW47" s="126"/>
      <c r="IX47" s="126"/>
      <c r="IY47" s="126"/>
      <c r="IZ47" s="126"/>
      <c r="JA47" s="126"/>
      <c r="JB47" s="126"/>
      <c r="JC47" s="126"/>
      <c r="JD47" s="126"/>
      <c r="JE47" s="126"/>
      <c r="JF47" s="126"/>
      <c r="JG47" s="126"/>
      <c r="JH47" s="126"/>
      <c r="JI47" s="126"/>
      <c r="JJ47" s="126"/>
      <c r="JK47" s="126"/>
      <c r="JL47" s="126"/>
      <c r="JM47" s="126"/>
      <c r="JN47" s="126"/>
      <c r="JO47" s="126"/>
      <c r="JP47" s="126"/>
      <c r="JQ47" s="126"/>
      <c r="JR47" s="126"/>
      <c r="JS47" s="126"/>
      <c r="JT47" s="126"/>
      <c r="JU47" s="126"/>
      <c r="JV47" s="126"/>
      <c r="JW47" s="126"/>
      <c r="JX47" s="126"/>
      <c r="JY47" s="126"/>
      <c r="JZ47" s="126"/>
      <c r="KA47" s="126"/>
      <c r="KB47" s="126"/>
      <c r="KC47" s="126"/>
      <c r="KD47" s="126"/>
      <c r="KE47" s="126"/>
      <c r="KF47" s="126"/>
      <c r="KG47" s="126"/>
      <c r="KH47" s="126"/>
      <c r="KI47" s="126"/>
      <c r="KJ47" s="126"/>
      <c r="KK47" s="126"/>
      <c r="KL47" s="126"/>
      <c r="KM47" s="126"/>
      <c r="KN47" s="126"/>
      <c r="KO47" s="126"/>
      <c r="KP47" s="126"/>
      <c r="KQ47" s="126"/>
      <c r="KR47" s="126"/>
      <c r="KS47" s="126"/>
      <c r="KT47" s="126"/>
      <c r="KU47" s="126"/>
      <c r="KV47" s="126"/>
      <c r="KW47" s="126"/>
      <c r="KX47" s="126"/>
      <c r="KY47" s="126"/>
      <c r="KZ47" s="126"/>
      <c r="LA47" s="126"/>
      <c r="LB47" s="126"/>
      <c r="LC47" s="126"/>
      <c r="LD47" s="126"/>
      <c r="LE47" s="126"/>
      <c r="LF47" s="126"/>
      <c r="LG47" s="126"/>
      <c r="LH47" s="126"/>
      <c r="LI47" s="126"/>
      <c r="LJ47" s="126"/>
      <c r="LK47" s="126"/>
      <c r="LL47" s="126"/>
      <c r="LM47" s="126"/>
      <c r="LN47" s="126"/>
      <c r="LO47" s="126"/>
      <c r="LP47" s="126"/>
      <c r="LQ47" s="126"/>
      <c r="LR47" s="126"/>
      <c r="LS47" s="126"/>
      <c r="LT47" s="126"/>
      <c r="LU47" s="126"/>
      <c r="LV47" s="126"/>
      <c r="LW47" s="126"/>
      <c r="LX47" s="126"/>
      <c r="LY47" s="126"/>
      <c r="LZ47" s="126"/>
      <c r="MA47" s="126"/>
      <c r="MB47" s="126"/>
      <c r="MC47" s="126"/>
      <c r="MD47" s="126"/>
      <c r="ME47" s="126"/>
      <c r="MF47" s="126"/>
      <c r="MG47" s="126"/>
      <c r="MH47" s="126"/>
      <c r="MI47" s="126"/>
      <c r="MJ47" s="126"/>
      <c r="MK47" s="126"/>
      <c r="ML47" s="126"/>
      <c r="MM47" s="126"/>
      <c r="MN47" s="126"/>
      <c r="MO47" s="126"/>
      <c r="MP47" s="126"/>
      <c r="MQ47" s="126"/>
      <c r="MR47" s="126"/>
      <c r="MS47" s="126"/>
      <c r="MT47" s="126"/>
      <c r="MU47" s="126"/>
      <c r="MV47" s="126"/>
      <c r="MW47" s="126"/>
      <c r="MX47" s="126"/>
      <c r="MY47" s="126"/>
      <c r="MZ47" s="126"/>
      <c r="NA47" s="126"/>
      <c r="NB47" s="126"/>
      <c r="NC47" s="126"/>
      <c r="ND47" s="126"/>
      <c r="NE47" s="126"/>
      <c r="NF47" s="126"/>
      <c r="NG47" s="126"/>
      <c r="NH47" s="126"/>
      <c r="NI47" s="126"/>
      <c r="NJ47" s="126"/>
      <c r="NK47" s="126"/>
      <c r="NL47" s="126"/>
      <c r="NM47" s="126"/>
      <c r="NN47" s="126"/>
      <c r="NO47" s="126"/>
      <c r="NP47" s="126"/>
      <c r="NQ47" s="126"/>
      <c r="NR47" s="126"/>
      <c r="NS47" s="126"/>
      <c r="NT47" s="126"/>
      <c r="NU47" s="126"/>
      <c r="NV47" s="126"/>
      <c r="NW47" s="126"/>
      <c r="NX47" s="126"/>
      <c r="NY47" s="126"/>
      <c r="NZ47" s="126"/>
      <c r="OA47" s="126"/>
      <c r="OB47" s="126"/>
      <c r="OC47" s="126"/>
      <c r="OD47" s="126"/>
      <c r="OE47" s="126"/>
      <c r="OF47" s="126"/>
      <c r="OG47" s="126"/>
      <c r="OH47" s="126"/>
      <c r="OI47" s="126"/>
      <c r="OJ47" s="126"/>
      <c r="OK47" s="126"/>
      <c r="OL47" s="126"/>
      <c r="OM47" s="126"/>
      <c r="ON47" s="126"/>
      <c r="OO47" s="126"/>
      <c r="OP47" s="126"/>
      <c r="OQ47" s="126"/>
      <c r="OR47" s="126"/>
      <c r="OS47" s="126"/>
      <c r="OT47" s="126"/>
      <c r="OU47" s="126"/>
      <c r="OV47" s="126"/>
      <c r="OW47" s="126"/>
      <c r="OX47" s="126"/>
      <c r="OY47" s="126"/>
      <c r="OZ47" s="126"/>
      <c r="PA47" s="126"/>
      <c r="PB47" s="126"/>
      <c r="PC47" s="126"/>
      <c r="PD47" s="126"/>
      <c r="PE47" s="126"/>
      <c r="PF47" s="126"/>
      <c r="PG47" s="126"/>
      <c r="PH47" s="126"/>
      <c r="PI47" s="126"/>
      <c r="PJ47" s="126"/>
      <c r="PK47" s="126"/>
      <c r="PL47" s="126"/>
      <c r="PM47" s="126"/>
      <c r="PN47" s="126"/>
      <c r="PO47" s="126"/>
      <c r="PP47" s="126"/>
      <c r="PQ47" s="126"/>
      <c r="PR47" s="126"/>
      <c r="PS47" s="126"/>
      <c r="PT47" s="126"/>
      <c r="PU47" s="126"/>
      <c r="PV47" s="126"/>
      <c r="PW47" s="126"/>
      <c r="PX47" s="126"/>
      <c r="PY47" s="126"/>
      <c r="PZ47" s="126"/>
      <c r="QA47" s="126"/>
      <c r="QB47" s="126"/>
      <c r="QC47" s="126"/>
      <c r="QD47" s="126"/>
      <c r="QE47" s="126"/>
      <c r="QF47" s="126"/>
      <c r="QG47" s="126"/>
      <c r="QH47" s="126"/>
      <c r="QI47" s="126"/>
      <c r="QJ47" s="126"/>
      <c r="QK47" s="126"/>
      <c r="QL47" s="126"/>
      <c r="QM47" s="126"/>
      <c r="QN47" s="126"/>
      <c r="QO47" s="126"/>
      <c r="QP47" s="126"/>
      <c r="QQ47" s="126"/>
      <c r="QR47" s="126"/>
      <c r="QS47" s="126"/>
      <c r="QT47" s="126"/>
      <c r="QU47" s="126"/>
      <c r="QV47" s="126"/>
      <c r="QW47" s="126"/>
      <c r="QX47" s="126"/>
      <c r="QY47" s="126"/>
      <c r="QZ47" s="126"/>
      <c r="RA47" s="126"/>
      <c r="RB47" s="126"/>
      <c r="RC47" s="126"/>
      <c r="RD47" s="126"/>
      <c r="RE47" s="126"/>
      <c r="RF47" s="126"/>
      <c r="RG47" s="126"/>
      <c r="RH47" s="126"/>
      <c r="RI47" s="126"/>
      <c r="RJ47" s="126"/>
      <c r="RK47" s="126"/>
      <c r="RL47" s="126"/>
      <c r="RM47" s="126"/>
      <c r="RN47" s="126"/>
      <c r="RO47" s="126"/>
      <c r="RP47" s="126"/>
      <c r="RQ47" s="126"/>
      <c r="RR47" s="126"/>
      <c r="RS47" s="126"/>
      <c r="RT47" s="126"/>
      <c r="RU47" s="126"/>
      <c r="RV47" s="126"/>
      <c r="RW47" s="126"/>
      <c r="RX47" s="126"/>
      <c r="RY47" s="126"/>
      <c r="RZ47" s="126"/>
      <c r="SA47" s="126"/>
      <c r="SB47" s="126"/>
      <c r="SC47" s="126"/>
      <c r="SD47" s="126"/>
      <c r="SE47" s="126"/>
      <c r="SF47" s="126"/>
      <c r="SG47" s="126"/>
      <c r="SH47" s="126"/>
      <c r="SI47" s="126"/>
      <c r="SJ47" s="126"/>
      <c r="SK47" s="126"/>
      <c r="SL47" s="126"/>
      <c r="SM47" s="126"/>
      <c r="SN47" s="126"/>
      <c r="SO47" s="126"/>
      <c r="SP47" s="126"/>
      <c r="SQ47" s="126"/>
      <c r="SR47" s="126"/>
      <c r="SS47" s="126"/>
      <c r="ST47" s="126"/>
      <c r="SU47" s="126"/>
      <c r="SV47" s="126"/>
      <c r="SW47" s="126"/>
      <c r="SX47" s="126"/>
      <c r="SY47" s="126"/>
      <c r="SZ47" s="126"/>
      <c r="TA47" s="126"/>
      <c r="TB47" s="126"/>
      <c r="TC47" s="126"/>
      <c r="TD47" s="126"/>
      <c r="TE47" s="126"/>
      <c r="TF47" s="126"/>
      <c r="TG47" s="126"/>
      <c r="TH47" s="126"/>
      <c r="TI47" s="126"/>
      <c r="TJ47" s="126"/>
      <c r="TK47" s="126"/>
      <c r="TL47" s="126"/>
      <c r="TM47" s="126"/>
      <c r="TN47" s="126"/>
      <c r="TO47" s="126"/>
      <c r="TP47" s="126"/>
      <c r="TQ47" s="126"/>
      <c r="TR47" s="126"/>
      <c r="TS47" s="126"/>
      <c r="TT47" s="126"/>
      <c r="TU47" s="126"/>
      <c r="TV47" s="126"/>
      <c r="TW47" s="126"/>
      <c r="TX47" s="126"/>
      <c r="TY47" s="126"/>
      <c r="TZ47" s="126"/>
      <c r="UA47" s="126"/>
      <c r="UB47" s="126"/>
      <c r="UC47" s="126"/>
      <c r="UD47" s="126"/>
      <c r="UE47" s="126"/>
      <c r="UF47" s="126"/>
      <c r="UG47" s="126"/>
      <c r="UH47" s="126"/>
      <c r="UI47" s="126"/>
      <c r="UJ47" s="126"/>
      <c r="UK47" s="126"/>
      <c r="UL47" s="126"/>
      <c r="UM47" s="126"/>
      <c r="UN47" s="126"/>
      <c r="UO47" s="126"/>
      <c r="UP47" s="126"/>
      <c r="UQ47" s="126"/>
      <c r="UR47" s="126"/>
      <c r="US47" s="126"/>
      <c r="UT47" s="126"/>
      <c r="UU47" s="126"/>
      <c r="UV47" s="126"/>
      <c r="UW47" s="126"/>
      <c r="UX47" s="126"/>
      <c r="UY47" s="126"/>
      <c r="UZ47" s="126"/>
      <c r="VA47" s="126"/>
      <c r="VB47" s="126"/>
      <c r="VC47" s="126"/>
      <c r="VD47" s="126"/>
      <c r="VE47" s="126"/>
      <c r="VF47" s="126"/>
      <c r="VG47" s="126"/>
      <c r="VH47" s="126"/>
      <c r="VI47" s="126"/>
      <c r="VJ47" s="126"/>
      <c r="VK47" s="126"/>
      <c r="VL47" s="126"/>
      <c r="VM47" s="126"/>
      <c r="VN47" s="126"/>
      <c r="VO47" s="126"/>
      <c r="VP47" s="126"/>
      <c r="VQ47" s="126"/>
      <c r="VR47" s="126"/>
      <c r="VS47" s="126"/>
      <c r="VT47" s="126"/>
      <c r="VU47" s="126"/>
      <c r="VV47" s="126"/>
      <c r="VW47" s="126"/>
      <c r="VX47" s="126"/>
      <c r="VY47" s="126"/>
      <c r="VZ47" s="126"/>
      <c r="WA47" s="126"/>
      <c r="WB47" s="126"/>
      <c r="WC47" s="126"/>
      <c r="WD47" s="126"/>
      <c r="WE47" s="126"/>
      <c r="WF47" s="126"/>
      <c r="WG47" s="126"/>
      <c r="WH47" s="126"/>
      <c r="WI47" s="126"/>
      <c r="WJ47" s="126"/>
      <c r="WK47" s="126"/>
      <c r="WL47" s="126"/>
      <c r="WM47" s="126"/>
      <c r="WN47" s="126"/>
      <c r="WO47" s="126"/>
      <c r="WP47" s="126"/>
      <c r="WQ47" s="126"/>
      <c r="WR47" s="126"/>
      <c r="WS47" s="126"/>
      <c r="WT47" s="126"/>
      <c r="WU47" s="126"/>
      <c r="WV47" s="126"/>
      <c r="WW47" s="126"/>
      <c r="WX47" s="126"/>
      <c r="WY47" s="126"/>
      <c r="WZ47" s="126"/>
      <c r="XA47" s="126"/>
      <c r="XB47" s="126"/>
      <c r="XC47" s="126"/>
      <c r="XD47" s="126"/>
      <c r="XE47" s="126"/>
      <c r="XF47" s="126"/>
      <c r="XG47" s="126"/>
      <c r="XH47" s="126"/>
      <c r="XI47" s="126"/>
      <c r="XJ47" s="126"/>
      <c r="XK47" s="126"/>
      <c r="XL47" s="126"/>
      <c r="XM47" s="126"/>
      <c r="XN47" s="126"/>
      <c r="XO47" s="126"/>
      <c r="XP47" s="126"/>
      <c r="XQ47" s="126"/>
      <c r="XR47" s="126"/>
      <c r="XS47" s="126"/>
      <c r="XT47" s="126"/>
      <c r="XU47" s="126"/>
      <c r="XV47" s="126"/>
      <c r="XW47" s="126"/>
      <c r="XX47" s="126"/>
      <c r="XY47" s="126"/>
      <c r="XZ47" s="126"/>
      <c r="YA47" s="126"/>
      <c r="YB47" s="126"/>
      <c r="YC47" s="126"/>
      <c r="YD47" s="126"/>
      <c r="YE47" s="126"/>
      <c r="YF47" s="126"/>
      <c r="YG47" s="126"/>
      <c r="YH47" s="126"/>
      <c r="YI47" s="126"/>
      <c r="YJ47" s="126"/>
      <c r="YK47" s="126"/>
      <c r="YL47" s="126"/>
      <c r="YM47" s="126"/>
      <c r="YN47" s="126"/>
      <c r="YO47" s="126"/>
      <c r="YP47" s="126"/>
      <c r="YQ47" s="126"/>
      <c r="YR47" s="126"/>
      <c r="YS47" s="126"/>
      <c r="YT47" s="126"/>
      <c r="YU47" s="126"/>
      <c r="YV47" s="126"/>
      <c r="YW47" s="126"/>
      <c r="YX47" s="126"/>
      <c r="YY47" s="126"/>
      <c r="YZ47" s="126"/>
      <c r="ZA47" s="126"/>
      <c r="ZB47" s="126"/>
      <c r="ZC47" s="126"/>
      <c r="ZD47" s="126"/>
      <c r="ZE47" s="126"/>
      <c r="ZF47" s="126"/>
      <c r="ZG47" s="126"/>
      <c r="ZH47" s="126"/>
      <c r="ZI47" s="126"/>
      <c r="ZJ47" s="126"/>
      <c r="ZK47" s="126"/>
      <c r="ZL47" s="126"/>
      <c r="ZM47" s="126"/>
      <c r="ZN47" s="126"/>
      <c r="ZO47" s="126"/>
      <c r="ZP47" s="126"/>
      <c r="ZQ47" s="126"/>
      <c r="ZR47" s="126"/>
      <c r="ZS47" s="126"/>
      <c r="ZT47" s="126"/>
      <c r="ZU47" s="126"/>
      <c r="ZV47" s="126"/>
      <c r="ZW47" s="126"/>
      <c r="ZX47" s="126"/>
      <c r="ZY47" s="126"/>
      <c r="ZZ47" s="126"/>
      <c r="AAA47" s="126"/>
      <c r="AAB47" s="126"/>
      <c r="AAC47" s="126"/>
      <c r="AAD47" s="126"/>
      <c r="AAE47" s="126"/>
      <c r="AAF47" s="126"/>
      <c r="AAG47" s="126"/>
      <c r="AAH47" s="126"/>
      <c r="AAI47" s="126"/>
      <c r="AAJ47" s="126"/>
      <c r="AAK47" s="126"/>
      <c r="AAL47" s="126"/>
      <c r="AAM47" s="126"/>
      <c r="AAN47" s="126"/>
      <c r="AAO47" s="126"/>
      <c r="AAP47" s="126"/>
      <c r="AAQ47" s="126"/>
      <c r="AAR47" s="126"/>
      <c r="AAS47" s="126"/>
      <c r="AAT47" s="126"/>
      <c r="AAU47" s="126"/>
      <c r="AAV47" s="126"/>
      <c r="AAW47" s="126"/>
      <c r="AAX47" s="126"/>
      <c r="AAY47" s="126"/>
      <c r="AAZ47" s="126"/>
      <c r="ABA47" s="126"/>
      <c r="ABB47" s="126"/>
      <c r="ABC47" s="126"/>
      <c r="ABD47" s="126"/>
      <c r="ABE47" s="126"/>
      <c r="ABF47" s="126"/>
      <c r="ABG47" s="126"/>
      <c r="ABH47" s="126"/>
      <c r="ABI47" s="126"/>
      <c r="ABJ47" s="126"/>
      <c r="ABK47" s="126"/>
      <c r="ABL47" s="126"/>
      <c r="ABM47" s="126"/>
      <c r="ABN47" s="126"/>
      <c r="ABO47" s="126"/>
      <c r="ABP47" s="126"/>
      <c r="ABQ47" s="126"/>
      <c r="ABR47" s="126"/>
      <c r="ABS47" s="126"/>
      <c r="ABT47" s="126"/>
      <c r="ABU47" s="126"/>
      <c r="ABV47" s="126"/>
      <c r="ABW47" s="126"/>
      <c r="ABX47" s="126"/>
      <c r="ABY47" s="126"/>
      <c r="ABZ47" s="126"/>
      <c r="ACA47" s="126"/>
      <c r="ACB47" s="126"/>
      <c r="ACC47" s="126"/>
      <c r="ACD47" s="126"/>
      <c r="ACE47" s="126"/>
      <c r="ACF47" s="126"/>
      <c r="ACG47" s="126"/>
      <c r="ACH47" s="126"/>
      <c r="ACI47" s="126"/>
      <c r="ACJ47" s="126"/>
      <c r="ACK47" s="126"/>
      <c r="ACL47" s="126"/>
      <c r="ACM47" s="126"/>
      <c r="ACN47" s="126"/>
      <c r="ACO47" s="126"/>
      <c r="ACP47" s="126"/>
      <c r="ACQ47" s="126"/>
      <c r="ACR47" s="126"/>
      <c r="ACS47" s="126"/>
      <c r="ACT47" s="126"/>
      <c r="ACU47" s="126"/>
      <c r="ACV47" s="126"/>
      <c r="ACW47" s="126"/>
      <c r="ACX47" s="126"/>
      <c r="ACY47" s="126"/>
      <c r="ACZ47" s="126"/>
      <c r="ADA47" s="126"/>
      <c r="ADB47" s="126"/>
      <c r="ADC47" s="126"/>
      <c r="ADD47" s="126"/>
      <c r="ADE47" s="126"/>
      <c r="ADF47" s="126"/>
      <c r="ADG47" s="126"/>
      <c r="ADH47" s="126"/>
      <c r="ADI47" s="126"/>
      <c r="ADJ47" s="126"/>
      <c r="ADK47" s="126"/>
      <c r="ADL47" s="126"/>
      <c r="ADM47" s="126"/>
      <c r="ADN47" s="126"/>
      <c r="ADO47" s="126"/>
      <c r="ADP47" s="126"/>
      <c r="ADQ47" s="126"/>
      <c r="ADR47" s="126"/>
      <c r="ADS47" s="126"/>
      <c r="ADT47" s="126"/>
      <c r="ADU47" s="126"/>
      <c r="ADV47" s="126"/>
      <c r="ADW47" s="126"/>
      <c r="ADX47" s="126"/>
      <c r="ADY47" s="126"/>
      <c r="ADZ47" s="126"/>
      <c r="AEA47" s="126"/>
      <c r="AEB47" s="126"/>
      <c r="AEC47" s="126"/>
      <c r="AED47" s="126"/>
      <c r="AEE47" s="126"/>
      <c r="AEF47" s="126"/>
      <c r="AEG47" s="126"/>
      <c r="AEH47" s="126"/>
      <c r="AEI47" s="126"/>
      <c r="AEJ47" s="126"/>
      <c r="AEK47" s="126"/>
      <c r="AEL47" s="126"/>
      <c r="AEM47" s="126"/>
      <c r="AEN47" s="126"/>
      <c r="AEO47" s="126"/>
      <c r="AEP47" s="126"/>
      <c r="AEQ47" s="126"/>
      <c r="AER47" s="126"/>
      <c r="AES47" s="126"/>
      <c r="AET47" s="126"/>
      <c r="AEU47" s="126"/>
      <c r="AEV47" s="126"/>
      <c r="AEW47" s="126"/>
      <c r="AEX47" s="126"/>
      <c r="AEY47" s="126"/>
      <c r="AEZ47" s="126"/>
      <c r="AFA47" s="126"/>
      <c r="AFB47" s="126"/>
      <c r="AFC47" s="126"/>
      <c r="AFD47" s="126"/>
      <c r="AFE47" s="126"/>
      <c r="AFF47" s="126"/>
      <c r="AFG47" s="126"/>
      <c r="AFH47" s="126"/>
      <c r="AFI47" s="126"/>
      <c r="AFJ47" s="126"/>
      <c r="AFK47" s="126"/>
      <c r="AFL47" s="126"/>
      <c r="AFM47" s="126"/>
      <c r="AFN47" s="126"/>
      <c r="AFO47" s="126"/>
      <c r="AFP47" s="126"/>
      <c r="AFQ47" s="126"/>
      <c r="AFR47" s="126"/>
      <c r="AFS47" s="126"/>
      <c r="AFT47" s="126"/>
      <c r="AFU47" s="126"/>
      <c r="AFV47" s="126"/>
      <c r="AFW47" s="126"/>
      <c r="AFX47" s="126"/>
      <c r="AFY47" s="126"/>
      <c r="AFZ47" s="126"/>
      <c r="AGA47" s="126"/>
      <c r="AGB47" s="126"/>
      <c r="AGC47" s="126"/>
      <c r="AGD47" s="126"/>
      <c r="AGE47" s="126"/>
      <c r="AGF47" s="126"/>
      <c r="AGG47" s="126"/>
      <c r="AGH47" s="126"/>
      <c r="AGI47" s="126"/>
      <c r="AGJ47" s="126"/>
      <c r="AGK47" s="126"/>
      <c r="AGL47" s="126"/>
      <c r="AGM47" s="126"/>
      <c r="AGN47" s="126"/>
      <c r="AGO47" s="126"/>
      <c r="AGP47" s="126"/>
      <c r="AGQ47" s="126"/>
      <c r="AGR47" s="126"/>
      <c r="AGS47" s="126"/>
      <c r="AGT47" s="126"/>
      <c r="AGU47" s="126"/>
      <c r="AGV47" s="126"/>
      <c r="AGW47" s="126"/>
      <c r="AGX47" s="126"/>
      <c r="AGY47" s="126"/>
      <c r="AGZ47" s="126"/>
      <c r="AHA47" s="126"/>
      <c r="AHB47" s="126"/>
      <c r="AHC47" s="126"/>
      <c r="AHD47" s="126"/>
      <c r="AHE47" s="126"/>
      <c r="AHF47" s="126"/>
      <c r="AHG47" s="126"/>
      <c r="AHH47" s="126"/>
      <c r="AHI47" s="126"/>
      <c r="AHJ47" s="126"/>
      <c r="AHK47" s="126"/>
      <c r="AHL47" s="126"/>
      <c r="AHM47" s="126"/>
      <c r="AHN47" s="126"/>
      <c r="AHO47" s="126"/>
      <c r="AHP47" s="126"/>
      <c r="AHQ47" s="126"/>
      <c r="AHR47" s="126"/>
      <c r="AHS47" s="126"/>
      <c r="AHT47" s="126"/>
      <c r="AHU47" s="126"/>
      <c r="AHV47" s="126"/>
      <c r="AHW47" s="126"/>
      <c r="AHX47" s="126"/>
      <c r="AHY47" s="126"/>
      <c r="AHZ47" s="126"/>
      <c r="AIA47" s="126"/>
      <c r="AIB47" s="126"/>
      <c r="AIC47" s="126"/>
      <c r="AID47" s="126"/>
      <c r="AIE47" s="126"/>
      <c r="AIF47" s="126"/>
      <c r="AIG47" s="126"/>
      <c r="AIH47" s="126"/>
      <c r="AII47" s="126"/>
      <c r="AIJ47" s="126"/>
      <c r="AIK47" s="126"/>
      <c r="AIL47" s="126"/>
      <c r="AIM47" s="126"/>
      <c r="AIN47" s="126"/>
      <c r="AIO47" s="126"/>
      <c r="AIP47" s="126"/>
      <c r="AIQ47" s="126"/>
      <c r="AIR47" s="126"/>
      <c r="AIS47" s="126"/>
      <c r="AIT47" s="126"/>
      <c r="AIU47" s="126"/>
      <c r="AIV47" s="126"/>
      <c r="AIW47" s="126"/>
      <c r="AIX47" s="126"/>
      <c r="AIY47" s="126"/>
      <c r="AIZ47" s="126"/>
      <c r="AJA47" s="126"/>
      <c r="AJB47" s="126"/>
      <c r="AJC47" s="126"/>
      <c r="AJD47" s="126"/>
      <c r="AJE47" s="126"/>
      <c r="AJF47" s="126"/>
      <c r="AJG47" s="126"/>
      <c r="AJH47" s="126"/>
      <c r="AJI47" s="126"/>
      <c r="AJJ47" s="126"/>
      <c r="AJK47" s="126"/>
      <c r="AJL47" s="126"/>
      <c r="AJM47" s="126"/>
      <c r="AJN47" s="126"/>
      <c r="AJO47" s="126"/>
      <c r="AJP47" s="126"/>
      <c r="AJQ47" s="126"/>
      <c r="AJR47" s="126"/>
      <c r="AJS47" s="126"/>
      <c r="AJT47" s="126"/>
      <c r="AJU47" s="126"/>
      <c r="AJV47" s="126"/>
      <c r="AJW47" s="126"/>
      <c r="AJX47" s="126"/>
      <c r="AJY47" s="126"/>
      <c r="AJZ47" s="126"/>
      <c r="AKA47" s="126"/>
      <c r="AKB47" s="126"/>
      <c r="AKC47" s="126"/>
      <c r="AKD47" s="126"/>
      <c r="AKE47" s="126"/>
      <c r="AKF47" s="126"/>
      <c r="AKG47" s="126"/>
      <c r="AKH47" s="126"/>
      <c r="AKI47" s="126"/>
      <c r="AKJ47" s="126"/>
      <c r="AKK47" s="126"/>
      <c r="AKL47" s="126"/>
      <c r="AKM47" s="126"/>
      <c r="AKN47" s="126"/>
      <c r="AKO47" s="126"/>
      <c r="AKP47" s="126"/>
      <c r="AKQ47" s="126"/>
      <c r="AKR47" s="126"/>
      <c r="AKS47" s="126"/>
      <c r="AKT47" s="126"/>
      <c r="AKU47" s="126"/>
      <c r="AKV47" s="126"/>
      <c r="AKW47" s="126"/>
      <c r="AKX47" s="126"/>
      <c r="AKY47" s="126"/>
      <c r="AKZ47" s="126"/>
      <c r="ALA47" s="126"/>
      <c r="ALB47" s="126"/>
      <c r="ALC47" s="126"/>
      <c r="ALD47" s="126"/>
      <c r="ALE47" s="126"/>
      <c r="ALF47" s="126"/>
      <c r="ALG47" s="126"/>
      <c r="ALH47" s="126"/>
      <c r="ALI47" s="126"/>
      <c r="ALJ47" s="126"/>
      <c r="ALK47" s="126"/>
      <c r="ALL47" s="126"/>
      <c r="ALM47" s="126"/>
      <c r="ALN47" s="126"/>
      <c r="ALO47" s="126"/>
      <c r="ALP47" s="126"/>
      <c r="ALQ47" s="126"/>
      <c r="ALR47" s="126"/>
      <c r="ALS47" s="126"/>
      <c r="ALT47" s="126"/>
      <c r="ALU47" s="126"/>
      <c r="ALV47" s="126"/>
      <c r="ALW47" s="126"/>
      <c r="ALX47" s="126"/>
      <c r="ALY47" s="126"/>
      <c r="ALZ47" s="126"/>
      <c r="AMA47" s="126"/>
      <c r="AMB47" s="126"/>
      <c r="AMC47" s="126"/>
      <c r="AMD47" s="126"/>
      <c r="AME47" s="126"/>
      <c r="AMF47" s="126"/>
      <c r="AMG47" s="126"/>
      <c r="AMH47" s="126"/>
      <c r="AMI47" s="126"/>
      <c r="AMJ47" s="126"/>
      <c r="AMK47" s="126"/>
      <c r="AML47" s="126"/>
      <c r="AMM47" s="126"/>
      <c r="AMN47" s="126"/>
      <c r="AMO47" s="126"/>
      <c r="AMP47" s="126"/>
      <c r="AMQ47" s="126"/>
      <c r="AMR47" s="126"/>
      <c r="AMS47" s="126"/>
      <c r="AMT47" s="126"/>
      <c r="AMU47" s="126"/>
      <c r="AMV47" s="126"/>
      <c r="AMW47" s="126"/>
      <c r="AMX47" s="126"/>
      <c r="AMY47" s="126"/>
      <c r="AMZ47" s="126"/>
      <c r="ANA47" s="126"/>
      <c r="ANB47" s="126"/>
      <c r="ANC47" s="126"/>
      <c r="AND47" s="126"/>
      <c r="ANE47" s="126"/>
      <c r="ANF47" s="126"/>
      <c r="ANG47" s="126"/>
      <c r="ANH47" s="126"/>
      <c r="ANI47" s="126"/>
      <c r="ANJ47" s="126"/>
      <c r="ANK47" s="126"/>
      <c r="ANL47" s="126"/>
      <c r="ANM47" s="126"/>
      <c r="ANN47" s="126"/>
      <c r="ANO47" s="126"/>
      <c r="ANP47" s="126"/>
      <c r="ANQ47" s="126"/>
      <c r="ANR47" s="126"/>
      <c r="ANS47" s="126"/>
      <c r="ANT47" s="126"/>
      <c r="ANU47" s="126"/>
      <c r="ANV47" s="126"/>
      <c r="ANW47" s="126"/>
      <c r="ANX47" s="126"/>
      <c r="ANY47" s="126"/>
      <c r="ANZ47" s="126"/>
      <c r="AOA47" s="126"/>
      <c r="AOB47" s="126"/>
      <c r="AOC47" s="126"/>
      <c r="AOD47" s="126"/>
      <c r="AOE47" s="126"/>
      <c r="AOF47" s="126"/>
      <c r="AOG47" s="126"/>
      <c r="AOH47" s="126"/>
      <c r="AOI47" s="126"/>
      <c r="AOJ47" s="126"/>
      <c r="AOK47" s="126"/>
      <c r="AOL47" s="126"/>
      <c r="AOM47" s="126"/>
      <c r="AON47" s="126"/>
      <c r="AOO47" s="126"/>
      <c r="AOP47" s="126"/>
      <c r="AOQ47" s="126"/>
      <c r="AOR47" s="126"/>
      <c r="AOS47" s="126"/>
      <c r="AOT47" s="126"/>
      <c r="AOU47" s="126"/>
      <c r="AOV47" s="126"/>
      <c r="AOW47" s="126"/>
      <c r="AOX47" s="126"/>
      <c r="AOY47" s="126"/>
      <c r="AOZ47" s="126"/>
      <c r="APA47" s="126"/>
      <c r="APB47" s="126"/>
      <c r="APC47" s="126"/>
      <c r="APD47" s="126"/>
      <c r="APE47" s="126"/>
      <c r="APF47" s="126"/>
      <c r="APG47" s="126"/>
      <c r="APH47" s="126"/>
      <c r="API47" s="126"/>
      <c r="APJ47" s="126"/>
      <c r="APK47" s="126"/>
      <c r="APL47" s="126"/>
      <c r="APM47" s="126"/>
      <c r="APN47" s="126"/>
      <c r="APO47" s="126"/>
      <c r="APP47" s="126"/>
      <c r="APQ47" s="126"/>
      <c r="APR47" s="126"/>
      <c r="APS47" s="126"/>
      <c r="APT47" s="126"/>
      <c r="APU47" s="126"/>
      <c r="APV47" s="126"/>
      <c r="APW47" s="126"/>
      <c r="APX47" s="126"/>
      <c r="APY47" s="126"/>
      <c r="APZ47" s="126"/>
      <c r="AQA47" s="126"/>
      <c r="AQB47" s="126"/>
      <c r="AQC47" s="126"/>
      <c r="AQD47" s="126"/>
      <c r="AQE47" s="126"/>
      <c r="AQF47" s="126"/>
      <c r="AQG47" s="126"/>
      <c r="AQH47" s="126"/>
      <c r="AQI47" s="126"/>
      <c r="AQJ47" s="126"/>
      <c r="AQK47" s="126"/>
      <c r="AQL47" s="126"/>
      <c r="AQM47" s="126"/>
      <c r="AQN47" s="126"/>
      <c r="AQO47" s="126"/>
      <c r="AQP47" s="126"/>
      <c r="AQQ47" s="126"/>
      <c r="AQR47" s="126"/>
      <c r="AQS47" s="126"/>
      <c r="AQT47" s="126"/>
      <c r="AQU47" s="126"/>
      <c r="AQV47" s="126"/>
      <c r="AQW47" s="126"/>
      <c r="AQX47" s="126"/>
      <c r="AQY47" s="126"/>
      <c r="AQZ47" s="126"/>
      <c r="ARA47" s="126"/>
      <c r="ARB47" s="126"/>
      <c r="ARC47" s="126"/>
      <c r="ARD47" s="126"/>
      <c r="ARE47" s="126"/>
      <c r="ARF47" s="126"/>
      <c r="ARG47" s="126"/>
      <c r="ARH47" s="126"/>
      <c r="ARI47" s="126"/>
      <c r="ARJ47" s="126"/>
      <c r="ARK47" s="126"/>
      <c r="ARL47" s="126"/>
      <c r="ARM47" s="126"/>
      <c r="ARN47" s="126"/>
      <c r="ARO47" s="126"/>
      <c r="ARP47" s="126"/>
      <c r="ARQ47" s="126"/>
      <c r="ARR47" s="126"/>
      <c r="ARS47" s="126"/>
      <c r="ART47" s="126"/>
      <c r="ARU47" s="126"/>
      <c r="ARV47" s="126"/>
      <c r="ARW47" s="126"/>
      <c r="ARX47" s="126"/>
      <c r="ARY47" s="126"/>
      <c r="ARZ47" s="126"/>
      <c r="ASA47" s="126"/>
      <c r="ASB47" s="126"/>
      <c r="ASC47" s="126"/>
      <c r="ASD47" s="126"/>
      <c r="ASE47" s="126"/>
      <c r="ASF47" s="126"/>
      <c r="ASG47" s="126"/>
      <c r="ASH47" s="126"/>
      <c r="ASI47" s="126"/>
      <c r="ASJ47" s="126"/>
      <c r="ASK47" s="126"/>
      <c r="ASL47" s="126"/>
      <c r="ASM47" s="126"/>
      <c r="ASN47" s="126"/>
      <c r="ASO47" s="126"/>
      <c r="ASP47" s="126"/>
      <c r="ASQ47" s="126"/>
      <c r="ASR47" s="126"/>
      <c r="ASS47" s="126"/>
      <c r="AST47" s="126"/>
      <c r="ASU47" s="126"/>
      <c r="ASV47" s="126"/>
      <c r="ASW47" s="126"/>
      <c r="ASX47" s="126"/>
      <c r="ASY47" s="126"/>
      <c r="ASZ47" s="126"/>
      <c r="ATA47" s="126"/>
      <c r="ATB47" s="126"/>
      <c r="ATC47" s="126"/>
      <c r="ATD47" s="126"/>
      <c r="ATE47" s="126"/>
      <c r="ATF47" s="126"/>
      <c r="ATG47" s="126"/>
      <c r="ATH47" s="126"/>
      <c r="ATI47" s="126"/>
      <c r="ATJ47" s="126"/>
      <c r="ATK47" s="126"/>
      <c r="ATL47" s="126"/>
      <c r="ATM47" s="126"/>
      <c r="ATN47" s="126"/>
      <c r="ATO47" s="126"/>
      <c r="ATP47" s="126"/>
      <c r="ATQ47" s="126"/>
      <c r="ATR47" s="126"/>
      <c r="ATS47" s="126"/>
      <c r="ATT47" s="126"/>
      <c r="ATU47" s="126"/>
      <c r="ATV47" s="126"/>
      <c r="ATW47" s="126"/>
      <c r="ATX47" s="126"/>
      <c r="ATY47" s="126"/>
      <c r="ATZ47" s="126"/>
      <c r="AUA47" s="126"/>
      <c r="AUB47" s="126"/>
      <c r="AUC47" s="126"/>
      <c r="AUD47" s="126"/>
      <c r="AUE47" s="126"/>
      <c r="AUF47" s="126"/>
      <c r="AUG47" s="126"/>
      <c r="AUH47" s="126"/>
      <c r="AUI47" s="126"/>
      <c r="AUJ47" s="126"/>
      <c r="AUK47" s="126"/>
      <c r="AUL47" s="126"/>
      <c r="AUM47" s="126"/>
      <c r="AUN47" s="126"/>
      <c r="AUO47" s="126"/>
      <c r="AUP47" s="126"/>
      <c r="AUQ47" s="126"/>
      <c r="AUR47" s="126"/>
      <c r="AUS47" s="126"/>
      <c r="AUT47" s="126"/>
      <c r="AUU47" s="126"/>
      <c r="AUV47" s="126"/>
      <c r="AUW47" s="126"/>
      <c r="AUX47" s="126"/>
      <c r="AUY47" s="126"/>
      <c r="AUZ47" s="126"/>
      <c r="AVA47" s="126"/>
      <c r="AVB47" s="126"/>
      <c r="AVC47" s="126"/>
      <c r="AVD47" s="126"/>
      <c r="AVE47" s="126"/>
      <c r="AVF47" s="126"/>
      <c r="AVG47" s="126"/>
      <c r="AVH47" s="126"/>
      <c r="AVI47" s="126"/>
      <c r="AVJ47" s="126"/>
      <c r="AVK47" s="126"/>
      <c r="AVL47" s="126"/>
      <c r="AVM47" s="126"/>
      <c r="AVN47" s="126"/>
      <c r="AVO47" s="126"/>
      <c r="AVP47" s="126"/>
      <c r="AVQ47" s="126"/>
      <c r="AVR47" s="126"/>
      <c r="AVS47" s="126"/>
      <c r="AVT47" s="126"/>
      <c r="AVU47" s="126"/>
      <c r="AVV47" s="126"/>
      <c r="AVW47" s="126"/>
      <c r="AVX47" s="126"/>
      <c r="AVY47" s="126"/>
      <c r="AVZ47" s="126"/>
      <c r="AWA47" s="126"/>
      <c r="AWB47" s="126"/>
      <c r="AWC47" s="126"/>
      <c r="AWD47" s="126"/>
      <c r="AWE47" s="126"/>
      <c r="AWF47" s="126"/>
      <c r="AWG47" s="126"/>
      <c r="AWH47" s="126"/>
      <c r="AWI47" s="126"/>
      <c r="AWJ47" s="126"/>
      <c r="AWK47" s="126"/>
      <c r="AWL47" s="126"/>
      <c r="AWM47" s="126"/>
      <c r="AWN47" s="126"/>
      <c r="AWO47" s="126"/>
      <c r="AWP47" s="126"/>
      <c r="AWQ47" s="126"/>
      <c r="AWR47" s="126"/>
      <c r="AWS47" s="126"/>
      <c r="AWT47" s="126"/>
      <c r="AWU47" s="126"/>
      <c r="AWV47" s="126"/>
      <c r="AWW47" s="126"/>
      <c r="AWX47" s="126"/>
      <c r="AWY47" s="126"/>
      <c r="AWZ47" s="126"/>
      <c r="AXA47" s="126"/>
      <c r="AXB47" s="126"/>
      <c r="AXC47" s="126"/>
      <c r="AXD47" s="126"/>
      <c r="AXE47" s="126"/>
      <c r="AXF47" s="126"/>
      <c r="AXG47" s="126"/>
      <c r="AXH47" s="126"/>
      <c r="AXI47" s="126"/>
      <c r="AXJ47" s="126"/>
      <c r="AXK47" s="126"/>
      <c r="AXL47" s="126"/>
      <c r="AXM47" s="126"/>
      <c r="AXN47" s="126"/>
      <c r="AXO47" s="126"/>
      <c r="AXP47" s="126"/>
      <c r="AXQ47" s="126"/>
      <c r="AXR47" s="126"/>
      <c r="AXS47" s="126"/>
      <c r="AXT47" s="126"/>
      <c r="AXU47" s="126"/>
      <c r="AXV47" s="126"/>
      <c r="AXW47" s="126"/>
      <c r="AXX47" s="126"/>
      <c r="AXY47" s="126"/>
      <c r="AXZ47" s="126"/>
      <c r="AYA47" s="126"/>
      <c r="AYB47" s="126"/>
      <c r="AYC47" s="126"/>
      <c r="AYD47" s="126"/>
      <c r="AYE47" s="126"/>
      <c r="AYF47" s="126"/>
      <c r="AYG47" s="126"/>
      <c r="AYH47" s="126"/>
      <c r="AYI47" s="126"/>
      <c r="AYJ47" s="126"/>
      <c r="AYK47" s="126"/>
      <c r="AYL47" s="126"/>
      <c r="AYM47" s="126"/>
      <c r="AYN47" s="126"/>
      <c r="AYO47" s="126"/>
      <c r="AYP47" s="126"/>
      <c r="AYQ47" s="126"/>
      <c r="AYR47" s="126"/>
      <c r="AYS47" s="126"/>
      <c r="AYT47" s="126"/>
      <c r="AYU47" s="126"/>
      <c r="AYV47" s="126"/>
      <c r="AYW47" s="126"/>
      <c r="AYX47" s="126"/>
      <c r="AYY47" s="126"/>
      <c r="AYZ47" s="126"/>
      <c r="AZA47" s="126"/>
      <c r="AZB47" s="126"/>
      <c r="AZC47" s="126"/>
      <c r="AZD47" s="126"/>
      <c r="AZE47" s="126"/>
      <c r="AZF47" s="126"/>
      <c r="AZG47" s="126"/>
      <c r="AZH47" s="126"/>
      <c r="AZI47" s="126"/>
      <c r="AZJ47" s="126"/>
      <c r="AZK47" s="126"/>
      <c r="AZL47" s="126"/>
      <c r="AZM47" s="126"/>
      <c r="AZN47" s="126"/>
      <c r="AZO47" s="126"/>
      <c r="AZP47" s="126"/>
      <c r="AZQ47" s="126"/>
      <c r="AZR47" s="126"/>
      <c r="AZS47" s="126"/>
      <c r="AZT47" s="126"/>
      <c r="AZU47" s="126"/>
      <c r="AZV47" s="126"/>
      <c r="AZW47" s="126"/>
      <c r="AZX47" s="126"/>
      <c r="AZY47" s="126"/>
      <c r="AZZ47" s="126"/>
      <c r="BAA47" s="126"/>
      <c r="BAB47" s="126"/>
      <c r="BAC47" s="126"/>
      <c r="BAD47" s="126"/>
      <c r="BAE47" s="126"/>
      <c r="BAF47" s="126"/>
      <c r="BAG47" s="126"/>
      <c r="BAH47" s="126"/>
      <c r="BAI47" s="126"/>
      <c r="BAJ47" s="126"/>
      <c r="BAK47" s="126"/>
      <c r="BAL47" s="126"/>
      <c r="BAM47" s="126"/>
      <c r="BAN47" s="126"/>
      <c r="BAO47" s="126"/>
      <c r="BAP47" s="126"/>
      <c r="BAQ47" s="126"/>
      <c r="BAR47" s="126"/>
      <c r="BAS47" s="126"/>
      <c r="BAT47" s="126"/>
      <c r="BAU47" s="126"/>
      <c r="BAV47" s="126"/>
      <c r="BAW47" s="126"/>
      <c r="BAX47" s="126"/>
      <c r="BAY47" s="126"/>
      <c r="BAZ47" s="126"/>
      <c r="BBA47" s="126"/>
      <c r="BBB47" s="126"/>
      <c r="BBC47" s="126"/>
      <c r="BBD47" s="126"/>
      <c r="BBE47" s="126"/>
      <c r="BBF47" s="126"/>
      <c r="BBG47" s="126"/>
      <c r="BBH47" s="126"/>
      <c r="BBI47" s="126"/>
      <c r="BBJ47" s="126"/>
      <c r="BBK47" s="126"/>
      <c r="BBL47" s="126"/>
      <c r="BBM47" s="126"/>
      <c r="BBN47" s="126"/>
      <c r="BBO47" s="126"/>
      <c r="BBP47" s="126"/>
      <c r="BBQ47" s="126"/>
      <c r="BBR47" s="126"/>
      <c r="BBS47" s="126"/>
      <c r="BBT47" s="126"/>
      <c r="BBU47" s="126"/>
      <c r="BBV47" s="126"/>
      <c r="BBW47" s="126"/>
      <c r="BBX47" s="126"/>
      <c r="BBY47" s="126"/>
      <c r="BBZ47" s="126"/>
      <c r="BCA47" s="126"/>
      <c r="BCB47" s="126"/>
      <c r="BCC47" s="126"/>
      <c r="BCD47" s="126"/>
      <c r="BCE47" s="126"/>
      <c r="BCF47" s="126"/>
      <c r="BCG47" s="126"/>
      <c r="BCH47" s="126"/>
      <c r="BCI47" s="126"/>
      <c r="BCJ47" s="126"/>
      <c r="BCK47" s="126"/>
      <c r="BCL47" s="126"/>
      <c r="BCM47" s="126"/>
      <c r="BCN47" s="126"/>
      <c r="BCO47" s="126"/>
      <c r="BCP47" s="126"/>
      <c r="BCQ47" s="126"/>
      <c r="BCR47" s="126"/>
      <c r="BCS47" s="126"/>
      <c r="BCT47" s="126"/>
      <c r="BCU47" s="126"/>
      <c r="BCV47" s="126"/>
      <c r="BCW47" s="126"/>
      <c r="BCX47" s="126"/>
      <c r="BCY47" s="126"/>
      <c r="BCZ47" s="126"/>
      <c r="BDA47" s="126"/>
      <c r="BDB47" s="126"/>
      <c r="BDC47" s="126"/>
      <c r="BDD47" s="126"/>
      <c r="BDE47" s="126"/>
      <c r="BDF47" s="126"/>
      <c r="BDG47" s="126"/>
      <c r="BDH47" s="126"/>
      <c r="BDI47" s="126"/>
      <c r="BDJ47" s="126"/>
      <c r="BDK47" s="126"/>
      <c r="BDL47" s="126"/>
      <c r="BDM47" s="126"/>
      <c r="BDN47" s="126"/>
      <c r="BDO47" s="126"/>
      <c r="BDP47" s="126"/>
      <c r="BDQ47" s="126"/>
      <c r="BDR47" s="126"/>
      <c r="BDS47" s="126"/>
      <c r="BDT47" s="126"/>
      <c r="BDU47" s="126"/>
      <c r="BDV47" s="126"/>
      <c r="BDW47" s="126"/>
      <c r="BDX47" s="126"/>
      <c r="BDY47" s="126"/>
      <c r="BDZ47" s="126"/>
      <c r="BEA47" s="126"/>
      <c r="BEB47" s="126"/>
      <c r="BEC47" s="126"/>
      <c r="BED47" s="126"/>
      <c r="BEE47" s="126"/>
      <c r="BEF47" s="126"/>
      <c r="BEG47" s="126"/>
      <c r="BEH47" s="126"/>
      <c r="BEI47" s="126"/>
      <c r="BEJ47" s="126"/>
      <c r="BEK47" s="126"/>
      <c r="BEL47" s="126"/>
      <c r="BEM47" s="126"/>
      <c r="BEN47" s="126"/>
      <c r="BEO47" s="126"/>
      <c r="BEP47" s="126"/>
      <c r="BEQ47" s="126"/>
      <c r="BER47" s="126"/>
      <c r="BES47" s="126"/>
      <c r="BET47" s="126"/>
      <c r="BEU47" s="126"/>
      <c r="BEV47" s="126"/>
      <c r="BEW47" s="126"/>
      <c r="BEX47" s="126"/>
      <c r="BEY47" s="126"/>
      <c r="BEZ47" s="126"/>
      <c r="BFA47" s="126"/>
      <c r="BFB47" s="126"/>
      <c r="BFC47" s="126"/>
      <c r="BFD47" s="126"/>
      <c r="BFE47" s="126"/>
      <c r="BFF47" s="126"/>
      <c r="BFG47" s="126"/>
      <c r="BFH47" s="126"/>
      <c r="BFI47" s="126"/>
      <c r="BFJ47" s="126"/>
      <c r="BFK47" s="126"/>
      <c r="BFL47" s="126"/>
      <c r="BFM47" s="126"/>
      <c r="BFN47" s="126"/>
      <c r="BFO47" s="126"/>
      <c r="BFP47" s="126"/>
      <c r="BFQ47" s="126"/>
      <c r="BFR47" s="126"/>
      <c r="BFS47" s="126"/>
      <c r="BFT47" s="126"/>
      <c r="BFU47" s="126"/>
      <c r="BFV47" s="126"/>
      <c r="BFW47" s="126"/>
      <c r="BFX47" s="126"/>
      <c r="BFY47" s="126"/>
      <c r="BFZ47" s="126"/>
      <c r="BGA47" s="126"/>
      <c r="BGB47" s="126"/>
      <c r="BGC47" s="126"/>
      <c r="BGD47" s="126"/>
      <c r="BGE47" s="126"/>
      <c r="BGF47" s="126"/>
      <c r="BGG47" s="126"/>
      <c r="BGH47" s="126"/>
      <c r="BGI47" s="126"/>
      <c r="BGJ47" s="126"/>
      <c r="BGK47" s="126"/>
      <c r="BGL47" s="126"/>
      <c r="BGM47" s="126"/>
      <c r="BGN47" s="126"/>
      <c r="BGO47" s="126"/>
      <c r="BGP47" s="126"/>
      <c r="BGQ47" s="126"/>
      <c r="BGR47" s="126"/>
      <c r="BGS47" s="126"/>
      <c r="BGT47" s="126"/>
      <c r="BGU47" s="126"/>
      <c r="BGV47" s="126"/>
      <c r="BGW47" s="126"/>
      <c r="BGX47" s="126"/>
      <c r="BGY47" s="126"/>
      <c r="BGZ47" s="126"/>
      <c r="BHA47" s="126"/>
      <c r="BHB47" s="126"/>
      <c r="BHC47" s="126"/>
      <c r="BHD47" s="126"/>
      <c r="BHE47" s="126"/>
      <c r="BHF47" s="126"/>
      <c r="BHG47" s="126"/>
      <c r="BHH47" s="126"/>
      <c r="BHI47" s="126"/>
      <c r="BHJ47" s="126"/>
      <c r="BHK47" s="126"/>
      <c r="BHL47" s="126"/>
      <c r="BHM47" s="126"/>
      <c r="BHN47" s="126"/>
      <c r="BHO47" s="126"/>
      <c r="BHP47" s="126"/>
      <c r="BHQ47" s="126"/>
      <c r="BHR47" s="126"/>
      <c r="BHS47" s="126"/>
      <c r="BHT47" s="126"/>
      <c r="BHU47" s="126"/>
      <c r="BHV47" s="126"/>
      <c r="BHW47" s="126"/>
      <c r="BHX47" s="126"/>
      <c r="BHY47" s="126"/>
      <c r="BHZ47" s="126"/>
      <c r="BIA47" s="126"/>
      <c r="BIB47" s="126"/>
      <c r="BIC47" s="126"/>
      <c r="BID47" s="126"/>
      <c r="BIE47" s="126"/>
      <c r="BIF47" s="126"/>
      <c r="BIG47" s="126"/>
      <c r="BIH47" s="126"/>
      <c r="BII47" s="126"/>
      <c r="BIJ47" s="126"/>
      <c r="BIK47" s="126"/>
      <c r="BIL47" s="126"/>
      <c r="BIM47" s="126"/>
      <c r="BIN47" s="126"/>
      <c r="BIO47" s="126"/>
      <c r="BIP47" s="126"/>
      <c r="BIQ47" s="126"/>
      <c r="BIR47" s="126"/>
      <c r="BIS47" s="126"/>
      <c r="BIT47" s="126"/>
      <c r="BIU47" s="126"/>
      <c r="BIV47" s="126"/>
      <c r="BIW47" s="126"/>
      <c r="BIX47" s="126"/>
      <c r="BIY47" s="126"/>
      <c r="BIZ47" s="126"/>
      <c r="BJA47" s="126"/>
      <c r="BJB47" s="126"/>
      <c r="BJC47" s="126"/>
      <c r="BJD47" s="126"/>
      <c r="BJE47" s="126"/>
      <c r="BJF47" s="126"/>
      <c r="BJG47" s="126"/>
      <c r="BJH47" s="126"/>
      <c r="BJI47" s="126"/>
      <c r="BJJ47" s="126"/>
      <c r="BJK47" s="126"/>
      <c r="BJL47" s="126"/>
      <c r="BJM47" s="126"/>
      <c r="BJN47" s="126"/>
      <c r="BJO47" s="126"/>
      <c r="BJP47" s="126"/>
      <c r="BJQ47" s="126"/>
      <c r="BJR47" s="126"/>
      <c r="BJS47" s="126"/>
      <c r="BJT47" s="126"/>
      <c r="BJU47" s="126"/>
      <c r="BJV47" s="126"/>
      <c r="BJW47" s="126"/>
      <c r="BJX47" s="126"/>
      <c r="BJY47" s="126"/>
      <c r="BJZ47" s="126"/>
      <c r="BKA47" s="126"/>
      <c r="BKB47" s="126"/>
      <c r="BKC47" s="126"/>
      <c r="BKD47" s="126"/>
      <c r="BKE47" s="126"/>
      <c r="BKF47" s="126"/>
      <c r="BKG47" s="126"/>
      <c r="BKH47" s="126"/>
      <c r="BKI47" s="126"/>
      <c r="BKJ47" s="126"/>
      <c r="BKK47" s="126"/>
      <c r="BKL47" s="126"/>
      <c r="BKM47" s="126"/>
      <c r="BKN47" s="126"/>
      <c r="BKO47" s="126"/>
      <c r="BKP47" s="126"/>
      <c r="BKQ47" s="126"/>
      <c r="BKR47" s="126"/>
      <c r="BKS47" s="126"/>
      <c r="BKT47" s="126"/>
      <c r="BKU47" s="126"/>
      <c r="BKV47" s="126"/>
      <c r="BKW47" s="126"/>
      <c r="BKX47" s="126"/>
      <c r="BKY47" s="126"/>
      <c r="BKZ47" s="126"/>
      <c r="BLA47" s="126"/>
      <c r="BLB47" s="126"/>
      <c r="BLC47" s="126"/>
      <c r="BLD47" s="126"/>
      <c r="BLE47" s="126"/>
      <c r="BLF47" s="126"/>
      <c r="BLG47" s="126"/>
      <c r="BLH47" s="126"/>
      <c r="BLI47" s="126"/>
      <c r="BLJ47" s="126"/>
      <c r="BLK47" s="126"/>
      <c r="BLL47" s="126"/>
      <c r="BLM47" s="126"/>
      <c r="BLN47" s="126"/>
      <c r="BLO47" s="126"/>
      <c r="BLP47" s="126"/>
      <c r="BLQ47" s="126"/>
      <c r="BLR47" s="126"/>
      <c r="BLS47" s="126"/>
      <c r="BLT47" s="126"/>
      <c r="BLU47" s="126"/>
      <c r="BLV47" s="126"/>
      <c r="BLW47" s="126"/>
      <c r="BLX47" s="126"/>
      <c r="BLY47" s="126"/>
      <c r="BLZ47" s="126"/>
      <c r="BMA47" s="126"/>
      <c r="BMB47" s="126"/>
      <c r="BMC47" s="126"/>
      <c r="BMD47" s="126"/>
      <c r="BME47" s="126"/>
      <c r="BMF47" s="126"/>
      <c r="BMG47" s="126"/>
      <c r="BMH47" s="126"/>
      <c r="BMI47" s="126"/>
      <c r="BMJ47" s="126"/>
      <c r="BMK47" s="126"/>
      <c r="BML47" s="126"/>
      <c r="BMM47" s="126"/>
      <c r="BMN47" s="126"/>
      <c r="BMO47" s="126"/>
      <c r="BMP47" s="126"/>
      <c r="BMQ47" s="126"/>
      <c r="BMR47" s="126"/>
      <c r="BMS47" s="126"/>
      <c r="BMT47" s="126"/>
      <c r="BMU47" s="126"/>
      <c r="BMV47" s="126"/>
      <c r="BMW47" s="126"/>
      <c r="BMX47" s="126"/>
      <c r="BMY47" s="126"/>
      <c r="BMZ47" s="126"/>
      <c r="BNA47" s="126"/>
      <c r="BNB47" s="126"/>
      <c r="BNC47" s="126"/>
      <c r="BND47" s="126"/>
      <c r="BNE47" s="126"/>
      <c r="BNF47" s="126"/>
      <c r="BNG47" s="126"/>
      <c r="BNH47" s="126"/>
      <c r="BNI47" s="126"/>
      <c r="BNJ47" s="126"/>
      <c r="BNK47" s="126"/>
      <c r="BNL47" s="126"/>
      <c r="BNM47" s="126"/>
      <c r="BNN47" s="126"/>
      <c r="BNO47" s="126"/>
      <c r="BNP47" s="126"/>
      <c r="BNQ47" s="126"/>
      <c r="BNR47" s="126"/>
      <c r="BNS47" s="126"/>
      <c r="BNT47" s="126"/>
      <c r="BNU47" s="126"/>
      <c r="BNV47" s="126"/>
      <c r="BNW47" s="126"/>
      <c r="BNX47" s="126"/>
      <c r="BNY47" s="126"/>
      <c r="BNZ47" s="126"/>
      <c r="BOA47" s="126"/>
      <c r="BOB47" s="126"/>
      <c r="BOC47" s="126"/>
      <c r="BOD47" s="126"/>
      <c r="BOE47" s="126"/>
      <c r="BOF47" s="126"/>
      <c r="BOG47" s="126"/>
      <c r="BOH47" s="126"/>
      <c r="BOI47" s="126"/>
      <c r="BOJ47" s="126"/>
      <c r="BOK47" s="126"/>
      <c r="BOL47" s="126"/>
      <c r="BOM47" s="126"/>
      <c r="BON47" s="126"/>
      <c r="BOO47" s="126"/>
      <c r="BOP47" s="126"/>
      <c r="BOQ47" s="126"/>
      <c r="BOR47" s="126"/>
      <c r="BOS47" s="126"/>
      <c r="BOT47" s="126"/>
      <c r="BOU47" s="126"/>
      <c r="BOV47" s="126"/>
      <c r="BOW47" s="126"/>
      <c r="BOX47" s="126"/>
      <c r="BOY47" s="126"/>
      <c r="BOZ47" s="126"/>
      <c r="BPA47" s="126"/>
      <c r="BPB47" s="126"/>
      <c r="BPC47" s="126"/>
      <c r="BPD47" s="126"/>
      <c r="BPE47" s="126"/>
      <c r="BPF47" s="126"/>
      <c r="BPG47" s="126"/>
      <c r="BPH47" s="126"/>
      <c r="BPI47" s="126"/>
      <c r="BPJ47" s="126"/>
      <c r="BPK47" s="126"/>
      <c r="BPL47" s="126"/>
      <c r="BPM47" s="126"/>
      <c r="BPN47" s="126"/>
      <c r="BPO47" s="126"/>
      <c r="BPP47" s="126"/>
      <c r="BPQ47" s="126"/>
      <c r="BPR47" s="126"/>
      <c r="BPS47" s="126"/>
      <c r="BPT47" s="126"/>
      <c r="BPU47" s="126"/>
      <c r="BPV47" s="126"/>
      <c r="BPW47" s="126"/>
      <c r="BPX47" s="126"/>
      <c r="BPY47" s="126"/>
      <c r="BPZ47" s="126"/>
      <c r="BQA47" s="126"/>
      <c r="BQB47" s="126"/>
      <c r="BQC47" s="126"/>
      <c r="BQD47" s="126"/>
      <c r="BQE47" s="126"/>
      <c r="BQF47" s="126"/>
      <c r="BQG47" s="126"/>
      <c r="BQH47" s="126"/>
      <c r="BQI47" s="126"/>
      <c r="BQJ47" s="126"/>
      <c r="BQK47" s="126"/>
      <c r="BQL47" s="126"/>
      <c r="BQM47" s="126"/>
      <c r="BQN47" s="126"/>
      <c r="BQO47" s="126"/>
      <c r="BQP47" s="126"/>
      <c r="BQQ47" s="126"/>
      <c r="BQR47" s="126"/>
      <c r="BQS47" s="126"/>
      <c r="BQT47" s="126"/>
      <c r="BQU47" s="126"/>
      <c r="BQV47" s="126"/>
      <c r="BQW47" s="126"/>
      <c r="BQX47" s="126"/>
      <c r="BQY47" s="126"/>
      <c r="BQZ47" s="126"/>
      <c r="BRA47" s="126"/>
      <c r="BRB47" s="126"/>
      <c r="BRC47" s="126"/>
      <c r="BRD47" s="126"/>
      <c r="BRE47" s="126"/>
      <c r="BRF47" s="126"/>
      <c r="BRG47" s="126"/>
      <c r="BRH47" s="126"/>
      <c r="BRI47" s="126"/>
      <c r="BRJ47" s="126"/>
      <c r="BRK47" s="126"/>
      <c r="BRL47" s="126"/>
      <c r="BRM47" s="126"/>
      <c r="BRN47" s="126"/>
      <c r="BRO47" s="126"/>
      <c r="BRP47" s="126"/>
      <c r="BRQ47" s="126"/>
      <c r="BRR47" s="126"/>
      <c r="BRS47" s="126"/>
      <c r="BRT47" s="126"/>
      <c r="BRU47" s="126"/>
      <c r="BRV47" s="126"/>
      <c r="BRW47" s="126"/>
      <c r="BRX47" s="126"/>
      <c r="BRY47" s="126"/>
      <c r="BRZ47" s="126"/>
      <c r="BSA47" s="126"/>
      <c r="BSB47" s="126"/>
      <c r="BSC47" s="126"/>
      <c r="BSD47" s="126"/>
      <c r="BSE47" s="126"/>
      <c r="BSF47" s="126"/>
      <c r="BSG47" s="126"/>
      <c r="BSH47" s="126"/>
      <c r="BSI47" s="126"/>
      <c r="BSJ47" s="126"/>
      <c r="BSK47" s="126"/>
      <c r="BSL47" s="126"/>
      <c r="BSM47" s="126"/>
      <c r="BSN47" s="126"/>
      <c r="BSO47" s="126"/>
      <c r="BSP47" s="126"/>
      <c r="BSQ47" s="126"/>
      <c r="BSR47" s="126"/>
      <c r="BSS47" s="126"/>
      <c r="BST47" s="126"/>
      <c r="BSU47" s="126"/>
      <c r="BSV47" s="126"/>
      <c r="BSW47" s="126"/>
      <c r="BSX47" s="126"/>
      <c r="BSY47" s="126"/>
      <c r="BSZ47" s="126"/>
      <c r="BTA47" s="126"/>
      <c r="BTB47" s="126"/>
      <c r="BTC47" s="126"/>
      <c r="BTD47" s="126"/>
      <c r="BTE47" s="126"/>
      <c r="BTF47" s="126"/>
      <c r="BTG47" s="126"/>
      <c r="BTH47" s="126"/>
      <c r="BTI47" s="126"/>
      <c r="BTJ47" s="126"/>
      <c r="BTK47" s="126"/>
      <c r="BTL47" s="126"/>
      <c r="BTM47" s="126"/>
      <c r="BTN47" s="126"/>
      <c r="BTO47" s="126"/>
      <c r="BTP47" s="126"/>
      <c r="BTQ47" s="126"/>
      <c r="BTR47" s="126"/>
      <c r="BTS47" s="126"/>
      <c r="BTT47" s="126"/>
      <c r="BTU47" s="126"/>
      <c r="BTV47" s="126"/>
      <c r="BTW47" s="126"/>
      <c r="BTX47" s="126"/>
      <c r="BTY47" s="126"/>
      <c r="BTZ47" s="126"/>
      <c r="BUA47" s="126"/>
      <c r="BUB47" s="126"/>
      <c r="BUC47" s="126"/>
      <c r="BUD47" s="126"/>
      <c r="BUE47" s="126"/>
      <c r="BUF47" s="126"/>
      <c r="BUG47" s="126"/>
      <c r="BUH47" s="126"/>
      <c r="BUI47" s="126"/>
      <c r="BUJ47" s="126"/>
      <c r="BUK47" s="126"/>
      <c r="BUL47" s="126"/>
      <c r="BUM47" s="126"/>
      <c r="BUN47" s="126"/>
      <c r="BUO47" s="126"/>
      <c r="BUP47" s="126"/>
      <c r="BUQ47" s="126"/>
      <c r="BUR47" s="126"/>
      <c r="BUS47" s="126"/>
      <c r="BUT47" s="126"/>
      <c r="BUU47" s="126"/>
      <c r="BUV47" s="126"/>
      <c r="BUW47" s="126"/>
      <c r="BUX47" s="126"/>
      <c r="BUY47" s="126"/>
      <c r="BUZ47" s="126"/>
      <c r="BVA47" s="126"/>
      <c r="BVB47" s="126"/>
      <c r="BVC47" s="126"/>
      <c r="BVD47" s="126"/>
      <c r="BVE47" s="126"/>
      <c r="BVF47" s="126"/>
      <c r="BVG47" s="126"/>
      <c r="BVH47" s="126"/>
      <c r="BVI47" s="126"/>
      <c r="BVJ47" s="126"/>
      <c r="BVK47" s="126"/>
      <c r="BVL47" s="126"/>
      <c r="BVM47" s="126"/>
      <c r="BVN47" s="126"/>
      <c r="BVO47" s="126"/>
      <c r="BVP47" s="126"/>
      <c r="BVQ47" s="126"/>
      <c r="BVR47" s="126"/>
      <c r="BVS47" s="126"/>
      <c r="BVT47" s="126"/>
      <c r="BVU47" s="126"/>
      <c r="BVV47" s="126"/>
      <c r="BVW47" s="126"/>
      <c r="BVX47" s="126"/>
      <c r="BVY47" s="126"/>
      <c r="BVZ47" s="126"/>
      <c r="BWA47" s="126"/>
      <c r="BWB47" s="126"/>
      <c r="BWC47" s="126"/>
      <c r="BWD47" s="126"/>
      <c r="BWE47" s="126"/>
      <c r="BWF47" s="126"/>
      <c r="BWG47" s="126"/>
      <c r="BWH47" s="126"/>
      <c r="BWI47" s="126"/>
      <c r="BWJ47" s="126"/>
      <c r="BWK47" s="126"/>
      <c r="BWL47" s="126"/>
      <c r="BWM47" s="126"/>
      <c r="BWN47" s="126"/>
      <c r="BWO47" s="126"/>
      <c r="BWP47" s="126"/>
      <c r="BWQ47" s="126"/>
      <c r="BWR47" s="126"/>
      <c r="BWS47" s="126"/>
      <c r="BWT47" s="126"/>
      <c r="BWU47" s="126"/>
      <c r="BWV47" s="126"/>
      <c r="BWW47" s="126"/>
      <c r="BWX47" s="126"/>
      <c r="BWY47" s="126"/>
      <c r="BWZ47" s="126"/>
      <c r="BXA47" s="126"/>
      <c r="BXB47" s="126"/>
      <c r="BXC47" s="126"/>
      <c r="BXD47" s="126"/>
      <c r="BXE47" s="126"/>
      <c r="BXF47" s="126"/>
      <c r="BXG47" s="126"/>
      <c r="BXH47" s="126"/>
      <c r="BXI47" s="126"/>
      <c r="BXJ47" s="126"/>
      <c r="BXK47" s="126"/>
      <c r="BXL47" s="126"/>
      <c r="BXM47" s="126"/>
      <c r="BXN47" s="126"/>
      <c r="BXO47" s="126"/>
      <c r="BXP47" s="126"/>
      <c r="BXQ47" s="126"/>
      <c r="BXR47" s="126"/>
      <c r="BXS47" s="126"/>
      <c r="BXT47" s="126"/>
      <c r="BXU47" s="126"/>
      <c r="BXV47" s="126"/>
      <c r="BXW47" s="126"/>
      <c r="BXX47" s="126"/>
      <c r="BXY47" s="126"/>
      <c r="BXZ47" s="126"/>
      <c r="BYA47" s="126"/>
      <c r="BYB47" s="126"/>
      <c r="BYC47" s="126"/>
      <c r="BYD47" s="126"/>
      <c r="BYE47" s="126"/>
      <c r="BYF47" s="126"/>
      <c r="BYG47" s="126"/>
      <c r="BYH47" s="126"/>
      <c r="BYI47" s="126"/>
      <c r="BYJ47" s="126"/>
      <c r="BYK47" s="126"/>
      <c r="BYL47" s="126"/>
      <c r="BYM47" s="126"/>
      <c r="BYN47" s="126"/>
      <c r="BYO47" s="126"/>
      <c r="BYP47" s="126"/>
      <c r="BYQ47" s="126"/>
      <c r="BYR47" s="126"/>
      <c r="BYS47" s="126"/>
      <c r="BYT47" s="126"/>
      <c r="BYU47" s="126"/>
      <c r="BYV47" s="126"/>
      <c r="BYW47" s="126"/>
      <c r="BYX47" s="126"/>
      <c r="BYY47" s="126"/>
      <c r="BYZ47" s="126"/>
      <c r="BZA47" s="126"/>
      <c r="BZB47" s="126"/>
      <c r="BZC47" s="126"/>
      <c r="BZD47" s="126"/>
      <c r="BZE47" s="126"/>
      <c r="BZF47" s="126"/>
      <c r="BZG47" s="126"/>
      <c r="BZH47" s="126"/>
      <c r="BZI47" s="126"/>
      <c r="BZJ47" s="126"/>
      <c r="BZK47" s="126"/>
      <c r="BZL47" s="126"/>
      <c r="BZM47" s="126"/>
      <c r="BZN47" s="126"/>
      <c r="BZO47" s="126"/>
      <c r="BZP47" s="126"/>
      <c r="BZQ47" s="126"/>
      <c r="BZR47" s="126"/>
      <c r="BZS47" s="126"/>
      <c r="BZT47" s="126"/>
      <c r="BZU47" s="126"/>
      <c r="BZV47" s="126"/>
      <c r="BZW47" s="126"/>
      <c r="BZX47" s="126"/>
      <c r="BZY47" s="126"/>
      <c r="BZZ47" s="126"/>
      <c r="CAA47" s="126"/>
      <c r="CAB47" s="126"/>
      <c r="CAC47" s="126"/>
      <c r="CAD47" s="126"/>
      <c r="CAE47" s="126"/>
      <c r="CAF47" s="126"/>
      <c r="CAG47" s="126"/>
      <c r="CAH47" s="126"/>
      <c r="CAI47" s="126"/>
      <c r="CAJ47" s="126"/>
      <c r="CAK47" s="126"/>
      <c r="CAL47" s="126"/>
      <c r="CAM47" s="126"/>
      <c r="CAN47" s="126"/>
      <c r="CAO47" s="126"/>
      <c r="CAP47" s="126"/>
      <c r="CAQ47" s="126"/>
      <c r="CAR47" s="126"/>
      <c r="CAS47" s="126"/>
      <c r="CAT47" s="126"/>
      <c r="CAU47" s="126"/>
      <c r="CAV47" s="126"/>
      <c r="CAW47" s="126"/>
      <c r="CAX47" s="126"/>
      <c r="CAY47" s="126"/>
      <c r="CAZ47" s="126"/>
      <c r="CBA47" s="126"/>
      <c r="CBB47" s="126"/>
      <c r="CBC47" s="126"/>
      <c r="CBD47" s="126"/>
      <c r="CBE47" s="126"/>
      <c r="CBF47" s="126"/>
      <c r="CBG47" s="126"/>
      <c r="CBH47" s="126"/>
      <c r="CBI47" s="126"/>
      <c r="CBJ47" s="126"/>
      <c r="CBK47" s="126"/>
      <c r="CBL47" s="126"/>
      <c r="CBM47" s="126"/>
      <c r="CBN47" s="126"/>
      <c r="CBO47" s="126"/>
      <c r="CBP47" s="126"/>
      <c r="CBQ47" s="126"/>
      <c r="CBR47" s="126"/>
      <c r="CBS47" s="126"/>
      <c r="CBT47" s="126"/>
      <c r="CBU47" s="126"/>
      <c r="CBV47" s="126"/>
      <c r="CBW47" s="126"/>
      <c r="CBX47" s="126"/>
      <c r="CBY47" s="126"/>
      <c r="CBZ47" s="126"/>
      <c r="CCA47" s="126"/>
      <c r="CCB47" s="126"/>
      <c r="CCC47" s="126"/>
      <c r="CCD47" s="126"/>
      <c r="CCE47" s="126"/>
      <c r="CCF47" s="126"/>
      <c r="CCG47" s="126"/>
      <c r="CCH47" s="126"/>
      <c r="CCI47" s="126"/>
      <c r="CCJ47" s="126"/>
      <c r="CCK47" s="126"/>
      <c r="CCL47" s="126"/>
      <c r="CCM47" s="126"/>
      <c r="CCN47" s="126"/>
      <c r="CCO47" s="126"/>
      <c r="CCP47" s="126"/>
      <c r="CCQ47" s="126"/>
      <c r="CCR47" s="126"/>
      <c r="CCS47" s="126"/>
      <c r="CCT47" s="126"/>
      <c r="CCU47" s="126"/>
      <c r="CCV47" s="126"/>
      <c r="CCW47" s="126"/>
      <c r="CCX47" s="126"/>
      <c r="CCY47" s="126"/>
      <c r="CCZ47" s="126"/>
      <c r="CDA47" s="126"/>
      <c r="CDB47" s="126"/>
      <c r="CDC47" s="126"/>
      <c r="CDD47" s="126"/>
      <c r="CDE47" s="126"/>
      <c r="CDF47" s="126"/>
      <c r="CDG47" s="126"/>
      <c r="CDH47" s="126"/>
      <c r="CDI47" s="126"/>
      <c r="CDJ47" s="126"/>
      <c r="CDK47" s="126"/>
      <c r="CDL47" s="126"/>
      <c r="CDM47" s="126"/>
      <c r="CDN47" s="126"/>
      <c r="CDO47" s="126"/>
      <c r="CDP47" s="126"/>
      <c r="CDQ47" s="126"/>
      <c r="CDR47" s="126"/>
      <c r="CDS47" s="126"/>
      <c r="CDT47" s="126"/>
      <c r="CDU47" s="126"/>
      <c r="CDV47" s="126"/>
      <c r="CDW47" s="126"/>
      <c r="CDX47" s="126"/>
      <c r="CDY47" s="126"/>
      <c r="CDZ47" s="126"/>
      <c r="CEA47" s="126"/>
      <c r="CEB47" s="126"/>
      <c r="CEC47" s="126"/>
      <c r="CED47" s="126"/>
      <c r="CEE47" s="126"/>
      <c r="CEF47" s="126"/>
      <c r="CEG47" s="126"/>
      <c r="CEH47" s="126"/>
      <c r="CEI47" s="126"/>
      <c r="CEJ47" s="126"/>
      <c r="CEK47" s="126"/>
      <c r="CEL47" s="126"/>
      <c r="CEM47" s="126"/>
      <c r="CEN47" s="126"/>
      <c r="CEO47" s="126"/>
      <c r="CEP47" s="126"/>
      <c r="CEQ47" s="126"/>
      <c r="CER47" s="126"/>
      <c r="CES47" s="126"/>
      <c r="CET47" s="126"/>
      <c r="CEU47" s="126"/>
      <c r="CEV47" s="126"/>
      <c r="CEW47" s="126"/>
      <c r="CEX47" s="126"/>
      <c r="CEY47" s="126"/>
      <c r="CEZ47" s="126"/>
      <c r="CFA47" s="126"/>
      <c r="CFB47" s="126"/>
      <c r="CFC47" s="126"/>
      <c r="CFD47" s="126"/>
      <c r="CFE47" s="126"/>
      <c r="CFF47" s="126"/>
      <c r="CFG47" s="126"/>
      <c r="CFH47" s="126"/>
      <c r="CFI47" s="126"/>
      <c r="CFJ47" s="126"/>
      <c r="CFK47" s="126"/>
      <c r="CFL47" s="126"/>
      <c r="CFM47" s="126"/>
      <c r="CFN47" s="126"/>
      <c r="CFO47" s="126"/>
      <c r="CFP47" s="126"/>
      <c r="CFQ47" s="126"/>
      <c r="CFR47" s="126"/>
      <c r="CFS47" s="126"/>
      <c r="CFT47" s="126"/>
      <c r="CFU47" s="126"/>
      <c r="CFV47" s="126"/>
      <c r="CFW47" s="126"/>
      <c r="CFX47" s="126"/>
      <c r="CFY47" s="126"/>
      <c r="CFZ47" s="126"/>
      <c r="CGA47" s="126"/>
      <c r="CGB47" s="126"/>
      <c r="CGC47" s="126"/>
      <c r="CGD47" s="126"/>
      <c r="CGE47" s="126"/>
      <c r="CGF47" s="126"/>
      <c r="CGG47" s="126"/>
      <c r="CGH47" s="126"/>
      <c r="CGI47" s="126"/>
      <c r="CGJ47" s="126"/>
      <c r="CGK47" s="126"/>
      <c r="CGL47" s="126"/>
      <c r="CGM47" s="126"/>
      <c r="CGN47" s="126"/>
      <c r="CGO47" s="126"/>
      <c r="CGP47" s="126"/>
      <c r="CGQ47" s="126"/>
      <c r="CGR47" s="126"/>
      <c r="CGS47" s="126"/>
      <c r="CGT47" s="126"/>
      <c r="CGU47" s="126"/>
      <c r="CGV47" s="126"/>
      <c r="CGW47" s="126"/>
      <c r="CGX47" s="126"/>
      <c r="CGY47" s="126"/>
      <c r="CGZ47" s="126"/>
      <c r="CHA47" s="126"/>
      <c r="CHB47" s="126"/>
      <c r="CHC47" s="126"/>
      <c r="CHD47" s="126"/>
      <c r="CHE47" s="126"/>
      <c r="CHF47" s="126"/>
      <c r="CHG47" s="126"/>
      <c r="CHH47" s="126"/>
      <c r="CHI47" s="126"/>
      <c r="CHJ47" s="126"/>
      <c r="CHK47" s="126"/>
      <c r="CHL47" s="126"/>
      <c r="CHM47" s="126"/>
      <c r="CHN47" s="126"/>
      <c r="CHO47" s="126"/>
      <c r="CHP47" s="126"/>
      <c r="CHQ47" s="126"/>
      <c r="CHR47" s="126"/>
      <c r="CHS47" s="126"/>
      <c r="CHT47" s="126"/>
      <c r="CHU47" s="126"/>
      <c r="CHV47" s="126"/>
      <c r="CHW47" s="126"/>
      <c r="CHX47" s="126"/>
      <c r="CHY47" s="126"/>
      <c r="CHZ47" s="126"/>
      <c r="CIA47" s="126"/>
      <c r="CIB47" s="126"/>
      <c r="CIC47" s="126"/>
      <c r="CID47" s="126"/>
      <c r="CIE47" s="126"/>
      <c r="CIF47" s="126"/>
      <c r="CIG47" s="126"/>
      <c r="CIH47" s="126"/>
      <c r="CII47" s="126"/>
      <c r="CIJ47" s="126"/>
      <c r="CIK47" s="126"/>
      <c r="CIL47" s="126"/>
      <c r="CIM47" s="126"/>
      <c r="CIN47" s="126"/>
      <c r="CIO47" s="126"/>
      <c r="CIP47" s="126"/>
      <c r="CIQ47" s="126"/>
      <c r="CIR47" s="126"/>
      <c r="CIS47" s="126"/>
      <c r="CIT47" s="126"/>
      <c r="CIU47" s="126"/>
      <c r="CIV47" s="126"/>
      <c r="CIW47" s="126"/>
      <c r="CIX47" s="126"/>
      <c r="CIY47" s="126"/>
      <c r="CIZ47" s="126"/>
      <c r="CJA47" s="126"/>
      <c r="CJB47" s="126"/>
      <c r="CJC47" s="126"/>
      <c r="CJD47" s="126"/>
      <c r="CJE47" s="126"/>
      <c r="CJF47" s="126"/>
      <c r="CJG47" s="126"/>
      <c r="CJH47" s="126"/>
      <c r="CJI47" s="126"/>
      <c r="CJJ47" s="126"/>
      <c r="CJK47" s="126"/>
      <c r="CJL47" s="126"/>
      <c r="CJM47" s="126"/>
      <c r="CJN47" s="126"/>
      <c r="CJO47" s="126"/>
      <c r="CJP47" s="126"/>
      <c r="CJQ47" s="126"/>
      <c r="CJR47" s="126"/>
      <c r="CJS47" s="126"/>
      <c r="CJT47" s="126"/>
      <c r="CJU47" s="126"/>
      <c r="CJV47" s="126"/>
      <c r="CJW47" s="126"/>
      <c r="CJX47" s="126"/>
      <c r="CJY47" s="126"/>
      <c r="CJZ47" s="126"/>
      <c r="CKA47" s="126"/>
      <c r="CKB47" s="126"/>
      <c r="CKC47" s="126"/>
      <c r="CKD47" s="126"/>
      <c r="CKE47" s="126"/>
      <c r="CKF47" s="126"/>
      <c r="CKG47" s="126"/>
      <c r="CKH47" s="126"/>
      <c r="CKI47" s="126"/>
      <c r="CKJ47" s="126"/>
      <c r="CKK47" s="126"/>
      <c r="CKL47" s="126"/>
      <c r="CKM47" s="126"/>
      <c r="CKN47" s="126"/>
      <c r="CKO47" s="126"/>
      <c r="CKP47" s="126"/>
      <c r="CKQ47" s="126"/>
      <c r="CKR47" s="126"/>
      <c r="CKS47" s="126"/>
      <c r="CKT47" s="126"/>
      <c r="CKU47" s="126"/>
      <c r="CKV47" s="126"/>
      <c r="CKW47" s="126"/>
      <c r="CKX47" s="126"/>
      <c r="CKY47" s="126"/>
      <c r="CKZ47" s="126"/>
      <c r="CLA47" s="126"/>
      <c r="CLB47" s="126"/>
      <c r="CLC47" s="126"/>
      <c r="CLD47" s="126"/>
      <c r="CLE47" s="126"/>
      <c r="CLF47" s="126"/>
      <c r="CLG47" s="126"/>
      <c r="CLH47" s="126"/>
      <c r="CLI47" s="126"/>
      <c r="CLJ47" s="126"/>
      <c r="CLK47" s="126"/>
      <c r="CLL47" s="126"/>
      <c r="CLM47" s="126"/>
      <c r="CLN47" s="126"/>
      <c r="CLO47" s="126"/>
      <c r="CLP47" s="126"/>
      <c r="CLQ47" s="126"/>
      <c r="CLR47" s="126"/>
      <c r="CLS47" s="126"/>
      <c r="CLT47" s="126"/>
      <c r="CLU47" s="126"/>
      <c r="CLV47" s="126"/>
      <c r="CLW47" s="126"/>
      <c r="CLX47" s="126"/>
      <c r="CLY47" s="126"/>
      <c r="CLZ47" s="126"/>
      <c r="CMA47" s="126"/>
      <c r="CMB47" s="126"/>
      <c r="CMC47" s="126"/>
      <c r="CMD47" s="126"/>
      <c r="CME47" s="126"/>
      <c r="CMF47" s="126"/>
      <c r="CMG47" s="126"/>
      <c r="CMH47" s="126"/>
      <c r="CMI47" s="126"/>
      <c r="CMJ47" s="126"/>
      <c r="CMK47" s="126"/>
      <c r="CML47" s="126"/>
      <c r="CMM47" s="126"/>
      <c r="CMN47" s="126"/>
      <c r="CMO47" s="126"/>
      <c r="CMP47" s="126"/>
      <c r="CMQ47" s="126"/>
      <c r="CMR47" s="126"/>
      <c r="CMS47" s="126"/>
      <c r="CMT47" s="126"/>
      <c r="CMU47" s="126"/>
      <c r="CMV47" s="126"/>
      <c r="CMW47" s="126"/>
      <c r="CMX47" s="126"/>
      <c r="CMY47" s="126"/>
      <c r="CMZ47" s="126"/>
      <c r="CNA47" s="126"/>
      <c r="CNB47" s="126"/>
      <c r="CNC47" s="126"/>
      <c r="CND47" s="126"/>
      <c r="CNE47" s="126"/>
      <c r="CNF47" s="126"/>
      <c r="CNG47" s="126"/>
      <c r="CNH47" s="126"/>
      <c r="CNI47" s="126"/>
      <c r="CNJ47" s="126"/>
      <c r="CNK47" s="126"/>
      <c r="CNL47" s="126"/>
      <c r="CNM47" s="126"/>
      <c r="CNN47" s="126"/>
      <c r="CNO47" s="126"/>
      <c r="CNP47" s="126"/>
      <c r="CNQ47" s="126"/>
      <c r="CNR47" s="126"/>
      <c r="CNS47" s="126"/>
      <c r="CNT47" s="126"/>
      <c r="CNU47" s="126"/>
      <c r="CNV47" s="126"/>
      <c r="CNW47" s="126"/>
      <c r="CNX47" s="126"/>
      <c r="CNY47" s="126"/>
      <c r="CNZ47" s="126"/>
      <c r="COA47" s="126"/>
      <c r="COB47" s="126"/>
      <c r="COC47" s="126"/>
      <c r="COD47" s="126"/>
      <c r="COE47" s="126"/>
      <c r="COF47" s="126"/>
      <c r="COG47" s="126"/>
      <c r="COH47" s="126"/>
      <c r="COI47" s="126"/>
      <c r="COJ47" s="126"/>
      <c r="COK47" s="126"/>
      <c r="COL47" s="126"/>
      <c r="COM47" s="126"/>
      <c r="CON47" s="126"/>
      <c r="COO47" s="126"/>
      <c r="COP47" s="126"/>
      <c r="COQ47" s="126"/>
      <c r="COR47" s="126"/>
      <c r="COS47" s="126"/>
      <c r="COT47" s="126"/>
      <c r="COU47" s="126"/>
      <c r="COV47" s="126"/>
      <c r="COW47" s="126"/>
      <c r="COX47" s="126"/>
      <c r="COY47" s="126"/>
      <c r="COZ47" s="126"/>
      <c r="CPA47" s="126"/>
      <c r="CPB47" s="126"/>
      <c r="CPC47" s="126"/>
      <c r="CPD47" s="126"/>
      <c r="CPE47" s="126"/>
      <c r="CPF47" s="126"/>
      <c r="CPG47" s="126"/>
      <c r="CPH47" s="126"/>
      <c r="CPI47" s="126"/>
      <c r="CPJ47" s="126"/>
      <c r="CPK47" s="126"/>
      <c r="CPL47" s="126"/>
      <c r="CPM47" s="126"/>
      <c r="CPN47" s="126"/>
      <c r="CPO47" s="126"/>
      <c r="CPP47" s="126"/>
      <c r="CPQ47" s="126"/>
      <c r="CPR47" s="126"/>
      <c r="CPS47" s="126"/>
      <c r="CPT47" s="126"/>
      <c r="CPU47" s="126"/>
      <c r="CPV47" s="126"/>
      <c r="CPW47" s="126"/>
      <c r="CPX47" s="126"/>
      <c r="CPY47" s="126"/>
      <c r="CPZ47" s="126"/>
      <c r="CQA47" s="126"/>
      <c r="CQB47" s="126"/>
      <c r="CQC47" s="126"/>
      <c r="CQD47" s="126"/>
      <c r="CQE47" s="126"/>
      <c r="CQF47" s="126"/>
      <c r="CQG47" s="126"/>
      <c r="CQH47" s="126"/>
      <c r="CQI47" s="126"/>
      <c r="CQJ47" s="126"/>
      <c r="CQK47" s="126"/>
      <c r="CQL47" s="126"/>
      <c r="CQM47" s="126"/>
      <c r="CQN47" s="126"/>
      <c r="CQO47" s="126"/>
      <c r="CQP47" s="126"/>
      <c r="CQQ47" s="126"/>
      <c r="CQR47" s="126"/>
      <c r="CQS47" s="126"/>
      <c r="CQT47" s="126"/>
      <c r="CQU47" s="126"/>
      <c r="CQV47" s="126"/>
      <c r="CQW47" s="126"/>
      <c r="CQX47" s="126"/>
      <c r="CQY47" s="126"/>
      <c r="CQZ47" s="126"/>
      <c r="CRA47" s="126"/>
      <c r="CRB47" s="126"/>
      <c r="CRC47" s="126"/>
      <c r="CRD47" s="126"/>
      <c r="CRE47" s="126"/>
      <c r="CRF47" s="126"/>
      <c r="CRG47" s="126"/>
      <c r="CRH47" s="126"/>
      <c r="CRI47" s="126"/>
      <c r="CRJ47" s="126"/>
      <c r="CRK47" s="126"/>
      <c r="CRL47" s="126"/>
      <c r="CRM47" s="126"/>
      <c r="CRN47" s="126"/>
      <c r="CRO47" s="126"/>
      <c r="CRP47" s="126"/>
      <c r="CRQ47" s="126"/>
      <c r="CRR47" s="126"/>
      <c r="CRS47" s="126"/>
      <c r="CRT47" s="126"/>
      <c r="CRU47" s="126"/>
      <c r="CRV47" s="126"/>
      <c r="CRW47" s="126"/>
      <c r="CRX47" s="126"/>
      <c r="CRY47" s="126"/>
      <c r="CRZ47" s="126"/>
      <c r="CSA47" s="126"/>
      <c r="CSB47" s="126"/>
      <c r="CSC47" s="126"/>
      <c r="CSD47" s="126"/>
      <c r="CSE47" s="126"/>
      <c r="CSF47" s="126"/>
      <c r="CSG47" s="126"/>
      <c r="CSH47" s="126"/>
      <c r="CSI47" s="126"/>
      <c r="CSJ47" s="126"/>
      <c r="CSK47" s="126"/>
      <c r="CSL47" s="126"/>
      <c r="CSM47" s="126"/>
      <c r="CSN47" s="126"/>
      <c r="CSO47" s="126"/>
      <c r="CSP47" s="126"/>
      <c r="CSQ47" s="126"/>
      <c r="CSR47" s="126"/>
      <c r="CSS47" s="126"/>
      <c r="CST47" s="126"/>
      <c r="CSU47" s="126"/>
      <c r="CSV47" s="126"/>
      <c r="CSW47" s="126"/>
      <c r="CSX47" s="126"/>
      <c r="CSY47" s="126"/>
      <c r="CSZ47" s="126"/>
      <c r="CTA47" s="126"/>
      <c r="CTB47" s="126"/>
      <c r="CTC47" s="126"/>
      <c r="CTD47" s="126"/>
      <c r="CTE47" s="126"/>
      <c r="CTF47" s="126"/>
      <c r="CTG47" s="126"/>
      <c r="CTH47" s="126"/>
      <c r="CTI47" s="126"/>
      <c r="CTJ47" s="126"/>
      <c r="CTK47" s="126"/>
      <c r="CTL47" s="126"/>
      <c r="CTM47" s="126"/>
      <c r="CTN47" s="126"/>
      <c r="CTO47" s="126"/>
      <c r="CTP47" s="126"/>
      <c r="CTQ47" s="126"/>
      <c r="CTR47" s="126"/>
      <c r="CTS47" s="126"/>
      <c r="CTT47" s="126"/>
      <c r="CTU47" s="126"/>
      <c r="CTV47" s="126"/>
      <c r="CTW47" s="126"/>
      <c r="CTX47" s="126"/>
      <c r="CTY47" s="126"/>
      <c r="CTZ47" s="126"/>
      <c r="CUA47" s="126"/>
      <c r="CUB47" s="126"/>
      <c r="CUC47" s="126"/>
      <c r="CUD47" s="126"/>
      <c r="CUE47" s="126"/>
      <c r="CUF47" s="126"/>
      <c r="CUG47" s="126"/>
      <c r="CUH47" s="126"/>
      <c r="CUI47" s="126"/>
      <c r="CUJ47" s="126"/>
      <c r="CUK47" s="126"/>
      <c r="CUL47" s="126"/>
      <c r="CUM47" s="126"/>
      <c r="CUN47" s="126"/>
      <c r="CUO47" s="126"/>
      <c r="CUP47" s="126"/>
      <c r="CUQ47" s="126"/>
      <c r="CUR47" s="126"/>
      <c r="CUS47" s="126"/>
      <c r="CUT47" s="126"/>
      <c r="CUU47" s="126"/>
      <c r="CUV47" s="126"/>
      <c r="CUW47" s="126"/>
      <c r="CUX47" s="126"/>
      <c r="CUY47" s="126"/>
      <c r="CUZ47" s="126"/>
      <c r="CVA47" s="126"/>
      <c r="CVB47" s="126"/>
      <c r="CVC47" s="126"/>
      <c r="CVD47" s="126"/>
      <c r="CVE47" s="126"/>
      <c r="CVF47" s="126"/>
      <c r="CVG47" s="126"/>
      <c r="CVH47" s="126"/>
      <c r="CVI47" s="126"/>
      <c r="CVJ47" s="126"/>
      <c r="CVK47" s="126"/>
      <c r="CVL47" s="126"/>
      <c r="CVM47" s="126"/>
      <c r="CVN47" s="126"/>
      <c r="CVO47" s="126"/>
      <c r="CVP47" s="126"/>
      <c r="CVQ47" s="126"/>
      <c r="CVR47" s="126"/>
      <c r="CVS47" s="126"/>
      <c r="CVT47" s="126"/>
      <c r="CVU47" s="126"/>
      <c r="CVV47" s="126"/>
      <c r="CVW47" s="126"/>
      <c r="CVX47" s="126"/>
      <c r="CVY47" s="126"/>
      <c r="CVZ47" s="126"/>
      <c r="CWA47" s="126"/>
      <c r="CWB47" s="126"/>
      <c r="CWC47" s="126"/>
      <c r="CWD47" s="126"/>
      <c r="CWE47" s="126"/>
      <c r="CWF47" s="126"/>
      <c r="CWG47" s="126"/>
      <c r="CWH47" s="126"/>
      <c r="CWI47" s="126"/>
      <c r="CWJ47" s="126"/>
      <c r="CWK47" s="126"/>
      <c r="CWL47" s="126"/>
      <c r="CWM47" s="126"/>
      <c r="CWN47" s="126"/>
      <c r="CWO47" s="126"/>
      <c r="CWP47" s="126"/>
      <c r="CWQ47" s="126"/>
      <c r="CWR47" s="126"/>
      <c r="CWS47" s="126"/>
      <c r="CWT47" s="126"/>
      <c r="CWU47" s="126"/>
      <c r="CWV47" s="126"/>
      <c r="CWW47" s="126"/>
      <c r="CWX47" s="126"/>
      <c r="CWY47" s="126"/>
      <c r="CWZ47" s="126"/>
      <c r="CXA47" s="126"/>
      <c r="CXB47" s="126"/>
      <c r="CXC47" s="126"/>
      <c r="CXD47" s="126"/>
      <c r="CXE47" s="126"/>
      <c r="CXF47" s="126"/>
      <c r="CXG47" s="126"/>
      <c r="CXH47" s="126"/>
      <c r="CXI47" s="126"/>
      <c r="CXJ47" s="126"/>
      <c r="CXK47" s="126"/>
      <c r="CXL47" s="126"/>
      <c r="CXM47" s="126"/>
      <c r="CXN47" s="126"/>
      <c r="CXO47" s="126"/>
      <c r="CXP47" s="126"/>
      <c r="CXQ47" s="126"/>
      <c r="CXR47" s="126"/>
      <c r="CXS47" s="126"/>
      <c r="CXT47" s="126"/>
      <c r="CXU47" s="126"/>
      <c r="CXV47" s="126"/>
      <c r="CXW47" s="126"/>
      <c r="CXX47" s="126"/>
      <c r="CXY47" s="126"/>
      <c r="CXZ47" s="126"/>
      <c r="CYA47" s="126"/>
      <c r="CYB47" s="126"/>
      <c r="CYC47" s="126"/>
      <c r="CYD47" s="126"/>
      <c r="CYE47" s="126"/>
      <c r="CYF47" s="126"/>
      <c r="CYG47" s="126"/>
      <c r="CYH47" s="126"/>
      <c r="CYI47" s="126"/>
      <c r="CYJ47" s="126"/>
      <c r="CYK47" s="126"/>
      <c r="CYL47" s="126"/>
      <c r="CYM47" s="126"/>
      <c r="CYN47" s="126"/>
      <c r="CYO47" s="126"/>
      <c r="CYP47" s="126"/>
      <c r="CYQ47" s="126"/>
      <c r="CYR47" s="126"/>
      <c r="CYS47" s="126"/>
      <c r="CYT47" s="126"/>
      <c r="CYU47" s="126"/>
      <c r="CYV47" s="126"/>
      <c r="CYW47" s="126"/>
      <c r="CYX47" s="126"/>
      <c r="CYY47" s="126"/>
      <c r="CYZ47" s="126"/>
      <c r="CZA47" s="126"/>
      <c r="CZB47" s="126"/>
      <c r="CZC47" s="126"/>
      <c r="CZD47" s="126"/>
      <c r="CZE47" s="126"/>
      <c r="CZF47" s="126"/>
      <c r="CZG47" s="126"/>
      <c r="CZH47" s="126"/>
      <c r="CZI47" s="126"/>
      <c r="CZJ47" s="126"/>
      <c r="CZK47" s="126"/>
      <c r="CZL47" s="126"/>
      <c r="CZM47" s="126"/>
      <c r="CZN47" s="126"/>
      <c r="CZO47" s="126"/>
      <c r="CZP47" s="126"/>
      <c r="CZQ47" s="126"/>
      <c r="CZR47" s="126"/>
      <c r="CZS47" s="126"/>
      <c r="CZT47" s="126"/>
      <c r="CZU47" s="126"/>
      <c r="CZV47" s="126"/>
      <c r="CZW47" s="126"/>
      <c r="CZX47" s="126"/>
      <c r="CZY47" s="126"/>
      <c r="CZZ47" s="126"/>
      <c r="DAA47" s="126"/>
      <c r="DAB47" s="126"/>
      <c r="DAC47" s="126"/>
      <c r="DAD47" s="126"/>
      <c r="DAE47" s="126"/>
      <c r="DAF47" s="126"/>
      <c r="DAG47" s="126"/>
      <c r="DAH47" s="126"/>
      <c r="DAI47" s="126"/>
      <c r="DAJ47" s="126"/>
      <c r="DAK47" s="126"/>
      <c r="DAL47" s="126"/>
      <c r="DAM47" s="126"/>
      <c r="DAN47" s="126"/>
      <c r="DAO47" s="126"/>
      <c r="DAP47" s="126"/>
      <c r="DAQ47" s="126"/>
      <c r="DAR47" s="126"/>
      <c r="DAS47" s="126"/>
      <c r="DAT47" s="126"/>
      <c r="DAU47" s="126"/>
      <c r="DAV47" s="126"/>
      <c r="DAW47" s="126"/>
      <c r="DAX47" s="126"/>
      <c r="DAY47" s="126"/>
      <c r="DAZ47" s="126"/>
      <c r="DBA47" s="126"/>
      <c r="DBB47" s="126"/>
      <c r="DBC47" s="126"/>
      <c r="DBD47" s="126"/>
      <c r="DBE47" s="126"/>
      <c r="DBF47" s="126"/>
      <c r="DBG47" s="126"/>
      <c r="DBH47" s="126"/>
      <c r="DBI47" s="126"/>
      <c r="DBJ47" s="126"/>
      <c r="DBK47" s="126"/>
      <c r="DBL47" s="126"/>
      <c r="DBM47" s="126"/>
      <c r="DBN47" s="126"/>
      <c r="DBO47" s="126"/>
      <c r="DBP47" s="126"/>
      <c r="DBQ47" s="126"/>
      <c r="DBR47" s="126"/>
      <c r="DBS47" s="126"/>
      <c r="DBT47" s="126"/>
      <c r="DBU47" s="126"/>
      <c r="DBV47" s="126"/>
      <c r="DBW47" s="126"/>
      <c r="DBX47" s="126"/>
      <c r="DBY47" s="126"/>
      <c r="DBZ47" s="126"/>
      <c r="DCA47" s="126"/>
      <c r="DCB47" s="126"/>
      <c r="DCC47" s="126"/>
      <c r="DCD47" s="126"/>
      <c r="DCE47" s="126"/>
      <c r="DCF47" s="126"/>
      <c r="DCG47" s="126"/>
      <c r="DCH47" s="126"/>
      <c r="DCI47" s="126"/>
      <c r="DCJ47" s="126"/>
      <c r="DCK47" s="126"/>
      <c r="DCL47" s="126"/>
      <c r="DCM47" s="126"/>
      <c r="DCN47" s="126"/>
      <c r="DCO47" s="126"/>
      <c r="DCP47" s="126"/>
      <c r="DCQ47" s="126"/>
      <c r="DCR47" s="126"/>
      <c r="DCS47" s="126"/>
      <c r="DCT47" s="126"/>
      <c r="DCU47" s="126"/>
      <c r="DCV47" s="126"/>
      <c r="DCW47" s="126"/>
      <c r="DCX47" s="126"/>
      <c r="DCY47" s="126"/>
      <c r="DCZ47" s="126"/>
      <c r="DDA47" s="126"/>
      <c r="DDB47" s="126"/>
      <c r="DDC47" s="126"/>
      <c r="DDD47" s="126"/>
      <c r="DDE47" s="126"/>
      <c r="DDF47" s="126"/>
      <c r="DDG47" s="126"/>
      <c r="DDH47" s="126"/>
      <c r="DDI47" s="126"/>
      <c r="DDJ47" s="126"/>
      <c r="DDK47" s="126"/>
      <c r="DDL47" s="126"/>
      <c r="DDM47" s="126"/>
      <c r="DDN47" s="126"/>
      <c r="DDO47" s="126"/>
      <c r="DDP47" s="126"/>
      <c r="DDQ47" s="126"/>
      <c r="DDR47" s="126"/>
      <c r="DDS47" s="126"/>
      <c r="DDT47" s="126"/>
      <c r="DDU47" s="126"/>
      <c r="DDV47" s="126"/>
      <c r="DDW47" s="126"/>
      <c r="DDX47" s="126"/>
      <c r="DDY47" s="126"/>
      <c r="DDZ47" s="126"/>
      <c r="DEA47" s="126"/>
      <c r="DEB47" s="126"/>
      <c r="DEC47" s="126"/>
      <c r="DED47" s="126"/>
      <c r="DEE47" s="126"/>
      <c r="DEF47" s="126"/>
      <c r="DEG47" s="126"/>
      <c r="DEH47" s="126"/>
      <c r="DEI47" s="126"/>
      <c r="DEJ47" s="126"/>
      <c r="DEK47" s="126"/>
      <c r="DEL47" s="126"/>
      <c r="DEM47" s="126"/>
      <c r="DEN47" s="126"/>
      <c r="DEO47" s="126"/>
      <c r="DEP47" s="126"/>
      <c r="DEQ47" s="126"/>
      <c r="DER47" s="126"/>
      <c r="DES47" s="126"/>
      <c r="DET47" s="126"/>
      <c r="DEU47" s="126"/>
      <c r="DEV47" s="126"/>
      <c r="DEW47" s="126"/>
      <c r="DEX47" s="126"/>
      <c r="DEY47" s="126"/>
      <c r="DEZ47" s="126"/>
      <c r="DFA47" s="126"/>
      <c r="DFB47" s="126"/>
      <c r="DFC47" s="126"/>
      <c r="DFD47" s="126"/>
      <c r="DFE47" s="126"/>
      <c r="DFF47" s="126"/>
      <c r="DFG47" s="126"/>
      <c r="DFH47" s="126"/>
      <c r="DFI47" s="126"/>
      <c r="DFJ47" s="126"/>
      <c r="DFK47" s="126"/>
      <c r="DFL47" s="126"/>
      <c r="DFM47" s="126"/>
      <c r="DFN47" s="126"/>
      <c r="DFO47" s="126"/>
      <c r="DFP47" s="126"/>
      <c r="DFQ47" s="126"/>
      <c r="DFR47" s="126"/>
      <c r="DFS47" s="126"/>
      <c r="DFT47" s="126"/>
      <c r="DFU47" s="126"/>
      <c r="DFV47" s="126"/>
      <c r="DFW47" s="126"/>
      <c r="DFX47" s="126"/>
      <c r="DFY47" s="126"/>
      <c r="DFZ47" s="126"/>
      <c r="DGA47" s="126"/>
      <c r="DGB47" s="126"/>
      <c r="DGC47" s="126"/>
      <c r="DGD47" s="126"/>
      <c r="DGE47" s="126"/>
      <c r="DGF47" s="126"/>
      <c r="DGG47" s="126"/>
      <c r="DGH47" s="126"/>
      <c r="DGI47" s="126"/>
      <c r="DGJ47" s="126"/>
      <c r="DGK47" s="126"/>
      <c r="DGL47" s="126"/>
      <c r="DGM47" s="126"/>
      <c r="DGN47" s="126"/>
      <c r="DGO47" s="126"/>
      <c r="DGP47" s="126"/>
      <c r="DGQ47" s="126"/>
      <c r="DGR47" s="126"/>
      <c r="DGS47" s="126"/>
      <c r="DGT47" s="126"/>
      <c r="DGU47" s="126"/>
      <c r="DGV47" s="126"/>
      <c r="DGW47" s="126"/>
      <c r="DGX47" s="126"/>
      <c r="DGY47" s="126"/>
      <c r="DGZ47" s="126"/>
      <c r="DHA47" s="126"/>
      <c r="DHB47" s="126"/>
      <c r="DHC47" s="126"/>
      <c r="DHD47" s="126"/>
      <c r="DHE47" s="126"/>
      <c r="DHF47" s="126"/>
      <c r="DHG47" s="126"/>
      <c r="DHH47" s="126"/>
      <c r="DHI47" s="126"/>
      <c r="DHJ47" s="126"/>
      <c r="DHK47" s="126"/>
      <c r="DHL47" s="126"/>
      <c r="DHM47" s="126"/>
      <c r="DHN47" s="126"/>
      <c r="DHO47" s="126"/>
      <c r="DHP47" s="126"/>
      <c r="DHQ47" s="126"/>
      <c r="DHR47" s="126"/>
      <c r="DHS47" s="126"/>
      <c r="DHT47" s="126"/>
      <c r="DHU47" s="126"/>
      <c r="DHV47" s="126"/>
      <c r="DHW47" s="126"/>
      <c r="DHX47" s="126"/>
      <c r="DHY47" s="126"/>
      <c r="DHZ47" s="126"/>
      <c r="DIA47" s="126"/>
      <c r="DIB47" s="126"/>
      <c r="DIC47" s="126"/>
      <c r="DID47" s="126"/>
      <c r="DIE47" s="126"/>
      <c r="DIF47" s="126"/>
      <c r="DIG47" s="126"/>
      <c r="DIH47" s="126"/>
      <c r="DII47" s="126"/>
      <c r="DIJ47" s="126"/>
      <c r="DIK47" s="126"/>
      <c r="DIL47" s="126"/>
      <c r="DIM47" s="126"/>
      <c r="DIN47" s="126"/>
      <c r="DIO47" s="126"/>
      <c r="DIP47" s="126"/>
      <c r="DIQ47" s="126"/>
      <c r="DIR47" s="126"/>
      <c r="DIS47" s="126"/>
      <c r="DIT47" s="126"/>
      <c r="DIU47" s="126"/>
      <c r="DIV47" s="126"/>
      <c r="DIW47" s="126"/>
      <c r="DIX47" s="126"/>
      <c r="DIY47" s="126"/>
      <c r="DIZ47" s="126"/>
      <c r="DJA47" s="126"/>
      <c r="DJB47" s="126"/>
      <c r="DJC47" s="126"/>
      <c r="DJD47" s="126"/>
      <c r="DJE47" s="126"/>
      <c r="DJF47" s="126"/>
      <c r="DJG47" s="126"/>
      <c r="DJH47" s="126"/>
      <c r="DJI47" s="126"/>
      <c r="DJJ47" s="126"/>
      <c r="DJK47" s="126"/>
      <c r="DJL47" s="126"/>
      <c r="DJM47" s="126"/>
      <c r="DJN47" s="126"/>
      <c r="DJO47" s="126"/>
      <c r="DJP47" s="126"/>
      <c r="DJQ47" s="126"/>
      <c r="DJR47" s="126"/>
      <c r="DJS47" s="126"/>
      <c r="DJT47" s="126"/>
      <c r="DJU47" s="126"/>
      <c r="DJV47" s="126"/>
      <c r="DJW47" s="126"/>
      <c r="DJX47" s="126"/>
      <c r="DJY47" s="126"/>
      <c r="DJZ47" s="126"/>
      <c r="DKA47" s="126"/>
      <c r="DKB47" s="126"/>
      <c r="DKC47" s="126"/>
      <c r="DKD47" s="126"/>
      <c r="DKE47" s="126"/>
      <c r="DKF47" s="126"/>
      <c r="DKG47" s="126"/>
      <c r="DKH47" s="126"/>
      <c r="DKI47" s="126"/>
      <c r="DKJ47" s="126"/>
      <c r="DKK47" s="126"/>
      <c r="DKL47" s="126"/>
      <c r="DKM47" s="126"/>
      <c r="DKN47" s="126"/>
      <c r="DKO47" s="126"/>
      <c r="DKP47" s="126"/>
      <c r="DKQ47" s="126"/>
      <c r="DKR47" s="126"/>
      <c r="DKS47" s="126"/>
      <c r="DKT47" s="126"/>
      <c r="DKU47" s="126"/>
      <c r="DKV47" s="126"/>
      <c r="DKW47" s="126"/>
      <c r="DKX47" s="126"/>
      <c r="DKY47" s="126"/>
      <c r="DKZ47" s="126"/>
      <c r="DLA47" s="126"/>
      <c r="DLB47" s="126"/>
      <c r="DLC47" s="126"/>
      <c r="DLD47" s="126"/>
      <c r="DLE47" s="126"/>
      <c r="DLF47" s="126"/>
      <c r="DLG47" s="126"/>
      <c r="DLH47" s="126"/>
      <c r="DLI47" s="126"/>
      <c r="DLJ47" s="126"/>
      <c r="DLK47" s="126"/>
      <c r="DLL47" s="126"/>
      <c r="DLM47" s="126"/>
      <c r="DLN47" s="126"/>
      <c r="DLO47" s="126"/>
      <c r="DLP47" s="126"/>
      <c r="DLQ47" s="126"/>
      <c r="DLR47" s="126"/>
      <c r="DLS47" s="126"/>
      <c r="DLT47" s="126"/>
      <c r="DLU47" s="126"/>
      <c r="DLV47" s="126"/>
      <c r="DLW47" s="126"/>
      <c r="DLX47" s="126"/>
      <c r="DLY47" s="126"/>
      <c r="DLZ47" s="126"/>
      <c r="DMA47" s="126"/>
      <c r="DMB47" s="126"/>
      <c r="DMC47" s="126"/>
      <c r="DMD47" s="126"/>
      <c r="DME47" s="126"/>
      <c r="DMF47" s="126"/>
      <c r="DMG47" s="126"/>
      <c r="DMH47" s="126"/>
      <c r="DMI47" s="126"/>
      <c r="DMJ47" s="126"/>
      <c r="DMK47" s="126"/>
      <c r="DML47" s="126"/>
      <c r="DMM47" s="126"/>
      <c r="DMN47" s="126"/>
      <c r="DMO47" s="126"/>
      <c r="DMP47" s="126"/>
      <c r="DMQ47" s="126"/>
      <c r="DMR47" s="126"/>
      <c r="DMS47" s="126"/>
      <c r="DMT47" s="126"/>
      <c r="DMU47" s="126"/>
      <c r="DMV47" s="126"/>
      <c r="DMW47" s="126"/>
      <c r="DMX47" s="126"/>
      <c r="DMY47" s="126"/>
      <c r="DMZ47" s="126"/>
      <c r="DNA47" s="126"/>
      <c r="DNB47" s="126"/>
      <c r="DNC47" s="126"/>
      <c r="DND47" s="126"/>
      <c r="DNE47" s="126"/>
      <c r="DNF47" s="126"/>
      <c r="DNG47" s="126"/>
      <c r="DNH47" s="126"/>
      <c r="DNI47" s="126"/>
      <c r="DNJ47" s="126"/>
      <c r="DNK47" s="126"/>
      <c r="DNL47" s="126"/>
      <c r="DNM47" s="126"/>
      <c r="DNN47" s="126"/>
      <c r="DNO47" s="126"/>
      <c r="DNP47" s="126"/>
      <c r="DNQ47" s="126"/>
      <c r="DNR47" s="126"/>
      <c r="DNS47" s="126"/>
      <c r="DNT47" s="126"/>
      <c r="DNU47" s="126"/>
      <c r="DNV47" s="126"/>
      <c r="DNW47" s="126"/>
      <c r="DNX47" s="126"/>
      <c r="DNY47" s="126"/>
      <c r="DNZ47" s="126"/>
      <c r="DOA47" s="126"/>
      <c r="DOB47" s="126"/>
      <c r="DOC47" s="126"/>
      <c r="DOD47" s="126"/>
      <c r="DOE47" s="126"/>
      <c r="DOF47" s="126"/>
      <c r="DOG47" s="126"/>
      <c r="DOH47" s="126"/>
      <c r="DOI47" s="126"/>
      <c r="DOJ47" s="126"/>
      <c r="DOK47" s="126"/>
      <c r="DOL47" s="126"/>
      <c r="DOM47" s="126"/>
      <c r="DON47" s="126"/>
      <c r="DOO47" s="126"/>
      <c r="DOP47" s="126"/>
      <c r="DOQ47" s="126"/>
      <c r="DOR47" s="126"/>
      <c r="DOS47" s="126"/>
      <c r="DOT47" s="126"/>
      <c r="DOU47" s="126"/>
      <c r="DOV47" s="126"/>
      <c r="DOW47" s="126"/>
      <c r="DOX47" s="126"/>
      <c r="DOY47" s="126"/>
      <c r="DOZ47" s="126"/>
      <c r="DPA47" s="126"/>
      <c r="DPB47" s="126"/>
      <c r="DPC47" s="126"/>
      <c r="DPD47" s="126"/>
      <c r="DPE47" s="126"/>
      <c r="DPF47" s="126"/>
      <c r="DPG47" s="126"/>
      <c r="DPH47" s="126"/>
      <c r="DPI47" s="126"/>
      <c r="DPJ47" s="126"/>
      <c r="DPK47" s="126"/>
      <c r="DPL47" s="126"/>
      <c r="DPM47" s="126"/>
      <c r="DPN47" s="126"/>
      <c r="DPO47" s="126"/>
      <c r="DPP47" s="126"/>
      <c r="DPQ47" s="126"/>
      <c r="DPR47" s="126"/>
      <c r="DPS47" s="126"/>
      <c r="DPT47" s="126"/>
      <c r="DPU47" s="126"/>
      <c r="DPV47" s="126"/>
      <c r="DPW47" s="126"/>
      <c r="DPX47" s="126"/>
      <c r="DPY47" s="126"/>
      <c r="DPZ47" s="126"/>
      <c r="DQA47" s="126"/>
      <c r="DQB47" s="126"/>
      <c r="DQC47" s="126"/>
      <c r="DQD47" s="126"/>
      <c r="DQE47" s="126"/>
      <c r="DQF47" s="126"/>
      <c r="DQG47" s="126"/>
      <c r="DQH47" s="126"/>
      <c r="DQI47" s="126"/>
      <c r="DQJ47" s="126"/>
      <c r="DQK47" s="126"/>
      <c r="DQL47" s="126"/>
      <c r="DQM47" s="126"/>
      <c r="DQN47" s="126"/>
      <c r="DQO47" s="126"/>
      <c r="DQP47" s="126"/>
      <c r="DQQ47" s="126"/>
      <c r="DQR47" s="126"/>
      <c r="DQS47" s="126"/>
      <c r="DQT47" s="126"/>
      <c r="DQU47" s="126"/>
      <c r="DQV47" s="126"/>
      <c r="DQW47" s="126"/>
      <c r="DQX47" s="126"/>
      <c r="DQY47" s="126"/>
      <c r="DQZ47" s="126"/>
      <c r="DRA47" s="126"/>
      <c r="DRB47" s="126"/>
      <c r="DRC47" s="126"/>
      <c r="DRD47" s="126"/>
      <c r="DRE47" s="126"/>
      <c r="DRF47" s="126"/>
      <c r="DRG47" s="126"/>
      <c r="DRH47" s="126"/>
      <c r="DRI47" s="126"/>
      <c r="DRJ47" s="126"/>
      <c r="DRK47" s="126"/>
      <c r="DRL47" s="126"/>
      <c r="DRM47" s="126"/>
      <c r="DRN47" s="126"/>
      <c r="DRO47" s="126"/>
      <c r="DRP47" s="126"/>
      <c r="DRQ47" s="126"/>
      <c r="DRR47" s="126"/>
      <c r="DRS47" s="126"/>
      <c r="DRT47" s="126"/>
      <c r="DRU47" s="126"/>
      <c r="DRV47" s="126"/>
      <c r="DRW47" s="126"/>
      <c r="DRX47" s="126"/>
      <c r="DRY47" s="126"/>
      <c r="DRZ47" s="126"/>
      <c r="DSA47" s="126"/>
      <c r="DSB47" s="126"/>
      <c r="DSC47" s="126"/>
      <c r="DSD47" s="126"/>
      <c r="DSE47" s="126"/>
      <c r="DSF47" s="126"/>
      <c r="DSG47" s="126"/>
      <c r="DSH47" s="126"/>
      <c r="DSI47" s="126"/>
      <c r="DSJ47" s="126"/>
      <c r="DSK47" s="126"/>
      <c r="DSL47" s="126"/>
      <c r="DSM47" s="126"/>
      <c r="DSN47" s="126"/>
      <c r="DSO47" s="126"/>
      <c r="DSP47" s="126"/>
      <c r="DSQ47" s="126"/>
      <c r="DSR47" s="126"/>
      <c r="DSS47" s="126"/>
      <c r="DST47" s="126"/>
      <c r="DSU47" s="126"/>
      <c r="DSV47" s="126"/>
      <c r="DSW47" s="126"/>
      <c r="DSX47" s="126"/>
      <c r="DSY47" s="126"/>
      <c r="DSZ47" s="126"/>
      <c r="DTA47" s="126"/>
      <c r="DTB47" s="126"/>
      <c r="DTC47" s="126"/>
      <c r="DTD47" s="126"/>
      <c r="DTE47" s="126"/>
      <c r="DTF47" s="126"/>
      <c r="DTG47" s="126"/>
      <c r="DTH47" s="126"/>
      <c r="DTI47" s="126"/>
      <c r="DTJ47" s="126"/>
      <c r="DTK47" s="126"/>
      <c r="DTL47" s="126"/>
      <c r="DTM47" s="126"/>
      <c r="DTN47" s="126"/>
      <c r="DTO47" s="126"/>
      <c r="DTP47" s="126"/>
      <c r="DTQ47" s="126"/>
      <c r="DTR47" s="126"/>
      <c r="DTS47" s="126"/>
      <c r="DTT47" s="126"/>
      <c r="DTU47" s="126"/>
      <c r="DTV47" s="126"/>
      <c r="DTW47" s="126"/>
      <c r="DTX47" s="126"/>
      <c r="DTY47" s="126"/>
      <c r="DTZ47" s="126"/>
      <c r="DUA47" s="126"/>
      <c r="DUB47" s="126"/>
      <c r="DUC47" s="126"/>
      <c r="DUD47" s="126"/>
      <c r="DUE47" s="126"/>
      <c r="DUF47" s="126"/>
      <c r="DUG47" s="126"/>
      <c r="DUH47" s="126"/>
      <c r="DUI47" s="126"/>
      <c r="DUJ47" s="126"/>
      <c r="DUK47" s="126"/>
      <c r="DUL47" s="126"/>
      <c r="DUM47" s="126"/>
      <c r="DUN47" s="126"/>
      <c r="DUO47" s="126"/>
      <c r="DUP47" s="126"/>
      <c r="DUQ47" s="126"/>
      <c r="DUR47" s="126"/>
      <c r="DUS47" s="126"/>
      <c r="DUT47" s="126"/>
      <c r="DUU47" s="126"/>
      <c r="DUV47" s="126"/>
      <c r="DUW47" s="126"/>
      <c r="DUX47" s="126"/>
      <c r="DUY47" s="126"/>
      <c r="DUZ47" s="126"/>
      <c r="DVA47" s="126"/>
      <c r="DVB47" s="126"/>
      <c r="DVC47" s="126"/>
      <c r="DVD47" s="126"/>
      <c r="DVE47" s="126"/>
      <c r="DVF47" s="126"/>
      <c r="DVG47" s="126"/>
      <c r="DVH47" s="126"/>
      <c r="DVI47" s="126"/>
      <c r="DVJ47" s="126"/>
      <c r="DVK47" s="126"/>
      <c r="DVL47" s="126"/>
      <c r="DVM47" s="126"/>
      <c r="DVN47" s="126"/>
      <c r="DVO47" s="126"/>
      <c r="DVP47" s="126"/>
      <c r="DVQ47" s="126"/>
      <c r="DVR47" s="126"/>
      <c r="DVS47" s="126"/>
      <c r="DVT47" s="126"/>
      <c r="DVU47" s="126"/>
      <c r="DVV47" s="126"/>
      <c r="DVW47" s="126"/>
      <c r="DVX47" s="126"/>
      <c r="DVY47" s="126"/>
      <c r="DVZ47" s="126"/>
      <c r="DWA47" s="126"/>
      <c r="DWB47" s="126"/>
      <c r="DWC47" s="126"/>
      <c r="DWD47" s="126"/>
      <c r="DWE47" s="126"/>
      <c r="DWF47" s="126"/>
      <c r="DWG47" s="126"/>
      <c r="DWH47" s="126"/>
      <c r="DWI47" s="126"/>
      <c r="DWJ47" s="126"/>
      <c r="DWK47" s="126"/>
      <c r="DWL47" s="126"/>
      <c r="DWM47" s="126"/>
      <c r="DWN47" s="126"/>
      <c r="DWO47" s="126"/>
      <c r="DWP47" s="126"/>
      <c r="DWQ47" s="126"/>
      <c r="DWR47" s="126"/>
      <c r="DWS47" s="126"/>
      <c r="DWT47" s="126"/>
      <c r="DWU47" s="126"/>
      <c r="DWV47" s="126"/>
      <c r="DWW47" s="126"/>
      <c r="DWX47" s="126"/>
      <c r="DWY47" s="126"/>
      <c r="DWZ47" s="126"/>
      <c r="DXA47" s="126"/>
      <c r="DXB47" s="126"/>
      <c r="DXC47" s="126"/>
      <c r="DXD47" s="126"/>
      <c r="DXE47" s="126"/>
      <c r="DXF47" s="126"/>
      <c r="DXG47" s="126"/>
      <c r="DXH47" s="126"/>
      <c r="DXI47" s="126"/>
      <c r="DXJ47" s="126"/>
      <c r="DXK47" s="126"/>
      <c r="DXL47" s="126"/>
      <c r="DXM47" s="126"/>
      <c r="DXN47" s="126"/>
      <c r="DXO47" s="126"/>
      <c r="DXP47" s="126"/>
      <c r="DXQ47" s="126"/>
      <c r="DXR47" s="126"/>
      <c r="DXS47" s="126"/>
      <c r="DXT47" s="126"/>
      <c r="DXU47" s="126"/>
      <c r="DXV47" s="126"/>
      <c r="DXW47" s="126"/>
      <c r="DXX47" s="126"/>
      <c r="DXY47" s="126"/>
      <c r="DXZ47" s="126"/>
      <c r="DYA47" s="126"/>
      <c r="DYB47" s="126"/>
      <c r="DYC47" s="126"/>
      <c r="DYD47" s="126"/>
      <c r="DYE47" s="126"/>
      <c r="DYF47" s="126"/>
      <c r="DYG47" s="126"/>
      <c r="DYH47" s="126"/>
      <c r="DYI47" s="126"/>
      <c r="DYJ47" s="126"/>
      <c r="DYK47" s="126"/>
      <c r="DYL47" s="126"/>
      <c r="DYM47" s="126"/>
      <c r="DYN47" s="126"/>
      <c r="DYO47" s="126"/>
      <c r="DYP47" s="126"/>
      <c r="DYQ47" s="126"/>
      <c r="DYR47" s="126"/>
      <c r="DYS47" s="126"/>
      <c r="DYT47" s="126"/>
      <c r="DYU47" s="126"/>
      <c r="DYV47" s="126"/>
      <c r="DYW47" s="126"/>
      <c r="DYX47" s="126"/>
      <c r="DYY47" s="126"/>
      <c r="DYZ47" s="126"/>
      <c r="DZA47" s="126"/>
      <c r="DZB47" s="126"/>
      <c r="DZC47" s="126"/>
      <c r="DZD47" s="126"/>
      <c r="DZE47" s="126"/>
      <c r="DZF47" s="126"/>
      <c r="DZG47" s="126"/>
      <c r="DZH47" s="126"/>
      <c r="DZI47" s="126"/>
      <c r="DZJ47" s="126"/>
      <c r="DZK47" s="126"/>
      <c r="DZL47" s="126"/>
      <c r="DZM47" s="126"/>
      <c r="DZN47" s="126"/>
      <c r="DZO47" s="126"/>
      <c r="DZP47" s="126"/>
      <c r="DZQ47" s="126"/>
      <c r="DZR47" s="126"/>
      <c r="DZS47" s="126"/>
      <c r="DZT47" s="126"/>
      <c r="DZU47" s="126"/>
      <c r="DZV47" s="126"/>
      <c r="DZW47" s="126"/>
      <c r="DZX47" s="126"/>
      <c r="DZY47" s="126"/>
      <c r="DZZ47" s="126"/>
      <c r="EAA47" s="126"/>
      <c r="EAB47" s="126"/>
      <c r="EAC47" s="126"/>
      <c r="EAD47" s="126"/>
      <c r="EAE47" s="126"/>
      <c r="EAF47" s="126"/>
      <c r="EAG47" s="126"/>
      <c r="EAH47" s="126"/>
      <c r="EAI47" s="126"/>
      <c r="EAJ47" s="126"/>
      <c r="EAK47" s="126"/>
      <c r="EAL47" s="126"/>
      <c r="EAM47" s="126"/>
      <c r="EAN47" s="126"/>
      <c r="EAO47" s="126"/>
      <c r="EAP47" s="126"/>
      <c r="EAQ47" s="126"/>
      <c r="EAR47" s="126"/>
      <c r="EAS47" s="126"/>
      <c r="EAT47" s="126"/>
      <c r="EAU47" s="126"/>
      <c r="EAV47" s="126"/>
      <c r="EAW47" s="126"/>
      <c r="EAX47" s="126"/>
      <c r="EAY47" s="126"/>
      <c r="EAZ47" s="126"/>
      <c r="EBA47" s="126"/>
      <c r="EBB47" s="126"/>
      <c r="EBC47" s="126"/>
      <c r="EBD47" s="126"/>
      <c r="EBE47" s="126"/>
      <c r="EBF47" s="126"/>
      <c r="EBG47" s="126"/>
      <c r="EBH47" s="126"/>
      <c r="EBI47" s="126"/>
      <c r="EBJ47" s="126"/>
      <c r="EBK47" s="126"/>
      <c r="EBL47" s="126"/>
      <c r="EBM47" s="126"/>
      <c r="EBN47" s="126"/>
      <c r="EBO47" s="126"/>
      <c r="EBP47" s="126"/>
      <c r="EBQ47" s="126"/>
      <c r="EBR47" s="126"/>
      <c r="EBS47" s="126"/>
      <c r="EBT47" s="126"/>
      <c r="EBU47" s="126"/>
      <c r="EBV47" s="126"/>
      <c r="EBW47" s="126"/>
      <c r="EBX47" s="126"/>
      <c r="EBY47" s="126"/>
      <c r="EBZ47" s="126"/>
      <c r="ECA47" s="126"/>
      <c r="ECB47" s="126"/>
      <c r="ECC47" s="126"/>
      <c r="ECD47" s="126"/>
      <c r="ECE47" s="126"/>
      <c r="ECF47" s="126"/>
      <c r="ECG47" s="126"/>
      <c r="ECH47" s="126"/>
      <c r="ECI47" s="126"/>
      <c r="ECJ47" s="126"/>
      <c r="ECK47" s="126"/>
      <c r="ECL47" s="126"/>
      <c r="ECM47" s="126"/>
      <c r="ECN47" s="126"/>
      <c r="ECO47" s="126"/>
      <c r="ECP47" s="126"/>
      <c r="ECQ47" s="126"/>
      <c r="ECR47" s="126"/>
      <c r="ECS47" s="126"/>
      <c r="ECT47" s="126"/>
      <c r="ECU47" s="126"/>
      <c r="ECV47" s="126"/>
      <c r="ECW47" s="126"/>
      <c r="ECX47" s="126"/>
      <c r="ECY47" s="126"/>
      <c r="ECZ47" s="126"/>
      <c r="EDA47" s="126"/>
      <c r="EDB47" s="126"/>
      <c r="EDC47" s="126"/>
      <c r="EDD47" s="126"/>
      <c r="EDE47" s="126"/>
      <c r="EDF47" s="126"/>
      <c r="EDG47" s="126"/>
      <c r="EDH47" s="126"/>
      <c r="EDI47" s="126"/>
      <c r="EDJ47" s="126"/>
      <c r="EDK47" s="126"/>
      <c r="EDL47" s="126"/>
      <c r="EDM47" s="126"/>
      <c r="EDN47" s="126"/>
      <c r="EDO47" s="126"/>
      <c r="EDP47" s="126"/>
      <c r="EDQ47" s="126"/>
      <c r="EDR47" s="126"/>
      <c r="EDS47" s="126"/>
      <c r="EDT47" s="126"/>
      <c r="EDU47" s="126"/>
      <c r="EDV47" s="126"/>
      <c r="EDW47" s="126"/>
      <c r="EDX47" s="126"/>
      <c r="EDY47" s="126"/>
      <c r="EDZ47" s="126"/>
      <c r="EEA47" s="126"/>
      <c r="EEB47" s="126"/>
      <c r="EEC47" s="126"/>
      <c r="EED47" s="126"/>
      <c r="EEE47" s="126"/>
      <c r="EEF47" s="126"/>
      <c r="EEG47" s="126"/>
      <c r="EEH47" s="126"/>
      <c r="EEI47" s="126"/>
      <c r="EEJ47" s="126"/>
      <c r="EEK47" s="126"/>
      <c r="EEL47" s="126"/>
      <c r="EEM47" s="126"/>
      <c r="EEN47" s="126"/>
      <c r="EEO47" s="126"/>
      <c r="EEP47" s="126"/>
      <c r="EEQ47" s="126"/>
      <c r="EER47" s="126"/>
      <c r="EES47" s="126"/>
      <c r="EET47" s="126"/>
      <c r="EEU47" s="126"/>
      <c r="EEV47" s="126"/>
      <c r="EEW47" s="126"/>
      <c r="EEX47" s="126"/>
      <c r="EEY47" s="126"/>
      <c r="EEZ47" s="126"/>
      <c r="EFA47" s="126"/>
      <c r="EFB47" s="126"/>
      <c r="EFC47" s="126"/>
      <c r="EFD47" s="126"/>
      <c r="EFE47" s="126"/>
      <c r="EFF47" s="126"/>
      <c r="EFG47" s="126"/>
      <c r="EFH47" s="126"/>
      <c r="EFI47" s="126"/>
      <c r="EFJ47" s="126"/>
      <c r="EFK47" s="126"/>
      <c r="EFL47" s="126"/>
      <c r="EFM47" s="126"/>
      <c r="EFN47" s="126"/>
      <c r="EFO47" s="126"/>
      <c r="EFP47" s="126"/>
      <c r="EFQ47" s="126"/>
      <c r="EFR47" s="126"/>
      <c r="EFS47" s="126"/>
      <c r="EFT47" s="126"/>
      <c r="EFU47" s="126"/>
      <c r="EFV47" s="126"/>
      <c r="EFW47" s="126"/>
      <c r="EFX47" s="126"/>
      <c r="EFY47" s="126"/>
      <c r="EFZ47" s="126"/>
      <c r="EGA47" s="126"/>
      <c r="EGB47" s="126"/>
      <c r="EGC47" s="126"/>
      <c r="EGD47" s="126"/>
      <c r="EGE47" s="126"/>
      <c r="EGF47" s="126"/>
      <c r="EGG47" s="126"/>
      <c r="EGH47" s="126"/>
      <c r="EGI47" s="126"/>
      <c r="EGJ47" s="126"/>
      <c r="EGK47" s="126"/>
      <c r="EGL47" s="126"/>
      <c r="EGM47" s="126"/>
      <c r="EGN47" s="126"/>
      <c r="EGO47" s="126"/>
      <c r="EGP47" s="126"/>
      <c r="EGQ47" s="126"/>
      <c r="EGR47" s="126"/>
      <c r="EGS47" s="126"/>
      <c r="EGT47" s="126"/>
      <c r="EGU47" s="126"/>
      <c r="EGV47" s="126"/>
      <c r="EGW47" s="126"/>
      <c r="EGX47" s="126"/>
      <c r="EGY47" s="126"/>
      <c r="EGZ47" s="126"/>
      <c r="EHA47" s="126"/>
      <c r="EHB47" s="126"/>
      <c r="EHC47" s="126"/>
      <c r="EHD47" s="126"/>
      <c r="EHE47" s="126"/>
      <c r="EHF47" s="126"/>
      <c r="EHG47" s="126"/>
      <c r="EHH47" s="126"/>
      <c r="EHI47" s="126"/>
      <c r="EHJ47" s="126"/>
      <c r="EHK47" s="126"/>
      <c r="EHL47" s="126"/>
      <c r="EHM47" s="126"/>
      <c r="EHN47" s="126"/>
      <c r="EHO47" s="126"/>
      <c r="EHP47" s="126"/>
      <c r="EHQ47" s="126"/>
      <c r="EHR47" s="126"/>
      <c r="EHS47" s="126"/>
      <c r="EHT47" s="126"/>
      <c r="EHU47" s="126"/>
      <c r="EHV47" s="126"/>
      <c r="EHW47" s="126"/>
      <c r="EHX47" s="126"/>
      <c r="EHY47" s="126"/>
      <c r="EHZ47" s="126"/>
      <c r="EIA47" s="126"/>
      <c r="EIB47" s="126"/>
      <c r="EIC47" s="126"/>
      <c r="EID47" s="126"/>
      <c r="EIE47" s="126"/>
      <c r="EIF47" s="126"/>
      <c r="EIG47" s="126"/>
      <c r="EIH47" s="126"/>
      <c r="EII47" s="126"/>
      <c r="EIJ47" s="126"/>
      <c r="EIK47" s="126"/>
      <c r="EIL47" s="126"/>
      <c r="EIM47" s="126"/>
      <c r="EIN47" s="126"/>
      <c r="EIO47" s="126"/>
      <c r="EIP47" s="126"/>
      <c r="EIQ47" s="126"/>
      <c r="EIR47" s="126"/>
      <c r="EIS47" s="126"/>
      <c r="EIT47" s="126"/>
      <c r="EIU47" s="126"/>
      <c r="EIV47" s="126"/>
      <c r="EIW47" s="126"/>
      <c r="EIX47" s="126"/>
      <c r="EIY47" s="126"/>
      <c r="EIZ47" s="126"/>
      <c r="EJA47" s="126"/>
      <c r="EJB47" s="126"/>
      <c r="EJC47" s="126"/>
      <c r="EJD47" s="126"/>
      <c r="EJE47" s="126"/>
      <c r="EJF47" s="126"/>
      <c r="EJG47" s="126"/>
      <c r="EJH47" s="126"/>
      <c r="EJI47" s="126"/>
      <c r="EJJ47" s="126"/>
      <c r="EJK47" s="126"/>
      <c r="EJL47" s="126"/>
      <c r="EJM47" s="126"/>
      <c r="EJN47" s="126"/>
      <c r="EJO47" s="126"/>
      <c r="EJP47" s="126"/>
      <c r="EJQ47" s="126"/>
      <c r="EJR47" s="126"/>
      <c r="EJS47" s="126"/>
      <c r="EJT47" s="126"/>
      <c r="EJU47" s="126"/>
      <c r="EJV47" s="126"/>
      <c r="EJW47" s="126"/>
      <c r="EJX47" s="126"/>
      <c r="EJY47" s="126"/>
      <c r="EJZ47" s="126"/>
      <c r="EKA47" s="126"/>
      <c r="EKB47" s="126"/>
      <c r="EKC47" s="126"/>
      <c r="EKD47" s="126"/>
      <c r="EKE47" s="126"/>
      <c r="EKF47" s="126"/>
      <c r="EKG47" s="126"/>
      <c r="EKH47" s="126"/>
      <c r="EKI47" s="126"/>
      <c r="EKJ47" s="126"/>
      <c r="EKK47" s="126"/>
      <c r="EKL47" s="126"/>
      <c r="EKM47" s="126"/>
      <c r="EKN47" s="126"/>
      <c r="EKO47" s="126"/>
      <c r="EKP47" s="126"/>
      <c r="EKQ47" s="126"/>
      <c r="EKR47" s="126"/>
      <c r="EKS47" s="126"/>
      <c r="EKT47" s="126"/>
      <c r="EKU47" s="126"/>
      <c r="EKV47" s="126"/>
      <c r="EKW47" s="126"/>
      <c r="EKX47" s="126"/>
      <c r="EKY47" s="126"/>
      <c r="EKZ47" s="126"/>
      <c r="ELA47" s="126"/>
      <c r="ELB47" s="126"/>
      <c r="ELC47" s="126"/>
      <c r="ELD47" s="126"/>
      <c r="ELE47" s="126"/>
      <c r="ELF47" s="126"/>
      <c r="ELG47" s="126"/>
      <c r="ELH47" s="126"/>
      <c r="ELI47" s="126"/>
      <c r="ELJ47" s="126"/>
      <c r="ELK47" s="126"/>
      <c r="ELL47" s="126"/>
      <c r="ELM47" s="126"/>
      <c r="ELN47" s="126"/>
      <c r="ELO47" s="126"/>
      <c r="ELP47" s="126"/>
      <c r="ELQ47" s="126"/>
      <c r="ELR47" s="126"/>
      <c r="ELS47" s="126"/>
      <c r="ELT47" s="126"/>
      <c r="ELU47" s="126"/>
      <c r="ELV47" s="126"/>
      <c r="ELW47" s="126"/>
      <c r="ELX47" s="126"/>
      <c r="ELY47" s="126"/>
      <c r="ELZ47" s="126"/>
      <c r="EMA47" s="126"/>
      <c r="EMB47" s="126"/>
      <c r="EMC47" s="126"/>
      <c r="EMD47" s="126"/>
      <c r="EME47" s="126"/>
      <c r="EMF47" s="126"/>
      <c r="EMG47" s="126"/>
      <c r="EMH47" s="126"/>
      <c r="EMI47" s="126"/>
      <c r="EMJ47" s="126"/>
      <c r="EMK47" s="126"/>
      <c r="EML47" s="126"/>
      <c r="EMM47" s="126"/>
      <c r="EMN47" s="126"/>
      <c r="EMO47" s="126"/>
      <c r="EMP47" s="126"/>
      <c r="EMQ47" s="126"/>
      <c r="EMR47" s="126"/>
      <c r="EMS47" s="126"/>
      <c r="EMT47" s="126"/>
      <c r="EMU47" s="126"/>
      <c r="EMV47" s="126"/>
      <c r="EMW47" s="126"/>
      <c r="EMX47" s="126"/>
      <c r="EMY47" s="126"/>
      <c r="EMZ47" s="126"/>
      <c r="ENA47" s="126"/>
      <c r="ENB47" s="126"/>
      <c r="ENC47" s="126"/>
      <c r="END47" s="126"/>
      <c r="ENE47" s="126"/>
      <c r="ENF47" s="126"/>
      <c r="ENG47" s="126"/>
      <c r="ENH47" s="126"/>
      <c r="ENI47" s="126"/>
      <c r="ENJ47" s="126"/>
      <c r="ENK47" s="126"/>
      <c r="ENL47" s="126"/>
      <c r="ENM47" s="126"/>
      <c r="ENN47" s="126"/>
      <c r="ENO47" s="126"/>
      <c r="ENP47" s="126"/>
      <c r="ENQ47" s="126"/>
      <c r="ENR47" s="126"/>
      <c r="ENS47" s="126"/>
      <c r="ENT47" s="126"/>
      <c r="ENU47" s="126"/>
      <c r="ENV47" s="126"/>
      <c r="ENW47" s="126"/>
      <c r="ENX47" s="126"/>
      <c r="ENY47" s="126"/>
      <c r="ENZ47" s="126"/>
      <c r="EOA47" s="126"/>
      <c r="EOB47" s="126"/>
      <c r="EOC47" s="126"/>
      <c r="EOD47" s="126"/>
      <c r="EOE47" s="126"/>
      <c r="EOF47" s="126"/>
      <c r="EOG47" s="126"/>
      <c r="EOH47" s="126"/>
      <c r="EOI47" s="126"/>
      <c r="EOJ47" s="126"/>
      <c r="EOK47" s="126"/>
      <c r="EOL47" s="126"/>
      <c r="EOM47" s="126"/>
      <c r="EON47" s="126"/>
      <c r="EOO47" s="126"/>
      <c r="EOP47" s="126"/>
      <c r="EOQ47" s="126"/>
      <c r="EOR47" s="126"/>
      <c r="EOS47" s="126"/>
      <c r="EOT47" s="126"/>
      <c r="EOU47" s="126"/>
      <c r="EOV47" s="126"/>
      <c r="EOW47" s="126"/>
      <c r="EOX47" s="126"/>
      <c r="EOY47" s="126"/>
      <c r="EOZ47" s="126"/>
      <c r="EPA47" s="126"/>
      <c r="EPB47" s="126"/>
      <c r="EPC47" s="126"/>
      <c r="EPD47" s="126"/>
      <c r="EPE47" s="126"/>
      <c r="EPF47" s="126"/>
      <c r="EPG47" s="126"/>
      <c r="EPH47" s="126"/>
      <c r="EPI47" s="126"/>
      <c r="EPJ47" s="126"/>
      <c r="EPK47" s="126"/>
      <c r="EPL47" s="126"/>
      <c r="EPM47" s="126"/>
      <c r="EPN47" s="126"/>
      <c r="EPO47" s="126"/>
      <c r="EPP47" s="126"/>
      <c r="EPQ47" s="126"/>
      <c r="EPR47" s="126"/>
      <c r="EPS47" s="126"/>
      <c r="EPT47" s="126"/>
      <c r="EPU47" s="126"/>
      <c r="EPV47" s="126"/>
      <c r="EPW47" s="126"/>
      <c r="EPX47" s="126"/>
      <c r="EPY47" s="126"/>
      <c r="EPZ47" s="126"/>
      <c r="EQA47" s="126"/>
      <c r="EQB47" s="126"/>
      <c r="EQC47" s="126"/>
      <c r="EQD47" s="126"/>
      <c r="EQE47" s="126"/>
      <c r="EQF47" s="126"/>
      <c r="EQG47" s="126"/>
      <c r="EQH47" s="126"/>
      <c r="EQI47" s="126"/>
      <c r="EQJ47" s="126"/>
      <c r="EQK47" s="126"/>
      <c r="EQL47" s="126"/>
      <c r="EQM47" s="126"/>
      <c r="EQN47" s="126"/>
      <c r="EQO47" s="126"/>
      <c r="EQP47" s="126"/>
      <c r="EQQ47" s="126"/>
      <c r="EQR47" s="126"/>
      <c r="EQS47" s="126"/>
      <c r="EQT47" s="126"/>
      <c r="EQU47" s="126"/>
      <c r="EQV47" s="126"/>
      <c r="EQW47" s="126"/>
      <c r="EQX47" s="126"/>
      <c r="EQY47" s="126"/>
      <c r="EQZ47" s="126"/>
      <c r="ERA47" s="126"/>
      <c r="ERB47" s="126"/>
      <c r="ERC47" s="126"/>
      <c r="ERD47" s="126"/>
      <c r="ERE47" s="126"/>
      <c r="ERF47" s="126"/>
      <c r="ERG47" s="126"/>
      <c r="ERH47" s="126"/>
      <c r="ERI47" s="126"/>
      <c r="ERJ47" s="126"/>
      <c r="ERK47" s="126"/>
      <c r="ERL47" s="126"/>
      <c r="ERM47" s="126"/>
      <c r="ERN47" s="126"/>
      <c r="ERO47" s="126"/>
      <c r="ERP47" s="126"/>
      <c r="ERQ47" s="126"/>
      <c r="ERR47" s="126"/>
      <c r="ERS47" s="126"/>
      <c r="ERT47" s="126"/>
      <c r="ERU47" s="126"/>
      <c r="ERV47" s="126"/>
      <c r="ERW47" s="126"/>
      <c r="ERX47" s="126"/>
      <c r="ERY47" s="126"/>
      <c r="ERZ47" s="126"/>
      <c r="ESA47" s="126"/>
      <c r="ESB47" s="126"/>
      <c r="ESC47" s="126"/>
      <c r="ESD47" s="126"/>
      <c r="ESE47" s="126"/>
      <c r="ESF47" s="126"/>
      <c r="ESG47" s="126"/>
      <c r="ESH47" s="126"/>
      <c r="ESI47" s="126"/>
      <c r="ESJ47" s="126"/>
      <c r="ESK47" s="126"/>
      <c r="ESL47" s="126"/>
      <c r="ESM47" s="126"/>
      <c r="ESN47" s="126"/>
      <c r="ESO47" s="126"/>
      <c r="ESP47" s="126"/>
      <c r="ESQ47" s="126"/>
      <c r="ESR47" s="126"/>
      <c r="ESS47" s="126"/>
      <c r="EST47" s="126"/>
      <c r="ESU47" s="126"/>
      <c r="ESV47" s="126"/>
      <c r="ESW47" s="126"/>
      <c r="ESX47" s="126"/>
      <c r="ESY47" s="126"/>
      <c r="ESZ47" s="126"/>
      <c r="ETA47" s="126"/>
      <c r="ETB47" s="126"/>
      <c r="ETC47" s="126"/>
      <c r="ETD47" s="126"/>
      <c r="ETE47" s="126"/>
      <c r="ETF47" s="126"/>
      <c r="ETG47" s="126"/>
      <c r="ETH47" s="126"/>
      <c r="ETI47" s="126"/>
      <c r="ETJ47" s="126"/>
      <c r="ETK47" s="126"/>
      <c r="ETL47" s="126"/>
      <c r="ETM47" s="126"/>
      <c r="ETN47" s="126"/>
      <c r="ETO47" s="126"/>
      <c r="ETP47" s="126"/>
      <c r="ETQ47" s="126"/>
      <c r="ETR47" s="126"/>
      <c r="ETS47" s="126"/>
      <c r="ETT47" s="126"/>
      <c r="ETU47" s="126"/>
      <c r="ETV47" s="126"/>
      <c r="ETW47" s="126"/>
      <c r="ETX47" s="126"/>
      <c r="ETY47" s="126"/>
      <c r="ETZ47" s="126"/>
      <c r="EUA47" s="126"/>
      <c r="EUB47" s="126"/>
      <c r="EUC47" s="126"/>
      <c r="EUD47" s="126"/>
      <c r="EUE47" s="126"/>
      <c r="EUF47" s="126"/>
      <c r="EUG47" s="126"/>
      <c r="EUH47" s="126"/>
      <c r="EUI47" s="126"/>
      <c r="EUJ47" s="126"/>
      <c r="EUK47" s="126"/>
      <c r="EUL47" s="126"/>
      <c r="EUM47" s="126"/>
      <c r="EUN47" s="126"/>
      <c r="EUO47" s="126"/>
      <c r="EUP47" s="126"/>
      <c r="EUQ47" s="126"/>
      <c r="EUR47" s="126"/>
      <c r="EUS47" s="126"/>
      <c r="EUT47" s="126"/>
      <c r="EUU47" s="126"/>
      <c r="EUV47" s="126"/>
      <c r="EUW47" s="126"/>
      <c r="EUX47" s="126"/>
      <c r="EUY47" s="126"/>
      <c r="EUZ47" s="126"/>
      <c r="EVA47" s="126"/>
      <c r="EVB47" s="126"/>
      <c r="EVC47" s="126"/>
      <c r="EVD47" s="126"/>
      <c r="EVE47" s="126"/>
      <c r="EVF47" s="126"/>
      <c r="EVG47" s="126"/>
      <c r="EVH47" s="126"/>
      <c r="EVI47" s="126"/>
      <c r="EVJ47" s="126"/>
      <c r="EVK47" s="126"/>
      <c r="EVL47" s="126"/>
      <c r="EVM47" s="126"/>
      <c r="EVN47" s="126"/>
      <c r="EVO47" s="126"/>
      <c r="EVP47" s="126"/>
      <c r="EVQ47" s="126"/>
      <c r="EVR47" s="126"/>
      <c r="EVS47" s="126"/>
      <c r="EVT47" s="126"/>
      <c r="EVU47" s="126"/>
      <c r="EVV47" s="126"/>
      <c r="EVW47" s="126"/>
      <c r="EVX47" s="126"/>
      <c r="EVY47" s="126"/>
      <c r="EVZ47" s="126"/>
      <c r="EWA47" s="126"/>
      <c r="EWB47" s="126"/>
      <c r="EWC47" s="126"/>
      <c r="EWD47" s="126"/>
      <c r="EWE47" s="126"/>
      <c r="EWF47" s="126"/>
      <c r="EWG47" s="126"/>
      <c r="EWH47" s="126"/>
      <c r="EWI47" s="126"/>
      <c r="EWJ47" s="126"/>
      <c r="EWK47" s="126"/>
      <c r="EWL47" s="126"/>
      <c r="EWM47" s="126"/>
      <c r="EWN47" s="126"/>
      <c r="EWO47" s="126"/>
      <c r="EWP47" s="126"/>
      <c r="EWQ47" s="126"/>
      <c r="EWR47" s="126"/>
      <c r="EWS47" s="126"/>
      <c r="EWT47" s="126"/>
      <c r="EWU47" s="126"/>
      <c r="EWV47" s="126"/>
      <c r="EWW47" s="126"/>
      <c r="EWX47" s="126"/>
      <c r="EWY47" s="126"/>
      <c r="EWZ47" s="126"/>
      <c r="EXA47" s="126"/>
      <c r="EXB47" s="126"/>
      <c r="EXC47" s="126"/>
      <c r="EXD47" s="126"/>
      <c r="EXE47" s="126"/>
      <c r="EXF47" s="126"/>
      <c r="EXG47" s="126"/>
      <c r="EXH47" s="126"/>
      <c r="EXI47" s="126"/>
      <c r="EXJ47" s="126"/>
      <c r="EXK47" s="126"/>
      <c r="EXL47" s="126"/>
      <c r="EXM47" s="126"/>
      <c r="EXN47" s="126"/>
      <c r="EXO47" s="126"/>
      <c r="EXP47" s="126"/>
      <c r="EXQ47" s="126"/>
      <c r="EXR47" s="126"/>
      <c r="EXS47" s="126"/>
      <c r="EXT47" s="126"/>
      <c r="EXU47" s="126"/>
      <c r="EXV47" s="126"/>
      <c r="EXW47" s="126"/>
      <c r="EXX47" s="126"/>
      <c r="EXY47" s="126"/>
      <c r="EXZ47" s="126"/>
      <c r="EYA47" s="126"/>
      <c r="EYB47" s="126"/>
      <c r="EYC47" s="126"/>
      <c r="EYD47" s="126"/>
      <c r="EYE47" s="126"/>
      <c r="EYF47" s="126"/>
      <c r="EYG47" s="126"/>
      <c r="EYH47" s="126"/>
      <c r="EYI47" s="126"/>
      <c r="EYJ47" s="126"/>
      <c r="EYK47" s="126"/>
      <c r="EYL47" s="126"/>
      <c r="EYM47" s="126"/>
      <c r="EYN47" s="126"/>
      <c r="EYO47" s="126"/>
      <c r="EYP47" s="126"/>
      <c r="EYQ47" s="126"/>
      <c r="EYR47" s="126"/>
      <c r="EYS47" s="126"/>
      <c r="EYT47" s="126"/>
      <c r="EYU47" s="126"/>
      <c r="EYV47" s="126"/>
      <c r="EYW47" s="126"/>
      <c r="EYX47" s="126"/>
      <c r="EYY47" s="126"/>
      <c r="EYZ47" s="126"/>
      <c r="EZA47" s="126"/>
      <c r="EZB47" s="126"/>
      <c r="EZC47" s="126"/>
      <c r="EZD47" s="126"/>
      <c r="EZE47" s="126"/>
      <c r="EZF47" s="126"/>
      <c r="EZG47" s="126"/>
      <c r="EZH47" s="126"/>
      <c r="EZI47" s="126"/>
      <c r="EZJ47" s="126"/>
      <c r="EZK47" s="126"/>
      <c r="EZL47" s="126"/>
      <c r="EZM47" s="126"/>
      <c r="EZN47" s="126"/>
      <c r="EZO47" s="126"/>
      <c r="EZP47" s="126"/>
      <c r="EZQ47" s="126"/>
      <c r="EZR47" s="126"/>
      <c r="EZS47" s="126"/>
      <c r="EZT47" s="126"/>
      <c r="EZU47" s="126"/>
      <c r="EZV47" s="126"/>
      <c r="EZW47" s="126"/>
      <c r="EZX47" s="126"/>
      <c r="EZY47" s="126"/>
      <c r="EZZ47" s="126"/>
      <c r="FAA47" s="126"/>
      <c r="FAB47" s="126"/>
      <c r="FAC47" s="126"/>
      <c r="FAD47" s="126"/>
      <c r="FAE47" s="126"/>
      <c r="FAF47" s="126"/>
      <c r="FAG47" s="126"/>
      <c r="FAH47" s="126"/>
      <c r="FAI47" s="126"/>
      <c r="FAJ47" s="126"/>
      <c r="FAK47" s="126"/>
      <c r="FAL47" s="126"/>
      <c r="FAM47" s="126"/>
      <c r="FAN47" s="126"/>
      <c r="FAO47" s="126"/>
      <c r="FAP47" s="126"/>
      <c r="FAQ47" s="126"/>
      <c r="FAR47" s="126"/>
      <c r="FAS47" s="126"/>
      <c r="FAT47" s="126"/>
      <c r="FAU47" s="126"/>
      <c r="FAV47" s="126"/>
      <c r="FAW47" s="126"/>
      <c r="FAX47" s="126"/>
      <c r="FAY47" s="126"/>
      <c r="FAZ47" s="126"/>
      <c r="FBA47" s="126"/>
      <c r="FBB47" s="126"/>
      <c r="FBC47" s="126"/>
      <c r="FBD47" s="126"/>
      <c r="FBE47" s="126"/>
      <c r="FBF47" s="126"/>
      <c r="FBG47" s="126"/>
      <c r="FBH47" s="126"/>
      <c r="FBI47" s="126"/>
      <c r="FBJ47" s="126"/>
      <c r="FBK47" s="126"/>
      <c r="FBL47" s="126"/>
      <c r="FBM47" s="126"/>
      <c r="FBN47" s="126"/>
      <c r="FBO47" s="126"/>
      <c r="FBP47" s="126"/>
      <c r="FBQ47" s="126"/>
      <c r="FBR47" s="126"/>
      <c r="FBS47" s="126"/>
      <c r="FBT47" s="126"/>
      <c r="FBU47" s="126"/>
      <c r="FBV47" s="126"/>
      <c r="FBW47" s="126"/>
      <c r="FBX47" s="126"/>
      <c r="FBY47" s="126"/>
      <c r="FBZ47" s="126"/>
      <c r="FCA47" s="126"/>
      <c r="FCB47" s="126"/>
      <c r="FCC47" s="126"/>
      <c r="FCD47" s="126"/>
      <c r="FCE47" s="126"/>
      <c r="FCF47" s="126"/>
      <c r="FCG47" s="126"/>
      <c r="FCH47" s="126"/>
      <c r="FCI47" s="126"/>
      <c r="FCJ47" s="126"/>
      <c r="FCK47" s="126"/>
      <c r="FCL47" s="126"/>
      <c r="FCM47" s="126"/>
      <c r="FCN47" s="126"/>
      <c r="FCO47" s="126"/>
      <c r="FCP47" s="126"/>
      <c r="FCQ47" s="126"/>
      <c r="FCR47" s="126"/>
      <c r="FCS47" s="126"/>
      <c r="FCT47" s="126"/>
      <c r="FCU47" s="126"/>
      <c r="FCV47" s="126"/>
      <c r="FCW47" s="126"/>
      <c r="FCX47" s="126"/>
      <c r="FCY47" s="126"/>
      <c r="FCZ47" s="126"/>
      <c r="FDA47" s="126"/>
      <c r="FDB47" s="126"/>
      <c r="FDC47" s="126"/>
      <c r="FDD47" s="126"/>
      <c r="FDE47" s="126"/>
      <c r="FDF47" s="126"/>
      <c r="FDG47" s="126"/>
      <c r="FDH47" s="126"/>
      <c r="FDI47" s="126"/>
      <c r="FDJ47" s="126"/>
      <c r="FDK47" s="126"/>
      <c r="FDL47" s="126"/>
      <c r="FDM47" s="126"/>
      <c r="FDN47" s="126"/>
      <c r="FDO47" s="126"/>
      <c r="FDP47" s="126"/>
      <c r="FDQ47" s="126"/>
      <c r="FDR47" s="126"/>
      <c r="FDS47" s="126"/>
      <c r="FDT47" s="126"/>
      <c r="FDU47" s="126"/>
      <c r="FDV47" s="126"/>
      <c r="FDW47" s="126"/>
      <c r="FDX47" s="126"/>
      <c r="FDY47" s="126"/>
      <c r="FDZ47" s="126"/>
      <c r="FEA47" s="126"/>
      <c r="FEB47" s="126"/>
      <c r="FEC47" s="126"/>
      <c r="FED47" s="126"/>
      <c r="FEE47" s="126"/>
      <c r="FEF47" s="126"/>
      <c r="FEG47" s="126"/>
      <c r="FEH47" s="126"/>
      <c r="FEI47" s="126"/>
      <c r="FEJ47" s="126"/>
      <c r="FEK47" s="126"/>
      <c r="FEL47" s="126"/>
      <c r="FEM47" s="126"/>
      <c r="FEN47" s="126"/>
      <c r="FEO47" s="126"/>
      <c r="FEP47" s="126"/>
      <c r="FEQ47" s="126"/>
      <c r="FER47" s="126"/>
      <c r="FES47" s="126"/>
      <c r="FET47" s="126"/>
      <c r="FEU47" s="126"/>
      <c r="FEV47" s="126"/>
      <c r="FEW47" s="126"/>
      <c r="FEX47" s="126"/>
      <c r="FEY47" s="126"/>
      <c r="FEZ47" s="126"/>
      <c r="FFA47" s="126"/>
      <c r="FFB47" s="126"/>
      <c r="FFC47" s="126"/>
      <c r="FFD47" s="126"/>
      <c r="FFE47" s="126"/>
      <c r="FFF47" s="126"/>
      <c r="FFG47" s="126"/>
      <c r="FFH47" s="126"/>
      <c r="FFI47" s="126"/>
      <c r="FFJ47" s="126"/>
      <c r="FFK47" s="126"/>
      <c r="FFL47" s="126"/>
      <c r="FFM47" s="126"/>
      <c r="FFN47" s="126"/>
      <c r="FFO47" s="126"/>
      <c r="FFP47" s="126"/>
      <c r="FFQ47" s="126"/>
      <c r="FFR47" s="126"/>
      <c r="FFS47" s="126"/>
      <c r="FFT47" s="126"/>
      <c r="FFU47" s="126"/>
      <c r="FFV47" s="126"/>
      <c r="FFW47" s="126"/>
      <c r="FFX47" s="126"/>
      <c r="FFY47" s="126"/>
      <c r="FFZ47" s="126"/>
      <c r="FGA47" s="126"/>
      <c r="FGB47" s="126"/>
      <c r="FGC47" s="126"/>
      <c r="FGD47" s="126"/>
      <c r="FGE47" s="126"/>
      <c r="FGF47" s="126"/>
      <c r="FGG47" s="126"/>
      <c r="FGH47" s="126"/>
      <c r="FGI47" s="126"/>
      <c r="FGJ47" s="126"/>
      <c r="FGK47" s="126"/>
      <c r="FGL47" s="126"/>
      <c r="FGM47" s="126"/>
      <c r="FGN47" s="126"/>
      <c r="FGO47" s="126"/>
      <c r="FGP47" s="126"/>
      <c r="FGQ47" s="126"/>
      <c r="FGR47" s="126"/>
      <c r="FGS47" s="126"/>
      <c r="FGT47" s="126"/>
      <c r="FGU47" s="126"/>
      <c r="FGV47" s="126"/>
      <c r="FGW47" s="126"/>
      <c r="FGX47" s="126"/>
      <c r="FGY47" s="126"/>
      <c r="FGZ47" s="126"/>
      <c r="FHA47" s="126"/>
      <c r="FHB47" s="126"/>
      <c r="FHC47" s="126"/>
      <c r="FHD47" s="126"/>
      <c r="FHE47" s="126"/>
      <c r="FHF47" s="126"/>
      <c r="FHG47" s="126"/>
      <c r="FHH47" s="126"/>
      <c r="FHI47" s="126"/>
      <c r="FHJ47" s="126"/>
      <c r="FHK47" s="126"/>
      <c r="FHL47" s="126"/>
      <c r="FHM47" s="126"/>
      <c r="FHN47" s="126"/>
      <c r="FHO47" s="126"/>
      <c r="FHP47" s="126"/>
      <c r="FHQ47" s="126"/>
      <c r="FHR47" s="126"/>
      <c r="FHS47" s="126"/>
      <c r="FHT47" s="126"/>
      <c r="FHU47" s="126"/>
      <c r="FHV47" s="126"/>
      <c r="FHW47" s="126"/>
      <c r="FHX47" s="126"/>
      <c r="FHY47" s="126"/>
      <c r="FHZ47" s="126"/>
      <c r="FIA47" s="126"/>
      <c r="FIB47" s="126"/>
      <c r="FIC47" s="126"/>
      <c r="FID47" s="126"/>
      <c r="FIE47" s="126"/>
      <c r="FIF47" s="126"/>
      <c r="FIG47" s="126"/>
      <c r="FIH47" s="126"/>
      <c r="FII47" s="126"/>
      <c r="FIJ47" s="126"/>
      <c r="FIK47" s="126"/>
      <c r="FIL47" s="126"/>
      <c r="FIM47" s="126"/>
      <c r="FIN47" s="126"/>
      <c r="FIO47" s="126"/>
      <c r="FIP47" s="126"/>
      <c r="FIQ47" s="126"/>
      <c r="FIR47" s="126"/>
      <c r="FIS47" s="126"/>
      <c r="FIT47" s="126"/>
      <c r="FIU47" s="126"/>
      <c r="FIV47" s="126"/>
      <c r="FIW47" s="126"/>
      <c r="FIX47" s="126"/>
      <c r="FIY47" s="126"/>
      <c r="FIZ47" s="126"/>
      <c r="FJA47" s="126"/>
      <c r="FJB47" s="126"/>
      <c r="FJC47" s="126"/>
      <c r="FJD47" s="126"/>
      <c r="FJE47" s="126"/>
      <c r="FJF47" s="126"/>
      <c r="FJG47" s="126"/>
      <c r="FJH47" s="126"/>
      <c r="FJI47" s="126"/>
      <c r="FJJ47" s="126"/>
      <c r="FJK47" s="126"/>
      <c r="FJL47" s="126"/>
      <c r="FJM47" s="126"/>
      <c r="FJN47" s="126"/>
      <c r="FJO47" s="126"/>
      <c r="FJP47" s="126"/>
      <c r="FJQ47" s="126"/>
      <c r="FJR47" s="126"/>
      <c r="FJS47" s="126"/>
      <c r="FJT47" s="126"/>
      <c r="FJU47" s="126"/>
      <c r="FJV47" s="126"/>
      <c r="FJW47" s="126"/>
      <c r="FJX47" s="126"/>
      <c r="FJY47" s="126"/>
      <c r="FJZ47" s="126"/>
      <c r="FKA47" s="126"/>
      <c r="FKB47" s="126"/>
      <c r="FKC47" s="126"/>
      <c r="FKD47" s="126"/>
      <c r="FKE47" s="126"/>
      <c r="FKF47" s="126"/>
      <c r="FKG47" s="126"/>
      <c r="FKH47" s="126"/>
      <c r="FKI47" s="126"/>
      <c r="FKJ47" s="126"/>
      <c r="FKK47" s="126"/>
      <c r="FKL47" s="126"/>
      <c r="FKM47" s="126"/>
      <c r="FKN47" s="126"/>
      <c r="FKO47" s="126"/>
      <c r="FKP47" s="126"/>
      <c r="FKQ47" s="126"/>
      <c r="FKR47" s="126"/>
      <c r="FKS47" s="126"/>
      <c r="FKT47" s="126"/>
      <c r="FKU47" s="126"/>
      <c r="FKV47" s="126"/>
      <c r="FKW47" s="126"/>
      <c r="FKX47" s="126"/>
      <c r="FKY47" s="126"/>
      <c r="FKZ47" s="126"/>
      <c r="FLA47" s="126"/>
      <c r="FLB47" s="126"/>
      <c r="FLC47" s="126"/>
      <c r="FLD47" s="126"/>
      <c r="FLE47" s="126"/>
      <c r="FLF47" s="126"/>
      <c r="FLG47" s="126"/>
      <c r="FLH47" s="126"/>
      <c r="FLI47" s="126"/>
      <c r="FLJ47" s="126"/>
      <c r="FLK47" s="126"/>
      <c r="FLL47" s="126"/>
      <c r="FLM47" s="126"/>
      <c r="FLN47" s="126"/>
      <c r="FLO47" s="126"/>
      <c r="FLP47" s="126"/>
      <c r="FLQ47" s="126"/>
      <c r="FLR47" s="126"/>
      <c r="FLS47" s="126"/>
      <c r="FLT47" s="126"/>
      <c r="FLU47" s="126"/>
      <c r="FLV47" s="126"/>
      <c r="FLW47" s="126"/>
      <c r="FLX47" s="126"/>
      <c r="FLY47" s="126"/>
      <c r="FLZ47" s="126"/>
      <c r="FMA47" s="126"/>
      <c r="FMB47" s="126"/>
      <c r="FMC47" s="126"/>
      <c r="FMD47" s="126"/>
      <c r="FME47" s="126"/>
      <c r="FMF47" s="126"/>
      <c r="FMG47" s="126"/>
      <c r="FMH47" s="126"/>
      <c r="FMI47" s="126"/>
      <c r="FMJ47" s="126"/>
      <c r="FMK47" s="126"/>
      <c r="FML47" s="126"/>
      <c r="FMM47" s="126"/>
      <c r="FMN47" s="126"/>
      <c r="FMO47" s="126"/>
      <c r="FMP47" s="126"/>
      <c r="FMQ47" s="126"/>
      <c r="FMR47" s="126"/>
      <c r="FMS47" s="126"/>
      <c r="FMT47" s="126"/>
      <c r="FMU47" s="126"/>
      <c r="FMV47" s="126"/>
      <c r="FMW47" s="126"/>
      <c r="FMX47" s="126"/>
      <c r="FMY47" s="126"/>
      <c r="FMZ47" s="126"/>
      <c r="FNA47" s="126"/>
      <c r="FNB47" s="126"/>
      <c r="FNC47" s="126"/>
      <c r="FND47" s="126"/>
      <c r="FNE47" s="126"/>
      <c r="FNF47" s="126"/>
      <c r="FNG47" s="126"/>
      <c r="FNH47" s="126"/>
      <c r="FNI47" s="126"/>
      <c r="FNJ47" s="126"/>
      <c r="FNK47" s="126"/>
      <c r="FNL47" s="126"/>
      <c r="FNM47" s="126"/>
      <c r="FNN47" s="126"/>
      <c r="FNO47" s="126"/>
      <c r="FNP47" s="126"/>
      <c r="FNQ47" s="126"/>
      <c r="FNR47" s="126"/>
      <c r="FNS47" s="126"/>
      <c r="FNT47" s="126"/>
      <c r="FNU47" s="126"/>
      <c r="FNV47" s="126"/>
      <c r="FNW47" s="126"/>
      <c r="FNX47" s="126"/>
      <c r="FNY47" s="126"/>
      <c r="FNZ47" s="126"/>
      <c r="FOA47" s="126"/>
      <c r="FOB47" s="126"/>
      <c r="FOC47" s="126"/>
      <c r="FOD47" s="126"/>
      <c r="FOE47" s="126"/>
      <c r="FOF47" s="126"/>
      <c r="FOG47" s="126"/>
      <c r="FOH47" s="126"/>
      <c r="FOI47" s="126"/>
      <c r="FOJ47" s="126"/>
      <c r="FOK47" s="126"/>
      <c r="FOL47" s="126"/>
      <c r="FOM47" s="126"/>
      <c r="FON47" s="126"/>
      <c r="FOO47" s="126"/>
      <c r="FOP47" s="126"/>
      <c r="FOQ47" s="126"/>
      <c r="FOR47" s="126"/>
      <c r="FOS47" s="126"/>
      <c r="FOT47" s="126"/>
      <c r="FOU47" s="126"/>
      <c r="FOV47" s="126"/>
      <c r="FOW47" s="126"/>
      <c r="FOX47" s="126"/>
      <c r="FOY47" s="126"/>
      <c r="FOZ47" s="126"/>
      <c r="FPA47" s="126"/>
      <c r="FPB47" s="126"/>
      <c r="FPC47" s="126"/>
      <c r="FPD47" s="126"/>
      <c r="FPE47" s="126"/>
      <c r="FPF47" s="126"/>
      <c r="FPG47" s="126"/>
      <c r="FPH47" s="126"/>
      <c r="FPI47" s="126"/>
      <c r="FPJ47" s="126"/>
      <c r="FPK47" s="126"/>
      <c r="FPL47" s="126"/>
      <c r="FPM47" s="126"/>
      <c r="FPN47" s="126"/>
      <c r="FPO47" s="126"/>
      <c r="FPP47" s="126"/>
      <c r="FPQ47" s="126"/>
      <c r="FPR47" s="126"/>
      <c r="FPS47" s="126"/>
      <c r="FPT47" s="126"/>
      <c r="FPU47" s="126"/>
      <c r="FPV47" s="126"/>
      <c r="FPW47" s="126"/>
      <c r="FPX47" s="126"/>
      <c r="FPY47" s="126"/>
      <c r="FPZ47" s="126"/>
      <c r="FQA47" s="126"/>
      <c r="FQB47" s="126"/>
      <c r="FQC47" s="126"/>
      <c r="FQD47" s="126"/>
      <c r="FQE47" s="126"/>
      <c r="FQF47" s="126"/>
      <c r="FQG47" s="126"/>
      <c r="FQH47" s="126"/>
      <c r="FQI47" s="126"/>
      <c r="FQJ47" s="126"/>
      <c r="FQK47" s="126"/>
      <c r="FQL47" s="126"/>
      <c r="FQM47" s="126"/>
      <c r="FQN47" s="126"/>
      <c r="FQO47" s="126"/>
      <c r="FQP47" s="126"/>
      <c r="FQQ47" s="126"/>
      <c r="FQR47" s="126"/>
      <c r="FQS47" s="126"/>
      <c r="FQT47" s="126"/>
      <c r="FQU47" s="126"/>
      <c r="FQV47" s="126"/>
      <c r="FQW47" s="126"/>
      <c r="FQX47" s="126"/>
      <c r="FQY47" s="126"/>
      <c r="FQZ47" s="126"/>
      <c r="FRA47" s="126"/>
      <c r="FRB47" s="126"/>
      <c r="FRC47" s="126"/>
      <c r="FRD47" s="126"/>
      <c r="FRE47" s="126"/>
      <c r="FRF47" s="126"/>
      <c r="FRG47" s="126"/>
      <c r="FRH47" s="126"/>
      <c r="FRI47" s="126"/>
      <c r="FRJ47" s="126"/>
      <c r="FRK47" s="126"/>
      <c r="FRL47" s="126"/>
      <c r="FRM47" s="126"/>
      <c r="FRN47" s="126"/>
      <c r="FRO47" s="126"/>
      <c r="FRP47" s="126"/>
      <c r="FRQ47" s="126"/>
      <c r="FRR47" s="126"/>
      <c r="FRS47" s="126"/>
      <c r="FRT47" s="126"/>
      <c r="FRU47" s="126"/>
      <c r="FRV47" s="126"/>
      <c r="FRW47" s="126"/>
      <c r="FRX47" s="126"/>
      <c r="FRY47" s="126"/>
      <c r="FRZ47" s="126"/>
      <c r="FSA47" s="126"/>
      <c r="FSB47" s="126"/>
      <c r="FSC47" s="126"/>
      <c r="FSD47" s="126"/>
      <c r="FSE47" s="126"/>
      <c r="FSF47" s="126"/>
      <c r="FSG47" s="126"/>
      <c r="FSH47" s="126"/>
      <c r="FSI47" s="126"/>
      <c r="FSJ47" s="126"/>
      <c r="FSK47" s="126"/>
      <c r="FSL47" s="126"/>
      <c r="FSM47" s="126"/>
      <c r="FSN47" s="126"/>
      <c r="FSO47" s="126"/>
      <c r="FSP47" s="126"/>
      <c r="FSQ47" s="126"/>
      <c r="FSR47" s="126"/>
      <c r="FSS47" s="126"/>
      <c r="FST47" s="126"/>
      <c r="FSU47" s="126"/>
      <c r="FSV47" s="126"/>
      <c r="FSW47" s="126"/>
      <c r="FSX47" s="126"/>
      <c r="FSY47" s="126"/>
      <c r="FSZ47" s="126"/>
      <c r="FTA47" s="126"/>
      <c r="FTB47" s="126"/>
      <c r="FTC47" s="126"/>
      <c r="FTD47" s="126"/>
      <c r="FTE47" s="126"/>
      <c r="FTF47" s="126"/>
      <c r="FTG47" s="126"/>
      <c r="FTH47" s="126"/>
      <c r="FTI47" s="126"/>
      <c r="FTJ47" s="126"/>
      <c r="FTK47" s="126"/>
      <c r="FTL47" s="126"/>
      <c r="FTM47" s="126"/>
      <c r="FTN47" s="126"/>
      <c r="FTO47" s="126"/>
      <c r="FTP47" s="126"/>
      <c r="FTQ47" s="126"/>
      <c r="FTR47" s="126"/>
      <c r="FTS47" s="126"/>
      <c r="FTT47" s="126"/>
      <c r="FTU47" s="126"/>
      <c r="FTV47" s="126"/>
      <c r="FTW47" s="126"/>
      <c r="FTX47" s="126"/>
      <c r="FTY47" s="126"/>
      <c r="FTZ47" s="126"/>
      <c r="FUA47" s="126"/>
      <c r="FUB47" s="126"/>
      <c r="FUC47" s="126"/>
      <c r="FUD47" s="126"/>
      <c r="FUE47" s="126"/>
      <c r="FUF47" s="126"/>
      <c r="FUG47" s="126"/>
      <c r="FUH47" s="126"/>
      <c r="FUI47" s="126"/>
      <c r="FUJ47" s="126"/>
      <c r="FUK47" s="126"/>
      <c r="FUL47" s="126"/>
      <c r="FUM47" s="126"/>
      <c r="FUN47" s="126"/>
      <c r="FUO47" s="126"/>
      <c r="FUP47" s="126"/>
      <c r="FUQ47" s="126"/>
      <c r="FUR47" s="126"/>
      <c r="FUS47" s="126"/>
      <c r="FUT47" s="126"/>
      <c r="FUU47" s="126"/>
      <c r="FUV47" s="126"/>
      <c r="FUW47" s="126"/>
      <c r="FUX47" s="126"/>
      <c r="FUY47" s="126"/>
      <c r="FUZ47" s="126"/>
      <c r="FVA47" s="126"/>
      <c r="FVB47" s="126"/>
      <c r="FVC47" s="126"/>
      <c r="FVD47" s="126"/>
      <c r="FVE47" s="126"/>
      <c r="FVF47" s="126"/>
      <c r="FVG47" s="126"/>
      <c r="FVH47" s="126"/>
      <c r="FVI47" s="126"/>
      <c r="FVJ47" s="126"/>
      <c r="FVK47" s="126"/>
      <c r="FVL47" s="126"/>
      <c r="FVM47" s="126"/>
      <c r="FVN47" s="126"/>
      <c r="FVO47" s="126"/>
      <c r="FVP47" s="126"/>
      <c r="FVQ47" s="126"/>
      <c r="FVR47" s="126"/>
      <c r="FVS47" s="126"/>
      <c r="FVT47" s="126"/>
      <c r="FVU47" s="126"/>
      <c r="FVV47" s="126"/>
      <c r="FVW47" s="126"/>
      <c r="FVX47" s="126"/>
      <c r="FVY47" s="126"/>
      <c r="FVZ47" s="126"/>
      <c r="FWA47" s="126"/>
      <c r="FWB47" s="126"/>
      <c r="FWC47" s="126"/>
      <c r="FWD47" s="126"/>
      <c r="FWE47" s="126"/>
      <c r="FWF47" s="126"/>
      <c r="FWG47" s="126"/>
      <c r="FWH47" s="126"/>
      <c r="FWI47" s="126"/>
      <c r="FWJ47" s="126"/>
      <c r="FWK47" s="126"/>
      <c r="FWL47" s="126"/>
      <c r="FWM47" s="126"/>
      <c r="FWN47" s="126"/>
      <c r="FWO47" s="126"/>
      <c r="FWP47" s="126"/>
      <c r="FWQ47" s="126"/>
      <c r="FWR47" s="126"/>
      <c r="FWS47" s="126"/>
      <c r="FWT47" s="126"/>
      <c r="FWU47" s="126"/>
      <c r="FWV47" s="126"/>
      <c r="FWW47" s="126"/>
      <c r="FWX47" s="126"/>
      <c r="FWY47" s="126"/>
      <c r="FWZ47" s="126"/>
      <c r="FXA47" s="126"/>
      <c r="FXB47" s="126"/>
      <c r="FXC47" s="126"/>
      <c r="FXD47" s="126"/>
      <c r="FXE47" s="126"/>
      <c r="FXF47" s="126"/>
      <c r="FXG47" s="126"/>
      <c r="FXH47" s="126"/>
      <c r="FXI47" s="126"/>
      <c r="FXJ47" s="126"/>
      <c r="FXK47" s="126"/>
      <c r="FXL47" s="126"/>
      <c r="FXM47" s="126"/>
      <c r="FXN47" s="126"/>
      <c r="FXO47" s="126"/>
      <c r="FXP47" s="126"/>
      <c r="FXQ47" s="126"/>
      <c r="FXR47" s="126"/>
      <c r="FXS47" s="126"/>
      <c r="FXT47" s="126"/>
      <c r="FXU47" s="126"/>
      <c r="FXV47" s="126"/>
      <c r="FXW47" s="126"/>
      <c r="FXX47" s="126"/>
      <c r="FXY47" s="126"/>
      <c r="FXZ47" s="126"/>
      <c r="FYA47" s="126"/>
      <c r="FYB47" s="126"/>
      <c r="FYC47" s="126"/>
      <c r="FYD47" s="126"/>
      <c r="FYE47" s="126"/>
      <c r="FYF47" s="126"/>
      <c r="FYG47" s="126"/>
      <c r="FYH47" s="126"/>
      <c r="FYI47" s="126"/>
      <c r="FYJ47" s="126"/>
      <c r="FYK47" s="126"/>
      <c r="FYL47" s="126"/>
      <c r="FYM47" s="126"/>
      <c r="FYN47" s="126"/>
      <c r="FYO47" s="126"/>
      <c r="FYP47" s="126"/>
      <c r="FYQ47" s="126"/>
      <c r="FYR47" s="126"/>
      <c r="FYS47" s="126"/>
      <c r="FYT47" s="126"/>
      <c r="FYU47" s="126"/>
      <c r="FYV47" s="126"/>
      <c r="FYW47" s="126"/>
      <c r="FYX47" s="126"/>
      <c r="FYY47" s="126"/>
      <c r="FYZ47" s="126"/>
      <c r="FZA47" s="126"/>
      <c r="FZB47" s="126"/>
      <c r="FZC47" s="126"/>
      <c r="FZD47" s="126"/>
      <c r="FZE47" s="126"/>
      <c r="FZF47" s="126"/>
      <c r="FZG47" s="126"/>
      <c r="FZH47" s="126"/>
      <c r="FZI47" s="126"/>
      <c r="FZJ47" s="126"/>
      <c r="FZK47" s="126"/>
      <c r="FZL47" s="126"/>
      <c r="FZM47" s="126"/>
      <c r="FZN47" s="126"/>
      <c r="FZO47" s="126"/>
      <c r="FZP47" s="126"/>
      <c r="FZQ47" s="126"/>
      <c r="FZR47" s="126"/>
      <c r="FZS47" s="126"/>
      <c r="FZT47" s="126"/>
      <c r="FZU47" s="126"/>
      <c r="FZV47" s="126"/>
      <c r="FZW47" s="126"/>
      <c r="FZX47" s="126"/>
      <c r="FZY47" s="126"/>
      <c r="FZZ47" s="126"/>
      <c r="GAA47" s="126"/>
      <c r="GAB47" s="126"/>
      <c r="GAC47" s="126"/>
      <c r="GAD47" s="126"/>
      <c r="GAE47" s="126"/>
      <c r="GAF47" s="126"/>
      <c r="GAG47" s="126"/>
      <c r="GAH47" s="126"/>
      <c r="GAI47" s="126"/>
      <c r="GAJ47" s="126"/>
      <c r="GAK47" s="126"/>
      <c r="GAL47" s="126"/>
      <c r="GAM47" s="126"/>
      <c r="GAN47" s="126"/>
      <c r="GAO47" s="126"/>
      <c r="GAP47" s="126"/>
      <c r="GAQ47" s="126"/>
      <c r="GAR47" s="126"/>
      <c r="GAS47" s="126"/>
      <c r="GAT47" s="126"/>
      <c r="GAU47" s="126"/>
      <c r="GAV47" s="126"/>
      <c r="GAW47" s="126"/>
      <c r="GAX47" s="126"/>
      <c r="GAY47" s="126"/>
      <c r="GAZ47" s="126"/>
      <c r="GBA47" s="126"/>
      <c r="GBB47" s="126"/>
      <c r="GBC47" s="126"/>
      <c r="GBD47" s="126"/>
      <c r="GBE47" s="126"/>
      <c r="GBF47" s="126"/>
      <c r="GBG47" s="126"/>
      <c r="GBH47" s="126"/>
      <c r="GBI47" s="126"/>
      <c r="GBJ47" s="126"/>
      <c r="GBK47" s="126"/>
      <c r="GBL47" s="126"/>
      <c r="GBM47" s="126"/>
      <c r="GBN47" s="126"/>
      <c r="GBO47" s="126"/>
      <c r="GBP47" s="126"/>
      <c r="GBQ47" s="126"/>
      <c r="GBR47" s="126"/>
      <c r="GBS47" s="126"/>
      <c r="GBT47" s="126"/>
      <c r="GBU47" s="126"/>
      <c r="GBV47" s="126"/>
      <c r="GBW47" s="126"/>
      <c r="GBX47" s="126"/>
      <c r="GBY47" s="126"/>
      <c r="GBZ47" s="126"/>
      <c r="GCA47" s="126"/>
      <c r="GCB47" s="126"/>
      <c r="GCC47" s="126"/>
      <c r="GCD47" s="126"/>
      <c r="GCE47" s="126"/>
      <c r="GCF47" s="126"/>
      <c r="GCG47" s="126"/>
      <c r="GCH47" s="126"/>
      <c r="GCI47" s="126"/>
      <c r="GCJ47" s="126"/>
      <c r="GCK47" s="126"/>
      <c r="GCL47" s="126"/>
      <c r="GCM47" s="126"/>
      <c r="GCN47" s="126"/>
      <c r="GCO47" s="126"/>
      <c r="GCP47" s="126"/>
      <c r="GCQ47" s="126"/>
      <c r="GCR47" s="126"/>
      <c r="GCS47" s="126"/>
      <c r="GCT47" s="126"/>
      <c r="GCU47" s="126"/>
      <c r="GCV47" s="126"/>
      <c r="GCW47" s="126"/>
      <c r="GCX47" s="126"/>
      <c r="GCY47" s="126"/>
      <c r="GCZ47" s="126"/>
      <c r="GDA47" s="126"/>
      <c r="GDB47" s="126"/>
      <c r="GDC47" s="126"/>
      <c r="GDD47" s="126"/>
      <c r="GDE47" s="126"/>
      <c r="GDF47" s="126"/>
      <c r="GDG47" s="126"/>
      <c r="GDH47" s="126"/>
      <c r="GDI47" s="126"/>
      <c r="GDJ47" s="126"/>
      <c r="GDK47" s="126"/>
      <c r="GDL47" s="126"/>
      <c r="GDM47" s="126"/>
      <c r="GDN47" s="126"/>
      <c r="GDO47" s="126"/>
      <c r="GDP47" s="126"/>
      <c r="GDQ47" s="126"/>
      <c r="GDR47" s="126"/>
      <c r="GDS47" s="126"/>
      <c r="GDT47" s="126"/>
      <c r="GDU47" s="126"/>
      <c r="GDV47" s="126"/>
      <c r="GDW47" s="126"/>
      <c r="GDX47" s="126"/>
      <c r="GDY47" s="126"/>
      <c r="GDZ47" s="126"/>
      <c r="GEA47" s="126"/>
      <c r="GEB47" s="126"/>
      <c r="GEC47" s="126"/>
      <c r="GED47" s="126"/>
      <c r="GEE47" s="126"/>
      <c r="GEF47" s="126"/>
      <c r="GEG47" s="126"/>
      <c r="GEH47" s="126"/>
      <c r="GEI47" s="126"/>
      <c r="GEJ47" s="126"/>
      <c r="GEK47" s="126"/>
      <c r="GEL47" s="126"/>
      <c r="GEM47" s="126"/>
      <c r="GEN47" s="126"/>
      <c r="GEO47" s="126"/>
      <c r="GEP47" s="126"/>
      <c r="GEQ47" s="126"/>
      <c r="GER47" s="126"/>
      <c r="GES47" s="126"/>
      <c r="GET47" s="126"/>
      <c r="GEU47" s="126"/>
      <c r="GEV47" s="126"/>
      <c r="GEW47" s="126"/>
      <c r="GEX47" s="126"/>
      <c r="GEY47" s="126"/>
      <c r="GEZ47" s="126"/>
      <c r="GFA47" s="126"/>
      <c r="GFB47" s="126"/>
      <c r="GFC47" s="126"/>
      <c r="GFD47" s="126"/>
      <c r="GFE47" s="126"/>
      <c r="GFF47" s="126"/>
      <c r="GFG47" s="126"/>
      <c r="GFH47" s="126"/>
      <c r="GFI47" s="126"/>
      <c r="GFJ47" s="126"/>
      <c r="GFK47" s="126"/>
      <c r="GFL47" s="126"/>
      <c r="GFM47" s="126"/>
      <c r="GFN47" s="126"/>
      <c r="GFO47" s="126"/>
      <c r="GFP47" s="126"/>
      <c r="GFQ47" s="126"/>
      <c r="GFR47" s="126"/>
      <c r="GFS47" s="126"/>
      <c r="GFT47" s="126"/>
      <c r="GFU47" s="126"/>
      <c r="GFV47" s="126"/>
      <c r="GFW47" s="126"/>
      <c r="GFX47" s="126"/>
      <c r="GFY47" s="126"/>
      <c r="GFZ47" s="126"/>
      <c r="GGA47" s="126"/>
      <c r="GGB47" s="126"/>
      <c r="GGC47" s="126"/>
      <c r="GGD47" s="126"/>
      <c r="GGE47" s="126"/>
      <c r="GGF47" s="126"/>
      <c r="GGG47" s="126"/>
      <c r="GGH47" s="126"/>
      <c r="GGI47" s="126"/>
      <c r="GGJ47" s="126"/>
      <c r="GGK47" s="126"/>
      <c r="GGL47" s="126"/>
      <c r="GGM47" s="126"/>
      <c r="GGN47" s="126"/>
      <c r="GGO47" s="126"/>
      <c r="GGP47" s="126"/>
      <c r="GGQ47" s="126"/>
      <c r="GGR47" s="126"/>
      <c r="GGS47" s="126"/>
      <c r="GGT47" s="126"/>
      <c r="GGU47" s="126"/>
      <c r="GGV47" s="126"/>
      <c r="GGW47" s="126"/>
      <c r="GGX47" s="126"/>
      <c r="GGY47" s="126"/>
      <c r="GGZ47" s="126"/>
      <c r="GHA47" s="126"/>
      <c r="GHB47" s="126"/>
      <c r="GHC47" s="126"/>
      <c r="GHD47" s="126"/>
      <c r="GHE47" s="126"/>
      <c r="GHF47" s="126"/>
      <c r="GHG47" s="126"/>
      <c r="GHH47" s="126"/>
      <c r="GHI47" s="126"/>
      <c r="GHJ47" s="126"/>
      <c r="GHK47" s="126"/>
      <c r="GHL47" s="126"/>
      <c r="GHM47" s="126"/>
      <c r="GHN47" s="126"/>
      <c r="GHO47" s="126"/>
      <c r="GHP47" s="126"/>
      <c r="GHQ47" s="126"/>
      <c r="GHR47" s="126"/>
      <c r="GHS47" s="126"/>
      <c r="GHT47" s="126"/>
      <c r="GHU47" s="126"/>
      <c r="GHV47" s="126"/>
      <c r="GHW47" s="126"/>
      <c r="GHX47" s="126"/>
      <c r="GHY47" s="126"/>
      <c r="GHZ47" s="126"/>
      <c r="GIA47" s="126"/>
      <c r="GIB47" s="126"/>
      <c r="GIC47" s="126"/>
      <c r="GID47" s="126"/>
      <c r="GIE47" s="126"/>
      <c r="GIF47" s="126"/>
      <c r="GIG47" s="126"/>
      <c r="GIH47" s="126"/>
      <c r="GII47" s="126"/>
      <c r="GIJ47" s="126"/>
      <c r="GIK47" s="126"/>
      <c r="GIL47" s="126"/>
      <c r="GIM47" s="126"/>
      <c r="GIN47" s="126"/>
      <c r="GIO47" s="126"/>
      <c r="GIP47" s="126"/>
      <c r="GIQ47" s="126"/>
      <c r="GIR47" s="126"/>
      <c r="GIS47" s="126"/>
      <c r="GIT47" s="126"/>
      <c r="GIU47" s="126"/>
      <c r="GIV47" s="126"/>
      <c r="GIW47" s="126"/>
      <c r="GIX47" s="126"/>
      <c r="GIY47" s="126"/>
      <c r="GIZ47" s="126"/>
      <c r="GJA47" s="126"/>
      <c r="GJB47" s="126"/>
      <c r="GJC47" s="126"/>
      <c r="GJD47" s="126"/>
      <c r="GJE47" s="126"/>
      <c r="GJF47" s="126"/>
      <c r="GJG47" s="126"/>
      <c r="GJH47" s="126"/>
      <c r="GJI47" s="126"/>
      <c r="GJJ47" s="126"/>
      <c r="GJK47" s="126"/>
      <c r="GJL47" s="126"/>
      <c r="GJM47" s="126"/>
      <c r="GJN47" s="126"/>
      <c r="GJO47" s="126"/>
      <c r="GJP47" s="126"/>
      <c r="GJQ47" s="126"/>
      <c r="GJR47" s="126"/>
      <c r="GJS47" s="126"/>
      <c r="GJT47" s="126"/>
      <c r="GJU47" s="126"/>
      <c r="GJV47" s="126"/>
      <c r="GJW47" s="126"/>
      <c r="GJX47" s="126"/>
      <c r="GJY47" s="126"/>
      <c r="GJZ47" s="126"/>
      <c r="GKA47" s="126"/>
      <c r="GKB47" s="126"/>
      <c r="GKC47" s="126"/>
      <c r="GKD47" s="126"/>
      <c r="GKE47" s="126"/>
      <c r="GKF47" s="126"/>
      <c r="GKG47" s="126"/>
      <c r="GKH47" s="126"/>
      <c r="GKI47" s="126"/>
      <c r="GKJ47" s="126"/>
      <c r="GKK47" s="126"/>
      <c r="GKL47" s="126"/>
      <c r="GKM47" s="126"/>
      <c r="GKN47" s="126"/>
      <c r="GKO47" s="126"/>
      <c r="GKP47" s="126"/>
      <c r="GKQ47" s="126"/>
      <c r="GKR47" s="126"/>
      <c r="GKS47" s="126"/>
      <c r="GKT47" s="126"/>
      <c r="GKU47" s="126"/>
      <c r="GKV47" s="126"/>
      <c r="GKW47" s="126"/>
      <c r="GKX47" s="126"/>
      <c r="GKY47" s="126"/>
      <c r="GKZ47" s="126"/>
      <c r="GLA47" s="126"/>
      <c r="GLB47" s="126"/>
      <c r="GLC47" s="126"/>
      <c r="GLD47" s="126"/>
      <c r="GLE47" s="126"/>
      <c r="GLF47" s="126"/>
      <c r="GLG47" s="126"/>
      <c r="GLH47" s="126"/>
      <c r="GLI47" s="126"/>
      <c r="GLJ47" s="126"/>
      <c r="GLK47" s="126"/>
      <c r="GLL47" s="126"/>
      <c r="GLM47" s="126"/>
      <c r="GLN47" s="126"/>
      <c r="GLO47" s="126"/>
      <c r="GLP47" s="126"/>
      <c r="GLQ47" s="126"/>
      <c r="GLR47" s="126"/>
      <c r="GLS47" s="126"/>
      <c r="GLT47" s="126"/>
      <c r="GLU47" s="126"/>
      <c r="GLV47" s="126"/>
      <c r="GLW47" s="126"/>
      <c r="GLX47" s="126"/>
      <c r="GLY47" s="126"/>
      <c r="GLZ47" s="126"/>
      <c r="GMA47" s="126"/>
      <c r="GMB47" s="126"/>
      <c r="GMC47" s="126"/>
      <c r="GMD47" s="126"/>
      <c r="GME47" s="126"/>
      <c r="GMF47" s="126"/>
      <c r="GMG47" s="126"/>
      <c r="GMH47" s="126"/>
      <c r="GMI47" s="126"/>
      <c r="GMJ47" s="126"/>
      <c r="GMK47" s="126"/>
      <c r="GML47" s="126"/>
      <c r="GMM47" s="126"/>
      <c r="GMN47" s="126"/>
      <c r="GMO47" s="126"/>
      <c r="GMP47" s="126"/>
      <c r="GMQ47" s="126"/>
      <c r="GMR47" s="126"/>
      <c r="GMS47" s="126"/>
      <c r="GMT47" s="126"/>
      <c r="GMU47" s="126"/>
      <c r="GMV47" s="126"/>
      <c r="GMW47" s="126"/>
      <c r="GMX47" s="126"/>
      <c r="GMY47" s="126"/>
      <c r="GMZ47" s="126"/>
      <c r="GNA47" s="126"/>
      <c r="GNB47" s="126"/>
      <c r="GNC47" s="126"/>
      <c r="GND47" s="126"/>
      <c r="GNE47" s="126"/>
      <c r="GNF47" s="126"/>
      <c r="GNG47" s="126"/>
      <c r="GNH47" s="126"/>
      <c r="GNI47" s="126"/>
      <c r="GNJ47" s="126"/>
      <c r="GNK47" s="126"/>
      <c r="GNL47" s="126"/>
      <c r="GNM47" s="126"/>
      <c r="GNN47" s="126"/>
      <c r="GNO47" s="126"/>
      <c r="GNP47" s="126"/>
      <c r="GNQ47" s="126"/>
      <c r="GNR47" s="126"/>
      <c r="GNS47" s="126"/>
      <c r="GNT47" s="126"/>
      <c r="GNU47" s="126"/>
      <c r="GNV47" s="126"/>
      <c r="GNW47" s="126"/>
      <c r="GNX47" s="126"/>
      <c r="GNY47" s="126"/>
      <c r="GNZ47" s="126"/>
      <c r="GOA47" s="126"/>
      <c r="GOB47" s="126"/>
      <c r="GOC47" s="126"/>
      <c r="GOD47" s="126"/>
      <c r="GOE47" s="126"/>
      <c r="GOF47" s="126"/>
      <c r="GOG47" s="126"/>
      <c r="GOH47" s="126"/>
      <c r="GOI47" s="126"/>
      <c r="GOJ47" s="126"/>
      <c r="GOK47" s="126"/>
      <c r="GOL47" s="126"/>
      <c r="GOM47" s="126"/>
      <c r="GON47" s="126"/>
      <c r="GOO47" s="126"/>
      <c r="GOP47" s="126"/>
      <c r="GOQ47" s="126"/>
      <c r="GOR47" s="126"/>
      <c r="GOS47" s="126"/>
      <c r="GOT47" s="126"/>
      <c r="GOU47" s="126"/>
      <c r="GOV47" s="126"/>
      <c r="GOW47" s="126"/>
      <c r="GOX47" s="126"/>
      <c r="GOY47" s="126"/>
      <c r="GOZ47" s="126"/>
      <c r="GPA47" s="126"/>
      <c r="GPB47" s="126"/>
      <c r="GPC47" s="126"/>
      <c r="GPD47" s="126"/>
      <c r="GPE47" s="126"/>
      <c r="GPF47" s="126"/>
      <c r="GPG47" s="126"/>
      <c r="GPH47" s="126"/>
      <c r="GPI47" s="126"/>
      <c r="GPJ47" s="126"/>
      <c r="GPK47" s="126"/>
      <c r="GPL47" s="126"/>
      <c r="GPM47" s="126"/>
      <c r="GPN47" s="126"/>
      <c r="GPO47" s="126"/>
      <c r="GPP47" s="126"/>
      <c r="GPQ47" s="126"/>
      <c r="GPR47" s="126"/>
      <c r="GPS47" s="126"/>
      <c r="GPT47" s="126"/>
      <c r="GPU47" s="126"/>
      <c r="GPV47" s="126"/>
      <c r="GPW47" s="126"/>
      <c r="GPX47" s="126"/>
      <c r="GPY47" s="126"/>
      <c r="GPZ47" s="126"/>
      <c r="GQA47" s="126"/>
      <c r="GQB47" s="126"/>
      <c r="GQC47" s="126"/>
      <c r="GQD47" s="126"/>
      <c r="GQE47" s="126"/>
      <c r="GQF47" s="126"/>
      <c r="GQG47" s="126"/>
      <c r="GQH47" s="126"/>
      <c r="GQI47" s="126"/>
      <c r="GQJ47" s="126"/>
      <c r="GQK47" s="126"/>
      <c r="GQL47" s="126"/>
      <c r="GQM47" s="126"/>
      <c r="GQN47" s="126"/>
      <c r="GQO47" s="126"/>
      <c r="GQP47" s="126"/>
      <c r="GQQ47" s="126"/>
      <c r="GQR47" s="126"/>
      <c r="GQS47" s="126"/>
      <c r="GQT47" s="126"/>
      <c r="GQU47" s="126"/>
      <c r="GQV47" s="126"/>
      <c r="GQW47" s="126"/>
      <c r="GQX47" s="126"/>
      <c r="GQY47" s="126"/>
      <c r="GQZ47" s="126"/>
      <c r="GRA47" s="126"/>
      <c r="GRB47" s="126"/>
      <c r="GRC47" s="126"/>
      <c r="GRD47" s="126"/>
      <c r="GRE47" s="126"/>
      <c r="GRF47" s="126"/>
      <c r="GRG47" s="126"/>
      <c r="GRH47" s="126"/>
      <c r="GRI47" s="126"/>
      <c r="GRJ47" s="126"/>
      <c r="GRK47" s="126"/>
      <c r="GRL47" s="126"/>
      <c r="GRM47" s="126"/>
      <c r="GRN47" s="126"/>
      <c r="GRO47" s="126"/>
      <c r="GRP47" s="126"/>
      <c r="GRQ47" s="126"/>
      <c r="GRR47" s="126"/>
      <c r="GRS47" s="126"/>
      <c r="GRT47" s="126"/>
      <c r="GRU47" s="126"/>
      <c r="GRV47" s="126"/>
      <c r="GRW47" s="126"/>
      <c r="GRX47" s="126"/>
      <c r="GRY47" s="126"/>
      <c r="GRZ47" s="126"/>
      <c r="GSA47" s="126"/>
      <c r="GSB47" s="126"/>
      <c r="GSC47" s="126"/>
      <c r="GSD47" s="126"/>
      <c r="GSE47" s="126"/>
      <c r="GSF47" s="126"/>
      <c r="GSG47" s="126"/>
      <c r="GSH47" s="126"/>
      <c r="GSI47" s="126"/>
      <c r="GSJ47" s="126"/>
      <c r="GSK47" s="126"/>
      <c r="GSL47" s="126"/>
      <c r="GSM47" s="126"/>
      <c r="GSN47" s="126"/>
      <c r="GSO47" s="126"/>
      <c r="GSP47" s="126"/>
      <c r="GSQ47" s="126"/>
      <c r="GSR47" s="126"/>
      <c r="GSS47" s="126"/>
      <c r="GST47" s="126"/>
      <c r="GSU47" s="126"/>
      <c r="GSV47" s="126"/>
      <c r="GSW47" s="126"/>
      <c r="GSX47" s="126"/>
      <c r="GSY47" s="126"/>
      <c r="GSZ47" s="126"/>
      <c r="GTA47" s="126"/>
      <c r="GTB47" s="126"/>
      <c r="GTC47" s="126"/>
      <c r="GTD47" s="126"/>
      <c r="GTE47" s="126"/>
      <c r="GTF47" s="126"/>
      <c r="GTG47" s="126"/>
      <c r="GTH47" s="126"/>
      <c r="GTI47" s="126"/>
      <c r="GTJ47" s="126"/>
      <c r="GTK47" s="126"/>
      <c r="GTL47" s="126"/>
      <c r="GTM47" s="126"/>
      <c r="GTN47" s="126"/>
      <c r="GTO47" s="126"/>
      <c r="GTP47" s="126"/>
      <c r="GTQ47" s="126"/>
      <c r="GTR47" s="126"/>
      <c r="GTS47" s="126"/>
      <c r="GTT47" s="126"/>
      <c r="GTU47" s="126"/>
      <c r="GTV47" s="126"/>
      <c r="GTW47" s="126"/>
      <c r="GTX47" s="126"/>
      <c r="GTY47" s="126"/>
      <c r="GTZ47" s="126"/>
      <c r="GUA47" s="126"/>
      <c r="GUB47" s="126"/>
      <c r="GUC47" s="126"/>
      <c r="GUD47" s="126"/>
      <c r="GUE47" s="126"/>
      <c r="GUF47" s="126"/>
      <c r="GUG47" s="126"/>
      <c r="GUH47" s="126"/>
      <c r="GUI47" s="126"/>
      <c r="GUJ47" s="126"/>
      <c r="GUK47" s="126"/>
      <c r="GUL47" s="126"/>
      <c r="GUM47" s="126"/>
      <c r="GUN47" s="126"/>
      <c r="GUO47" s="126"/>
      <c r="GUP47" s="126"/>
      <c r="GUQ47" s="126"/>
      <c r="GUR47" s="126"/>
      <c r="GUS47" s="126"/>
      <c r="GUT47" s="126"/>
      <c r="GUU47" s="126"/>
      <c r="GUV47" s="126"/>
      <c r="GUW47" s="126"/>
      <c r="GUX47" s="126"/>
      <c r="GUY47" s="126"/>
      <c r="GUZ47" s="126"/>
      <c r="GVA47" s="126"/>
      <c r="GVB47" s="126"/>
      <c r="GVC47" s="126"/>
      <c r="GVD47" s="126"/>
      <c r="GVE47" s="126"/>
      <c r="GVF47" s="126"/>
      <c r="GVG47" s="126"/>
      <c r="GVH47" s="126"/>
      <c r="GVI47" s="126"/>
      <c r="GVJ47" s="126"/>
      <c r="GVK47" s="126"/>
      <c r="GVL47" s="126"/>
      <c r="GVM47" s="126"/>
      <c r="GVN47" s="126"/>
      <c r="GVO47" s="126"/>
      <c r="GVP47" s="126"/>
      <c r="GVQ47" s="126"/>
      <c r="GVR47" s="126"/>
      <c r="GVS47" s="126"/>
      <c r="GVT47" s="126"/>
      <c r="GVU47" s="126"/>
      <c r="GVV47" s="126"/>
      <c r="GVW47" s="126"/>
      <c r="GVX47" s="126"/>
      <c r="GVY47" s="126"/>
      <c r="GVZ47" s="126"/>
      <c r="GWA47" s="126"/>
      <c r="GWB47" s="126"/>
      <c r="GWC47" s="126"/>
      <c r="GWD47" s="126"/>
      <c r="GWE47" s="126"/>
      <c r="GWF47" s="126"/>
      <c r="GWG47" s="126"/>
      <c r="GWH47" s="126"/>
      <c r="GWI47" s="126"/>
      <c r="GWJ47" s="126"/>
      <c r="GWK47" s="126"/>
      <c r="GWL47" s="126"/>
      <c r="GWM47" s="126"/>
      <c r="GWN47" s="126"/>
      <c r="GWO47" s="126"/>
      <c r="GWP47" s="126"/>
      <c r="GWQ47" s="126"/>
      <c r="GWR47" s="126"/>
      <c r="GWS47" s="126"/>
      <c r="GWT47" s="126"/>
      <c r="GWU47" s="126"/>
      <c r="GWV47" s="126"/>
      <c r="GWW47" s="126"/>
      <c r="GWX47" s="126"/>
      <c r="GWY47" s="126"/>
      <c r="GWZ47" s="126"/>
      <c r="GXA47" s="126"/>
      <c r="GXB47" s="126"/>
      <c r="GXC47" s="126"/>
      <c r="GXD47" s="126"/>
      <c r="GXE47" s="126"/>
      <c r="GXF47" s="126"/>
      <c r="GXG47" s="126"/>
      <c r="GXH47" s="126"/>
      <c r="GXI47" s="126"/>
      <c r="GXJ47" s="126"/>
      <c r="GXK47" s="126"/>
      <c r="GXL47" s="126"/>
      <c r="GXM47" s="126"/>
      <c r="GXN47" s="126"/>
      <c r="GXO47" s="126"/>
      <c r="GXP47" s="126"/>
      <c r="GXQ47" s="126"/>
      <c r="GXR47" s="126"/>
      <c r="GXS47" s="126"/>
      <c r="GXT47" s="126"/>
      <c r="GXU47" s="126"/>
      <c r="GXV47" s="126"/>
      <c r="GXW47" s="126"/>
      <c r="GXX47" s="126"/>
      <c r="GXY47" s="126"/>
      <c r="GXZ47" s="126"/>
      <c r="GYA47" s="126"/>
      <c r="GYB47" s="126"/>
      <c r="GYC47" s="126"/>
      <c r="GYD47" s="126"/>
      <c r="GYE47" s="126"/>
      <c r="GYF47" s="126"/>
      <c r="GYG47" s="126"/>
      <c r="GYH47" s="126"/>
      <c r="GYI47" s="126"/>
      <c r="GYJ47" s="126"/>
      <c r="GYK47" s="126"/>
      <c r="GYL47" s="126"/>
      <c r="GYM47" s="126"/>
      <c r="GYN47" s="126"/>
      <c r="GYO47" s="126"/>
      <c r="GYP47" s="126"/>
      <c r="GYQ47" s="126"/>
      <c r="GYR47" s="126"/>
      <c r="GYS47" s="126"/>
      <c r="GYT47" s="126"/>
      <c r="GYU47" s="126"/>
      <c r="GYV47" s="126"/>
      <c r="GYW47" s="126"/>
      <c r="GYX47" s="126"/>
      <c r="GYY47" s="126"/>
      <c r="GYZ47" s="126"/>
      <c r="GZA47" s="126"/>
      <c r="GZB47" s="126"/>
      <c r="GZC47" s="126"/>
      <c r="GZD47" s="126"/>
      <c r="GZE47" s="126"/>
      <c r="GZF47" s="126"/>
      <c r="GZG47" s="126"/>
      <c r="GZH47" s="126"/>
      <c r="GZI47" s="126"/>
      <c r="GZJ47" s="126"/>
      <c r="GZK47" s="126"/>
      <c r="GZL47" s="126"/>
      <c r="GZM47" s="126"/>
      <c r="GZN47" s="126"/>
      <c r="GZO47" s="126"/>
      <c r="GZP47" s="126"/>
      <c r="GZQ47" s="126"/>
      <c r="GZR47" s="126"/>
      <c r="GZS47" s="126"/>
      <c r="GZT47" s="126"/>
      <c r="GZU47" s="126"/>
      <c r="GZV47" s="126"/>
      <c r="GZW47" s="126"/>
      <c r="GZX47" s="126"/>
      <c r="GZY47" s="126"/>
      <c r="GZZ47" s="126"/>
      <c r="HAA47" s="126"/>
      <c r="HAB47" s="126"/>
      <c r="HAC47" s="126"/>
      <c r="HAD47" s="126"/>
      <c r="HAE47" s="126"/>
      <c r="HAF47" s="126"/>
      <c r="HAG47" s="126"/>
      <c r="HAH47" s="126"/>
      <c r="HAI47" s="126"/>
      <c r="HAJ47" s="126"/>
      <c r="HAK47" s="126"/>
      <c r="HAL47" s="126"/>
      <c r="HAM47" s="126"/>
      <c r="HAN47" s="126"/>
      <c r="HAO47" s="126"/>
      <c r="HAP47" s="126"/>
      <c r="HAQ47" s="126"/>
      <c r="HAR47" s="126"/>
      <c r="HAS47" s="126"/>
      <c r="HAT47" s="126"/>
      <c r="HAU47" s="126"/>
      <c r="HAV47" s="126"/>
      <c r="HAW47" s="126"/>
      <c r="HAX47" s="126"/>
      <c r="HAY47" s="126"/>
      <c r="HAZ47" s="126"/>
      <c r="HBA47" s="126"/>
      <c r="HBB47" s="126"/>
      <c r="HBC47" s="126"/>
      <c r="HBD47" s="126"/>
      <c r="HBE47" s="126"/>
      <c r="HBF47" s="126"/>
      <c r="HBG47" s="126"/>
      <c r="HBH47" s="126"/>
      <c r="HBI47" s="126"/>
      <c r="HBJ47" s="126"/>
      <c r="HBK47" s="126"/>
      <c r="HBL47" s="126"/>
      <c r="HBM47" s="126"/>
      <c r="HBN47" s="126"/>
      <c r="HBO47" s="126"/>
      <c r="HBP47" s="126"/>
      <c r="HBQ47" s="126"/>
      <c r="HBR47" s="126"/>
      <c r="HBS47" s="126"/>
      <c r="HBT47" s="126"/>
      <c r="HBU47" s="126"/>
      <c r="HBV47" s="126"/>
      <c r="HBW47" s="126"/>
      <c r="HBX47" s="126"/>
      <c r="HBY47" s="126"/>
      <c r="HBZ47" s="126"/>
      <c r="HCA47" s="126"/>
      <c r="HCB47" s="126"/>
      <c r="HCC47" s="126"/>
      <c r="HCD47" s="126"/>
      <c r="HCE47" s="126"/>
      <c r="HCF47" s="126"/>
      <c r="HCG47" s="126"/>
      <c r="HCH47" s="126"/>
      <c r="HCI47" s="126"/>
      <c r="HCJ47" s="126"/>
      <c r="HCK47" s="126"/>
      <c r="HCL47" s="126"/>
      <c r="HCM47" s="126"/>
      <c r="HCN47" s="126"/>
      <c r="HCO47" s="126"/>
      <c r="HCP47" s="126"/>
      <c r="HCQ47" s="126"/>
      <c r="HCR47" s="126"/>
      <c r="HCS47" s="126"/>
      <c r="HCT47" s="126"/>
      <c r="HCU47" s="126"/>
      <c r="HCV47" s="126"/>
      <c r="HCW47" s="126"/>
      <c r="HCX47" s="126"/>
      <c r="HCY47" s="126"/>
      <c r="HCZ47" s="126"/>
      <c r="HDA47" s="126"/>
      <c r="HDB47" s="126"/>
      <c r="HDC47" s="126"/>
      <c r="HDD47" s="126"/>
      <c r="HDE47" s="126"/>
      <c r="HDF47" s="126"/>
      <c r="HDG47" s="126"/>
      <c r="HDH47" s="126"/>
      <c r="HDI47" s="126"/>
      <c r="HDJ47" s="126"/>
      <c r="HDK47" s="126"/>
      <c r="HDL47" s="126"/>
      <c r="HDM47" s="126"/>
      <c r="HDN47" s="126"/>
      <c r="HDO47" s="126"/>
      <c r="HDP47" s="126"/>
      <c r="HDQ47" s="126"/>
      <c r="HDR47" s="126"/>
      <c r="HDS47" s="126"/>
      <c r="HDT47" s="126"/>
      <c r="HDU47" s="126"/>
      <c r="HDV47" s="126"/>
      <c r="HDW47" s="126"/>
      <c r="HDX47" s="126"/>
      <c r="HDY47" s="126"/>
      <c r="HDZ47" s="126"/>
      <c r="HEA47" s="126"/>
      <c r="HEB47" s="126"/>
      <c r="HEC47" s="126"/>
      <c r="HED47" s="126"/>
      <c r="HEE47" s="126"/>
      <c r="HEF47" s="126"/>
      <c r="HEG47" s="126"/>
      <c r="HEH47" s="126"/>
      <c r="HEI47" s="126"/>
      <c r="HEJ47" s="126"/>
      <c r="HEK47" s="126"/>
      <c r="HEL47" s="126"/>
      <c r="HEM47" s="126"/>
      <c r="HEN47" s="126"/>
      <c r="HEO47" s="126"/>
      <c r="HEP47" s="126"/>
      <c r="HEQ47" s="126"/>
      <c r="HER47" s="126"/>
      <c r="HES47" s="126"/>
      <c r="HET47" s="126"/>
      <c r="HEU47" s="126"/>
      <c r="HEV47" s="126"/>
      <c r="HEW47" s="126"/>
      <c r="HEX47" s="126"/>
      <c r="HEY47" s="126"/>
      <c r="HEZ47" s="126"/>
      <c r="HFA47" s="126"/>
      <c r="HFB47" s="126"/>
      <c r="HFC47" s="126"/>
      <c r="HFD47" s="126"/>
      <c r="HFE47" s="126"/>
      <c r="HFF47" s="126"/>
      <c r="HFG47" s="126"/>
      <c r="HFH47" s="126"/>
      <c r="HFI47" s="126"/>
      <c r="HFJ47" s="126"/>
      <c r="HFK47" s="126"/>
      <c r="HFL47" s="126"/>
      <c r="HFM47" s="126"/>
      <c r="HFN47" s="126"/>
      <c r="HFO47" s="126"/>
      <c r="HFP47" s="126"/>
      <c r="HFQ47" s="126"/>
      <c r="HFR47" s="126"/>
      <c r="HFS47" s="126"/>
      <c r="HFT47" s="126"/>
      <c r="HFU47" s="126"/>
      <c r="HFV47" s="126"/>
      <c r="HFW47" s="126"/>
      <c r="HFX47" s="126"/>
      <c r="HFY47" s="126"/>
      <c r="HFZ47" s="126"/>
      <c r="HGA47" s="126"/>
      <c r="HGB47" s="126"/>
      <c r="HGC47" s="126"/>
      <c r="HGD47" s="126"/>
      <c r="HGE47" s="126"/>
      <c r="HGF47" s="126"/>
      <c r="HGG47" s="126"/>
      <c r="HGH47" s="126"/>
      <c r="HGI47" s="126"/>
      <c r="HGJ47" s="126"/>
      <c r="HGK47" s="126"/>
      <c r="HGL47" s="126"/>
      <c r="HGM47" s="126"/>
      <c r="HGN47" s="126"/>
      <c r="HGO47" s="126"/>
      <c r="HGP47" s="126"/>
      <c r="HGQ47" s="126"/>
      <c r="HGR47" s="126"/>
      <c r="HGS47" s="126"/>
      <c r="HGT47" s="126"/>
      <c r="HGU47" s="126"/>
      <c r="HGV47" s="126"/>
      <c r="HGW47" s="126"/>
      <c r="HGX47" s="126"/>
      <c r="HGY47" s="126"/>
      <c r="HGZ47" s="126"/>
      <c r="HHA47" s="126"/>
      <c r="HHB47" s="126"/>
      <c r="HHC47" s="126"/>
      <c r="HHD47" s="126"/>
      <c r="HHE47" s="126"/>
      <c r="HHF47" s="126"/>
      <c r="HHG47" s="126"/>
      <c r="HHH47" s="126"/>
      <c r="HHI47" s="126"/>
      <c r="HHJ47" s="126"/>
      <c r="HHK47" s="126"/>
      <c r="HHL47" s="126"/>
      <c r="HHM47" s="126"/>
      <c r="HHN47" s="126"/>
      <c r="HHO47" s="126"/>
      <c r="HHP47" s="126"/>
      <c r="HHQ47" s="126"/>
      <c r="HHR47" s="126"/>
      <c r="HHS47" s="126"/>
      <c r="HHT47" s="126"/>
      <c r="HHU47" s="126"/>
      <c r="HHV47" s="126"/>
      <c r="HHW47" s="126"/>
      <c r="HHX47" s="126"/>
      <c r="HHY47" s="126"/>
      <c r="HHZ47" s="126"/>
      <c r="HIA47" s="126"/>
      <c r="HIB47" s="126"/>
      <c r="HIC47" s="126"/>
      <c r="HID47" s="126"/>
      <c r="HIE47" s="126"/>
      <c r="HIF47" s="126"/>
      <c r="HIG47" s="126"/>
      <c r="HIH47" s="126"/>
      <c r="HII47" s="126"/>
      <c r="HIJ47" s="126"/>
      <c r="HIK47" s="126"/>
      <c r="HIL47" s="126"/>
      <c r="HIM47" s="126"/>
      <c r="HIN47" s="126"/>
      <c r="HIO47" s="126"/>
      <c r="HIP47" s="126"/>
      <c r="HIQ47" s="126"/>
      <c r="HIR47" s="126"/>
      <c r="HIS47" s="126"/>
      <c r="HIT47" s="126"/>
      <c r="HIU47" s="126"/>
      <c r="HIV47" s="126"/>
      <c r="HIW47" s="126"/>
      <c r="HIX47" s="126"/>
      <c r="HIY47" s="126"/>
      <c r="HIZ47" s="126"/>
      <c r="HJA47" s="126"/>
      <c r="HJB47" s="126"/>
      <c r="HJC47" s="126"/>
      <c r="HJD47" s="126"/>
      <c r="HJE47" s="126"/>
      <c r="HJF47" s="126"/>
      <c r="HJG47" s="126"/>
      <c r="HJH47" s="126"/>
      <c r="HJI47" s="126"/>
      <c r="HJJ47" s="126"/>
      <c r="HJK47" s="126"/>
      <c r="HJL47" s="126"/>
      <c r="HJM47" s="126"/>
      <c r="HJN47" s="126"/>
      <c r="HJO47" s="126"/>
      <c r="HJP47" s="126"/>
      <c r="HJQ47" s="126"/>
      <c r="HJR47" s="126"/>
      <c r="HJS47" s="126"/>
      <c r="HJT47" s="126"/>
      <c r="HJU47" s="126"/>
      <c r="HJV47" s="126"/>
      <c r="HJW47" s="126"/>
      <c r="HJX47" s="126"/>
      <c r="HJY47" s="126"/>
      <c r="HJZ47" s="126"/>
      <c r="HKA47" s="126"/>
      <c r="HKB47" s="126"/>
      <c r="HKC47" s="126"/>
      <c r="HKD47" s="126"/>
      <c r="HKE47" s="126"/>
      <c r="HKF47" s="126"/>
      <c r="HKG47" s="126"/>
      <c r="HKH47" s="126"/>
      <c r="HKI47" s="126"/>
      <c r="HKJ47" s="126"/>
      <c r="HKK47" s="126"/>
      <c r="HKL47" s="126"/>
      <c r="HKM47" s="126"/>
      <c r="HKN47" s="126"/>
      <c r="HKO47" s="126"/>
      <c r="HKP47" s="126"/>
      <c r="HKQ47" s="126"/>
      <c r="HKR47" s="126"/>
      <c r="HKS47" s="126"/>
      <c r="HKT47" s="126"/>
      <c r="HKU47" s="126"/>
      <c r="HKV47" s="126"/>
      <c r="HKW47" s="126"/>
      <c r="HKX47" s="126"/>
      <c r="HKY47" s="126"/>
      <c r="HKZ47" s="126"/>
      <c r="HLA47" s="126"/>
      <c r="HLB47" s="126"/>
      <c r="HLC47" s="126"/>
      <c r="HLD47" s="126"/>
      <c r="HLE47" s="126"/>
      <c r="HLF47" s="126"/>
      <c r="HLG47" s="126"/>
      <c r="HLH47" s="126"/>
      <c r="HLI47" s="126"/>
      <c r="HLJ47" s="126"/>
      <c r="HLK47" s="126"/>
      <c r="HLL47" s="126"/>
      <c r="HLM47" s="126"/>
      <c r="HLN47" s="126"/>
      <c r="HLO47" s="126"/>
      <c r="HLP47" s="126"/>
      <c r="HLQ47" s="126"/>
      <c r="HLR47" s="126"/>
      <c r="HLS47" s="126"/>
      <c r="HLT47" s="126"/>
      <c r="HLU47" s="126"/>
      <c r="HLV47" s="126"/>
      <c r="HLW47" s="126"/>
      <c r="HLX47" s="126"/>
      <c r="HLY47" s="126"/>
      <c r="HLZ47" s="126"/>
      <c r="HMA47" s="126"/>
      <c r="HMB47" s="126"/>
      <c r="HMC47" s="126"/>
      <c r="HMD47" s="126"/>
      <c r="HME47" s="126"/>
      <c r="HMF47" s="126"/>
      <c r="HMG47" s="126"/>
      <c r="HMH47" s="126"/>
      <c r="HMI47" s="126"/>
      <c r="HMJ47" s="126"/>
      <c r="HMK47" s="126"/>
      <c r="HML47" s="126"/>
      <c r="HMM47" s="126"/>
      <c r="HMN47" s="126"/>
      <c r="HMO47" s="126"/>
      <c r="HMP47" s="126"/>
      <c r="HMQ47" s="126"/>
      <c r="HMR47" s="126"/>
      <c r="HMS47" s="126"/>
      <c r="HMT47" s="126"/>
      <c r="HMU47" s="126"/>
      <c r="HMV47" s="126"/>
      <c r="HMW47" s="126"/>
      <c r="HMX47" s="126"/>
      <c r="HMY47" s="126"/>
      <c r="HMZ47" s="126"/>
      <c r="HNA47" s="126"/>
      <c r="HNB47" s="126"/>
      <c r="HNC47" s="126"/>
      <c r="HND47" s="126"/>
      <c r="HNE47" s="126"/>
      <c r="HNF47" s="126"/>
      <c r="HNG47" s="126"/>
      <c r="HNH47" s="126"/>
      <c r="HNI47" s="126"/>
      <c r="HNJ47" s="126"/>
      <c r="HNK47" s="126"/>
      <c r="HNL47" s="126"/>
      <c r="HNM47" s="126"/>
      <c r="HNN47" s="126"/>
      <c r="HNO47" s="126"/>
      <c r="HNP47" s="126"/>
      <c r="HNQ47" s="126"/>
      <c r="HNR47" s="126"/>
      <c r="HNS47" s="126"/>
      <c r="HNT47" s="126"/>
      <c r="HNU47" s="126"/>
      <c r="HNV47" s="126"/>
      <c r="HNW47" s="126"/>
      <c r="HNX47" s="126"/>
      <c r="HNY47" s="126"/>
      <c r="HNZ47" s="126"/>
      <c r="HOA47" s="126"/>
      <c r="HOB47" s="126"/>
      <c r="HOC47" s="126"/>
      <c r="HOD47" s="126"/>
      <c r="HOE47" s="126"/>
      <c r="HOF47" s="126"/>
      <c r="HOG47" s="126"/>
      <c r="HOH47" s="126"/>
      <c r="HOI47" s="126"/>
      <c r="HOJ47" s="126"/>
      <c r="HOK47" s="126"/>
      <c r="HOL47" s="126"/>
      <c r="HOM47" s="126"/>
      <c r="HON47" s="126"/>
      <c r="HOO47" s="126"/>
      <c r="HOP47" s="126"/>
      <c r="HOQ47" s="126"/>
      <c r="HOR47" s="126"/>
      <c r="HOS47" s="126"/>
      <c r="HOT47" s="126"/>
      <c r="HOU47" s="126"/>
      <c r="HOV47" s="126"/>
      <c r="HOW47" s="126"/>
      <c r="HOX47" s="126"/>
      <c r="HOY47" s="126"/>
      <c r="HOZ47" s="126"/>
      <c r="HPA47" s="126"/>
      <c r="HPB47" s="126"/>
      <c r="HPC47" s="126"/>
      <c r="HPD47" s="126"/>
      <c r="HPE47" s="126"/>
      <c r="HPF47" s="126"/>
      <c r="HPG47" s="126"/>
      <c r="HPH47" s="126"/>
      <c r="HPI47" s="126"/>
      <c r="HPJ47" s="126"/>
      <c r="HPK47" s="126"/>
      <c r="HPL47" s="126"/>
      <c r="HPM47" s="126"/>
      <c r="HPN47" s="126"/>
      <c r="HPO47" s="126"/>
      <c r="HPP47" s="126"/>
      <c r="HPQ47" s="126"/>
      <c r="HPR47" s="126"/>
      <c r="HPS47" s="126"/>
      <c r="HPT47" s="126"/>
      <c r="HPU47" s="126"/>
      <c r="HPV47" s="126"/>
      <c r="HPW47" s="126"/>
      <c r="HPX47" s="126"/>
      <c r="HPY47" s="126"/>
      <c r="HPZ47" s="126"/>
      <c r="HQA47" s="126"/>
      <c r="HQB47" s="126"/>
      <c r="HQC47" s="126"/>
      <c r="HQD47" s="126"/>
      <c r="HQE47" s="126"/>
      <c r="HQF47" s="126"/>
      <c r="HQG47" s="126"/>
      <c r="HQH47" s="126"/>
      <c r="HQI47" s="126"/>
      <c r="HQJ47" s="126"/>
      <c r="HQK47" s="126"/>
      <c r="HQL47" s="126"/>
      <c r="HQM47" s="126"/>
      <c r="HQN47" s="126"/>
      <c r="HQO47" s="126"/>
      <c r="HQP47" s="126"/>
      <c r="HQQ47" s="126"/>
      <c r="HQR47" s="126"/>
      <c r="HQS47" s="126"/>
      <c r="HQT47" s="126"/>
      <c r="HQU47" s="126"/>
      <c r="HQV47" s="126"/>
      <c r="HQW47" s="126"/>
      <c r="HQX47" s="126"/>
      <c r="HQY47" s="126"/>
      <c r="HQZ47" s="126"/>
      <c r="HRA47" s="126"/>
      <c r="HRB47" s="126"/>
      <c r="HRC47" s="126"/>
      <c r="HRD47" s="126"/>
      <c r="HRE47" s="126"/>
      <c r="HRF47" s="126"/>
      <c r="HRG47" s="126"/>
      <c r="HRH47" s="126"/>
      <c r="HRI47" s="126"/>
      <c r="HRJ47" s="126"/>
      <c r="HRK47" s="126"/>
      <c r="HRL47" s="126"/>
      <c r="HRM47" s="126"/>
      <c r="HRN47" s="126"/>
      <c r="HRO47" s="126"/>
      <c r="HRP47" s="126"/>
      <c r="HRQ47" s="126"/>
      <c r="HRR47" s="126"/>
      <c r="HRS47" s="126"/>
      <c r="HRT47" s="126"/>
      <c r="HRU47" s="126"/>
      <c r="HRV47" s="126"/>
      <c r="HRW47" s="126"/>
      <c r="HRX47" s="126"/>
      <c r="HRY47" s="126"/>
      <c r="HRZ47" s="126"/>
      <c r="HSA47" s="126"/>
      <c r="HSB47" s="126"/>
      <c r="HSC47" s="126"/>
      <c r="HSD47" s="126"/>
      <c r="HSE47" s="126"/>
      <c r="HSF47" s="126"/>
      <c r="HSG47" s="126"/>
      <c r="HSH47" s="126"/>
      <c r="HSI47" s="126"/>
      <c r="HSJ47" s="126"/>
      <c r="HSK47" s="126"/>
      <c r="HSL47" s="126"/>
      <c r="HSM47" s="126"/>
      <c r="HSN47" s="126"/>
      <c r="HSO47" s="126"/>
      <c r="HSP47" s="126"/>
      <c r="HSQ47" s="126"/>
      <c r="HSR47" s="126"/>
      <c r="HSS47" s="126"/>
      <c r="HST47" s="126"/>
      <c r="HSU47" s="126"/>
      <c r="HSV47" s="126"/>
      <c r="HSW47" s="126"/>
      <c r="HSX47" s="126"/>
      <c r="HSY47" s="126"/>
      <c r="HSZ47" s="126"/>
      <c r="HTA47" s="126"/>
      <c r="HTB47" s="126"/>
      <c r="HTC47" s="126"/>
      <c r="HTD47" s="126"/>
      <c r="HTE47" s="126"/>
      <c r="HTF47" s="126"/>
      <c r="HTG47" s="126"/>
      <c r="HTH47" s="126"/>
      <c r="HTI47" s="126"/>
      <c r="HTJ47" s="126"/>
      <c r="HTK47" s="126"/>
      <c r="HTL47" s="126"/>
      <c r="HTM47" s="126"/>
      <c r="HTN47" s="126"/>
      <c r="HTO47" s="126"/>
      <c r="HTP47" s="126"/>
      <c r="HTQ47" s="126"/>
      <c r="HTR47" s="126"/>
      <c r="HTS47" s="126"/>
      <c r="HTT47" s="126"/>
      <c r="HTU47" s="126"/>
      <c r="HTV47" s="126"/>
      <c r="HTW47" s="126"/>
      <c r="HTX47" s="126"/>
      <c r="HTY47" s="126"/>
      <c r="HTZ47" s="126"/>
      <c r="HUA47" s="126"/>
      <c r="HUB47" s="126"/>
      <c r="HUC47" s="126"/>
      <c r="HUD47" s="126"/>
      <c r="HUE47" s="126"/>
      <c r="HUF47" s="126"/>
      <c r="HUG47" s="126"/>
      <c r="HUH47" s="126"/>
      <c r="HUI47" s="126"/>
      <c r="HUJ47" s="126"/>
      <c r="HUK47" s="126"/>
      <c r="HUL47" s="126"/>
      <c r="HUM47" s="126"/>
      <c r="HUN47" s="126"/>
      <c r="HUO47" s="126"/>
      <c r="HUP47" s="126"/>
      <c r="HUQ47" s="126"/>
      <c r="HUR47" s="126"/>
      <c r="HUS47" s="126"/>
      <c r="HUT47" s="126"/>
      <c r="HUU47" s="126"/>
      <c r="HUV47" s="126"/>
      <c r="HUW47" s="126"/>
      <c r="HUX47" s="126"/>
      <c r="HUY47" s="126"/>
      <c r="HUZ47" s="126"/>
      <c r="HVA47" s="126"/>
      <c r="HVB47" s="126"/>
      <c r="HVC47" s="126"/>
      <c r="HVD47" s="126"/>
      <c r="HVE47" s="126"/>
      <c r="HVF47" s="126"/>
      <c r="HVG47" s="126"/>
      <c r="HVH47" s="126"/>
      <c r="HVI47" s="126"/>
      <c r="HVJ47" s="126"/>
      <c r="HVK47" s="126"/>
      <c r="HVL47" s="126"/>
      <c r="HVM47" s="126"/>
      <c r="HVN47" s="126"/>
      <c r="HVO47" s="126"/>
      <c r="HVP47" s="126"/>
      <c r="HVQ47" s="126"/>
      <c r="HVR47" s="126"/>
      <c r="HVS47" s="126"/>
      <c r="HVT47" s="126"/>
      <c r="HVU47" s="126"/>
      <c r="HVV47" s="126"/>
      <c r="HVW47" s="126"/>
      <c r="HVX47" s="126"/>
      <c r="HVY47" s="126"/>
      <c r="HVZ47" s="126"/>
      <c r="HWA47" s="126"/>
      <c r="HWB47" s="126"/>
      <c r="HWC47" s="126"/>
      <c r="HWD47" s="126"/>
      <c r="HWE47" s="126"/>
      <c r="HWF47" s="126"/>
      <c r="HWG47" s="126"/>
      <c r="HWH47" s="126"/>
      <c r="HWI47" s="126"/>
      <c r="HWJ47" s="126"/>
      <c r="HWK47" s="126"/>
      <c r="HWL47" s="126"/>
      <c r="HWM47" s="126"/>
      <c r="HWN47" s="126"/>
      <c r="HWO47" s="126"/>
      <c r="HWP47" s="126"/>
      <c r="HWQ47" s="126"/>
      <c r="HWR47" s="126"/>
      <c r="HWS47" s="126"/>
      <c r="HWT47" s="126"/>
      <c r="HWU47" s="126"/>
      <c r="HWV47" s="126"/>
      <c r="HWW47" s="126"/>
      <c r="HWX47" s="126"/>
      <c r="HWY47" s="126"/>
      <c r="HWZ47" s="126"/>
      <c r="HXA47" s="126"/>
      <c r="HXB47" s="126"/>
      <c r="HXC47" s="126"/>
      <c r="HXD47" s="126"/>
      <c r="HXE47" s="126"/>
      <c r="HXF47" s="126"/>
      <c r="HXG47" s="126"/>
      <c r="HXH47" s="126"/>
      <c r="HXI47" s="126"/>
      <c r="HXJ47" s="126"/>
      <c r="HXK47" s="126"/>
      <c r="HXL47" s="126"/>
      <c r="HXM47" s="126"/>
      <c r="HXN47" s="126"/>
      <c r="HXO47" s="126"/>
      <c r="HXP47" s="126"/>
      <c r="HXQ47" s="126"/>
      <c r="HXR47" s="126"/>
      <c r="HXS47" s="126"/>
      <c r="HXT47" s="126"/>
      <c r="HXU47" s="126"/>
      <c r="HXV47" s="126"/>
      <c r="HXW47" s="126"/>
      <c r="HXX47" s="126"/>
      <c r="HXY47" s="126"/>
      <c r="HXZ47" s="126"/>
      <c r="HYA47" s="126"/>
      <c r="HYB47" s="126"/>
      <c r="HYC47" s="126"/>
      <c r="HYD47" s="126"/>
      <c r="HYE47" s="126"/>
      <c r="HYF47" s="126"/>
      <c r="HYG47" s="126"/>
      <c r="HYH47" s="126"/>
      <c r="HYI47" s="126"/>
      <c r="HYJ47" s="126"/>
      <c r="HYK47" s="126"/>
      <c r="HYL47" s="126"/>
      <c r="HYM47" s="126"/>
      <c r="HYN47" s="126"/>
      <c r="HYO47" s="126"/>
      <c r="HYP47" s="126"/>
      <c r="HYQ47" s="126"/>
      <c r="HYR47" s="126"/>
      <c r="HYS47" s="126"/>
      <c r="HYT47" s="126"/>
      <c r="HYU47" s="126"/>
      <c r="HYV47" s="126"/>
      <c r="HYW47" s="126"/>
      <c r="HYX47" s="126"/>
      <c r="HYY47" s="126"/>
      <c r="HYZ47" s="126"/>
      <c r="HZA47" s="126"/>
      <c r="HZB47" s="126"/>
      <c r="HZC47" s="126"/>
      <c r="HZD47" s="126"/>
      <c r="HZE47" s="126"/>
      <c r="HZF47" s="126"/>
      <c r="HZG47" s="126"/>
      <c r="HZH47" s="126"/>
      <c r="HZI47" s="126"/>
      <c r="HZJ47" s="126"/>
      <c r="HZK47" s="126"/>
      <c r="HZL47" s="126"/>
      <c r="HZM47" s="126"/>
      <c r="HZN47" s="126"/>
      <c r="HZO47" s="126"/>
      <c r="HZP47" s="126"/>
      <c r="HZQ47" s="126"/>
      <c r="HZR47" s="126"/>
      <c r="HZS47" s="126"/>
      <c r="HZT47" s="126"/>
      <c r="HZU47" s="126"/>
      <c r="HZV47" s="126"/>
      <c r="HZW47" s="126"/>
      <c r="HZX47" s="126"/>
      <c r="HZY47" s="126"/>
      <c r="HZZ47" s="126"/>
      <c r="IAA47" s="126"/>
      <c r="IAB47" s="126"/>
      <c r="IAC47" s="126"/>
      <c r="IAD47" s="126"/>
      <c r="IAE47" s="126"/>
      <c r="IAF47" s="126"/>
      <c r="IAG47" s="126"/>
      <c r="IAH47" s="126"/>
      <c r="IAI47" s="126"/>
      <c r="IAJ47" s="126"/>
      <c r="IAK47" s="126"/>
      <c r="IAL47" s="126"/>
      <c r="IAM47" s="126"/>
      <c r="IAN47" s="126"/>
      <c r="IAO47" s="126"/>
      <c r="IAP47" s="126"/>
      <c r="IAQ47" s="126"/>
      <c r="IAR47" s="126"/>
      <c r="IAS47" s="126"/>
      <c r="IAT47" s="126"/>
      <c r="IAU47" s="126"/>
      <c r="IAV47" s="126"/>
      <c r="IAW47" s="126"/>
      <c r="IAX47" s="126"/>
      <c r="IAY47" s="126"/>
      <c r="IAZ47" s="126"/>
      <c r="IBA47" s="126"/>
      <c r="IBB47" s="126"/>
      <c r="IBC47" s="126"/>
      <c r="IBD47" s="126"/>
      <c r="IBE47" s="126"/>
      <c r="IBF47" s="126"/>
      <c r="IBG47" s="126"/>
      <c r="IBH47" s="126"/>
      <c r="IBI47" s="126"/>
      <c r="IBJ47" s="126"/>
      <c r="IBK47" s="126"/>
      <c r="IBL47" s="126"/>
      <c r="IBM47" s="126"/>
      <c r="IBN47" s="126"/>
      <c r="IBO47" s="126"/>
      <c r="IBP47" s="126"/>
      <c r="IBQ47" s="126"/>
      <c r="IBR47" s="126"/>
      <c r="IBS47" s="126"/>
      <c r="IBT47" s="126"/>
      <c r="IBU47" s="126"/>
      <c r="IBV47" s="126"/>
      <c r="IBW47" s="126"/>
      <c r="IBX47" s="126"/>
      <c r="IBY47" s="126"/>
      <c r="IBZ47" s="126"/>
      <c r="ICA47" s="126"/>
      <c r="ICB47" s="126"/>
      <c r="ICC47" s="126"/>
      <c r="ICD47" s="126"/>
      <c r="ICE47" s="126"/>
      <c r="ICF47" s="126"/>
      <c r="ICG47" s="126"/>
      <c r="ICH47" s="126"/>
      <c r="ICI47" s="126"/>
      <c r="ICJ47" s="126"/>
      <c r="ICK47" s="126"/>
      <c r="ICL47" s="126"/>
      <c r="ICM47" s="126"/>
      <c r="ICN47" s="126"/>
      <c r="ICO47" s="126"/>
      <c r="ICP47" s="126"/>
      <c r="ICQ47" s="126"/>
      <c r="ICR47" s="126"/>
      <c r="ICS47" s="126"/>
      <c r="ICT47" s="126"/>
      <c r="ICU47" s="126"/>
      <c r="ICV47" s="126"/>
      <c r="ICW47" s="126"/>
      <c r="ICX47" s="126"/>
      <c r="ICY47" s="126"/>
      <c r="ICZ47" s="126"/>
      <c r="IDA47" s="126"/>
      <c r="IDB47" s="126"/>
      <c r="IDC47" s="126"/>
      <c r="IDD47" s="126"/>
      <c r="IDE47" s="126"/>
      <c r="IDF47" s="126"/>
      <c r="IDG47" s="126"/>
      <c r="IDH47" s="126"/>
      <c r="IDI47" s="126"/>
      <c r="IDJ47" s="126"/>
      <c r="IDK47" s="126"/>
      <c r="IDL47" s="126"/>
      <c r="IDM47" s="126"/>
      <c r="IDN47" s="126"/>
      <c r="IDO47" s="126"/>
      <c r="IDP47" s="126"/>
      <c r="IDQ47" s="126"/>
      <c r="IDR47" s="126"/>
      <c r="IDS47" s="126"/>
      <c r="IDT47" s="126"/>
      <c r="IDU47" s="126"/>
      <c r="IDV47" s="126"/>
      <c r="IDW47" s="126"/>
      <c r="IDX47" s="126"/>
      <c r="IDY47" s="126"/>
      <c r="IDZ47" s="126"/>
      <c r="IEA47" s="126"/>
      <c r="IEB47" s="126"/>
      <c r="IEC47" s="126"/>
      <c r="IED47" s="126"/>
      <c r="IEE47" s="126"/>
      <c r="IEF47" s="126"/>
      <c r="IEG47" s="126"/>
      <c r="IEH47" s="126"/>
      <c r="IEI47" s="126"/>
      <c r="IEJ47" s="126"/>
      <c r="IEK47" s="126"/>
      <c r="IEL47" s="126"/>
      <c r="IEM47" s="126"/>
      <c r="IEN47" s="126"/>
      <c r="IEO47" s="126"/>
      <c r="IEP47" s="126"/>
      <c r="IEQ47" s="126"/>
      <c r="IER47" s="126"/>
      <c r="IES47" s="126"/>
      <c r="IET47" s="126"/>
      <c r="IEU47" s="126"/>
      <c r="IEV47" s="126"/>
      <c r="IEW47" s="126"/>
      <c r="IEX47" s="126"/>
      <c r="IEY47" s="126"/>
      <c r="IEZ47" s="126"/>
      <c r="IFA47" s="126"/>
      <c r="IFB47" s="126"/>
      <c r="IFC47" s="126"/>
      <c r="IFD47" s="126"/>
      <c r="IFE47" s="126"/>
      <c r="IFF47" s="126"/>
      <c r="IFG47" s="126"/>
      <c r="IFH47" s="126"/>
      <c r="IFI47" s="126"/>
      <c r="IFJ47" s="126"/>
      <c r="IFK47" s="126"/>
      <c r="IFL47" s="126"/>
      <c r="IFM47" s="126"/>
      <c r="IFN47" s="126"/>
      <c r="IFO47" s="126"/>
      <c r="IFP47" s="126"/>
      <c r="IFQ47" s="126"/>
      <c r="IFR47" s="126"/>
      <c r="IFS47" s="126"/>
      <c r="IFT47" s="126"/>
      <c r="IFU47" s="126"/>
      <c r="IFV47" s="126"/>
      <c r="IFW47" s="126"/>
      <c r="IFX47" s="126"/>
      <c r="IFY47" s="126"/>
      <c r="IFZ47" s="126"/>
      <c r="IGA47" s="126"/>
      <c r="IGB47" s="126"/>
      <c r="IGC47" s="126"/>
      <c r="IGD47" s="126"/>
      <c r="IGE47" s="126"/>
      <c r="IGF47" s="126"/>
      <c r="IGG47" s="126"/>
      <c r="IGH47" s="126"/>
      <c r="IGI47" s="126"/>
      <c r="IGJ47" s="126"/>
      <c r="IGK47" s="126"/>
      <c r="IGL47" s="126"/>
      <c r="IGM47" s="126"/>
      <c r="IGN47" s="126"/>
      <c r="IGO47" s="126"/>
      <c r="IGP47" s="126"/>
      <c r="IGQ47" s="126"/>
      <c r="IGR47" s="126"/>
      <c r="IGS47" s="126"/>
      <c r="IGT47" s="126"/>
      <c r="IGU47" s="126"/>
      <c r="IGV47" s="126"/>
      <c r="IGW47" s="126"/>
      <c r="IGX47" s="126"/>
      <c r="IGY47" s="126"/>
      <c r="IGZ47" s="126"/>
      <c r="IHA47" s="126"/>
      <c r="IHB47" s="126"/>
      <c r="IHC47" s="126"/>
      <c r="IHD47" s="126"/>
      <c r="IHE47" s="126"/>
      <c r="IHF47" s="126"/>
      <c r="IHG47" s="126"/>
      <c r="IHH47" s="126"/>
      <c r="IHI47" s="126"/>
      <c r="IHJ47" s="126"/>
      <c r="IHK47" s="126"/>
      <c r="IHL47" s="126"/>
      <c r="IHM47" s="126"/>
      <c r="IHN47" s="126"/>
      <c r="IHO47" s="126"/>
      <c r="IHP47" s="126"/>
      <c r="IHQ47" s="126"/>
      <c r="IHR47" s="126"/>
      <c r="IHS47" s="126"/>
      <c r="IHT47" s="126"/>
      <c r="IHU47" s="126"/>
      <c r="IHV47" s="126"/>
      <c r="IHW47" s="126"/>
      <c r="IHX47" s="126"/>
      <c r="IHY47" s="126"/>
      <c r="IHZ47" s="126"/>
      <c r="IIA47" s="126"/>
      <c r="IIB47" s="126"/>
      <c r="IIC47" s="126"/>
      <c r="IID47" s="126"/>
      <c r="IIE47" s="126"/>
      <c r="IIF47" s="126"/>
      <c r="IIG47" s="126"/>
      <c r="IIH47" s="126"/>
      <c r="III47" s="126"/>
      <c r="IIJ47" s="126"/>
      <c r="IIK47" s="126"/>
      <c r="IIL47" s="126"/>
      <c r="IIM47" s="126"/>
      <c r="IIN47" s="126"/>
      <c r="IIO47" s="126"/>
      <c r="IIP47" s="126"/>
      <c r="IIQ47" s="126"/>
      <c r="IIR47" s="126"/>
      <c r="IIS47" s="126"/>
      <c r="IIT47" s="126"/>
      <c r="IIU47" s="126"/>
      <c r="IIV47" s="126"/>
      <c r="IIW47" s="126"/>
      <c r="IIX47" s="126"/>
      <c r="IIY47" s="126"/>
      <c r="IIZ47" s="126"/>
      <c r="IJA47" s="126"/>
      <c r="IJB47" s="126"/>
      <c r="IJC47" s="126"/>
      <c r="IJD47" s="126"/>
      <c r="IJE47" s="126"/>
      <c r="IJF47" s="126"/>
      <c r="IJG47" s="126"/>
      <c r="IJH47" s="126"/>
      <c r="IJI47" s="126"/>
      <c r="IJJ47" s="126"/>
      <c r="IJK47" s="126"/>
      <c r="IJL47" s="126"/>
      <c r="IJM47" s="126"/>
      <c r="IJN47" s="126"/>
      <c r="IJO47" s="126"/>
      <c r="IJP47" s="126"/>
      <c r="IJQ47" s="126"/>
      <c r="IJR47" s="126"/>
      <c r="IJS47" s="126"/>
      <c r="IJT47" s="126"/>
      <c r="IJU47" s="126"/>
      <c r="IJV47" s="126"/>
      <c r="IJW47" s="126"/>
      <c r="IJX47" s="126"/>
      <c r="IJY47" s="126"/>
      <c r="IJZ47" s="126"/>
      <c r="IKA47" s="126"/>
      <c r="IKB47" s="126"/>
      <c r="IKC47" s="126"/>
      <c r="IKD47" s="126"/>
      <c r="IKE47" s="126"/>
      <c r="IKF47" s="126"/>
      <c r="IKG47" s="126"/>
      <c r="IKH47" s="126"/>
      <c r="IKI47" s="126"/>
      <c r="IKJ47" s="126"/>
      <c r="IKK47" s="126"/>
      <c r="IKL47" s="126"/>
      <c r="IKM47" s="126"/>
      <c r="IKN47" s="126"/>
      <c r="IKO47" s="126"/>
      <c r="IKP47" s="126"/>
      <c r="IKQ47" s="126"/>
      <c r="IKR47" s="126"/>
      <c r="IKS47" s="126"/>
      <c r="IKT47" s="126"/>
      <c r="IKU47" s="126"/>
      <c r="IKV47" s="126"/>
      <c r="IKW47" s="126"/>
      <c r="IKX47" s="126"/>
      <c r="IKY47" s="126"/>
      <c r="IKZ47" s="126"/>
      <c r="ILA47" s="126"/>
      <c r="ILB47" s="126"/>
      <c r="ILC47" s="126"/>
      <c r="ILD47" s="126"/>
      <c r="ILE47" s="126"/>
      <c r="ILF47" s="126"/>
      <c r="ILG47" s="126"/>
      <c r="ILH47" s="126"/>
      <c r="ILI47" s="126"/>
      <c r="ILJ47" s="126"/>
      <c r="ILK47" s="126"/>
      <c r="ILL47" s="126"/>
      <c r="ILM47" s="126"/>
      <c r="ILN47" s="126"/>
      <c r="ILO47" s="126"/>
      <c r="ILP47" s="126"/>
      <c r="ILQ47" s="126"/>
      <c r="ILR47" s="126"/>
      <c r="ILS47" s="126"/>
      <c r="ILT47" s="126"/>
      <c r="ILU47" s="126"/>
      <c r="ILV47" s="126"/>
      <c r="ILW47" s="126"/>
      <c r="ILX47" s="126"/>
      <c r="ILY47" s="126"/>
      <c r="ILZ47" s="126"/>
      <c r="IMA47" s="126"/>
      <c r="IMB47" s="126"/>
      <c r="IMC47" s="126"/>
      <c r="IMD47" s="126"/>
      <c r="IME47" s="126"/>
      <c r="IMF47" s="126"/>
      <c r="IMG47" s="126"/>
      <c r="IMH47" s="126"/>
      <c r="IMI47" s="126"/>
      <c r="IMJ47" s="126"/>
      <c r="IMK47" s="126"/>
      <c r="IML47" s="126"/>
      <c r="IMM47" s="126"/>
      <c r="IMN47" s="126"/>
      <c r="IMO47" s="126"/>
      <c r="IMP47" s="126"/>
      <c r="IMQ47" s="126"/>
      <c r="IMR47" s="126"/>
      <c r="IMS47" s="126"/>
      <c r="IMT47" s="126"/>
      <c r="IMU47" s="126"/>
      <c r="IMV47" s="126"/>
      <c r="IMW47" s="126"/>
      <c r="IMX47" s="126"/>
      <c r="IMY47" s="126"/>
      <c r="IMZ47" s="126"/>
      <c r="INA47" s="126"/>
      <c r="INB47" s="126"/>
      <c r="INC47" s="126"/>
      <c r="IND47" s="126"/>
      <c r="INE47" s="126"/>
      <c r="INF47" s="126"/>
      <c r="ING47" s="126"/>
      <c r="INH47" s="126"/>
      <c r="INI47" s="126"/>
      <c r="INJ47" s="126"/>
      <c r="INK47" s="126"/>
      <c r="INL47" s="126"/>
      <c r="INM47" s="126"/>
      <c r="INN47" s="126"/>
      <c r="INO47" s="126"/>
      <c r="INP47" s="126"/>
      <c r="INQ47" s="126"/>
      <c r="INR47" s="126"/>
      <c r="INS47" s="126"/>
      <c r="INT47" s="126"/>
      <c r="INU47" s="126"/>
      <c r="INV47" s="126"/>
      <c r="INW47" s="126"/>
      <c r="INX47" s="126"/>
      <c r="INY47" s="126"/>
      <c r="INZ47" s="126"/>
      <c r="IOA47" s="126"/>
      <c r="IOB47" s="126"/>
      <c r="IOC47" s="126"/>
      <c r="IOD47" s="126"/>
      <c r="IOE47" s="126"/>
      <c r="IOF47" s="126"/>
      <c r="IOG47" s="126"/>
      <c r="IOH47" s="126"/>
      <c r="IOI47" s="126"/>
      <c r="IOJ47" s="126"/>
      <c r="IOK47" s="126"/>
      <c r="IOL47" s="126"/>
      <c r="IOM47" s="126"/>
      <c r="ION47" s="126"/>
      <c r="IOO47" s="126"/>
      <c r="IOP47" s="126"/>
      <c r="IOQ47" s="126"/>
      <c r="IOR47" s="126"/>
      <c r="IOS47" s="126"/>
      <c r="IOT47" s="126"/>
      <c r="IOU47" s="126"/>
      <c r="IOV47" s="126"/>
      <c r="IOW47" s="126"/>
      <c r="IOX47" s="126"/>
      <c r="IOY47" s="126"/>
      <c r="IOZ47" s="126"/>
      <c r="IPA47" s="126"/>
      <c r="IPB47" s="126"/>
      <c r="IPC47" s="126"/>
      <c r="IPD47" s="126"/>
      <c r="IPE47" s="126"/>
      <c r="IPF47" s="126"/>
      <c r="IPG47" s="126"/>
      <c r="IPH47" s="126"/>
      <c r="IPI47" s="126"/>
      <c r="IPJ47" s="126"/>
      <c r="IPK47" s="126"/>
      <c r="IPL47" s="126"/>
      <c r="IPM47" s="126"/>
      <c r="IPN47" s="126"/>
      <c r="IPO47" s="126"/>
      <c r="IPP47" s="126"/>
      <c r="IPQ47" s="126"/>
      <c r="IPR47" s="126"/>
      <c r="IPS47" s="126"/>
      <c r="IPT47" s="126"/>
      <c r="IPU47" s="126"/>
      <c r="IPV47" s="126"/>
      <c r="IPW47" s="126"/>
      <c r="IPX47" s="126"/>
      <c r="IPY47" s="126"/>
      <c r="IPZ47" s="126"/>
      <c r="IQA47" s="126"/>
      <c r="IQB47" s="126"/>
      <c r="IQC47" s="126"/>
      <c r="IQD47" s="126"/>
      <c r="IQE47" s="126"/>
      <c r="IQF47" s="126"/>
      <c r="IQG47" s="126"/>
      <c r="IQH47" s="126"/>
      <c r="IQI47" s="126"/>
      <c r="IQJ47" s="126"/>
      <c r="IQK47" s="126"/>
      <c r="IQL47" s="126"/>
      <c r="IQM47" s="126"/>
      <c r="IQN47" s="126"/>
      <c r="IQO47" s="126"/>
      <c r="IQP47" s="126"/>
      <c r="IQQ47" s="126"/>
      <c r="IQR47" s="126"/>
      <c r="IQS47" s="126"/>
      <c r="IQT47" s="126"/>
      <c r="IQU47" s="126"/>
      <c r="IQV47" s="126"/>
      <c r="IQW47" s="126"/>
      <c r="IQX47" s="126"/>
      <c r="IQY47" s="126"/>
      <c r="IQZ47" s="126"/>
      <c r="IRA47" s="126"/>
      <c r="IRB47" s="126"/>
      <c r="IRC47" s="126"/>
      <c r="IRD47" s="126"/>
      <c r="IRE47" s="126"/>
      <c r="IRF47" s="126"/>
      <c r="IRG47" s="126"/>
      <c r="IRH47" s="126"/>
      <c r="IRI47" s="126"/>
      <c r="IRJ47" s="126"/>
      <c r="IRK47" s="126"/>
      <c r="IRL47" s="126"/>
      <c r="IRM47" s="126"/>
      <c r="IRN47" s="126"/>
      <c r="IRO47" s="126"/>
      <c r="IRP47" s="126"/>
      <c r="IRQ47" s="126"/>
      <c r="IRR47" s="126"/>
      <c r="IRS47" s="126"/>
      <c r="IRT47" s="126"/>
      <c r="IRU47" s="126"/>
      <c r="IRV47" s="126"/>
      <c r="IRW47" s="126"/>
      <c r="IRX47" s="126"/>
      <c r="IRY47" s="126"/>
      <c r="IRZ47" s="126"/>
      <c r="ISA47" s="126"/>
      <c r="ISB47" s="126"/>
      <c r="ISC47" s="126"/>
      <c r="ISD47" s="126"/>
      <c r="ISE47" s="126"/>
      <c r="ISF47" s="126"/>
      <c r="ISG47" s="126"/>
      <c r="ISH47" s="126"/>
      <c r="ISI47" s="126"/>
      <c r="ISJ47" s="126"/>
      <c r="ISK47" s="126"/>
      <c r="ISL47" s="126"/>
      <c r="ISM47" s="126"/>
      <c r="ISN47" s="126"/>
      <c r="ISO47" s="126"/>
      <c r="ISP47" s="126"/>
      <c r="ISQ47" s="126"/>
      <c r="ISR47" s="126"/>
      <c r="ISS47" s="126"/>
      <c r="IST47" s="126"/>
      <c r="ISU47" s="126"/>
      <c r="ISV47" s="126"/>
      <c r="ISW47" s="126"/>
      <c r="ISX47" s="126"/>
      <c r="ISY47" s="126"/>
      <c r="ISZ47" s="126"/>
      <c r="ITA47" s="126"/>
      <c r="ITB47" s="126"/>
      <c r="ITC47" s="126"/>
      <c r="ITD47" s="126"/>
      <c r="ITE47" s="126"/>
      <c r="ITF47" s="126"/>
      <c r="ITG47" s="126"/>
      <c r="ITH47" s="126"/>
      <c r="ITI47" s="126"/>
      <c r="ITJ47" s="126"/>
      <c r="ITK47" s="126"/>
      <c r="ITL47" s="126"/>
      <c r="ITM47" s="126"/>
      <c r="ITN47" s="126"/>
      <c r="ITO47" s="126"/>
      <c r="ITP47" s="126"/>
      <c r="ITQ47" s="126"/>
      <c r="ITR47" s="126"/>
      <c r="ITS47" s="126"/>
      <c r="ITT47" s="126"/>
      <c r="ITU47" s="126"/>
      <c r="ITV47" s="126"/>
      <c r="ITW47" s="126"/>
      <c r="ITX47" s="126"/>
      <c r="ITY47" s="126"/>
      <c r="ITZ47" s="126"/>
      <c r="IUA47" s="126"/>
      <c r="IUB47" s="126"/>
      <c r="IUC47" s="126"/>
      <c r="IUD47" s="126"/>
      <c r="IUE47" s="126"/>
      <c r="IUF47" s="126"/>
      <c r="IUG47" s="126"/>
      <c r="IUH47" s="126"/>
      <c r="IUI47" s="126"/>
      <c r="IUJ47" s="126"/>
      <c r="IUK47" s="126"/>
      <c r="IUL47" s="126"/>
      <c r="IUM47" s="126"/>
      <c r="IUN47" s="126"/>
      <c r="IUO47" s="126"/>
      <c r="IUP47" s="126"/>
      <c r="IUQ47" s="126"/>
      <c r="IUR47" s="126"/>
      <c r="IUS47" s="126"/>
      <c r="IUT47" s="126"/>
      <c r="IUU47" s="126"/>
      <c r="IUV47" s="126"/>
      <c r="IUW47" s="126"/>
      <c r="IUX47" s="126"/>
      <c r="IUY47" s="126"/>
      <c r="IUZ47" s="126"/>
      <c r="IVA47" s="126"/>
      <c r="IVB47" s="126"/>
      <c r="IVC47" s="126"/>
      <c r="IVD47" s="126"/>
      <c r="IVE47" s="126"/>
      <c r="IVF47" s="126"/>
      <c r="IVG47" s="126"/>
      <c r="IVH47" s="126"/>
      <c r="IVI47" s="126"/>
      <c r="IVJ47" s="126"/>
      <c r="IVK47" s="126"/>
      <c r="IVL47" s="126"/>
      <c r="IVM47" s="126"/>
      <c r="IVN47" s="126"/>
      <c r="IVO47" s="126"/>
      <c r="IVP47" s="126"/>
      <c r="IVQ47" s="126"/>
      <c r="IVR47" s="126"/>
      <c r="IVS47" s="126"/>
      <c r="IVT47" s="126"/>
      <c r="IVU47" s="126"/>
      <c r="IVV47" s="126"/>
      <c r="IVW47" s="126"/>
      <c r="IVX47" s="126"/>
      <c r="IVY47" s="126"/>
      <c r="IVZ47" s="126"/>
      <c r="IWA47" s="126"/>
      <c r="IWB47" s="126"/>
      <c r="IWC47" s="126"/>
      <c r="IWD47" s="126"/>
      <c r="IWE47" s="126"/>
      <c r="IWF47" s="126"/>
      <c r="IWG47" s="126"/>
      <c r="IWH47" s="126"/>
      <c r="IWI47" s="126"/>
      <c r="IWJ47" s="126"/>
      <c r="IWK47" s="126"/>
      <c r="IWL47" s="126"/>
      <c r="IWM47" s="126"/>
      <c r="IWN47" s="126"/>
      <c r="IWO47" s="126"/>
      <c r="IWP47" s="126"/>
      <c r="IWQ47" s="126"/>
      <c r="IWR47" s="126"/>
      <c r="IWS47" s="126"/>
      <c r="IWT47" s="126"/>
      <c r="IWU47" s="126"/>
      <c r="IWV47" s="126"/>
      <c r="IWW47" s="126"/>
      <c r="IWX47" s="126"/>
      <c r="IWY47" s="126"/>
      <c r="IWZ47" s="126"/>
      <c r="IXA47" s="126"/>
      <c r="IXB47" s="126"/>
      <c r="IXC47" s="126"/>
      <c r="IXD47" s="126"/>
      <c r="IXE47" s="126"/>
      <c r="IXF47" s="126"/>
      <c r="IXG47" s="126"/>
      <c r="IXH47" s="126"/>
      <c r="IXI47" s="126"/>
      <c r="IXJ47" s="126"/>
      <c r="IXK47" s="126"/>
      <c r="IXL47" s="126"/>
      <c r="IXM47" s="126"/>
      <c r="IXN47" s="126"/>
      <c r="IXO47" s="126"/>
      <c r="IXP47" s="126"/>
      <c r="IXQ47" s="126"/>
      <c r="IXR47" s="126"/>
      <c r="IXS47" s="126"/>
      <c r="IXT47" s="126"/>
      <c r="IXU47" s="126"/>
      <c r="IXV47" s="126"/>
      <c r="IXW47" s="126"/>
      <c r="IXX47" s="126"/>
      <c r="IXY47" s="126"/>
      <c r="IXZ47" s="126"/>
      <c r="IYA47" s="126"/>
      <c r="IYB47" s="126"/>
      <c r="IYC47" s="126"/>
      <c r="IYD47" s="126"/>
      <c r="IYE47" s="126"/>
      <c r="IYF47" s="126"/>
      <c r="IYG47" s="126"/>
      <c r="IYH47" s="126"/>
      <c r="IYI47" s="126"/>
      <c r="IYJ47" s="126"/>
      <c r="IYK47" s="126"/>
      <c r="IYL47" s="126"/>
      <c r="IYM47" s="126"/>
      <c r="IYN47" s="126"/>
      <c r="IYO47" s="126"/>
      <c r="IYP47" s="126"/>
      <c r="IYQ47" s="126"/>
      <c r="IYR47" s="126"/>
      <c r="IYS47" s="126"/>
      <c r="IYT47" s="126"/>
      <c r="IYU47" s="126"/>
      <c r="IYV47" s="126"/>
      <c r="IYW47" s="126"/>
      <c r="IYX47" s="126"/>
      <c r="IYY47" s="126"/>
      <c r="IYZ47" s="126"/>
      <c r="IZA47" s="126"/>
      <c r="IZB47" s="126"/>
      <c r="IZC47" s="126"/>
      <c r="IZD47" s="126"/>
      <c r="IZE47" s="126"/>
      <c r="IZF47" s="126"/>
      <c r="IZG47" s="126"/>
      <c r="IZH47" s="126"/>
      <c r="IZI47" s="126"/>
      <c r="IZJ47" s="126"/>
      <c r="IZK47" s="126"/>
      <c r="IZL47" s="126"/>
      <c r="IZM47" s="126"/>
      <c r="IZN47" s="126"/>
      <c r="IZO47" s="126"/>
      <c r="IZP47" s="126"/>
      <c r="IZQ47" s="126"/>
      <c r="IZR47" s="126"/>
      <c r="IZS47" s="126"/>
      <c r="IZT47" s="126"/>
      <c r="IZU47" s="126"/>
      <c r="IZV47" s="126"/>
      <c r="IZW47" s="126"/>
      <c r="IZX47" s="126"/>
      <c r="IZY47" s="126"/>
      <c r="IZZ47" s="126"/>
      <c r="JAA47" s="126"/>
      <c r="JAB47" s="126"/>
      <c r="JAC47" s="126"/>
      <c r="JAD47" s="126"/>
      <c r="JAE47" s="126"/>
      <c r="JAF47" s="126"/>
      <c r="JAG47" s="126"/>
      <c r="JAH47" s="126"/>
      <c r="JAI47" s="126"/>
      <c r="JAJ47" s="126"/>
      <c r="JAK47" s="126"/>
      <c r="JAL47" s="126"/>
      <c r="JAM47" s="126"/>
      <c r="JAN47" s="126"/>
      <c r="JAO47" s="126"/>
      <c r="JAP47" s="126"/>
      <c r="JAQ47" s="126"/>
      <c r="JAR47" s="126"/>
      <c r="JAS47" s="126"/>
      <c r="JAT47" s="126"/>
      <c r="JAU47" s="126"/>
      <c r="JAV47" s="126"/>
      <c r="JAW47" s="126"/>
      <c r="JAX47" s="126"/>
      <c r="JAY47" s="126"/>
      <c r="JAZ47" s="126"/>
      <c r="JBA47" s="126"/>
      <c r="JBB47" s="126"/>
      <c r="JBC47" s="126"/>
      <c r="JBD47" s="126"/>
      <c r="JBE47" s="126"/>
      <c r="JBF47" s="126"/>
      <c r="JBG47" s="126"/>
      <c r="JBH47" s="126"/>
      <c r="JBI47" s="126"/>
      <c r="JBJ47" s="126"/>
      <c r="JBK47" s="126"/>
      <c r="JBL47" s="126"/>
      <c r="JBM47" s="126"/>
      <c r="JBN47" s="126"/>
      <c r="JBO47" s="126"/>
      <c r="JBP47" s="126"/>
      <c r="JBQ47" s="126"/>
      <c r="JBR47" s="126"/>
      <c r="JBS47" s="126"/>
      <c r="JBT47" s="126"/>
      <c r="JBU47" s="126"/>
      <c r="JBV47" s="126"/>
      <c r="JBW47" s="126"/>
      <c r="JBX47" s="126"/>
      <c r="JBY47" s="126"/>
      <c r="JBZ47" s="126"/>
      <c r="JCA47" s="126"/>
      <c r="JCB47" s="126"/>
      <c r="JCC47" s="126"/>
      <c r="JCD47" s="126"/>
      <c r="JCE47" s="126"/>
      <c r="JCF47" s="126"/>
      <c r="JCG47" s="126"/>
      <c r="JCH47" s="126"/>
      <c r="JCI47" s="126"/>
      <c r="JCJ47" s="126"/>
      <c r="JCK47" s="126"/>
      <c r="JCL47" s="126"/>
      <c r="JCM47" s="126"/>
      <c r="JCN47" s="126"/>
      <c r="JCO47" s="126"/>
      <c r="JCP47" s="126"/>
      <c r="JCQ47" s="126"/>
      <c r="JCR47" s="126"/>
      <c r="JCS47" s="126"/>
      <c r="JCT47" s="126"/>
      <c r="JCU47" s="126"/>
      <c r="JCV47" s="126"/>
      <c r="JCW47" s="126"/>
      <c r="JCX47" s="126"/>
      <c r="JCY47" s="126"/>
      <c r="JCZ47" s="126"/>
      <c r="JDA47" s="126"/>
      <c r="JDB47" s="126"/>
      <c r="JDC47" s="126"/>
      <c r="JDD47" s="126"/>
      <c r="JDE47" s="126"/>
      <c r="JDF47" s="126"/>
      <c r="JDG47" s="126"/>
      <c r="JDH47" s="126"/>
      <c r="JDI47" s="126"/>
      <c r="JDJ47" s="126"/>
      <c r="JDK47" s="126"/>
      <c r="JDL47" s="126"/>
      <c r="JDM47" s="126"/>
      <c r="JDN47" s="126"/>
      <c r="JDO47" s="126"/>
      <c r="JDP47" s="126"/>
      <c r="JDQ47" s="126"/>
      <c r="JDR47" s="126"/>
      <c r="JDS47" s="126"/>
      <c r="JDT47" s="126"/>
      <c r="JDU47" s="126"/>
      <c r="JDV47" s="126"/>
      <c r="JDW47" s="126"/>
      <c r="JDX47" s="126"/>
      <c r="JDY47" s="126"/>
      <c r="JDZ47" s="126"/>
      <c r="JEA47" s="126"/>
      <c r="JEB47" s="126"/>
      <c r="JEC47" s="126"/>
      <c r="JED47" s="126"/>
      <c r="JEE47" s="126"/>
      <c r="JEF47" s="126"/>
      <c r="JEG47" s="126"/>
      <c r="JEH47" s="126"/>
      <c r="JEI47" s="126"/>
      <c r="JEJ47" s="126"/>
      <c r="JEK47" s="126"/>
      <c r="JEL47" s="126"/>
      <c r="JEM47" s="126"/>
      <c r="JEN47" s="126"/>
      <c r="JEO47" s="126"/>
      <c r="JEP47" s="126"/>
      <c r="JEQ47" s="126"/>
      <c r="JER47" s="126"/>
      <c r="JES47" s="126"/>
      <c r="JET47" s="126"/>
      <c r="JEU47" s="126"/>
      <c r="JEV47" s="126"/>
      <c r="JEW47" s="126"/>
      <c r="JEX47" s="126"/>
      <c r="JEY47" s="126"/>
      <c r="JEZ47" s="126"/>
      <c r="JFA47" s="126"/>
      <c r="JFB47" s="126"/>
      <c r="JFC47" s="126"/>
      <c r="JFD47" s="126"/>
      <c r="JFE47" s="126"/>
      <c r="JFF47" s="126"/>
      <c r="JFG47" s="126"/>
      <c r="JFH47" s="126"/>
      <c r="JFI47" s="126"/>
      <c r="JFJ47" s="126"/>
      <c r="JFK47" s="126"/>
      <c r="JFL47" s="126"/>
      <c r="JFM47" s="126"/>
      <c r="JFN47" s="126"/>
      <c r="JFO47" s="126"/>
      <c r="JFP47" s="126"/>
      <c r="JFQ47" s="126"/>
      <c r="JFR47" s="126"/>
      <c r="JFS47" s="126"/>
      <c r="JFT47" s="126"/>
      <c r="JFU47" s="126"/>
      <c r="JFV47" s="126"/>
      <c r="JFW47" s="126"/>
      <c r="JFX47" s="126"/>
      <c r="JFY47" s="126"/>
      <c r="JFZ47" s="126"/>
      <c r="JGA47" s="126"/>
      <c r="JGB47" s="126"/>
      <c r="JGC47" s="126"/>
      <c r="JGD47" s="126"/>
      <c r="JGE47" s="126"/>
      <c r="JGF47" s="126"/>
      <c r="JGG47" s="126"/>
      <c r="JGH47" s="126"/>
      <c r="JGI47" s="126"/>
      <c r="JGJ47" s="126"/>
      <c r="JGK47" s="126"/>
      <c r="JGL47" s="126"/>
      <c r="JGM47" s="126"/>
      <c r="JGN47" s="126"/>
      <c r="JGO47" s="126"/>
      <c r="JGP47" s="126"/>
      <c r="JGQ47" s="126"/>
      <c r="JGR47" s="126"/>
      <c r="JGS47" s="126"/>
      <c r="JGT47" s="126"/>
      <c r="JGU47" s="126"/>
      <c r="JGV47" s="126"/>
      <c r="JGW47" s="126"/>
      <c r="JGX47" s="126"/>
      <c r="JGY47" s="126"/>
      <c r="JGZ47" s="126"/>
      <c r="JHA47" s="126"/>
      <c r="JHB47" s="126"/>
      <c r="JHC47" s="126"/>
      <c r="JHD47" s="126"/>
      <c r="JHE47" s="126"/>
      <c r="JHF47" s="126"/>
      <c r="JHG47" s="126"/>
      <c r="JHH47" s="126"/>
      <c r="JHI47" s="126"/>
      <c r="JHJ47" s="126"/>
      <c r="JHK47" s="126"/>
      <c r="JHL47" s="126"/>
      <c r="JHM47" s="126"/>
      <c r="JHN47" s="126"/>
      <c r="JHO47" s="126"/>
      <c r="JHP47" s="126"/>
      <c r="JHQ47" s="126"/>
      <c r="JHR47" s="126"/>
      <c r="JHS47" s="126"/>
      <c r="JHT47" s="126"/>
      <c r="JHU47" s="126"/>
      <c r="JHV47" s="126"/>
      <c r="JHW47" s="126"/>
      <c r="JHX47" s="126"/>
      <c r="JHY47" s="126"/>
      <c r="JHZ47" s="126"/>
      <c r="JIA47" s="126"/>
      <c r="JIB47" s="126"/>
      <c r="JIC47" s="126"/>
      <c r="JID47" s="126"/>
      <c r="JIE47" s="126"/>
      <c r="JIF47" s="126"/>
      <c r="JIG47" s="126"/>
      <c r="JIH47" s="126"/>
      <c r="JII47" s="126"/>
      <c r="JIJ47" s="126"/>
      <c r="JIK47" s="126"/>
      <c r="JIL47" s="126"/>
      <c r="JIM47" s="126"/>
      <c r="JIN47" s="126"/>
      <c r="JIO47" s="126"/>
      <c r="JIP47" s="126"/>
      <c r="JIQ47" s="126"/>
      <c r="JIR47" s="126"/>
      <c r="JIS47" s="126"/>
      <c r="JIT47" s="126"/>
      <c r="JIU47" s="126"/>
      <c r="JIV47" s="126"/>
      <c r="JIW47" s="126"/>
      <c r="JIX47" s="126"/>
      <c r="JIY47" s="126"/>
      <c r="JIZ47" s="126"/>
      <c r="JJA47" s="126"/>
      <c r="JJB47" s="126"/>
      <c r="JJC47" s="126"/>
      <c r="JJD47" s="126"/>
      <c r="JJE47" s="126"/>
      <c r="JJF47" s="126"/>
      <c r="JJG47" s="126"/>
      <c r="JJH47" s="126"/>
      <c r="JJI47" s="126"/>
      <c r="JJJ47" s="126"/>
      <c r="JJK47" s="126"/>
      <c r="JJL47" s="126"/>
      <c r="JJM47" s="126"/>
      <c r="JJN47" s="126"/>
      <c r="JJO47" s="126"/>
      <c r="JJP47" s="126"/>
      <c r="JJQ47" s="126"/>
      <c r="JJR47" s="126"/>
      <c r="JJS47" s="126"/>
      <c r="JJT47" s="126"/>
      <c r="JJU47" s="126"/>
      <c r="JJV47" s="126"/>
      <c r="JJW47" s="126"/>
      <c r="JJX47" s="126"/>
      <c r="JJY47" s="126"/>
      <c r="JJZ47" s="126"/>
      <c r="JKA47" s="126"/>
      <c r="JKB47" s="126"/>
      <c r="JKC47" s="126"/>
      <c r="JKD47" s="126"/>
      <c r="JKE47" s="126"/>
      <c r="JKF47" s="126"/>
      <c r="JKG47" s="126"/>
      <c r="JKH47" s="126"/>
      <c r="JKI47" s="126"/>
      <c r="JKJ47" s="126"/>
      <c r="JKK47" s="126"/>
      <c r="JKL47" s="126"/>
      <c r="JKM47" s="126"/>
      <c r="JKN47" s="126"/>
      <c r="JKO47" s="126"/>
      <c r="JKP47" s="126"/>
      <c r="JKQ47" s="126"/>
      <c r="JKR47" s="126"/>
      <c r="JKS47" s="126"/>
      <c r="JKT47" s="126"/>
      <c r="JKU47" s="126"/>
      <c r="JKV47" s="126"/>
      <c r="JKW47" s="126"/>
      <c r="JKX47" s="126"/>
      <c r="JKY47" s="126"/>
      <c r="JKZ47" s="126"/>
      <c r="JLA47" s="126"/>
      <c r="JLB47" s="126"/>
      <c r="JLC47" s="126"/>
      <c r="JLD47" s="126"/>
      <c r="JLE47" s="126"/>
      <c r="JLF47" s="126"/>
      <c r="JLG47" s="126"/>
      <c r="JLH47" s="126"/>
      <c r="JLI47" s="126"/>
      <c r="JLJ47" s="126"/>
      <c r="JLK47" s="126"/>
      <c r="JLL47" s="126"/>
      <c r="JLM47" s="126"/>
      <c r="JLN47" s="126"/>
      <c r="JLO47" s="126"/>
      <c r="JLP47" s="126"/>
      <c r="JLQ47" s="126"/>
      <c r="JLR47" s="126"/>
      <c r="JLS47" s="126"/>
      <c r="JLT47" s="126"/>
      <c r="JLU47" s="126"/>
      <c r="JLV47" s="126"/>
      <c r="JLW47" s="126"/>
      <c r="JLX47" s="126"/>
      <c r="JLY47" s="126"/>
      <c r="JLZ47" s="126"/>
      <c r="JMA47" s="126"/>
      <c r="JMB47" s="126"/>
      <c r="JMC47" s="126"/>
      <c r="JMD47" s="126"/>
      <c r="JME47" s="126"/>
      <c r="JMF47" s="126"/>
      <c r="JMG47" s="126"/>
      <c r="JMH47" s="126"/>
      <c r="JMI47" s="126"/>
      <c r="JMJ47" s="126"/>
      <c r="JMK47" s="126"/>
      <c r="JML47" s="126"/>
      <c r="JMM47" s="126"/>
      <c r="JMN47" s="126"/>
      <c r="JMO47" s="126"/>
      <c r="JMP47" s="126"/>
      <c r="JMQ47" s="126"/>
      <c r="JMR47" s="126"/>
      <c r="JMS47" s="126"/>
      <c r="JMT47" s="126"/>
      <c r="JMU47" s="126"/>
      <c r="JMV47" s="126"/>
      <c r="JMW47" s="126"/>
      <c r="JMX47" s="126"/>
      <c r="JMY47" s="126"/>
      <c r="JMZ47" s="126"/>
      <c r="JNA47" s="126"/>
      <c r="JNB47" s="126"/>
      <c r="JNC47" s="126"/>
      <c r="JND47" s="126"/>
      <c r="JNE47" s="126"/>
      <c r="JNF47" s="126"/>
      <c r="JNG47" s="126"/>
      <c r="JNH47" s="126"/>
      <c r="JNI47" s="126"/>
      <c r="JNJ47" s="126"/>
      <c r="JNK47" s="126"/>
      <c r="JNL47" s="126"/>
      <c r="JNM47" s="126"/>
      <c r="JNN47" s="126"/>
      <c r="JNO47" s="126"/>
      <c r="JNP47" s="126"/>
      <c r="JNQ47" s="126"/>
      <c r="JNR47" s="126"/>
      <c r="JNS47" s="126"/>
      <c r="JNT47" s="126"/>
      <c r="JNU47" s="126"/>
      <c r="JNV47" s="126"/>
      <c r="JNW47" s="126"/>
      <c r="JNX47" s="126"/>
      <c r="JNY47" s="126"/>
      <c r="JNZ47" s="126"/>
      <c r="JOA47" s="126"/>
      <c r="JOB47" s="126"/>
      <c r="JOC47" s="126"/>
      <c r="JOD47" s="126"/>
      <c r="JOE47" s="126"/>
      <c r="JOF47" s="126"/>
      <c r="JOG47" s="126"/>
      <c r="JOH47" s="126"/>
      <c r="JOI47" s="126"/>
      <c r="JOJ47" s="126"/>
      <c r="JOK47" s="126"/>
      <c r="JOL47" s="126"/>
      <c r="JOM47" s="126"/>
      <c r="JON47" s="126"/>
      <c r="JOO47" s="126"/>
      <c r="JOP47" s="126"/>
      <c r="JOQ47" s="126"/>
      <c r="JOR47" s="126"/>
      <c r="JOS47" s="126"/>
      <c r="JOT47" s="126"/>
      <c r="JOU47" s="126"/>
      <c r="JOV47" s="126"/>
      <c r="JOW47" s="126"/>
      <c r="JOX47" s="126"/>
      <c r="JOY47" s="126"/>
      <c r="JOZ47" s="126"/>
      <c r="JPA47" s="126"/>
      <c r="JPB47" s="126"/>
      <c r="JPC47" s="126"/>
      <c r="JPD47" s="126"/>
      <c r="JPE47" s="126"/>
      <c r="JPF47" s="126"/>
      <c r="JPG47" s="126"/>
      <c r="JPH47" s="126"/>
      <c r="JPI47" s="126"/>
      <c r="JPJ47" s="126"/>
      <c r="JPK47" s="126"/>
      <c r="JPL47" s="126"/>
      <c r="JPM47" s="126"/>
      <c r="JPN47" s="126"/>
      <c r="JPO47" s="126"/>
      <c r="JPP47" s="126"/>
      <c r="JPQ47" s="126"/>
      <c r="JPR47" s="126"/>
      <c r="JPS47" s="126"/>
      <c r="JPT47" s="126"/>
      <c r="JPU47" s="126"/>
      <c r="JPV47" s="126"/>
      <c r="JPW47" s="126"/>
      <c r="JPX47" s="126"/>
      <c r="JPY47" s="126"/>
      <c r="JPZ47" s="126"/>
      <c r="JQA47" s="126"/>
      <c r="JQB47" s="126"/>
      <c r="JQC47" s="126"/>
      <c r="JQD47" s="126"/>
      <c r="JQE47" s="126"/>
      <c r="JQF47" s="126"/>
      <c r="JQG47" s="126"/>
      <c r="JQH47" s="126"/>
      <c r="JQI47" s="126"/>
      <c r="JQJ47" s="126"/>
      <c r="JQK47" s="126"/>
      <c r="JQL47" s="126"/>
      <c r="JQM47" s="126"/>
      <c r="JQN47" s="126"/>
      <c r="JQO47" s="126"/>
      <c r="JQP47" s="126"/>
      <c r="JQQ47" s="126"/>
      <c r="JQR47" s="126"/>
      <c r="JQS47" s="126"/>
      <c r="JQT47" s="126"/>
      <c r="JQU47" s="126"/>
      <c r="JQV47" s="126"/>
      <c r="JQW47" s="126"/>
      <c r="JQX47" s="126"/>
      <c r="JQY47" s="126"/>
      <c r="JQZ47" s="126"/>
      <c r="JRA47" s="126"/>
      <c r="JRB47" s="126"/>
      <c r="JRC47" s="126"/>
      <c r="JRD47" s="126"/>
      <c r="JRE47" s="126"/>
      <c r="JRF47" s="126"/>
      <c r="JRG47" s="126"/>
      <c r="JRH47" s="126"/>
      <c r="JRI47" s="126"/>
      <c r="JRJ47" s="126"/>
      <c r="JRK47" s="126"/>
      <c r="JRL47" s="126"/>
      <c r="JRM47" s="126"/>
      <c r="JRN47" s="126"/>
      <c r="JRO47" s="126"/>
      <c r="JRP47" s="126"/>
      <c r="JRQ47" s="126"/>
      <c r="JRR47" s="126"/>
      <c r="JRS47" s="126"/>
      <c r="JRT47" s="126"/>
      <c r="JRU47" s="126"/>
      <c r="JRV47" s="126"/>
      <c r="JRW47" s="126"/>
      <c r="JRX47" s="126"/>
      <c r="JRY47" s="126"/>
      <c r="JRZ47" s="126"/>
      <c r="JSA47" s="126"/>
      <c r="JSB47" s="126"/>
      <c r="JSC47" s="126"/>
      <c r="JSD47" s="126"/>
      <c r="JSE47" s="126"/>
      <c r="JSF47" s="126"/>
      <c r="JSG47" s="126"/>
      <c r="JSH47" s="126"/>
      <c r="JSI47" s="126"/>
      <c r="JSJ47" s="126"/>
      <c r="JSK47" s="126"/>
      <c r="JSL47" s="126"/>
      <c r="JSM47" s="126"/>
      <c r="JSN47" s="126"/>
      <c r="JSO47" s="126"/>
      <c r="JSP47" s="126"/>
      <c r="JSQ47" s="126"/>
      <c r="JSR47" s="126"/>
      <c r="JSS47" s="126"/>
      <c r="JST47" s="126"/>
      <c r="JSU47" s="126"/>
      <c r="JSV47" s="126"/>
      <c r="JSW47" s="126"/>
      <c r="JSX47" s="126"/>
      <c r="JSY47" s="126"/>
      <c r="JSZ47" s="126"/>
      <c r="JTA47" s="126"/>
      <c r="JTB47" s="126"/>
      <c r="JTC47" s="126"/>
      <c r="JTD47" s="126"/>
      <c r="JTE47" s="126"/>
      <c r="JTF47" s="126"/>
      <c r="JTG47" s="126"/>
      <c r="JTH47" s="126"/>
      <c r="JTI47" s="126"/>
      <c r="JTJ47" s="126"/>
      <c r="JTK47" s="126"/>
      <c r="JTL47" s="126"/>
      <c r="JTM47" s="126"/>
      <c r="JTN47" s="126"/>
      <c r="JTO47" s="126"/>
      <c r="JTP47" s="126"/>
      <c r="JTQ47" s="126"/>
      <c r="JTR47" s="126"/>
      <c r="JTS47" s="126"/>
      <c r="JTT47" s="126"/>
      <c r="JTU47" s="126"/>
      <c r="JTV47" s="126"/>
      <c r="JTW47" s="126"/>
      <c r="JTX47" s="126"/>
      <c r="JTY47" s="126"/>
      <c r="JTZ47" s="126"/>
      <c r="JUA47" s="126"/>
      <c r="JUB47" s="126"/>
      <c r="JUC47" s="126"/>
      <c r="JUD47" s="126"/>
      <c r="JUE47" s="126"/>
      <c r="JUF47" s="126"/>
      <c r="JUG47" s="126"/>
      <c r="JUH47" s="126"/>
      <c r="JUI47" s="126"/>
      <c r="JUJ47" s="126"/>
      <c r="JUK47" s="126"/>
      <c r="JUL47" s="126"/>
      <c r="JUM47" s="126"/>
      <c r="JUN47" s="126"/>
      <c r="JUO47" s="126"/>
      <c r="JUP47" s="126"/>
      <c r="JUQ47" s="126"/>
      <c r="JUR47" s="126"/>
      <c r="JUS47" s="126"/>
      <c r="JUT47" s="126"/>
      <c r="JUU47" s="126"/>
      <c r="JUV47" s="126"/>
      <c r="JUW47" s="126"/>
      <c r="JUX47" s="126"/>
      <c r="JUY47" s="126"/>
      <c r="JUZ47" s="126"/>
      <c r="JVA47" s="126"/>
      <c r="JVB47" s="126"/>
      <c r="JVC47" s="126"/>
      <c r="JVD47" s="126"/>
      <c r="JVE47" s="126"/>
      <c r="JVF47" s="126"/>
      <c r="JVG47" s="126"/>
      <c r="JVH47" s="126"/>
      <c r="JVI47" s="126"/>
      <c r="JVJ47" s="126"/>
      <c r="JVK47" s="126"/>
      <c r="JVL47" s="126"/>
      <c r="JVM47" s="126"/>
      <c r="JVN47" s="126"/>
      <c r="JVO47" s="126"/>
      <c r="JVP47" s="126"/>
      <c r="JVQ47" s="126"/>
      <c r="JVR47" s="126"/>
      <c r="JVS47" s="126"/>
      <c r="JVT47" s="126"/>
      <c r="JVU47" s="126"/>
      <c r="JVV47" s="126"/>
      <c r="JVW47" s="126"/>
      <c r="JVX47" s="126"/>
      <c r="JVY47" s="126"/>
      <c r="JVZ47" s="126"/>
      <c r="JWA47" s="126"/>
      <c r="JWB47" s="126"/>
      <c r="JWC47" s="126"/>
      <c r="JWD47" s="126"/>
      <c r="JWE47" s="126"/>
      <c r="JWF47" s="126"/>
      <c r="JWG47" s="126"/>
      <c r="JWH47" s="126"/>
      <c r="JWI47" s="126"/>
      <c r="JWJ47" s="126"/>
      <c r="JWK47" s="126"/>
      <c r="JWL47" s="126"/>
      <c r="JWM47" s="126"/>
      <c r="JWN47" s="126"/>
      <c r="JWO47" s="126"/>
      <c r="JWP47" s="126"/>
      <c r="JWQ47" s="126"/>
      <c r="JWR47" s="126"/>
      <c r="JWS47" s="126"/>
      <c r="JWT47" s="126"/>
      <c r="JWU47" s="126"/>
      <c r="JWV47" s="126"/>
      <c r="JWW47" s="126"/>
      <c r="JWX47" s="126"/>
      <c r="JWY47" s="126"/>
      <c r="JWZ47" s="126"/>
      <c r="JXA47" s="126"/>
      <c r="JXB47" s="126"/>
      <c r="JXC47" s="126"/>
      <c r="JXD47" s="126"/>
      <c r="JXE47" s="126"/>
      <c r="JXF47" s="126"/>
      <c r="JXG47" s="126"/>
      <c r="JXH47" s="126"/>
      <c r="JXI47" s="126"/>
      <c r="JXJ47" s="126"/>
      <c r="JXK47" s="126"/>
      <c r="JXL47" s="126"/>
      <c r="JXM47" s="126"/>
      <c r="JXN47" s="126"/>
      <c r="JXO47" s="126"/>
      <c r="JXP47" s="126"/>
      <c r="JXQ47" s="126"/>
      <c r="JXR47" s="126"/>
      <c r="JXS47" s="126"/>
      <c r="JXT47" s="126"/>
      <c r="JXU47" s="126"/>
      <c r="JXV47" s="126"/>
      <c r="JXW47" s="126"/>
      <c r="JXX47" s="126"/>
      <c r="JXY47" s="126"/>
      <c r="JXZ47" s="126"/>
      <c r="JYA47" s="126"/>
      <c r="JYB47" s="126"/>
      <c r="JYC47" s="126"/>
      <c r="JYD47" s="126"/>
      <c r="JYE47" s="126"/>
      <c r="JYF47" s="126"/>
      <c r="JYG47" s="126"/>
      <c r="JYH47" s="126"/>
      <c r="JYI47" s="126"/>
      <c r="JYJ47" s="126"/>
      <c r="JYK47" s="126"/>
      <c r="JYL47" s="126"/>
      <c r="JYM47" s="126"/>
      <c r="JYN47" s="126"/>
      <c r="JYO47" s="126"/>
      <c r="JYP47" s="126"/>
      <c r="JYQ47" s="126"/>
      <c r="JYR47" s="126"/>
      <c r="JYS47" s="126"/>
      <c r="JYT47" s="126"/>
      <c r="JYU47" s="126"/>
      <c r="JYV47" s="126"/>
      <c r="JYW47" s="126"/>
      <c r="JYX47" s="126"/>
      <c r="JYY47" s="126"/>
      <c r="JYZ47" s="126"/>
      <c r="JZA47" s="126"/>
      <c r="JZB47" s="126"/>
      <c r="JZC47" s="126"/>
      <c r="JZD47" s="126"/>
      <c r="JZE47" s="126"/>
      <c r="JZF47" s="126"/>
      <c r="JZG47" s="126"/>
      <c r="JZH47" s="126"/>
      <c r="JZI47" s="126"/>
      <c r="JZJ47" s="126"/>
      <c r="JZK47" s="126"/>
      <c r="JZL47" s="126"/>
      <c r="JZM47" s="126"/>
      <c r="JZN47" s="126"/>
      <c r="JZO47" s="126"/>
      <c r="JZP47" s="126"/>
      <c r="JZQ47" s="126"/>
      <c r="JZR47" s="126"/>
      <c r="JZS47" s="126"/>
      <c r="JZT47" s="126"/>
      <c r="JZU47" s="126"/>
      <c r="JZV47" s="126"/>
      <c r="JZW47" s="126"/>
      <c r="JZX47" s="126"/>
      <c r="JZY47" s="126"/>
      <c r="JZZ47" s="126"/>
      <c r="KAA47" s="126"/>
      <c r="KAB47" s="126"/>
      <c r="KAC47" s="126"/>
      <c r="KAD47" s="126"/>
      <c r="KAE47" s="126"/>
      <c r="KAF47" s="126"/>
      <c r="KAG47" s="126"/>
      <c r="KAH47" s="126"/>
      <c r="KAI47" s="126"/>
      <c r="KAJ47" s="126"/>
      <c r="KAK47" s="126"/>
      <c r="KAL47" s="126"/>
      <c r="KAM47" s="126"/>
      <c r="KAN47" s="126"/>
      <c r="KAO47" s="126"/>
      <c r="KAP47" s="126"/>
      <c r="KAQ47" s="126"/>
      <c r="KAR47" s="126"/>
      <c r="KAS47" s="126"/>
      <c r="KAT47" s="126"/>
      <c r="KAU47" s="126"/>
      <c r="KAV47" s="126"/>
      <c r="KAW47" s="126"/>
      <c r="KAX47" s="126"/>
      <c r="KAY47" s="126"/>
      <c r="KAZ47" s="126"/>
      <c r="KBA47" s="126"/>
      <c r="KBB47" s="126"/>
      <c r="KBC47" s="126"/>
      <c r="KBD47" s="126"/>
      <c r="KBE47" s="126"/>
      <c r="KBF47" s="126"/>
      <c r="KBG47" s="126"/>
      <c r="KBH47" s="126"/>
      <c r="KBI47" s="126"/>
      <c r="KBJ47" s="126"/>
      <c r="KBK47" s="126"/>
      <c r="KBL47" s="126"/>
      <c r="KBM47" s="126"/>
      <c r="KBN47" s="126"/>
      <c r="KBO47" s="126"/>
      <c r="KBP47" s="126"/>
      <c r="KBQ47" s="126"/>
      <c r="KBR47" s="126"/>
      <c r="KBS47" s="126"/>
      <c r="KBT47" s="126"/>
      <c r="KBU47" s="126"/>
      <c r="KBV47" s="126"/>
      <c r="KBW47" s="126"/>
      <c r="KBX47" s="126"/>
      <c r="KBY47" s="126"/>
      <c r="KBZ47" s="126"/>
      <c r="KCA47" s="126"/>
      <c r="KCB47" s="126"/>
      <c r="KCC47" s="126"/>
      <c r="KCD47" s="126"/>
      <c r="KCE47" s="126"/>
      <c r="KCF47" s="126"/>
      <c r="KCG47" s="126"/>
      <c r="KCH47" s="126"/>
      <c r="KCI47" s="126"/>
      <c r="KCJ47" s="126"/>
      <c r="KCK47" s="126"/>
      <c r="KCL47" s="126"/>
      <c r="KCM47" s="126"/>
      <c r="KCN47" s="126"/>
      <c r="KCO47" s="126"/>
      <c r="KCP47" s="126"/>
      <c r="KCQ47" s="126"/>
      <c r="KCR47" s="126"/>
      <c r="KCS47" s="126"/>
      <c r="KCT47" s="126"/>
      <c r="KCU47" s="126"/>
      <c r="KCV47" s="126"/>
      <c r="KCW47" s="126"/>
      <c r="KCX47" s="126"/>
      <c r="KCY47" s="126"/>
      <c r="KCZ47" s="126"/>
      <c r="KDA47" s="126"/>
      <c r="KDB47" s="126"/>
      <c r="KDC47" s="126"/>
      <c r="KDD47" s="126"/>
      <c r="KDE47" s="126"/>
      <c r="KDF47" s="126"/>
      <c r="KDG47" s="126"/>
      <c r="KDH47" s="126"/>
      <c r="KDI47" s="126"/>
      <c r="KDJ47" s="126"/>
      <c r="KDK47" s="126"/>
      <c r="KDL47" s="126"/>
      <c r="KDM47" s="126"/>
      <c r="KDN47" s="126"/>
      <c r="KDO47" s="126"/>
      <c r="KDP47" s="126"/>
      <c r="KDQ47" s="126"/>
      <c r="KDR47" s="126"/>
      <c r="KDS47" s="126"/>
      <c r="KDT47" s="126"/>
      <c r="KDU47" s="126"/>
      <c r="KDV47" s="126"/>
      <c r="KDW47" s="126"/>
      <c r="KDX47" s="126"/>
      <c r="KDY47" s="126"/>
      <c r="KDZ47" s="126"/>
      <c r="KEA47" s="126"/>
      <c r="KEB47" s="126"/>
      <c r="KEC47" s="126"/>
      <c r="KED47" s="126"/>
      <c r="KEE47" s="126"/>
      <c r="KEF47" s="126"/>
      <c r="KEG47" s="126"/>
      <c r="KEH47" s="126"/>
      <c r="KEI47" s="126"/>
      <c r="KEJ47" s="126"/>
      <c r="KEK47" s="126"/>
      <c r="KEL47" s="126"/>
      <c r="KEM47" s="126"/>
      <c r="KEN47" s="126"/>
      <c r="KEO47" s="126"/>
      <c r="KEP47" s="126"/>
      <c r="KEQ47" s="126"/>
      <c r="KER47" s="126"/>
      <c r="KES47" s="126"/>
      <c r="KET47" s="126"/>
      <c r="KEU47" s="126"/>
      <c r="KEV47" s="126"/>
      <c r="KEW47" s="126"/>
      <c r="KEX47" s="126"/>
      <c r="KEY47" s="126"/>
      <c r="KEZ47" s="126"/>
      <c r="KFA47" s="126"/>
      <c r="KFB47" s="126"/>
      <c r="KFC47" s="126"/>
      <c r="KFD47" s="126"/>
      <c r="KFE47" s="126"/>
      <c r="KFF47" s="126"/>
      <c r="KFG47" s="126"/>
      <c r="KFH47" s="126"/>
      <c r="KFI47" s="126"/>
      <c r="KFJ47" s="126"/>
      <c r="KFK47" s="126"/>
      <c r="KFL47" s="126"/>
      <c r="KFM47" s="126"/>
      <c r="KFN47" s="126"/>
      <c r="KFO47" s="126"/>
      <c r="KFP47" s="126"/>
      <c r="KFQ47" s="126"/>
      <c r="KFR47" s="126"/>
      <c r="KFS47" s="126"/>
      <c r="KFT47" s="126"/>
      <c r="KFU47" s="126"/>
      <c r="KFV47" s="126"/>
      <c r="KFW47" s="126"/>
      <c r="KFX47" s="126"/>
      <c r="KFY47" s="126"/>
      <c r="KFZ47" s="126"/>
      <c r="KGA47" s="126"/>
      <c r="KGB47" s="126"/>
      <c r="KGC47" s="126"/>
      <c r="KGD47" s="126"/>
      <c r="KGE47" s="126"/>
      <c r="KGF47" s="126"/>
      <c r="KGG47" s="126"/>
      <c r="KGH47" s="126"/>
      <c r="KGI47" s="126"/>
      <c r="KGJ47" s="126"/>
      <c r="KGK47" s="126"/>
      <c r="KGL47" s="126"/>
      <c r="KGM47" s="126"/>
      <c r="KGN47" s="126"/>
      <c r="KGO47" s="126"/>
      <c r="KGP47" s="126"/>
      <c r="KGQ47" s="126"/>
      <c r="KGR47" s="126"/>
      <c r="KGS47" s="126"/>
      <c r="KGT47" s="126"/>
      <c r="KGU47" s="126"/>
      <c r="KGV47" s="126"/>
      <c r="KGW47" s="126"/>
      <c r="KGX47" s="126"/>
      <c r="KGY47" s="126"/>
      <c r="KGZ47" s="126"/>
      <c r="KHA47" s="126"/>
      <c r="KHB47" s="126"/>
      <c r="KHC47" s="126"/>
      <c r="KHD47" s="126"/>
      <c r="KHE47" s="126"/>
      <c r="KHF47" s="126"/>
      <c r="KHG47" s="126"/>
      <c r="KHH47" s="126"/>
      <c r="KHI47" s="126"/>
      <c r="KHJ47" s="126"/>
      <c r="KHK47" s="126"/>
      <c r="KHL47" s="126"/>
      <c r="KHM47" s="126"/>
      <c r="KHN47" s="126"/>
      <c r="KHO47" s="126"/>
      <c r="KHP47" s="126"/>
      <c r="KHQ47" s="126"/>
      <c r="KHR47" s="126"/>
      <c r="KHS47" s="126"/>
      <c r="KHT47" s="126"/>
      <c r="KHU47" s="126"/>
      <c r="KHV47" s="126"/>
      <c r="KHW47" s="126"/>
      <c r="KHX47" s="126"/>
      <c r="KHY47" s="126"/>
      <c r="KHZ47" s="126"/>
      <c r="KIA47" s="126"/>
      <c r="KIB47" s="126"/>
      <c r="KIC47" s="126"/>
      <c r="KID47" s="126"/>
      <c r="KIE47" s="126"/>
      <c r="KIF47" s="126"/>
      <c r="KIG47" s="126"/>
      <c r="KIH47" s="126"/>
      <c r="KII47" s="126"/>
      <c r="KIJ47" s="126"/>
      <c r="KIK47" s="126"/>
      <c r="KIL47" s="126"/>
      <c r="KIM47" s="126"/>
      <c r="KIN47" s="126"/>
      <c r="KIO47" s="126"/>
      <c r="KIP47" s="126"/>
      <c r="KIQ47" s="126"/>
      <c r="KIR47" s="126"/>
      <c r="KIS47" s="126"/>
      <c r="KIT47" s="126"/>
      <c r="KIU47" s="126"/>
      <c r="KIV47" s="126"/>
      <c r="KIW47" s="126"/>
      <c r="KIX47" s="126"/>
      <c r="KIY47" s="126"/>
      <c r="KIZ47" s="126"/>
      <c r="KJA47" s="126"/>
      <c r="KJB47" s="126"/>
      <c r="KJC47" s="126"/>
      <c r="KJD47" s="126"/>
      <c r="KJE47" s="126"/>
      <c r="KJF47" s="126"/>
      <c r="KJG47" s="126"/>
      <c r="KJH47" s="126"/>
      <c r="KJI47" s="126"/>
      <c r="KJJ47" s="126"/>
      <c r="KJK47" s="126"/>
      <c r="KJL47" s="126"/>
      <c r="KJM47" s="126"/>
      <c r="KJN47" s="126"/>
      <c r="KJO47" s="126"/>
      <c r="KJP47" s="126"/>
      <c r="KJQ47" s="126"/>
      <c r="KJR47" s="126"/>
      <c r="KJS47" s="126"/>
      <c r="KJT47" s="126"/>
      <c r="KJU47" s="126"/>
      <c r="KJV47" s="126"/>
      <c r="KJW47" s="126"/>
      <c r="KJX47" s="126"/>
      <c r="KJY47" s="126"/>
      <c r="KJZ47" s="126"/>
      <c r="KKA47" s="126"/>
      <c r="KKB47" s="126"/>
      <c r="KKC47" s="126"/>
      <c r="KKD47" s="126"/>
      <c r="KKE47" s="126"/>
      <c r="KKF47" s="126"/>
      <c r="KKG47" s="126"/>
      <c r="KKH47" s="126"/>
      <c r="KKI47" s="126"/>
      <c r="KKJ47" s="126"/>
      <c r="KKK47" s="126"/>
      <c r="KKL47" s="126"/>
      <c r="KKM47" s="126"/>
      <c r="KKN47" s="126"/>
      <c r="KKO47" s="126"/>
      <c r="KKP47" s="126"/>
      <c r="KKQ47" s="126"/>
      <c r="KKR47" s="126"/>
      <c r="KKS47" s="126"/>
      <c r="KKT47" s="126"/>
      <c r="KKU47" s="126"/>
      <c r="KKV47" s="126"/>
      <c r="KKW47" s="126"/>
      <c r="KKX47" s="126"/>
      <c r="KKY47" s="126"/>
      <c r="KKZ47" s="126"/>
      <c r="KLA47" s="126"/>
      <c r="KLB47" s="126"/>
      <c r="KLC47" s="126"/>
      <c r="KLD47" s="126"/>
      <c r="KLE47" s="126"/>
      <c r="KLF47" s="126"/>
      <c r="KLG47" s="126"/>
      <c r="KLH47" s="126"/>
      <c r="KLI47" s="126"/>
      <c r="KLJ47" s="126"/>
      <c r="KLK47" s="126"/>
      <c r="KLL47" s="126"/>
      <c r="KLM47" s="126"/>
      <c r="KLN47" s="126"/>
      <c r="KLO47" s="126"/>
      <c r="KLP47" s="126"/>
      <c r="KLQ47" s="126"/>
      <c r="KLR47" s="126"/>
      <c r="KLS47" s="126"/>
      <c r="KLT47" s="126"/>
      <c r="KLU47" s="126"/>
      <c r="KLV47" s="126"/>
      <c r="KLW47" s="126"/>
      <c r="KLX47" s="126"/>
      <c r="KLY47" s="126"/>
      <c r="KLZ47" s="126"/>
      <c r="KMA47" s="126"/>
      <c r="KMB47" s="126"/>
      <c r="KMC47" s="126"/>
      <c r="KMD47" s="126"/>
      <c r="KME47" s="126"/>
      <c r="KMF47" s="126"/>
      <c r="KMG47" s="126"/>
      <c r="KMH47" s="126"/>
      <c r="KMI47" s="126"/>
      <c r="KMJ47" s="126"/>
      <c r="KMK47" s="126"/>
      <c r="KML47" s="126"/>
      <c r="KMM47" s="126"/>
      <c r="KMN47" s="126"/>
      <c r="KMO47" s="126"/>
      <c r="KMP47" s="126"/>
      <c r="KMQ47" s="126"/>
      <c r="KMR47" s="126"/>
      <c r="KMS47" s="126"/>
      <c r="KMT47" s="126"/>
      <c r="KMU47" s="126"/>
      <c r="KMV47" s="126"/>
      <c r="KMW47" s="126"/>
      <c r="KMX47" s="126"/>
      <c r="KMY47" s="126"/>
      <c r="KMZ47" s="126"/>
      <c r="KNA47" s="126"/>
      <c r="KNB47" s="126"/>
      <c r="KNC47" s="126"/>
      <c r="KND47" s="126"/>
      <c r="KNE47" s="126"/>
      <c r="KNF47" s="126"/>
      <c r="KNG47" s="126"/>
      <c r="KNH47" s="126"/>
      <c r="KNI47" s="126"/>
      <c r="KNJ47" s="126"/>
      <c r="KNK47" s="126"/>
      <c r="KNL47" s="126"/>
      <c r="KNM47" s="126"/>
      <c r="KNN47" s="126"/>
      <c r="KNO47" s="126"/>
      <c r="KNP47" s="126"/>
      <c r="KNQ47" s="126"/>
      <c r="KNR47" s="126"/>
      <c r="KNS47" s="126"/>
      <c r="KNT47" s="126"/>
      <c r="KNU47" s="126"/>
      <c r="KNV47" s="126"/>
      <c r="KNW47" s="126"/>
      <c r="KNX47" s="126"/>
      <c r="KNY47" s="126"/>
      <c r="KNZ47" s="126"/>
      <c r="KOA47" s="126"/>
      <c r="KOB47" s="126"/>
      <c r="KOC47" s="126"/>
      <c r="KOD47" s="126"/>
      <c r="KOE47" s="126"/>
      <c r="KOF47" s="126"/>
      <c r="KOG47" s="126"/>
      <c r="KOH47" s="126"/>
      <c r="KOI47" s="126"/>
      <c r="KOJ47" s="126"/>
      <c r="KOK47" s="126"/>
      <c r="KOL47" s="126"/>
      <c r="KOM47" s="126"/>
      <c r="KON47" s="126"/>
      <c r="KOO47" s="126"/>
      <c r="KOP47" s="126"/>
      <c r="KOQ47" s="126"/>
      <c r="KOR47" s="126"/>
      <c r="KOS47" s="126"/>
      <c r="KOT47" s="126"/>
      <c r="KOU47" s="126"/>
      <c r="KOV47" s="126"/>
      <c r="KOW47" s="126"/>
      <c r="KOX47" s="126"/>
      <c r="KOY47" s="126"/>
      <c r="KOZ47" s="126"/>
      <c r="KPA47" s="126"/>
      <c r="KPB47" s="126"/>
      <c r="KPC47" s="126"/>
      <c r="KPD47" s="126"/>
      <c r="KPE47" s="126"/>
      <c r="KPF47" s="126"/>
      <c r="KPG47" s="126"/>
      <c r="KPH47" s="126"/>
      <c r="KPI47" s="126"/>
      <c r="KPJ47" s="126"/>
      <c r="KPK47" s="126"/>
      <c r="KPL47" s="126"/>
      <c r="KPM47" s="126"/>
      <c r="KPN47" s="126"/>
      <c r="KPO47" s="126"/>
      <c r="KPP47" s="126"/>
      <c r="KPQ47" s="126"/>
      <c r="KPR47" s="126"/>
      <c r="KPS47" s="126"/>
      <c r="KPT47" s="126"/>
      <c r="KPU47" s="126"/>
      <c r="KPV47" s="126"/>
      <c r="KPW47" s="126"/>
      <c r="KPX47" s="126"/>
      <c r="KPY47" s="126"/>
      <c r="KPZ47" s="126"/>
      <c r="KQA47" s="126"/>
      <c r="KQB47" s="126"/>
      <c r="KQC47" s="126"/>
      <c r="KQD47" s="126"/>
      <c r="KQE47" s="126"/>
      <c r="KQF47" s="126"/>
      <c r="KQG47" s="126"/>
      <c r="KQH47" s="126"/>
      <c r="KQI47" s="126"/>
      <c r="KQJ47" s="126"/>
      <c r="KQK47" s="126"/>
      <c r="KQL47" s="126"/>
      <c r="KQM47" s="126"/>
      <c r="KQN47" s="126"/>
      <c r="KQO47" s="126"/>
      <c r="KQP47" s="126"/>
      <c r="KQQ47" s="126"/>
      <c r="KQR47" s="126"/>
      <c r="KQS47" s="126"/>
      <c r="KQT47" s="126"/>
      <c r="KQU47" s="126"/>
      <c r="KQV47" s="126"/>
      <c r="KQW47" s="126"/>
      <c r="KQX47" s="126"/>
      <c r="KQY47" s="126"/>
      <c r="KQZ47" s="126"/>
      <c r="KRA47" s="126"/>
      <c r="KRB47" s="126"/>
      <c r="KRC47" s="126"/>
      <c r="KRD47" s="126"/>
      <c r="KRE47" s="126"/>
      <c r="KRF47" s="126"/>
      <c r="KRG47" s="126"/>
      <c r="KRH47" s="126"/>
      <c r="KRI47" s="126"/>
      <c r="KRJ47" s="126"/>
      <c r="KRK47" s="126"/>
      <c r="KRL47" s="126"/>
      <c r="KRM47" s="126"/>
      <c r="KRN47" s="126"/>
      <c r="KRO47" s="126"/>
      <c r="KRP47" s="126"/>
      <c r="KRQ47" s="126"/>
      <c r="KRR47" s="126"/>
      <c r="KRS47" s="126"/>
      <c r="KRT47" s="126"/>
      <c r="KRU47" s="126"/>
      <c r="KRV47" s="126"/>
      <c r="KRW47" s="126"/>
      <c r="KRX47" s="126"/>
      <c r="KRY47" s="126"/>
      <c r="KRZ47" s="126"/>
      <c r="KSA47" s="126"/>
      <c r="KSB47" s="126"/>
      <c r="KSC47" s="126"/>
      <c r="KSD47" s="126"/>
      <c r="KSE47" s="126"/>
      <c r="KSF47" s="126"/>
      <c r="KSG47" s="126"/>
      <c r="KSH47" s="126"/>
      <c r="KSI47" s="126"/>
      <c r="KSJ47" s="126"/>
      <c r="KSK47" s="126"/>
      <c r="KSL47" s="126"/>
      <c r="KSM47" s="126"/>
      <c r="KSN47" s="126"/>
      <c r="KSO47" s="126"/>
      <c r="KSP47" s="126"/>
      <c r="KSQ47" s="126"/>
      <c r="KSR47" s="126"/>
      <c r="KSS47" s="126"/>
      <c r="KST47" s="126"/>
      <c r="KSU47" s="126"/>
      <c r="KSV47" s="126"/>
      <c r="KSW47" s="126"/>
      <c r="KSX47" s="126"/>
      <c r="KSY47" s="126"/>
      <c r="KSZ47" s="126"/>
      <c r="KTA47" s="126"/>
      <c r="KTB47" s="126"/>
      <c r="KTC47" s="126"/>
      <c r="KTD47" s="126"/>
      <c r="KTE47" s="126"/>
      <c r="KTF47" s="126"/>
      <c r="KTG47" s="126"/>
      <c r="KTH47" s="126"/>
      <c r="KTI47" s="126"/>
      <c r="KTJ47" s="126"/>
      <c r="KTK47" s="126"/>
      <c r="KTL47" s="126"/>
      <c r="KTM47" s="126"/>
      <c r="KTN47" s="126"/>
      <c r="KTO47" s="126"/>
      <c r="KTP47" s="126"/>
      <c r="KTQ47" s="126"/>
      <c r="KTR47" s="126"/>
      <c r="KTS47" s="126"/>
      <c r="KTT47" s="126"/>
      <c r="KTU47" s="126"/>
      <c r="KTV47" s="126"/>
      <c r="KTW47" s="126"/>
      <c r="KTX47" s="126"/>
      <c r="KTY47" s="126"/>
      <c r="KTZ47" s="126"/>
      <c r="KUA47" s="126"/>
      <c r="KUB47" s="126"/>
      <c r="KUC47" s="126"/>
      <c r="KUD47" s="126"/>
      <c r="KUE47" s="126"/>
      <c r="KUF47" s="126"/>
      <c r="KUG47" s="126"/>
      <c r="KUH47" s="126"/>
      <c r="KUI47" s="126"/>
      <c r="KUJ47" s="126"/>
      <c r="KUK47" s="126"/>
      <c r="KUL47" s="126"/>
      <c r="KUM47" s="126"/>
      <c r="KUN47" s="126"/>
      <c r="KUO47" s="126"/>
      <c r="KUP47" s="126"/>
      <c r="KUQ47" s="126"/>
      <c r="KUR47" s="126"/>
      <c r="KUS47" s="126"/>
      <c r="KUT47" s="126"/>
      <c r="KUU47" s="126"/>
      <c r="KUV47" s="126"/>
      <c r="KUW47" s="126"/>
      <c r="KUX47" s="126"/>
      <c r="KUY47" s="126"/>
      <c r="KUZ47" s="126"/>
      <c r="KVA47" s="126"/>
      <c r="KVB47" s="126"/>
      <c r="KVC47" s="126"/>
      <c r="KVD47" s="126"/>
      <c r="KVE47" s="126"/>
      <c r="KVF47" s="126"/>
      <c r="KVG47" s="126"/>
      <c r="KVH47" s="126"/>
      <c r="KVI47" s="126"/>
      <c r="KVJ47" s="126"/>
      <c r="KVK47" s="126"/>
      <c r="KVL47" s="126"/>
      <c r="KVM47" s="126"/>
      <c r="KVN47" s="126"/>
      <c r="KVO47" s="126"/>
      <c r="KVP47" s="126"/>
      <c r="KVQ47" s="126"/>
      <c r="KVR47" s="126"/>
      <c r="KVS47" s="126"/>
      <c r="KVT47" s="126"/>
      <c r="KVU47" s="126"/>
      <c r="KVV47" s="126"/>
      <c r="KVW47" s="126"/>
      <c r="KVX47" s="126"/>
      <c r="KVY47" s="126"/>
      <c r="KVZ47" s="126"/>
      <c r="KWA47" s="126"/>
      <c r="KWB47" s="126"/>
      <c r="KWC47" s="126"/>
      <c r="KWD47" s="126"/>
      <c r="KWE47" s="126"/>
      <c r="KWF47" s="126"/>
      <c r="KWG47" s="126"/>
      <c r="KWH47" s="126"/>
      <c r="KWI47" s="126"/>
      <c r="KWJ47" s="126"/>
      <c r="KWK47" s="126"/>
      <c r="KWL47" s="126"/>
      <c r="KWM47" s="126"/>
      <c r="KWN47" s="126"/>
      <c r="KWO47" s="126"/>
      <c r="KWP47" s="126"/>
      <c r="KWQ47" s="126"/>
      <c r="KWR47" s="126"/>
      <c r="KWS47" s="126"/>
      <c r="KWT47" s="126"/>
      <c r="KWU47" s="126"/>
      <c r="KWV47" s="126"/>
      <c r="KWW47" s="126"/>
      <c r="KWX47" s="126"/>
      <c r="KWY47" s="126"/>
      <c r="KWZ47" s="126"/>
      <c r="KXA47" s="126"/>
      <c r="KXB47" s="126"/>
      <c r="KXC47" s="126"/>
      <c r="KXD47" s="126"/>
      <c r="KXE47" s="126"/>
      <c r="KXF47" s="126"/>
      <c r="KXG47" s="126"/>
      <c r="KXH47" s="126"/>
      <c r="KXI47" s="126"/>
      <c r="KXJ47" s="126"/>
      <c r="KXK47" s="126"/>
      <c r="KXL47" s="126"/>
      <c r="KXM47" s="126"/>
      <c r="KXN47" s="126"/>
      <c r="KXO47" s="126"/>
      <c r="KXP47" s="126"/>
      <c r="KXQ47" s="126"/>
      <c r="KXR47" s="126"/>
      <c r="KXS47" s="126"/>
      <c r="KXT47" s="126"/>
      <c r="KXU47" s="126"/>
      <c r="KXV47" s="126"/>
      <c r="KXW47" s="126"/>
      <c r="KXX47" s="126"/>
      <c r="KXY47" s="126"/>
      <c r="KXZ47" s="126"/>
      <c r="KYA47" s="126"/>
      <c r="KYB47" s="126"/>
      <c r="KYC47" s="126"/>
      <c r="KYD47" s="126"/>
      <c r="KYE47" s="126"/>
      <c r="KYF47" s="126"/>
      <c r="KYG47" s="126"/>
      <c r="KYH47" s="126"/>
      <c r="KYI47" s="126"/>
      <c r="KYJ47" s="126"/>
      <c r="KYK47" s="126"/>
      <c r="KYL47" s="126"/>
      <c r="KYM47" s="126"/>
      <c r="KYN47" s="126"/>
      <c r="KYO47" s="126"/>
      <c r="KYP47" s="126"/>
      <c r="KYQ47" s="126"/>
      <c r="KYR47" s="126"/>
      <c r="KYS47" s="126"/>
      <c r="KYT47" s="126"/>
      <c r="KYU47" s="126"/>
      <c r="KYV47" s="126"/>
      <c r="KYW47" s="126"/>
      <c r="KYX47" s="126"/>
      <c r="KYY47" s="126"/>
      <c r="KYZ47" s="126"/>
      <c r="KZA47" s="126"/>
      <c r="KZB47" s="126"/>
      <c r="KZC47" s="126"/>
      <c r="KZD47" s="126"/>
      <c r="KZE47" s="126"/>
      <c r="KZF47" s="126"/>
      <c r="KZG47" s="126"/>
      <c r="KZH47" s="126"/>
      <c r="KZI47" s="126"/>
      <c r="KZJ47" s="126"/>
      <c r="KZK47" s="126"/>
      <c r="KZL47" s="126"/>
      <c r="KZM47" s="126"/>
      <c r="KZN47" s="126"/>
      <c r="KZO47" s="126"/>
      <c r="KZP47" s="126"/>
      <c r="KZQ47" s="126"/>
      <c r="KZR47" s="126"/>
      <c r="KZS47" s="126"/>
      <c r="KZT47" s="126"/>
      <c r="KZU47" s="126"/>
      <c r="KZV47" s="126"/>
      <c r="KZW47" s="126"/>
      <c r="KZX47" s="126"/>
      <c r="KZY47" s="126"/>
      <c r="KZZ47" s="126"/>
      <c r="LAA47" s="126"/>
      <c r="LAB47" s="126"/>
      <c r="LAC47" s="126"/>
      <c r="LAD47" s="126"/>
      <c r="LAE47" s="126"/>
      <c r="LAF47" s="126"/>
      <c r="LAG47" s="126"/>
      <c r="LAH47" s="126"/>
      <c r="LAI47" s="126"/>
      <c r="LAJ47" s="126"/>
      <c r="LAK47" s="126"/>
      <c r="LAL47" s="126"/>
      <c r="LAM47" s="126"/>
      <c r="LAN47" s="126"/>
      <c r="LAO47" s="126"/>
      <c r="LAP47" s="126"/>
      <c r="LAQ47" s="126"/>
      <c r="LAR47" s="126"/>
      <c r="LAS47" s="126"/>
      <c r="LAT47" s="126"/>
      <c r="LAU47" s="126"/>
      <c r="LAV47" s="126"/>
      <c r="LAW47" s="126"/>
      <c r="LAX47" s="126"/>
      <c r="LAY47" s="126"/>
      <c r="LAZ47" s="126"/>
      <c r="LBA47" s="126"/>
      <c r="LBB47" s="126"/>
      <c r="LBC47" s="126"/>
      <c r="LBD47" s="126"/>
      <c r="LBE47" s="126"/>
      <c r="LBF47" s="126"/>
      <c r="LBG47" s="126"/>
      <c r="LBH47" s="126"/>
      <c r="LBI47" s="126"/>
      <c r="LBJ47" s="126"/>
      <c r="LBK47" s="126"/>
      <c r="LBL47" s="126"/>
      <c r="LBM47" s="126"/>
      <c r="LBN47" s="126"/>
      <c r="LBO47" s="126"/>
      <c r="LBP47" s="126"/>
      <c r="LBQ47" s="126"/>
      <c r="LBR47" s="126"/>
      <c r="LBS47" s="126"/>
      <c r="LBT47" s="126"/>
      <c r="LBU47" s="126"/>
      <c r="LBV47" s="126"/>
      <c r="LBW47" s="126"/>
      <c r="LBX47" s="126"/>
      <c r="LBY47" s="126"/>
      <c r="LBZ47" s="126"/>
      <c r="LCA47" s="126"/>
      <c r="LCB47" s="126"/>
      <c r="LCC47" s="126"/>
      <c r="LCD47" s="126"/>
      <c r="LCE47" s="126"/>
      <c r="LCF47" s="126"/>
      <c r="LCG47" s="126"/>
      <c r="LCH47" s="126"/>
      <c r="LCI47" s="126"/>
      <c r="LCJ47" s="126"/>
      <c r="LCK47" s="126"/>
      <c r="LCL47" s="126"/>
      <c r="LCM47" s="126"/>
      <c r="LCN47" s="126"/>
      <c r="LCO47" s="126"/>
      <c r="LCP47" s="126"/>
      <c r="LCQ47" s="126"/>
      <c r="LCR47" s="126"/>
      <c r="LCS47" s="126"/>
      <c r="LCT47" s="126"/>
      <c r="LCU47" s="126"/>
      <c r="LCV47" s="126"/>
      <c r="LCW47" s="126"/>
      <c r="LCX47" s="126"/>
      <c r="LCY47" s="126"/>
      <c r="LCZ47" s="126"/>
      <c r="LDA47" s="126"/>
      <c r="LDB47" s="126"/>
      <c r="LDC47" s="126"/>
      <c r="LDD47" s="126"/>
      <c r="LDE47" s="126"/>
      <c r="LDF47" s="126"/>
      <c r="LDG47" s="126"/>
      <c r="LDH47" s="126"/>
      <c r="LDI47" s="126"/>
      <c r="LDJ47" s="126"/>
      <c r="LDK47" s="126"/>
      <c r="LDL47" s="126"/>
      <c r="LDM47" s="126"/>
      <c r="LDN47" s="126"/>
      <c r="LDO47" s="126"/>
      <c r="LDP47" s="126"/>
      <c r="LDQ47" s="126"/>
      <c r="LDR47" s="126"/>
      <c r="LDS47" s="126"/>
      <c r="LDT47" s="126"/>
      <c r="LDU47" s="126"/>
      <c r="LDV47" s="126"/>
      <c r="LDW47" s="126"/>
      <c r="LDX47" s="126"/>
      <c r="LDY47" s="126"/>
      <c r="LDZ47" s="126"/>
      <c r="LEA47" s="126"/>
      <c r="LEB47" s="126"/>
      <c r="LEC47" s="126"/>
      <c r="LED47" s="126"/>
      <c r="LEE47" s="126"/>
      <c r="LEF47" s="126"/>
      <c r="LEG47" s="126"/>
      <c r="LEH47" s="126"/>
      <c r="LEI47" s="126"/>
      <c r="LEJ47" s="126"/>
      <c r="LEK47" s="126"/>
      <c r="LEL47" s="126"/>
      <c r="LEM47" s="126"/>
      <c r="LEN47" s="126"/>
      <c r="LEO47" s="126"/>
      <c r="LEP47" s="126"/>
      <c r="LEQ47" s="126"/>
      <c r="LER47" s="126"/>
      <c r="LES47" s="126"/>
      <c r="LET47" s="126"/>
      <c r="LEU47" s="126"/>
      <c r="LEV47" s="126"/>
      <c r="LEW47" s="126"/>
      <c r="LEX47" s="126"/>
      <c r="LEY47" s="126"/>
      <c r="LEZ47" s="126"/>
      <c r="LFA47" s="126"/>
      <c r="LFB47" s="126"/>
      <c r="LFC47" s="126"/>
      <c r="LFD47" s="126"/>
      <c r="LFE47" s="126"/>
      <c r="LFF47" s="126"/>
      <c r="LFG47" s="126"/>
      <c r="LFH47" s="126"/>
      <c r="LFI47" s="126"/>
      <c r="LFJ47" s="126"/>
      <c r="LFK47" s="126"/>
      <c r="LFL47" s="126"/>
      <c r="LFM47" s="126"/>
      <c r="LFN47" s="126"/>
      <c r="LFO47" s="126"/>
      <c r="LFP47" s="126"/>
      <c r="LFQ47" s="126"/>
      <c r="LFR47" s="126"/>
      <c r="LFS47" s="126"/>
      <c r="LFT47" s="126"/>
      <c r="LFU47" s="126"/>
      <c r="LFV47" s="126"/>
      <c r="LFW47" s="126"/>
      <c r="LFX47" s="126"/>
      <c r="LFY47" s="126"/>
      <c r="LFZ47" s="126"/>
      <c r="LGA47" s="126"/>
      <c r="LGB47" s="126"/>
      <c r="LGC47" s="126"/>
      <c r="LGD47" s="126"/>
      <c r="LGE47" s="126"/>
      <c r="LGF47" s="126"/>
      <c r="LGG47" s="126"/>
      <c r="LGH47" s="126"/>
      <c r="LGI47" s="126"/>
      <c r="LGJ47" s="126"/>
      <c r="LGK47" s="126"/>
      <c r="LGL47" s="126"/>
      <c r="LGM47" s="126"/>
      <c r="LGN47" s="126"/>
      <c r="LGO47" s="126"/>
      <c r="LGP47" s="126"/>
      <c r="LGQ47" s="126"/>
      <c r="LGR47" s="126"/>
      <c r="LGS47" s="126"/>
      <c r="LGT47" s="126"/>
      <c r="LGU47" s="126"/>
      <c r="LGV47" s="126"/>
      <c r="LGW47" s="126"/>
      <c r="LGX47" s="126"/>
      <c r="LGY47" s="126"/>
      <c r="LGZ47" s="126"/>
      <c r="LHA47" s="126"/>
      <c r="LHB47" s="126"/>
      <c r="LHC47" s="126"/>
      <c r="LHD47" s="126"/>
      <c r="LHE47" s="126"/>
      <c r="LHF47" s="126"/>
      <c r="LHG47" s="126"/>
      <c r="LHH47" s="126"/>
      <c r="LHI47" s="126"/>
      <c r="LHJ47" s="126"/>
      <c r="LHK47" s="126"/>
      <c r="LHL47" s="126"/>
      <c r="LHM47" s="126"/>
      <c r="LHN47" s="126"/>
      <c r="LHO47" s="126"/>
      <c r="LHP47" s="126"/>
      <c r="LHQ47" s="126"/>
      <c r="LHR47" s="126"/>
      <c r="LHS47" s="126"/>
      <c r="LHT47" s="126"/>
      <c r="LHU47" s="126"/>
      <c r="LHV47" s="126"/>
      <c r="LHW47" s="126"/>
      <c r="LHX47" s="126"/>
      <c r="LHY47" s="126"/>
      <c r="LHZ47" s="126"/>
      <c r="LIA47" s="126"/>
      <c r="LIB47" s="126"/>
      <c r="LIC47" s="126"/>
      <c r="LID47" s="126"/>
      <c r="LIE47" s="126"/>
      <c r="LIF47" s="126"/>
      <c r="LIG47" s="126"/>
      <c r="LIH47" s="126"/>
      <c r="LII47" s="126"/>
      <c r="LIJ47" s="126"/>
      <c r="LIK47" s="126"/>
      <c r="LIL47" s="126"/>
      <c r="LIM47" s="126"/>
      <c r="LIN47" s="126"/>
      <c r="LIO47" s="126"/>
      <c r="LIP47" s="126"/>
      <c r="LIQ47" s="126"/>
      <c r="LIR47" s="126"/>
      <c r="LIS47" s="126"/>
      <c r="LIT47" s="126"/>
      <c r="LIU47" s="126"/>
      <c r="LIV47" s="126"/>
      <c r="LIW47" s="126"/>
      <c r="LIX47" s="126"/>
      <c r="LIY47" s="126"/>
      <c r="LIZ47" s="126"/>
      <c r="LJA47" s="126"/>
      <c r="LJB47" s="126"/>
      <c r="LJC47" s="126"/>
      <c r="LJD47" s="126"/>
      <c r="LJE47" s="126"/>
      <c r="LJF47" s="126"/>
      <c r="LJG47" s="126"/>
      <c r="LJH47" s="126"/>
      <c r="LJI47" s="126"/>
      <c r="LJJ47" s="126"/>
      <c r="LJK47" s="126"/>
      <c r="LJL47" s="126"/>
      <c r="LJM47" s="126"/>
      <c r="LJN47" s="126"/>
      <c r="LJO47" s="126"/>
      <c r="LJP47" s="126"/>
      <c r="LJQ47" s="126"/>
      <c r="LJR47" s="126"/>
      <c r="LJS47" s="126"/>
      <c r="LJT47" s="126"/>
      <c r="LJU47" s="126"/>
      <c r="LJV47" s="126"/>
      <c r="LJW47" s="126"/>
      <c r="LJX47" s="126"/>
      <c r="LJY47" s="126"/>
      <c r="LJZ47" s="126"/>
      <c r="LKA47" s="126"/>
      <c r="LKB47" s="126"/>
      <c r="LKC47" s="126"/>
      <c r="LKD47" s="126"/>
      <c r="LKE47" s="126"/>
      <c r="LKF47" s="126"/>
      <c r="LKG47" s="126"/>
      <c r="LKH47" s="126"/>
      <c r="LKI47" s="126"/>
      <c r="LKJ47" s="126"/>
      <c r="LKK47" s="126"/>
      <c r="LKL47" s="126"/>
      <c r="LKM47" s="126"/>
      <c r="LKN47" s="126"/>
      <c r="LKO47" s="126"/>
      <c r="LKP47" s="126"/>
      <c r="LKQ47" s="126"/>
      <c r="LKR47" s="126"/>
      <c r="LKS47" s="126"/>
      <c r="LKT47" s="126"/>
      <c r="LKU47" s="126"/>
      <c r="LKV47" s="126"/>
      <c r="LKW47" s="126"/>
      <c r="LKX47" s="126"/>
      <c r="LKY47" s="126"/>
      <c r="LKZ47" s="126"/>
      <c r="LLA47" s="126"/>
      <c r="LLB47" s="126"/>
      <c r="LLC47" s="126"/>
      <c r="LLD47" s="126"/>
      <c r="LLE47" s="126"/>
      <c r="LLF47" s="126"/>
      <c r="LLG47" s="126"/>
      <c r="LLH47" s="126"/>
      <c r="LLI47" s="126"/>
      <c r="LLJ47" s="126"/>
      <c r="LLK47" s="126"/>
      <c r="LLL47" s="126"/>
      <c r="LLM47" s="126"/>
      <c r="LLN47" s="126"/>
      <c r="LLO47" s="126"/>
      <c r="LLP47" s="126"/>
      <c r="LLQ47" s="126"/>
      <c r="LLR47" s="126"/>
      <c r="LLS47" s="126"/>
      <c r="LLT47" s="126"/>
      <c r="LLU47" s="126"/>
      <c r="LLV47" s="126"/>
      <c r="LLW47" s="126"/>
      <c r="LLX47" s="126"/>
      <c r="LLY47" s="126"/>
      <c r="LLZ47" s="126"/>
      <c r="LMA47" s="126"/>
      <c r="LMB47" s="126"/>
      <c r="LMC47" s="126"/>
      <c r="LMD47" s="126"/>
      <c r="LME47" s="126"/>
      <c r="LMF47" s="126"/>
      <c r="LMG47" s="126"/>
      <c r="LMH47" s="126"/>
      <c r="LMI47" s="126"/>
      <c r="LMJ47" s="126"/>
      <c r="LMK47" s="126"/>
      <c r="LML47" s="126"/>
      <c r="LMM47" s="126"/>
      <c r="LMN47" s="126"/>
      <c r="LMO47" s="126"/>
      <c r="LMP47" s="126"/>
      <c r="LMQ47" s="126"/>
      <c r="LMR47" s="126"/>
      <c r="LMS47" s="126"/>
      <c r="LMT47" s="126"/>
      <c r="LMU47" s="126"/>
      <c r="LMV47" s="126"/>
      <c r="LMW47" s="126"/>
      <c r="LMX47" s="126"/>
      <c r="LMY47" s="126"/>
      <c r="LMZ47" s="126"/>
      <c r="LNA47" s="126"/>
      <c r="LNB47" s="126"/>
      <c r="LNC47" s="126"/>
      <c r="LND47" s="126"/>
      <c r="LNE47" s="126"/>
      <c r="LNF47" s="126"/>
      <c r="LNG47" s="126"/>
      <c r="LNH47" s="126"/>
      <c r="LNI47" s="126"/>
      <c r="LNJ47" s="126"/>
      <c r="LNK47" s="126"/>
      <c r="LNL47" s="126"/>
      <c r="LNM47" s="126"/>
      <c r="LNN47" s="126"/>
      <c r="LNO47" s="126"/>
      <c r="LNP47" s="126"/>
      <c r="LNQ47" s="126"/>
      <c r="LNR47" s="126"/>
      <c r="LNS47" s="126"/>
      <c r="LNT47" s="126"/>
      <c r="LNU47" s="126"/>
      <c r="LNV47" s="126"/>
      <c r="LNW47" s="126"/>
      <c r="LNX47" s="126"/>
      <c r="LNY47" s="126"/>
      <c r="LNZ47" s="126"/>
      <c r="LOA47" s="126"/>
      <c r="LOB47" s="126"/>
      <c r="LOC47" s="126"/>
      <c r="LOD47" s="126"/>
      <c r="LOE47" s="126"/>
      <c r="LOF47" s="126"/>
      <c r="LOG47" s="126"/>
      <c r="LOH47" s="126"/>
      <c r="LOI47" s="126"/>
      <c r="LOJ47" s="126"/>
      <c r="LOK47" s="126"/>
      <c r="LOL47" s="126"/>
      <c r="LOM47" s="126"/>
      <c r="LON47" s="126"/>
      <c r="LOO47" s="126"/>
      <c r="LOP47" s="126"/>
      <c r="LOQ47" s="126"/>
      <c r="LOR47" s="126"/>
      <c r="LOS47" s="126"/>
      <c r="LOT47" s="126"/>
      <c r="LOU47" s="126"/>
      <c r="LOV47" s="126"/>
      <c r="LOW47" s="126"/>
      <c r="LOX47" s="126"/>
      <c r="LOY47" s="126"/>
      <c r="LOZ47" s="126"/>
      <c r="LPA47" s="126"/>
      <c r="LPB47" s="126"/>
      <c r="LPC47" s="126"/>
      <c r="LPD47" s="126"/>
      <c r="LPE47" s="126"/>
      <c r="LPF47" s="126"/>
      <c r="LPG47" s="126"/>
      <c r="LPH47" s="126"/>
      <c r="LPI47" s="126"/>
      <c r="LPJ47" s="126"/>
      <c r="LPK47" s="126"/>
      <c r="LPL47" s="126"/>
      <c r="LPM47" s="126"/>
      <c r="LPN47" s="126"/>
      <c r="LPO47" s="126"/>
      <c r="LPP47" s="126"/>
      <c r="LPQ47" s="126"/>
      <c r="LPR47" s="126"/>
      <c r="LPS47" s="126"/>
      <c r="LPT47" s="126"/>
      <c r="LPU47" s="126"/>
      <c r="LPV47" s="126"/>
      <c r="LPW47" s="126"/>
      <c r="LPX47" s="126"/>
      <c r="LPY47" s="126"/>
      <c r="LPZ47" s="126"/>
      <c r="LQA47" s="126"/>
      <c r="LQB47" s="126"/>
      <c r="LQC47" s="126"/>
      <c r="LQD47" s="126"/>
      <c r="LQE47" s="126"/>
      <c r="LQF47" s="126"/>
      <c r="LQG47" s="126"/>
      <c r="LQH47" s="126"/>
      <c r="LQI47" s="126"/>
      <c r="LQJ47" s="126"/>
      <c r="LQK47" s="126"/>
      <c r="LQL47" s="126"/>
      <c r="LQM47" s="126"/>
      <c r="LQN47" s="126"/>
      <c r="LQO47" s="126"/>
      <c r="LQP47" s="126"/>
      <c r="LQQ47" s="126"/>
      <c r="LQR47" s="126"/>
      <c r="LQS47" s="126"/>
      <c r="LQT47" s="126"/>
      <c r="LQU47" s="126"/>
      <c r="LQV47" s="126"/>
      <c r="LQW47" s="126"/>
      <c r="LQX47" s="126"/>
      <c r="LQY47" s="126"/>
      <c r="LQZ47" s="126"/>
      <c r="LRA47" s="126"/>
      <c r="LRB47" s="126"/>
      <c r="LRC47" s="126"/>
      <c r="LRD47" s="126"/>
      <c r="LRE47" s="126"/>
      <c r="LRF47" s="126"/>
      <c r="LRG47" s="126"/>
      <c r="LRH47" s="126"/>
      <c r="LRI47" s="126"/>
      <c r="LRJ47" s="126"/>
      <c r="LRK47" s="126"/>
      <c r="LRL47" s="126"/>
      <c r="LRM47" s="126"/>
      <c r="LRN47" s="126"/>
      <c r="LRO47" s="126"/>
      <c r="LRP47" s="126"/>
      <c r="LRQ47" s="126"/>
      <c r="LRR47" s="126"/>
      <c r="LRS47" s="126"/>
      <c r="LRT47" s="126"/>
      <c r="LRU47" s="126"/>
      <c r="LRV47" s="126"/>
      <c r="LRW47" s="126"/>
      <c r="LRX47" s="126"/>
      <c r="LRY47" s="126"/>
      <c r="LRZ47" s="126"/>
      <c r="LSA47" s="126"/>
      <c r="LSB47" s="126"/>
      <c r="LSC47" s="126"/>
      <c r="LSD47" s="126"/>
      <c r="LSE47" s="126"/>
      <c r="LSF47" s="126"/>
      <c r="LSG47" s="126"/>
      <c r="LSH47" s="126"/>
      <c r="LSI47" s="126"/>
      <c r="LSJ47" s="126"/>
      <c r="LSK47" s="126"/>
      <c r="LSL47" s="126"/>
      <c r="LSM47" s="126"/>
      <c r="LSN47" s="126"/>
      <c r="LSO47" s="126"/>
      <c r="LSP47" s="126"/>
      <c r="LSQ47" s="126"/>
      <c r="LSR47" s="126"/>
      <c r="LSS47" s="126"/>
      <c r="LST47" s="126"/>
      <c r="LSU47" s="126"/>
      <c r="LSV47" s="126"/>
      <c r="LSW47" s="126"/>
      <c r="LSX47" s="126"/>
      <c r="LSY47" s="126"/>
      <c r="LSZ47" s="126"/>
      <c r="LTA47" s="126"/>
      <c r="LTB47" s="126"/>
      <c r="LTC47" s="126"/>
      <c r="LTD47" s="126"/>
      <c r="LTE47" s="126"/>
      <c r="LTF47" s="126"/>
      <c r="LTG47" s="126"/>
      <c r="LTH47" s="126"/>
      <c r="LTI47" s="126"/>
      <c r="LTJ47" s="126"/>
      <c r="LTK47" s="126"/>
      <c r="LTL47" s="126"/>
      <c r="LTM47" s="126"/>
      <c r="LTN47" s="126"/>
      <c r="LTO47" s="126"/>
      <c r="LTP47" s="126"/>
      <c r="LTQ47" s="126"/>
      <c r="LTR47" s="126"/>
      <c r="LTS47" s="126"/>
      <c r="LTT47" s="126"/>
      <c r="LTU47" s="126"/>
      <c r="LTV47" s="126"/>
      <c r="LTW47" s="126"/>
      <c r="LTX47" s="126"/>
      <c r="LTY47" s="126"/>
      <c r="LTZ47" s="126"/>
      <c r="LUA47" s="126"/>
      <c r="LUB47" s="126"/>
      <c r="LUC47" s="126"/>
      <c r="LUD47" s="126"/>
      <c r="LUE47" s="126"/>
      <c r="LUF47" s="126"/>
      <c r="LUG47" s="126"/>
      <c r="LUH47" s="126"/>
      <c r="LUI47" s="126"/>
      <c r="LUJ47" s="126"/>
      <c r="LUK47" s="126"/>
      <c r="LUL47" s="126"/>
      <c r="LUM47" s="126"/>
      <c r="LUN47" s="126"/>
      <c r="LUO47" s="126"/>
      <c r="LUP47" s="126"/>
      <c r="LUQ47" s="126"/>
      <c r="LUR47" s="126"/>
      <c r="LUS47" s="126"/>
      <c r="LUT47" s="126"/>
      <c r="LUU47" s="126"/>
      <c r="LUV47" s="126"/>
      <c r="LUW47" s="126"/>
      <c r="LUX47" s="126"/>
      <c r="LUY47" s="126"/>
      <c r="LUZ47" s="126"/>
      <c r="LVA47" s="126"/>
      <c r="LVB47" s="126"/>
      <c r="LVC47" s="126"/>
      <c r="LVD47" s="126"/>
      <c r="LVE47" s="126"/>
      <c r="LVF47" s="126"/>
      <c r="LVG47" s="126"/>
      <c r="LVH47" s="126"/>
      <c r="LVI47" s="126"/>
      <c r="LVJ47" s="126"/>
      <c r="LVK47" s="126"/>
      <c r="LVL47" s="126"/>
      <c r="LVM47" s="126"/>
      <c r="LVN47" s="126"/>
      <c r="LVO47" s="126"/>
      <c r="LVP47" s="126"/>
      <c r="LVQ47" s="126"/>
      <c r="LVR47" s="126"/>
      <c r="LVS47" s="126"/>
      <c r="LVT47" s="126"/>
      <c r="LVU47" s="126"/>
      <c r="LVV47" s="126"/>
      <c r="LVW47" s="126"/>
      <c r="LVX47" s="126"/>
      <c r="LVY47" s="126"/>
      <c r="LVZ47" s="126"/>
      <c r="LWA47" s="126"/>
      <c r="LWB47" s="126"/>
      <c r="LWC47" s="126"/>
      <c r="LWD47" s="126"/>
      <c r="LWE47" s="126"/>
      <c r="LWF47" s="126"/>
      <c r="LWG47" s="126"/>
      <c r="LWH47" s="126"/>
      <c r="LWI47" s="126"/>
      <c r="LWJ47" s="126"/>
      <c r="LWK47" s="126"/>
      <c r="LWL47" s="126"/>
      <c r="LWM47" s="126"/>
      <c r="LWN47" s="126"/>
      <c r="LWO47" s="126"/>
      <c r="LWP47" s="126"/>
      <c r="LWQ47" s="126"/>
      <c r="LWR47" s="126"/>
      <c r="LWS47" s="126"/>
      <c r="LWT47" s="126"/>
      <c r="LWU47" s="126"/>
      <c r="LWV47" s="126"/>
      <c r="LWW47" s="126"/>
      <c r="LWX47" s="126"/>
      <c r="LWY47" s="126"/>
      <c r="LWZ47" s="126"/>
      <c r="LXA47" s="126"/>
      <c r="LXB47" s="126"/>
      <c r="LXC47" s="126"/>
      <c r="LXD47" s="126"/>
      <c r="LXE47" s="126"/>
      <c r="LXF47" s="126"/>
      <c r="LXG47" s="126"/>
      <c r="LXH47" s="126"/>
      <c r="LXI47" s="126"/>
      <c r="LXJ47" s="126"/>
      <c r="LXK47" s="126"/>
      <c r="LXL47" s="126"/>
      <c r="LXM47" s="126"/>
      <c r="LXN47" s="126"/>
      <c r="LXO47" s="126"/>
      <c r="LXP47" s="126"/>
      <c r="LXQ47" s="126"/>
      <c r="LXR47" s="126"/>
      <c r="LXS47" s="126"/>
      <c r="LXT47" s="126"/>
      <c r="LXU47" s="126"/>
      <c r="LXV47" s="126"/>
      <c r="LXW47" s="126"/>
      <c r="LXX47" s="126"/>
      <c r="LXY47" s="126"/>
      <c r="LXZ47" s="126"/>
      <c r="LYA47" s="126"/>
      <c r="LYB47" s="126"/>
      <c r="LYC47" s="126"/>
      <c r="LYD47" s="126"/>
      <c r="LYE47" s="126"/>
      <c r="LYF47" s="126"/>
      <c r="LYG47" s="126"/>
      <c r="LYH47" s="126"/>
      <c r="LYI47" s="126"/>
      <c r="LYJ47" s="126"/>
      <c r="LYK47" s="126"/>
      <c r="LYL47" s="126"/>
      <c r="LYM47" s="126"/>
      <c r="LYN47" s="126"/>
      <c r="LYO47" s="126"/>
      <c r="LYP47" s="126"/>
      <c r="LYQ47" s="126"/>
      <c r="LYR47" s="126"/>
      <c r="LYS47" s="126"/>
      <c r="LYT47" s="126"/>
      <c r="LYU47" s="126"/>
      <c r="LYV47" s="126"/>
      <c r="LYW47" s="126"/>
      <c r="LYX47" s="126"/>
      <c r="LYY47" s="126"/>
      <c r="LYZ47" s="126"/>
      <c r="LZA47" s="126"/>
      <c r="LZB47" s="126"/>
      <c r="LZC47" s="126"/>
      <c r="LZD47" s="126"/>
      <c r="LZE47" s="126"/>
      <c r="LZF47" s="126"/>
      <c r="LZG47" s="126"/>
      <c r="LZH47" s="126"/>
      <c r="LZI47" s="126"/>
      <c r="LZJ47" s="126"/>
      <c r="LZK47" s="126"/>
      <c r="LZL47" s="126"/>
      <c r="LZM47" s="126"/>
      <c r="LZN47" s="126"/>
      <c r="LZO47" s="126"/>
      <c r="LZP47" s="126"/>
      <c r="LZQ47" s="126"/>
      <c r="LZR47" s="126"/>
      <c r="LZS47" s="126"/>
      <c r="LZT47" s="126"/>
      <c r="LZU47" s="126"/>
      <c r="LZV47" s="126"/>
      <c r="LZW47" s="126"/>
      <c r="LZX47" s="126"/>
      <c r="LZY47" s="126"/>
      <c r="LZZ47" s="126"/>
      <c r="MAA47" s="126"/>
      <c r="MAB47" s="126"/>
      <c r="MAC47" s="126"/>
      <c r="MAD47" s="126"/>
      <c r="MAE47" s="126"/>
      <c r="MAF47" s="126"/>
      <c r="MAG47" s="126"/>
      <c r="MAH47" s="126"/>
      <c r="MAI47" s="126"/>
      <c r="MAJ47" s="126"/>
      <c r="MAK47" s="126"/>
      <c r="MAL47" s="126"/>
      <c r="MAM47" s="126"/>
      <c r="MAN47" s="126"/>
      <c r="MAO47" s="126"/>
      <c r="MAP47" s="126"/>
      <c r="MAQ47" s="126"/>
      <c r="MAR47" s="126"/>
      <c r="MAS47" s="126"/>
      <c r="MAT47" s="126"/>
      <c r="MAU47" s="126"/>
      <c r="MAV47" s="126"/>
      <c r="MAW47" s="126"/>
      <c r="MAX47" s="126"/>
      <c r="MAY47" s="126"/>
      <c r="MAZ47" s="126"/>
      <c r="MBA47" s="126"/>
      <c r="MBB47" s="126"/>
      <c r="MBC47" s="126"/>
      <c r="MBD47" s="126"/>
      <c r="MBE47" s="126"/>
      <c r="MBF47" s="126"/>
      <c r="MBG47" s="126"/>
      <c r="MBH47" s="126"/>
      <c r="MBI47" s="126"/>
      <c r="MBJ47" s="126"/>
      <c r="MBK47" s="126"/>
      <c r="MBL47" s="126"/>
      <c r="MBM47" s="126"/>
      <c r="MBN47" s="126"/>
      <c r="MBO47" s="126"/>
      <c r="MBP47" s="126"/>
      <c r="MBQ47" s="126"/>
      <c r="MBR47" s="126"/>
      <c r="MBS47" s="126"/>
      <c r="MBT47" s="126"/>
      <c r="MBU47" s="126"/>
      <c r="MBV47" s="126"/>
      <c r="MBW47" s="126"/>
      <c r="MBX47" s="126"/>
      <c r="MBY47" s="126"/>
      <c r="MBZ47" s="126"/>
      <c r="MCA47" s="126"/>
      <c r="MCB47" s="126"/>
      <c r="MCC47" s="126"/>
      <c r="MCD47" s="126"/>
      <c r="MCE47" s="126"/>
      <c r="MCF47" s="126"/>
      <c r="MCG47" s="126"/>
      <c r="MCH47" s="126"/>
      <c r="MCI47" s="126"/>
      <c r="MCJ47" s="126"/>
      <c r="MCK47" s="126"/>
      <c r="MCL47" s="126"/>
      <c r="MCM47" s="126"/>
      <c r="MCN47" s="126"/>
      <c r="MCO47" s="126"/>
      <c r="MCP47" s="126"/>
      <c r="MCQ47" s="126"/>
      <c r="MCR47" s="126"/>
      <c r="MCS47" s="126"/>
      <c r="MCT47" s="126"/>
      <c r="MCU47" s="126"/>
      <c r="MCV47" s="126"/>
      <c r="MCW47" s="126"/>
      <c r="MCX47" s="126"/>
      <c r="MCY47" s="126"/>
      <c r="MCZ47" s="126"/>
      <c r="MDA47" s="126"/>
      <c r="MDB47" s="126"/>
      <c r="MDC47" s="126"/>
      <c r="MDD47" s="126"/>
      <c r="MDE47" s="126"/>
      <c r="MDF47" s="126"/>
      <c r="MDG47" s="126"/>
      <c r="MDH47" s="126"/>
      <c r="MDI47" s="126"/>
      <c r="MDJ47" s="126"/>
      <c r="MDK47" s="126"/>
      <c r="MDL47" s="126"/>
      <c r="MDM47" s="126"/>
      <c r="MDN47" s="126"/>
      <c r="MDO47" s="126"/>
      <c r="MDP47" s="126"/>
      <c r="MDQ47" s="126"/>
      <c r="MDR47" s="126"/>
      <c r="MDS47" s="126"/>
      <c r="MDT47" s="126"/>
      <c r="MDU47" s="126"/>
      <c r="MDV47" s="126"/>
      <c r="MDW47" s="126"/>
      <c r="MDX47" s="126"/>
      <c r="MDY47" s="126"/>
      <c r="MDZ47" s="126"/>
      <c r="MEA47" s="126"/>
      <c r="MEB47" s="126"/>
      <c r="MEC47" s="126"/>
      <c r="MED47" s="126"/>
      <c r="MEE47" s="126"/>
      <c r="MEF47" s="126"/>
      <c r="MEG47" s="126"/>
      <c r="MEH47" s="126"/>
      <c r="MEI47" s="126"/>
      <c r="MEJ47" s="126"/>
      <c r="MEK47" s="126"/>
      <c r="MEL47" s="126"/>
      <c r="MEM47" s="126"/>
      <c r="MEN47" s="126"/>
      <c r="MEO47" s="126"/>
      <c r="MEP47" s="126"/>
      <c r="MEQ47" s="126"/>
      <c r="MER47" s="126"/>
      <c r="MES47" s="126"/>
      <c r="MET47" s="126"/>
      <c r="MEU47" s="126"/>
      <c r="MEV47" s="126"/>
      <c r="MEW47" s="126"/>
      <c r="MEX47" s="126"/>
      <c r="MEY47" s="126"/>
      <c r="MEZ47" s="126"/>
      <c r="MFA47" s="126"/>
      <c r="MFB47" s="126"/>
      <c r="MFC47" s="126"/>
      <c r="MFD47" s="126"/>
      <c r="MFE47" s="126"/>
      <c r="MFF47" s="126"/>
      <c r="MFG47" s="126"/>
      <c r="MFH47" s="126"/>
      <c r="MFI47" s="126"/>
      <c r="MFJ47" s="126"/>
      <c r="MFK47" s="126"/>
      <c r="MFL47" s="126"/>
      <c r="MFM47" s="126"/>
      <c r="MFN47" s="126"/>
      <c r="MFO47" s="126"/>
      <c r="MFP47" s="126"/>
      <c r="MFQ47" s="126"/>
      <c r="MFR47" s="126"/>
      <c r="MFS47" s="126"/>
      <c r="MFT47" s="126"/>
      <c r="MFU47" s="126"/>
      <c r="MFV47" s="126"/>
      <c r="MFW47" s="126"/>
      <c r="MFX47" s="126"/>
      <c r="MFY47" s="126"/>
      <c r="MFZ47" s="126"/>
      <c r="MGA47" s="126"/>
      <c r="MGB47" s="126"/>
      <c r="MGC47" s="126"/>
      <c r="MGD47" s="126"/>
      <c r="MGE47" s="126"/>
      <c r="MGF47" s="126"/>
      <c r="MGG47" s="126"/>
      <c r="MGH47" s="126"/>
      <c r="MGI47" s="126"/>
      <c r="MGJ47" s="126"/>
      <c r="MGK47" s="126"/>
      <c r="MGL47" s="126"/>
      <c r="MGM47" s="126"/>
      <c r="MGN47" s="126"/>
      <c r="MGO47" s="126"/>
      <c r="MGP47" s="126"/>
      <c r="MGQ47" s="126"/>
      <c r="MGR47" s="126"/>
      <c r="MGS47" s="126"/>
      <c r="MGT47" s="126"/>
      <c r="MGU47" s="126"/>
      <c r="MGV47" s="126"/>
      <c r="MGW47" s="126"/>
      <c r="MGX47" s="126"/>
      <c r="MGY47" s="126"/>
      <c r="MGZ47" s="126"/>
      <c r="MHA47" s="126"/>
      <c r="MHB47" s="126"/>
      <c r="MHC47" s="126"/>
      <c r="MHD47" s="126"/>
      <c r="MHE47" s="126"/>
      <c r="MHF47" s="126"/>
      <c r="MHG47" s="126"/>
      <c r="MHH47" s="126"/>
      <c r="MHI47" s="126"/>
      <c r="MHJ47" s="126"/>
      <c r="MHK47" s="126"/>
      <c r="MHL47" s="126"/>
      <c r="MHM47" s="126"/>
      <c r="MHN47" s="126"/>
      <c r="MHO47" s="126"/>
      <c r="MHP47" s="126"/>
      <c r="MHQ47" s="126"/>
      <c r="MHR47" s="126"/>
      <c r="MHS47" s="126"/>
      <c r="MHT47" s="126"/>
      <c r="MHU47" s="126"/>
      <c r="MHV47" s="126"/>
      <c r="MHW47" s="126"/>
      <c r="MHX47" s="126"/>
      <c r="MHY47" s="126"/>
      <c r="MHZ47" s="126"/>
      <c r="MIA47" s="126"/>
      <c r="MIB47" s="126"/>
      <c r="MIC47" s="126"/>
      <c r="MID47" s="126"/>
      <c r="MIE47" s="126"/>
      <c r="MIF47" s="126"/>
      <c r="MIG47" s="126"/>
      <c r="MIH47" s="126"/>
      <c r="MII47" s="126"/>
      <c r="MIJ47" s="126"/>
      <c r="MIK47" s="126"/>
      <c r="MIL47" s="126"/>
      <c r="MIM47" s="126"/>
      <c r="MIN47" s="126"/>
      <c r="MIO47" s="126"/>
      <c r="MIP47" s="126"/>
      <c r="MIQ47" s="126"/>
      <c r="MIR47" s="126"/>
      <c r="MIS47" s="126"/>
      <c r="MIT47" s="126"/>
      <c r="MIU47" s="126"/>
      <c r="MIV47" s="126"/>
      <c r="MIW47" s="126"/>
      <c r="MIX47" s="126"/>
      <c r="MIY47" s="126"/>
      <c r="MIZ47" s="126"/>
      <c r="MJA47" s="126"/>
      <c r="MJB47" s="126"/>
      <c r="MJC47" s="126"/>
      <c r="MJD47" s="126"/>
      <c r="MJE47" s="126"/>
      <c r="MJF47" s="126"/>
      <c r="MJG47" s="126"/>
      <c r="MJH47" s="126"/>
      <c r="MJI47" s="126"/>
      <c r="MJJ47" s="126"/>
      <c r="MJK47" s="126"/>
      <c r="MJL47" s="126"/>
      <c r="MJM47" s="126"/>
      <c r="MJN47" s="126"/>
      <c r="MJO47" s="126"/>
      <c r="MJP47" s="126"/>
      <c r="MJQ47" s="126"/>
      <c r="MJR47" s="126"/>
      <c r="MJS47" s="126"/>
      <c r="MJT47" s="126"/>
      <c r="MJU47" s="126"/>
      <c r="MJV47" s="126"/>
      <c r="MJW47" s="126"/>
      <c r="MJX47" s="126"/>
      <c r="MJY47" s="126"/>
      <c r="MJZ47" s="126"/>
      <c r="MKA47" s="126"/>
      <c r="MKB47" s="126"/>
      <c r="MKC47" s="126"/>
      <c r="MKD47" s="126"/>
      <c r="MKE47" s="126"/>
      <c r="MKF47" s="126"/>
      <c r="MKG47" s="126"/>
      <c r="MKH47" s="126"/>
      <c r="MKI47" s="126"/>
      <c r="MKJ47" s="126"/>
      <c r="MKK47" s="126"/>
      <c r="MKL47" s="126"/>
      <c r="MKM47" s="126"/>
      <c r="MKN47" s="126"/>
      <c r="MKO47" s="126"/>
      <c r="MKP47" s="126"/>
      <c r="MKQ47" s="126"/>
      <c r="MKR47" s="126"/>
      <c r="MKS47" s="126"/>
      <c r="MKT47" s="126"/>
      <c r="MKU47" s="126"/>
      <c r="MKV47" s="126"/>
      <c r="MKW47" s="126"/>
      <c r="MKX47" s="126"/>
      <c r="MKY47" s="126"/>
      <c r="MKZ47" s="126"/>
      <c r="MLA47" s="126"/>
      <c r="MLB47" s="126"/>
      <c r="MLC47" s="126"/>
      <c r="MLD47" s="126"/>
      <c r="MLE47" s="126"/>
      <c r="MLF47" s="126"/>
      <c r="MLG47" s="126"/>
      <c r="MLH47" s="126"/>
      <c r="MLI47" s="126"/>
      <c r="MLJ47" s="126"/>
      <c r="MLK47" s="126"/>
      <c r="MLL47" s="126"/>
      <c r="MLM47" s="126"/>
      <c r="MLN47" s="126"/>
      <c r="MLO47" s="126"/>
      <c r="MLP47" s="126"/>
      <c r="MLQ47" s="126"/>
      <c r="MLR47" s="126"/>
      <c r="MLS47" s="126"/>
      <c r="MLT47" s="126"/>
      <c r="MLU47" s="126"/>
      <c r="MLV47" s="126"/>
      <c r="MLW47" s="126"/>
      <c r="MLX47" s="126"/>
      <c r="MLY47" s="126"/>
      <c r="MLZ47" s="126"/>
      <c r="MMA47" s="126"/>
      <c r="MMB47" s="126"/>
      <c r="MMC47" s="126"/>
      <c r="MMD47" s="126"/>
      <c r="MME47" s="126"/>
      <c r="MMF47" s="126"/>
      <c r="MMG47" s="126"/>
      <c r="MMH47" s="126"/>
      <c r="MMI47" s="126"/>
      <c r="MMJ47" s="126"/>
      <c r="MMK47" s="126"/>
      <c r="MML47" s="126"/>
      <c r="MMM47" s="126"/>
      <c r="MMN47" s="126"/>
      <c r="MMO47" s="126"/>
      <c r="MMP47" s="126"/>
      <c r="MMQ47" s="126"/>
      <c r="MMR47" s="126"/>
      <c r="MMS47" s="126"/>
      <c r="MMT47" s="126"/>
      <c r="MMU47" s="126"/>
      <c r="MMV47" s="126"/>
      <c r="MMW47" s="126"/>
      <c r="MMX47" s="126"/>
      <c r="MMY47" s="126"/>
      <c r="MMZ47" s="126"/>
      <c r="MNA47" s="126"/>
      <c r="MNB47" s="126"/>
      <c r="MNC47" s="126"/>
      <c r="MND47" s="126"/>
      <c r="MNE47" s="126"/>
      <c r="MNF47" s="126"/>
      <c r="MNG47" s="126"/>
      <c r="MNH47" s="126"/>
      <c r="MNI47" s="126"/>
      <c r="MNJ47" s="126"/>
      <c r="MNK47" s="126"/>
      <c r="MNL47" s="126"/>
      <c r="MNM47" s="126"/>
      <c r="MNN47" s="126"/>
      <c r="MNO47" s="126"/>
      <c r="MNP47" s="126"/>
      <c r="MNQ47" s="126"/>
      <c r="MNR47" s="126"/>
      <c r="MNS47" s="126"/>
      <c r="MNT47" s="126"/>
      <c r="MNU47" s="126"/>
      <c r="MNV47" s="126"/>
      <c r="MNW47" s="126"/>
      <c r="MNX47" s="126"/>
      <c r="MNY47" s="126"/>
      <c r="MNZ47" s="126"/>
      <c r="MOA47" s="126"/>
      <c r="MOB47" s="126"/>
      <c r="MOC47" s="126"/>
      <c r="MOD47" s="126"/>
      <c r="MOE47" s="126"/>
      <c r="MOF47" s="126"/>
      <c r="MOG47" s="126"/>
      <c r="MOH47" s="126"/>
      <c r="MOI47" s="126"/>
      <c r="MOJ47" s="126"/>
      <c r="MOK47" s="126"/>
      <c r="MOL47" s="126"/>
      <c r="MOM47" s="126"/>
      <c r="MON47" s="126"/>
      <c r="MOO47" s="126"/>
      <c r="MOP47" s="126"/>
      <c r="MOQ47" s="126"/>
      <c r="MOR47" s="126"/>
      <c r="MOS47" s="126"/>
      <c r="MOT47" s="126"/>
      <c r="MOU47" s="126"/>
      <c r="MOV47" s="126"/>
      <c r="MOW47" s="126"/>
      <c r="MOX47" s="126"/>
      <c r="MOY47" s="126"/>
      <c r="MOZ47" s="126"/>
      <c r="MPA47" s="126"/>
      <c r="MPB47" s="126"/>
      <c r="MPC47" s="126"/>
      <c r="MPD47" s="126"/>
      <c r="MPE47" s="126"/>
      <c r="MPF47" s="126"/>
      <c r="MPG47" s="126"/>
      <c r="MPH47" s="126"/>
      <c r="MPI47" s="126"/>
      <c r="MPJ47" s="126"/>
      <c r="MPK47" s="126"/>
      <c r="MPL47" s="126"/>
      <c r="MPM47" s="126"/>
      <c r="MPN47" s="126"/>
      <c r="MPO47" s="126"/>
      <c r="MPP47" s="126"/>
      <c r="MPQ47" s="126"/>
      <c r="MPR47" s="126"/>
      <c r="MPS47" s="126"/>
      <c r="MPT47" s="126"/>
      <c r="MPU47" s="126"/>
      <c r="MPV47" s="126"/>
      <c r="MPW47" s="126"/>
      <c r="MPX47" s="126"/>
      <c r="MPY47" s="126"/>
      <c r="MPZ47" s="126"/>
      <c r="MQA47" s="126"/>
      <c r="MQB47" s="126"/>
      <c r="MQC47" s="126"/>
      <c r="MQD47" s="126"/>
      <c r="MQE47" s="126"/>
      <c r="MQF47" s="126"/>
      <c r="MQG47" s="126"/>
      <c r="MQH47" s="126"/>
      <c r="MQI47" s="126"/>
      <c r="MQJ47" s="126"/>
      <c r="MQK47" s="126"/>
      <c r="MQL47" s="126"/>
      <c r="MQM47" s="126"/>
      <c r="MQN47" s="126"/>
      <c r="MQO47" s="126"/>
      <c r="MQP47" s="126"/>
      <c r="MQQ47" s="126"/>
      <c r="MQR47" s="126"/>
      <c r="MQS47" s="126"/>
      <c r="MQT47" s="126"/>
      <c r="MQU47" s="126"/>
      <c r="MQV47" s="126"/>
      <c r="MQW47" s="126"/>
      <c r="MQX47" s="126"/>
      <c r="MQY47" s="126"/>
      <c r="MQZ47" s="126"/>
      <c r="MRA47" s="126"/>
      <c r="MRB47" s="126"/>
      <c r="MRC47" s="126"/>
      <c r="MRD47" s="126"/>
      <c r="MRE47" s="126"/>
      <c r="MRF47" s="126"/>
      <c r="MRG47" s="126"/>
      <c r="MRH47" s="126"/>
      <c r="MRI47" s="126"/>
      <c r="MRJ47" s="126"/>
      <c r="MRK47" s="126"/>
      <c r="MRL47" s="126"/>
      <c r="MRM47" s="126"/>
      <c r="MRN47" s="126"/>
      <c r="MRO47" s="126"/>
      <c r="MRP47" s="126"/>
      <c r="MRQ47" s="126"/>
      <c r="MRR47" s="126"/>
      <c r="MRS47" s="126"/>
      <c r="MRT47" s="126"/>
      <c r="MRU47" s="126"/>
      <c r="MRV47" s="126"/>
      <c r="MRW47" s="126"/>
      <c r="MRX47" s="126"/>
      <c r="MRY47" s="126"/>
      <c r="MRZ47" s="126"/>
      <c r="MSA47" s="126"/>
      <c r="MSB47" s="126"/>
      <c r="MSC47" s="126"/>
      <c r="MSD47" s="126"/>
      <c r="MSE47" s="126"/>
      <c r="MSF47" s="126"/>
      <c r="MSG47" s="126"/>
      <c r="MSH47" s="126"/>
      <c r="MSI47" s="126"/>
      <c r="MSJ47" s="126"/>
      <c r="MSK47" s="126"/>
      <c r="MSL47" s="126"/>
      <c r="MSM47" s="126"/>
      <c r="MSN47" s="126"/>
      <c r="MSO47" s="126"/>
      <c r="MSP47" s="126"/>
      <c r="MSQ47" s="126"/>
      <c r="MSR47" s="126"/>
      <c r="MSS47" s="126"/>
      <c r="MST47" s="126"/>
      <c r="MSU47" s="126"/>
      <c r="MSV47" s="126"/>
      <c r="MSW47" s="126"/>
      <c r="MSX47" s="126"/>
      <c r="MSY47" s="126"/>
      <c r="MSZ47" s="126"/>
      <c r="MTA47" s="126"/>
      <c r="MTB47" s="126"/>
      <c r="MTC47" s="126"/>
      <c r="MTD47" s="126"/>
      <c r="MTE47" s="126"/>
      <c r="MTF47" s="126"/>
      <c r="MTG47" s="126"/>
      <c r="MTH47" s="126"/>
      <c r="MTI47" s="126"/>
      <c r="MTJ47" s="126"/>
      <c r="MTK47" s="126"/>
      <c r="MTL47" s="126"/>
      <c r="MTM47" s="126"/>
      <c r="MTN47" s="126"/>
      <c r="MTO47" s="126"/>
      <c r="MTP47" s="126"/>
      <c r="MTQ47" s="126"/>
      <c r="MTR47" s="126"/>
      <c r="MTS47" s="126"/>
      <c r="MTT47" s="126"/>
      <c r="MTU47" s="126"/>
      <c r="MTV47" s="126"/>
      <c r="MTW47" s="126"/>
      <c r="MTX47" s="126"/>
      <c r="MTY47" s="126"/>
      <c r="MTZ47" s="126"/>
      <c r="MUA47" s="126"/>
      <c r="MUB47" s="126"/>
      <c r="MUC47" s="126"/>
      <c r="MUD47" s="126"/>
      <c r="MUE47" s="126"/>
      <c r="MUF47" s="126"/>
      <c r="MUG47" s="126"/>
      <c r="MUH47" s="126"/>
      <c r="MUI47" s="126"/>
      <c r="MUJ47" s="126"/>
      <c r="MUK47" s="126"/>
      <c r="MUL47" s="126"/>
      <c r="MUM47" s="126"/>
      <c r="MUN47" s="126"/>
      <c r="MUO47" s="126"/>
      <c r="MUP47" s="126"/>
      <c r="MUQ47" s="126"/>
      <c r="MUR47" s="126"/>
      <c r="MUS47" s="126"/>
      <c r="MUT47" s="126"/>
      <c r="MUU47" s="126"/>
      <c r="MUV47" s="126"/>
      <c r="MUW47" s="126"/>
      <c r="MUX47" s="126"/>
      <c r="MUY47" s="126"/>
      <c r="MUZ47" s="126"/>
      <c r="MVA47" s="126"/>
      <c r="MVB47" s="126"/>
      <c r="MVC47" s="126"/>
      <c r="MVD47" s="126"/>
      <c r="MVE47" s="126"/>
      <c r="MVF47" s="126"/>
      <c r="MVG47" s="126"/>
      <c r="MVH47" s="126"/>
      <c r="MVI47" s="126"/>
      <c r="MVJ47" s="126"/>
      <c r="MVK47" s="126"/>
      <c r="MVL47" s="126"/>
      <c r="MVM47" s="126"/>
      <c r="MVN47" s="126"/>
      <c r="MVO47" s="126"/>
      <c r="MVP47" s="126"/>
      <c r="MVQ47" s="126"/>
      <c r="MVR47" s="126"/>
      <c r="MVS47" s="126"/>
      <c r="MVT47" s="126"/>
      <c r="MVU47" s="126"/>
      <c r="MVV47" s="126"/>
      <c r="MVW47" s="126"/>
      <c r="MVX47" s="126"/>
      <c r="MVY47" s="126"/>
      <c r="MVZ47" s="126"/>
      <c r="MWA47" s="126"/>
      <c r="MWB47" s="126"/>
      <c r="MWC47" s="126"/>
      <c r="MWD47" s="126"/>
      <c r="MWE47" s="126"/>
      <c r="MWF47" s="126"/>
      <c r="MWG47" s="126"/>
      <c r="MWH47" s="126"/>
      <c r="MWI47" s="126"/>
      <c r="MWJ47" s="126"/>
      <c r="MWK47" s="126"/>
      <c r="MWL47" s="126"/>
      <c r="MWM47" s="126"/>
      <c r="MWN47" s="126"/>
      <c r="MWO47" s="126"/>
      <c r="MWP47" s="126"/>
      <c r="MWQ47" s="126"/>
      <c r="MWR47" s="126"/>
      <c r="MWS47" s="126"/>
      <c r="MWT47" s="126"/>
      <c r="MWU47" s="126"/>
      <c r="MWV47" s="126"/>
      <c r="MWW47" s="126"/>
      <c r="MWX47" s="126"/>
      <c r="MWY47" s="126"/>
      <c r="MWZ47" s="126"/>
      <c r="MXA47" s="126"/>
      <c r="MXB47" s="126"/>
      <c r="MXC47" s="126"/>
      <c r="MXD47" s="126"/>
      <c r="MXE47" s="126"/>
      <c r="MXF47" s="126"/>
      <c r="MXG47" s="126"/>
      <c r="MXH47" s="126"/>
      <c r="MXI47" s="126"/>
      <c r="MXJ47" s="126"/>
      <c r="MXK47" s="126"/>
      <c r="MXL47" s="126"/>
      <c r="MXM47" s="126"/>
      <c r="MXN47" s="126"/>
      <c r="MXO47" s="126"/>
      <c r="MXP47" s="126"/>
      <c r="MXQ47" s="126"/>
      <c r="MXR47" s="126"/>
      <c r="MXS47" s="126"/>
      <c r="MXT47" s="126"/>
      <c r="MXU47" s="126"/>
      <c r="MXV47" s="126"/>
      <c r="MXW47" s="126"/>
      <c r="MXX47" s="126"/>
      <c r="MXY47" s="126"/>
      <c r="MXZ47" s="126"/>
      <c r="MYA47" s="126"/>
      <c r="MYB47" s="126"/>
      <c r="MYC47" s="126"/>
      <c r="MYD47" s="126"/>
      <c r="MYE47" s="126"/>
      <c r="MYF47" s="126"/>
      <c r="MYG47" s="126"/>
      <c r="MYH47" s="126"/>
      <c r="MYI47" s="126"/>
      <c r="MYJ47" s="126"/>
      <c r="MYK47" s="126"/>
      <c r="MYL47" s="126"/>
      <c r="MYM47" s="126"/>
      <c r="MYN47" s="126"/>
      <c r="MYO47" s="126"/>
      <c r="MYP47" s="126"/>
      <c r="MYQ47" s="126"/>
      <c r="MYR47" s="126"/>
      <c r="MYS47" s="126"/>
      <c r="MYT47" s="126"/>
      <c r="MYU47" s="126"/>
      <c r="MYV47" s="126"/>
      <c r="MYW47" s="126"/>
      <c r="MYX47" s="126"/>
      <c r="MYY47" s="126"/>
      <c r="MYZ47" s="126"/>
      <c r="MZA47" s="126"/>
      <c r="MZB47" s="126"/>
      <c r="MZC47" s="126"/>
      <c r="MZD47" s="126"/>
      <c r="MZE47" s="126"/>
      <c r="MZF47" s="126"/>
      <c r="MZG47" s="126"/>
      <c r="MZH47" s="126"/>
      <c r="MZI47" s="126"/>
      <c r="MZJ47" s="126"/>
      <c r="MZK47" s="126"/>
      <c r="MZL47" s="126"/>
      <c r="MZM47" s="126"/>
      <c r="MZN47" s="126"/>
      <c r="MZO47" s="126"/>
      <c r="MZP47" s="126"/>
      <c r="MZQ47" s="126"/>
      <c r="MZR47" s="126"/>
      <c r="MZS47" s="126"/>
      <c r="MZT47" s="126"/>
      <c r="MZU47" s="126"/>
      <c r="MZV47" s="126"/>
      <c r="MZW47" s="126"/>
      <c r="MZX47" s="126"/>
      <c r="MZY47" s="126"/>
      <c r="MZZ47" s="126"/>
      <c r="NAA47" s="126"/>
      <c r="NAB47" s="126"/>
      <c r="NAC47" s="126"/>
      <c r="NAD47" s="126"/>
      <c r="NAE47" s="126"/>
      <c r="NAF47" s="126"/>
      <c r="NAG47" s="126"/>
      <c r="NAH47" s="126"/>
      <c r="NAI47" s="126"/>
      <c r="NAJ47" s="126"/>
      <c r="NAK47" s="126"/>
      <c r="NAL47" s="126"/>
      <c r="NAM47" s="126"/>
      <c r="NAN47" s="126"/>
      <c r="NAO47" s="126"/>
      <c r="NAP47" s="126"/>
      <c r="NAQ47" s="126"/>
      <c r="NAR47" s="126"/>
      <c r="NAS47" s="126"/>
      <c r="NAT47" s="126"/>
      <c r="NAU47" s="126"/>
      <c r="NAV47" s="126"/>
      <c r="NAW47" s="126"/>
      <c r="NAX47" s="126"/>
      <c r="NAY47" s="126"/>
      <c r="NAZ47" s="126"/>
      <c r="NBA47" s="126"/>
      <c r="NBB47" s="126"/>
      <c r="NBC47" s="126"/>
      <c r="NBD47" s="126"/>
      <c r="NBE47" s="126"/>
      <c r="NBF47" s="126"/>
      <c r="NBG47" s="126"/>
      <c r="NBH47" s="126"/>
      <c r="NBI47" s="126"/>
      <c r="NBJ47" s="126"/>
      <c r="NBK47" s="126"/>
      <c r="NBL47" s="126"/>
      <c r="NBM47" s="126"/>
      <c r="NBN47" s="126"/>
      <c r="NBO47" s="126"/>
      <c r="NBP47" s="126"/>
      <c r="NBQ47" s="126"/>
      <c r="NBR47" s="126"/>
      <c r="NBS47" s="126"/>
      <c r="NBT47" s="126"/>
      <c r="NBU47" s="126"/>
      <c r="NBV47" s="126"/>
      <c r="NBW47" s="126"/>
      <c r="NBX47" s="126"/>
      <c r="NBY47" s="126"/>
      <c r="NBZ47" s="126"/>
      <c r="NCA47" s="126"/>
      <c r="NCB47" s="126"/>
      <c r="NCC47" s="126"/>
      <c r="NCD47" s="126"/>
      <c r="NCE47" s="126"/>
      <c r="NCF47" s="126"/>
      <c r="NCG47" s="126"/>
      <c r="NCH47" s="126"/>
      <c r="NCI47" s="126"/>
      <c r="NCJ47" s="126"/>
      <c r="NCK47" s="126"/>
      <c r="NCL47" s="126"/>
      <c r="NCM47" s="126"/>
      <c r="NCN47" s="126"/>
      <c r="NCO47" s="126"/>
      <c r="NCP47" s="126"/>
      <c r="NCQ47" s="126"/>
      <c r="NCR47" s="126"/>
      <c r="NCS47" s="126"/>
      <c r="NCT47" s="126"/>
      <c r="NCU47" s="126"/>
      <c r="NCV47" s="126"/>
      <c r="NCW47" s="126"/>
      <c r="NCX47" s="126"/>
      <c r="NCY47" s="126"/>
      <c r="NCZ47" s="126"/>
      <c r="NDA47" s="126"/>
      <c r="NDB47" s="126"/>
      <c r="NDC47" s="126"/>
      <c r="NDD47" s="126"/>
      <c r="NDE47" s="126"/>
      <c r="NDF47" s="126"/>
      <c r="NDG47" s="126"/>
      <c r="NDH47" s="126"/>
      <c r="NDI47" s="126"/>
      <c r="NDJ47" s="126"/>
      <c r="NDK47" s="126"/>
      <c r="NDL47" s="126"/>
      <c r="NDM47" s="126"/>
      <c r="NDN47" s="126"/>
      <c r="NDO47" s="126"/>
      <c r="NDP47" s="126"/>
      <c r="NDQ47" s="126"/>
      <c r="NDR47" s="126"/>
      <c r="NDS47" s="126"/>
      <c r="NDT47" s="126"/>
      <c r="NDU47" s="126"/>
      <c r="NDV47" s="126"/>
      <c r="NDW47" s="126"/>
      <c r="NDX47" s="126"/>
      <c r="NDY47" s="126"/>
      <c r="NDZ47" s="126"/>
      <c r="NEA47" s="126"/>
      <c r="NEB47" s="126"/>
      <c r="NEC47" s="126"/>
      <c r="NED47" s="126"/>
      <c r="NEE47" s="126"/>
      <c r="NEF47" s="126"/>
      <c r="NEG47" s="126"/>
      <c r="NEH47" s="126"/>
      <c r="NEI47" s="126"/>
      <c r="NEJ47" s="126"/>
      <c r="NEK47" s="126"/>
      <c r="NEL47" s="126"/>
      <c r="NEM47" s="126"/>
      <c r="NEN47" s="126"/>
      <c r="NEO47" s="126"/>
      <c r="NEP47" s="126"/>
      <c r="NEQ47" s="126"/>
      <c r="NER47" s="126"/>
      <c r="NES47" s="126"/>
      <c r="NET47" s="126"/>
      <c r="NEU47" s="126"/>
      <c r="NEV47" s="126"/>
      <c r="NEW47" s="126"/>
      <c r="NEX47" s="126"/>
      <c r="NEY47" s="126"/>
      <c r="NEZ47" s="126"/>
      <c r="NFA47" s="126"/>
      <c r="NFB47" s="126"/>
      <c r="NFC47" s="126"/>
      <c r="NFD47" s="126"/>
      <c r="NFE47" s="126"/>
      <c r="NFF47" s="126"/>
      <c r="NFG47" s="126"/>
      <c r="NFH47" s="126"/>
      <c r="NFI47" s="126"/>
      <c r="NFJ47" s="126"/>
      <c r="NFK47" s="126"/>
      <c r="NFL47" s="126"/>
      <c r="NFM47" s="126"/>
      <c r="NFN47" s="126"/>
      <c r="NFO47" s="126"/>
      <c r="NFP47" s="126"/>
      <c r="NFQ47" s="126"/>
      <c r="NFR47" s="126"/>
      <c r="NFS47" s="126"/>
      <c r="NFT47" s="126"/>
      <c r="NFU47" s="126"/>
      <c r="NFV47" s="126"/>
      <c r="NFW47" s="126"/>
      <c r="NFX47" s="126"/>
      <c r="NFY47" s="126"/>
      <c r="NFZ47" s="126"/>
      <c r="NGA47" s="126"/>
      <c r="NGB47" s="126"/>
      <c r="NGC47" s="126"/>
      <c r="NGD47" s="126"/>
      <c r="NGE47" s="126"/>
      <c r="NGF47" s="126"/>
      <c r="NGG47" s="126"/>
      <c r="NGH47" s="126"/>
      <c r="NGI47" s="126"/>
      <c r="NGJ47" s="126"/>
      <c r="NGK47" s="126"/>
      <c r="NGL47" s="126"/>
      <c r="NGM47" s="126"/>
      <c r="NGN47" s="126"/>
      <c r="NGO47" s="126"/>
      <c r="NGP47" s="126"/>
      <c r="NGQ47" s="126"/>
      <c r="NGR47" s="126"/>
      <c r="NGS47" s="126"/>
      <c r="NGT47" s="126"/>
      <c r="NGU47" s="126"/>
      <c r="NGV47" s="126"/>
      <c r="NGW47" s="126"/>
      <c r="NGX47" s="126"/>
      <c r="NGY47" s="126"/>
      <c r="NGZ47" s="126"/>
      <c r="NHA47" s="126"/>
      <c r="NHB47" s="126"/>
      <c r="NHC47" s="126"/>
      <c r="NHD47" s="126"/>
      <c r="NHE47" s="126"/>
      <c r="NHF47" s="126"/>
      <c r="NHG47" s="126"/>
      <c r="NHH47" s="126"/>
      <c r="NHI47" s="126"/>
      <c r="NHJ47" s="126"/>
      <c r="NHK47" s="126"/>
      <c r="NHL47" s="126"/>
      <c r="NHM47" s="126"/>
      <c r="NHN47" s="126"/>
      <c r="NHO47" s="126"/>
      <c r="NHP47" s="126"/>
      <c r="NHQ47" s="126"/>
      <c r="NHR47" s="126"/>
      <c r="NHS47" s="126"/>
      <c r="NHT47" s="126"/>
      <c r="NHU47" s="126"/>
      <c r="NHV47" s="126"/>
      <c r="NHW47" s="126"/>
      <c r="NHX47" s="126"/>
      <c r="NHY47" s="126"/>
      <c r="NHZ47" s="126"/>
      <c r="NIA47" s="126"/>
      <c r="NIB47" s="126"/>
      <c r="NIC47" s="126"/>
      <c r="NID47" s="126"/>
      <c r="NIE47" s="126"/>
      <c r="NIF47" s="126"/>
      <c r="NIG47" s="126"/>
      <c r="NIH47" s="126"/>
      <c r="NII47" s="126"/>
      <c r="NIJ47" s="126"/>
      <c r="NIK47" s="126"/>
      <c r="NIL47" s="126"/>
      <c r="NIM47" s="126"/>
      <c r="NIN47" s="126"/>
      <c r="NIO47" s="126"/>
      <c r="NIP47" s="126"/>
      <c r="NIQ47" s="126"/>
      <c r="NIR47" s="126"/>
      <c r="NIS47" s="126"/>
      <c r="NIT47" s="126"/>
      <c r="NIU47" s="126"/>
      <c r="NIV47" s="126"/>
      <c r="NIW47" s="126"/>
      <c r="NIX47" s="126"/>
      <c r="NIY47" s="126"/>
      <c r="NIZ47" s="126"/>
      <c r="NJA47" s="126"/>
      <c r="NJB47" s="126"/>
      <c r="NJC47" s="126"/>
      <c r="NJD47" s="126"/>
      <c r="NJE47" s="126"/>
      <c r="NJF47" s="126"/>
      <c r="NJG47" s="126"/>
      <c r="NJH47" s="126"/>
      <c r="NJI47" s="126"/>
      <c r="NJJ47" s="126"/>
      <c r="NJK47" s="126"/>
      <c r="NJL47" s="126"/>
      <c r="NJM47" s="126"/>
      <c r="NJN47" s="126"/>
      <c r="NJO47" s="126"/>
      <c r="NJP47" s="126"/>
      <c r="NJQ47" s="126"/>
      <c r="NJR47" s="126"/>
      <c r="NJS47" s="126"/>
      <c r="NJT47" s="126"/>
      <c r="NJU47" s="126"/>
      <c r="NJV47" s="126"/>
      <c r="NJW47" s="126"/>
      <c r="NJX47" s="126"/>
      <c r="NJY47" s="126"/>
      <c r="NJZ47" s="126"/>
      <c r="NKA47" s="126"/>
      <c r="NKB47" s="126"/>
      <c r="NKC47" s="126"/>
      <c r="NKD47" s="126"/>
      <c r="NKE47" s="126"/>
      <c r="NKF47" s="126"/>
      <c r="NKG47" s="126"/>
      <c r="NKH47" s="126"/>
      <c r="NKI47" s="126"/>
      <c r="NKJ47" s="126"/>
      <c r="NKK47" s="126"/>
      <c r="NKL47" s="126"/>
      <c r="NKM47" s="126"/>
      <c r="NKN47" s="126"/>
      <c r="NKO47" s="126"/>
      <c r="NKP47" s="126"/>
      <c r="NKQ47" s="126"/>
      <c r="NKR47" s="126"/>
      <c r="NKS47" s="126"/>
      <c r="NKT47" s="126"/>
      <c r="NKU47" s="126"/>
      <c r="NKV47" s="126"/>
      <c r="NKW47" s="126"/>
      <c r="NKX47" s="126"/>
      <c r="NKY47" s="126"/>
      <c r="NKZ47" s="126"/>
      <c r="NLA47" s="126"/>
      <c r="NLB47" s="126"/>
      <c r="NLC47" s="126"/>
      <c r="NLD47" s="126"/>
      <c r="NLE47" s="126"/>
      <c r="NLF47" s="126"/>
      <c r="NLG47" s="126"/>
      <c r="NLH47" s="126"/>
      <c r="NLI47" s="126"/>
      <c r="NLJ47" s="126"/>
      <c r="NLK47" s="126"/>
      <c r="NLL47" s="126"/>
      <c r="NLM47" s="126"/>
      <c r="NLN47" s="126"/>
      <c r="NLO47" s="126"/>
      <c r="NLP47" s="126"/>
      <c r="NLQ47" s="126"/>
      <c r="NLR47" s="126"/>
      <c r="NLS47" s="126"/>
      <c r="NLT47" s="126"/>
      <c r="NLU47" s="126"/>
      <c r="NLV47" s="126"/>
      <c r="NLW47" s="126"/>
      <c r="NLX47" s="126"/>
      <c r="NLY47" s="126"/>
      <c r="NLZ47" s="126"/>
      <c r="NMA47" s="126"/>
      <c r="NMB47" s="126"/>
      <c r="NMC47" s="126"/>
      <c r="NMD47" s="126"/>
      <c r="NME47" s="126"/>
      <c r="NMF47" s="126"/>
      <c r="NMG47" s="126"/>
      <c r="NMH47" s="126"/>
      <c r="NMI47" s="126"/>
      <c r="NMJ47" s="126"/>
      <c r="NMK47" s="126"/>
      <c r="NML47" s="126"/>
      <c r="NMM47" s="126"/>
      <c r="NMN47" s="126"/>
      <c r="NMO47" s="126"/>
      <c r="NMP47" s="126"/>
      <c r="NMQ47" s="126"/>
      <c r="NMR47" s="126"/>
      <c r="NMS47" s="126"/>
      <c r="NMT47" s="126"/>
      <c r="NMU47" s="126"/>
      <c r="NMV47" s="126"/>
      <c r="NMW47" s="126"/>
      <c r="NMX47" s="126"/>
      <c r="NMY47" s="126"/>
      <c r="NMZ47" s="126"/>
      <c r="NNA47" s="126"/>
      <c r="NNB47" s="126"/>
      <c r="NNC47" s="126"/>
      <c r="NND47" s="126"/>
      <c r="NNE47" s="126"/>
      <c r="NNF47" s="126"/>
      <c r="NNG47" s="126"/>
      <c r="NNH47" s="126"/>
      <c r="NNI47" s="126"/>
      <c r="NNJ47" s="126"/>
      <c r="NNK47" s="126"/>
      <c r="NNL47" s="126"/>
      <c r="NNM47" s="126"/>
      <c r="NNN47" s="126"/>
      <c r="NNO47" s="126"/>
      <c r="NNP47" s="126"/>
      <c r="NNQ47" s="126"/>
      <c r="NNR47" s="126"/>
      <c r="NNS47" s="126"/>
      <c r="NNT47" s="126"/>
      <c r="NNU47" s="126"/>
      <c r="NNV47" s="126"/>
      <c r="NNW47" s="126"/>
      <c r="NNX47" s="126"/>
      <c r="NNY47" s="126"/>
      <c r="NNZ47" s="126"/>
      <c r="NOA47" s="126"/>
      <c r="NOB47" s="126"/>
      <c r="NOC47" s="126"/>
      <c r="NOD47" s="126"/>
      <c r="NOE47" s="126"/>
      <c r="NOF47" s="126"/>
      <c r="NOG47" s="126"/>
      <c r="NOH47" s="126"/>
      <c r="NOI47" s="126"/>
      <c r="NOJ47" s="126"/>
      <c r="NOK47" s="126"/>
      <c r="NOL47" s="126"/>
      <c r="NOM47" s="126"/>
      <c r="NON47" s="126"/>
      <c r="NOO47" s="126"/>
      <c r="NOP47" s="126"/>
      <c r="NOQ47" s="126"/>
      <c r="NOR47" s="126"/>
      <c r="NOS47" s="126"/>
      <c r="NOT47" s="126"/>
      <c r="NOU47" s="126"/>
      <c r="NOV47" s="126"/>
      <c r="NOW47" s="126"/>
      <c r="NOX47" s="126"/>
      <c r="NOY47" s="126"/>
      <c r="NOZ47" s="126"/>
      <c r="NPA47" s="126"/>
      <c r="NPB47" s="126"/>
      <c r="NPC47" s="126"/>
      <c r="NPD47" s="126"/>
      <c r="NPE47" s="126"/>
      <c r="NPF47" s="126"/>
      <c r="NPG47" s="126"/>
      <c r="NPH47" s="126"/>
      <c r="NPI47" s="126"/>
      <c r="NPJ47" s="126"/>
      <c r="NPK47" s="126"/>
      <c r="NPL47" s="126"/>
      <c r="NPM47" s="126"/>
      <c r="NPN47" s="126"/>
      <c r="NPO47" s="126"/>
      <c r="NPP47" s="126"/>
      <c r="NPQ47" s="126"/>
      <c r="NPR47" s="126"/>
      <c r="NPS47" s="126"/>
      <c r="NPT47" s="126"/>
      <c r="NPU47" s="126"/>
      <c r="NPV47" s="126"/>
      <c r="NPW47" s="126"/>
      <c r="NPX47" s="126"/>
      <c r="NPY47" s="126"/>
      <c r="NPZ47" s="126"/>
      <c r="NQA47" s="126"/>
      <c r="NQB47" s="126"/>
      <c r="NQC47" s="126"/>
      <c r="NQD47" s="126"/>
      <c r="NQE47" s="126"/>
      <c r="NQF47" s="126"/>
      <c r="NQG47" s="126"/>
      <c r="NQH47" s="126"/>
      <c r="NQI47" s="126"/>
      <c r="NQJ47" s="126"/>
      <c r="NQK47" s="126"/>
      <c r="NQL47" s="126"/>
      <c r="NQM47" s="126"/>
      <c r="NQN47" s="126"/>
      <c r="NQO47" s="126"/>
      <c r="NQP47" s="126"/>
      <c r="NQQ47" s="126"/>
      <c r="NQR47" s="126"/>
      <c r="NQS47" s="126"/>
      <c r="NQT47" s="126"/>
      <c r="NQU47" s="126"/>
      <c r="NQV47" s="126"/>
      <c r="NQW47" s="126"/>
      <c r="NQX47" s="126"/>
      <c r="NQY47" s="126"/>
      <c r="NQZ47" s="126"/>
      <c r="NRA47" s="126"/>
      <c r="NRB47" s="126"/>
      <c r="NRC47" s="126"/>
      <c r="NRD47" s="126"/>
      <c r="NRE47" s="126"/>
      <c r="NRF47" s="126"/>
      <c r="NRG47" s="126"/>
      <c r="NRH47" s="126"/>
      <c r="NRI47" s="126"/>
      <c r="NRJ47" s="126"/>
      <c r="NRK47" s="126"/>
      <c r="NRL47" s="126"/>
      <c r="NRM47" s="126"/>
      <c r="NRN47" s="126"/>
      <c r="NRO47" s="126"/>
      <c r="NRP47" s="126"/>
      <c r="NRQ47" s="126"/>
      <c r="NRR47" s="126"/>
      <c r="NRS47" s="126"/>
      <c r="NRT47" s="126"/>
      <c r="NRU47" s="126"/>
      <c r="NRV47" s="126"/>
      <c r="NRW47" s="126"/>
      <c r="NRX47" s="126"/>
      <c r="NRY47" s="126"/>
      <c r="NRZ47" s="126"/>
      <c r="NSA47" s="126"/>
      <c r="NSB47" s="126"/>
      <c r="NSC47" s="126"/>
      <c r="NSD47" s="126"/>
      <c r="NSE47" s="126"/>
      <c r="NSF47" s="126"/>
      <c r="NSG47" s="126"/>
      <c r="NSH47" s="126"/>
      <c r="NSI47" s="126"/>
      <c r="NSJ47" s="126"/>
      <c r="NSK47" s="126"/>
      <c r="NSL47" s="126"/>
      <c r="NSM47" s="126"/>
      <c r="NSN47" s="126"/>
      <c r="NSO47" s="126"/>
      <c r="NSP47" s="126"/>
      <c r="NSQ47" s="126"/>
      <c r="NSR47" s="126"/>
      <c r="NSS47" s="126"/>
      <c r="NST47" s="126"/>
      <c r="NSU47" s="126"/>
      <c r="NSV47" s="126"/>
      <c r="NSW47" s="126"/>
      <c r="NSX47" s="126"/>
      <c r="NSY47" s="126"/>
      <c r="NSZ47" s="126"/>
      <c r="NTA47" s="126"/>
      <c r="NTB47" s="126"/>
      <c r="NTC47" s="126"/>
      <c r="NTD47" s="126"/>
      <c r="NTE47" s="126"/>
      <c r="NTF47" s="126"/>
      <c r="NTG47" s="126"/>
      <c r="NTH47" s="126"/>
      <c r="NTI47" s="126"/>
      <c r="NTJ47" s="126"/>
      <c r="NTK47" s="126"/>
      <c r="NTL47" s="126"/>
      <c r="NTM47" s="126"/>
      <c r="NTN47" s="126"/>
      <c r="NTO47" s="126"/>
      <c r="NTP47" s="126"/>
      <c r="NTQ47" s="126"/>
      <c r="NTR47" s="126"/>
      <c r="NTS47" s="126"/>
      <c r="NTT47" s="126"/>
      <c r="NTU47" s="126"/>
      <c r="NTV47" s="126"/>
      <c r="NTW47" s="126"/>
      <c r="NTX47" s="126"/>
      <c r="NTY47" s="126"/>
      <c r="NTZ47" s="126"/>
      <c r="NUA47" s="126"/>
      <c r="NUB47" s="126"/>
      <c r="NUC47" s="126"/>
      <c r="NUD47" s="126"/>
      <c r="NUE47" s="126"/>
      <c r="NUF47" s="126"/>
      <c r="NUG47" s="126"/>
      <c r="NUH47" s="126"/>
      <c r="NUI47" s="126"/>
      <c r="NUJ47" s="126"/>
      <c r="NUK47" s="126"/>
      <c r="NUL47" s="126"/>
      <c r="NUM47" s="126"/>
      <c r="NUN47" s="126"/>
      <c r="NUO47" s="126"/>
      <c r="NUP47" s="126"/>
      <c r="NUQ47" s="126"/>
      <c r="NUR47" s="126"/>
      <c r="NUS47" s="126"/>
      <c r="NUT47" s="126"/>
      <c r="NUU47" s="126"/>
      <c r="NUV47" s="126"/>
      <c r="NUW47" s="126"/>
      <c r="NUX47" s="126"/>
      <c r="NUY47" s="126"/>
      <c r="NUZ47" s="126"/>
      <c r="NVA47" s="126"/>
      <c r="NVB47" s="126"/>
      <c r="NVC47" s="126"/>
      <c r="NVD47" s="126"/>
      <c r="NVE47" s="126"/>
      <c r="NVF47" s="126"/>
      <c r="NVG47" s="126"/>
      <c r="NVH47" s="126"/>
      <c r="NVI47" s="126"/>
      <c r="NVJ47" s="126"/>
      <c r="NVK47" s="126"/>
      <c r="NVL47" s="126"/>
      <c r="NVM47" s="126"/>
      <c r="NVN47" s="126"/>
      <c r="NVO47" s="126"/>
      <c r="NVP47" s="126"/>
      <c r="NVQ47" s="126"/>
      <c r="NVR47" s="126"/>
      <c r="NVS47" s="126"/>
      <c r="NVT47" s="126"/>
      <c r="NVU47" s="126"/>
      <c r="NVV47" s="126"/>
      <c r="NVW47" s="126"/>
      <c r="NVX47" s="126"/>
      <c r="NVY47" s="126"/>
      <c r="NVZ47" s="126"/>
      <c r="NWA47" s="126"/>
      <c r="NWB47" s="126"/>
      <c r="NWC47" s="126"/>
      <c r="NWD47" s="126"/>
      <c r="NWE47" s="126"/>
      <c r="NWF47" s="126"/>
      <c r="NWG47" s="126"/>
      <c r="NWH47" s="126"/>
      <c r="NWI47" s="126"/>
      <c r="NWJ47" s="126"/>
      <c r="NWK47" s="126"/>
      <c r="NWL47" s="126"/>
      <c r="NWM47" s="126"/>
      <c r="NWN47" s="126"/>
      <c r="NWO47" s="126"/>
      <c r="NWP47" s="126"/>
      <c r="NWQ47" s="126"/>
      <c r="NWR47" s="126"/>
      <c r="NWS47" s="126"/>
      <c r="NWT47" s="126"/>
      <c r="NWU47" s="126"/>
      <c r="NWV47" s="126"/>
      <c r="NWW47" s="126"/>
      <c r="NWX47" s="126"/>
      <c r="NWY47" s="126"/>
      <c r="NWZ47" s="126"/>
      <c r="NXA47" s="126"/>
      <c r="NXB47" s="126"/>
      <c r="NXC47" s="126"/>
      <c r="NXD47" s="126"/>
      <c r="NXE47" s="126"/>
      <c r="NXF47" s="126"/>
      <c r="NXG47" s="126"/>
      <c r="NXH47" s="126"/>
      <c r="NXI47" s="126"/>
      <c r="NXJ47" s="126"/>
      <c r="NXK47" s="126"/>
      <c r="NXL47" s="126"/>
      <c r="NXM47" s="126"/>
      <c r="NXN47" s="126"/>
      <c r="NXO47" s="126"/>
      <c r="NXP47" s="126"/>
      <c r="NXQ47" s="126"/>
      <c r="NXR47" s="126"/>
      <c r="NXS47" s="126"/>
      <c r="NXT47" s="126"/>
      <c r="NXU47" s="126"/>
      <c r="NXV47" s="126"/>
      <c r="NXW47" s="126"/>
      <c r="NXX47" s="126"/>
      <c r="NXY47" s="126"/>
      <c r="NXZ47" s="126"/>
      <c r="NYA47" s="126"/>
      <c r="NYB47" s="126"/>
      <c r="NYC47" s="126"/>
      <c r="NYD47" s="126"/>
      <c r="NYE47" s="126"/>
      <c r="NYF47" s="126"/>
      <c r="NYG47" s="126"/>
      <c r="NYH47" s="126"/>
      <c r="NYI47" s="126"/>
      <c r="NYJ47" s="126"/>
      <c r="NYK47" s="126"/>
      <c r="NYL47" s="126"/>
      <c r="NYM47" s="126"/>
      <c r="NYN47" s="126"/>
      <c r="NYO47" s="126"/>
      <c r="NYP47" s="126"/>
      <c r="NYQ47" s="126"/>
      <c r="NYR47" s="126"/>
      <c r="NYS47" s="126"/>
      <c r="NYT47" s="126"/>
      <c r="NYU47" s="126"/>
      <c r="NYV47" s="126"/>
      <c r="NYW47" s="126"/>
      <c r="NYX47" s="126"/>
      <c r="NYY47" s="126"/>
      <c r="NYZ47" s="126"/>
      <c r="NZA47" s="126"/>
      <c r="NZB47" s="126"/>
      <c r="NZC47" s="126"/>
      <c r="NZD47" s="126"/>
      <c r="NZE47" s="126"/>
      <c r="NZF47" s="126"/>
      <c r="NZG47" s="126"/>
      <c r="NZH47" s="126"/>
      <c r="NZI47" s="126"/>
      <c r="NZJ47" s="126"/>
      <c r="NZK47" s="126"/>
      <c r="NZL47" s="126"/>
      <c r="NZM47" s="126"/>
      <c r="NZN47" s="126"/>
      <c r="NZO47" s="126"/>
      <c r="NZP47" s="126"/>
      <c r="NZQ47" s="126"/>
      <c r="NZR47" s="126"/>
      <c r="NZS47" s="126"/>
      <c r="NZT47" s="126"/>
      <c r="NZU47" s="126"/>
      <c r="NZV47" s="126"/>
      <c r="NZW47" s="126"/>
      <c r="NZX47" s="126"/>
      <c r="NZY47" s="126"/>
      <c r="NZZ47" s="126"/>
      <c r="OAA47" s="126"/>
      <c r="OAB47" s="126"/>
      <c r="OAC47" s="126"/>
      <c r="OAD47" s="126"/>
      <c r="OAE47" s="126"/>
      <c r="OAF47" s="126"/>
      <c r="OAG47" s="126"/>
      <c r="OAH47" s="126"/>
      <c r="OAI47" s="126"/>
      <c r="OAJ47" s="126"/>
      <c r="OAK47" s="126"/>
      <c r="OAL47" s="126"/>
      <c r="OAM47" s="126"/>
      <c r="OAN47" s="126"/>
      <c r="OAO47" s="126"/>
      <c r="OAP47" s="126"/>
      <c r="OAQ47" s="126"/>
      <c r="OAR47" s="126"/>
      <c r="OAS47" s="126"/>
      <c r="OAT47" s="126"/>
      <c r="OAU47" s="126"/>
      <c r="OAV47" s="126"/>
      <c r="OAW47" s="126"/>
      <c r="OAX47" s="126"/>
      <c r="OAY47" s="126"/>
      <c r="OAZ47" s="126"/>
      <c r="OBA47" s="126"/>
      <c r="OBB47" s="126"/>
      <c r="OBC47" s="126"/>
      <c r="OBD47" s="126"/>
      <c r="OBE47" s="126"/>
      <c r="OBF47" s="126"/>
      <c r="OBG47" s="126"/>
      <c r="OBH47" s="126"/>
      <c r="OBI47" s="126"/>
      <c r="OBJ47" s="126"/>
      <c r="OBK47" s="126"/>
      <c r="OBL47" s="126"/>
      <c r="OBM47" s="126"/>
      <c r="OBN47" s="126"/>
      <c r="OBO47" s="126"/>
      <c r="OBP47" s="126"/>
      <c r="OBQ47" s="126"/>
      <c r="OBR47" s="126"/>
      <c r="OBS47" s="126"/>
      <c r="OBT47" s="126"/>
      <c r="OBU47" s="126"/>
      <c r="OBV47" s="126"/>
      <c r="OBW47" s="126"/>
      <c r="OBX47" s="126"/>
      <c r="OBY47" s="126"/>
      <c r="OBZ47" s="126"/>
      <c r="OCA47" s="126"/>
      <c r="OCB47" s="126"/>
      <c r="OCC47" s="126"/>
      <c r="OCD47" s="126"/>
      <c r="OCE47" s="126"/>
      <c r="OCF47" s="126"/>
      <c r="OCG47" s="126"/>
      <c r="OCH47" s="126"/>
      <c r="OCI47" s="126"/>
      <c r="OCJ47" s="126"/>
      <c r="OCK47" s="126"/>
      <c r="OCL47" s="126"/>
      <c r="OCM47" s="126"/>
      <c r="OCN47" s="126"/>
      <c r="OCO47" s="126"/>
      <c r="OCP47" s="126"/>
      <c r="OCQ47" s="126"/>
      <c r="OCR47" s="126"/>
      <c r="OCS47" s="126"/>
      <c r="OCT47" s="126"/>
      <c r="OCU47" s="126"/>
      <c r="OCV47" s="126"/>
      <c r="OCW47" s="126"/>
      <c r="OCX47" s="126"/>
      <c r="OCY47" s="126"/>
      <c r="OCZ47" s="126"/>
      <c r="ODA47" s="126"/>
      <c r="ODB47" s="126"/>
      <c r="ODC47" s="126"/>
      <c r="ODD47" s="126"/>
      <c r="ODE47" s="126"/>
      <c r="ODF47" s="126"/>
      <c r="ODG47" s="126"/>
      <c r="ODH47" s="126"/>
      <c r="ODI47" s="126"/>
      <c r="ODJ47" s="126"/>
      <c r="ODK47" s="126"/>
      <c r="ODL47" s="126"/>
      <c r="ODM47" s="126"/>
      <c r="ODN47" s="126"/>
      <c r="ODO47" s="126"/>
      <c r="ODP47" s="126"/>
      <c r="ODQ47" s="126"/>
      <c r="ODR47" s="126"/>
      <c r="ODS47" s="126"/>
      <c r="ODT47" s="126"/>
      <c r="ODU47" s="126"/>
      <c r="ODV47" s="126"/>
      <c r="ODW47" s="126"/>
      <c r="ODX47" s="126"/>
      <c r="ODY47" s="126"/>
      <c r="ODZ47" s="126"/>
      <c r="OEA47" s="126"/>
      <c r="OEB47" s="126"/>
      <c r="OEC47" s="126"/>
      <c r="OED47" s="126"/>
      <c r="OEE47" s="126"/>
      <c r="OEF47" s="126"/>
      <c r="OEG47" s="126"/>
      <c r="OEH47" s="126"/>
      <c r="OEI47" s="126"/>
      <c r="OEJ47" s="126"/>
      <c r="OEK47" s="126"/>
      <c r="OEL47" s="126"/>
      <c r="OEM47" s="126"/>
      <c r="OEN47" s="126"/>
      <c r="OEO47" s="126"/>
      <c r="OEP47" s="126"/>
      <c r="OEQ47" s="126"/>
      <c r="OER47" s="126"/>
      <c r="OES47" s="126"/>
      <c r="OET47" s="126"/>
      <c r="OEU47" s="126"/>
      <c r="OEV47" s="126"/>
      <c r="OEW47" s="126"/>
      <c r="OEX47" s="126"/>
      <c r="OEY47" s="126"/>
      <c r="OEZ47" s="126"/>
      <c r="OFA47" s="126"/>
      <c r="OFB47" s="126"/>
      <c r="OFC47" s="126"/>
      <c r="OFD47" s="126"/>
      <c r="OFE47" s="126"/>
      <c r="OFF47" s="126"/>
      <c r="OFG47" s="126"/>
      <c r="OFH47" s="126"/>
      <c r="OFI47" s="126"/>
      <c r="OFJ47" s="126"/>
      <c r="OFK47" s="126"/>
      <c r="OFL47" s="126"/>
      <c r="OFM47" s="126"/>
      <c r="OFN47" s="126"/>
      <c r="OFO47" s="126"/>
      <c r="OFP47" s="126"/>
      <c r="OFQ47" s="126"/>
      <c r="OFR47" s="126"/>
      <c r="OFS47" s="126"/>
      <c r="OFT47" s="126"/>
      <c r="OFU47" s="126"/>
      <c r="OFV47" s="126"/>
      <c r="OFW47" s="126"/>
      <c r="OFX47" s="126"/>
      <c r="OFY47" s="126"/>
      <c r="OFZ47" s="126"/>
      <c r="OGA47" s="126"/>
      <c r="OGB47" s="126"/>
      <c r="OGC47" s="126"/>
      <c r="OGD47" s="126"/>
      <c r="OGE47" s="126"/>
      <c r="OGF47" s="126"/>
      <c r="OGG47" s="126"/>
      <c r="OGH47" s="126"/>
      <c r="OGI47" s="126"/>
      <c r="OGJ47" s="126"/>
      <c r="OGK47" s="126"/>
      <c r="OGL47" s="126"/>
      <c r="OGM47" s="126"/>
      <c r="OGN47" s="126"/>
      <c r="OGO47" s="126"/>
      <c r="OGP47" s="126"/>
      <c r="OGQ47" s="126"/>
      <c r="OGR47" s="126"/>
      <c r="OGS47" s="126"/>
      <c r="OGT47" s="126"/>
      <c r="OGU47" s="126"/>
      <c r="OGV47" s="126"/>
      <c r="OGW47" s="126"/>
      <c r="OGX47" s="126"/>
      <c r="OGY47" s="126"/>
      <c r="OGZ47" s="126"/>
      <c r="OHA47" s="126"/>
      <c r="OHB47" s="126"/>
      <c r="OHC47" s="126"/>
      <c r="OHD47" s="126"/>
      <c r="OHE47" s="126"/>
      <c r="OHF47" s="126"/>
      <c r="OHG47" s="126"/>
      <c r="OHH47" s="126"/>
      <c r="OHI47" s="126"/>
      <c r="OHJ47" s="126"/>
      <c r="OHK47" s="126"/>
      <c r="OHL47" s="126"/>
      <c r="OHM47" s="126"/>
      <c r="OHN47" s="126"/>
      <c r="OHO47" s="126"/>
      <c r="OHP47" s="126"/>
      <c r="OHQ47" s="126"/>
      <c r="OHR47" s="126"/>
      <c r="OHS47" s="126"/>
      <c r="OHT47" s="126"/>
      <c r="OHU47" s="126"/>
      <c r="OHV47" s="126"/>
      <c r="OHW47" s="126"/>
      <c r="OHX47" s="126"/>
      <c r="OHY47" s="126"/>
      <c r="OHZ47" s="126"/>
      <c r="OIA47" s="126"/>
      <c r="OIB47" s="126"/>
      <c r="OIC47" s="126"/>
      <c r="OID47" s="126"/>
      <c r="OIE47" s="126"/>
      <c r="OIF47" s="126"/>
      <c r="OIG47" s="126"/>
      <c r="OIH47" s="126"/>
      <c r="OII47" s="126"/>
      <c r="OIJ47" s="126"/>
      <c r="OIK47" s="126"/>
      <c r="OIL47" s="126"/>
      <c r="OIM47" s="126"/>
      <c r="OIN47" s="126"/>
      <c r="OIO47" s="126"/>
      <c r="OIP47" s="126"/>
      <c r="OIQ47" s="126"/>
      <c r="OIR47" s="126"/>
      <c r="OIS47" s="126"/>
      <c r="OIT47" s="126"/>
      <c r="OIU47" s="126"/>
      <c r="OIV47" s="126"/>
      <c r="OIW47" s="126"/>
      <c r="OIX47" s="126"/>
      <c r="OIY47" s="126"/>
      <c r="OIZ47" s="126"/>
      <c r="OJA47" s="126"/>
      <c r="OJB47" s="126"/>
      <c r="OJC47" s="126"/>
      <c r="OJD47" s="126"/>
      <c r="OJE47" s="126"/>
      <c r="OJF47" s="126"/>
      <c r="OJG47" s="126"/>
      <c r="OJH47" s="126"/>
      <c r="OJI47" s="126"/>
      <c r="OJJ47" s="126"/>
      <c r="OJK47" s="126"/>
      <c r="OJL47" s="126"/>
      <c r="OJM47" s="126"/>
      <c r="OJN47" s="126"/>
      <c r="OJO47" s="126"/>
      <c r="OJP47" s="126"/>
      <c r="OJQ47" s="126"/>
      <c r="OJR47" s="126"/>
      <c r="OJS47" s="126"/>
      <c r="OJT47" s="126"/>
      <c r="OJU47" s="126"/>
      <c r="OJV47" s="126"/>
      <c r="OJW47" s="126"/>
      <c r="OJX47" s="126"/>
      <c r="OJY47" s="126"/>
      <c r="OJZ47" s="126"/>
      <c r="OKA47" s="126"/>
      <c r="OKB47" s="126"/>
      <c r="OKC47" s="126"/>
      <c r="OKD47" s="126"/>
      <c r="OKE47" s="126"/>
      <c r="OKF47" s="126"/>
      <c r="OKG47" s="126"/>
      <c r="OKH47" s="126"/>
      <c r="OKI47" s="126"/>
      <c r="OKJ47" s="126"/>
      <c r="OKK47" s="126"/>
      <c r="OKL47" s="126"/>
      <c r="OKM47" s="126"/>
      <c r="OKN47" s="126"/>
      <c r="OKO47" s="126"/>
      <c r="OKP47" s="126"/>
      <c r="OKQ47" s="126"/>
      <c r="OKR47" s="126"/>
      <c r="OKS47" s="126"/>
      <c r="OKT47" s="126"/>
      <c r="OKU47" s="126"/>
      <c r="OKV47" s="126"/>
      <c r="OKW47" s="126"/>
      <c r="OKX47" s="126"/>
      <c r="OKY47" s="126"/>
      <c r="OKZ47" s="126"/>
      <c r="OLA47" s="126"/>
      <c r="OLB47" s="126"/>
      <c r="OLC47" s="126"/>
      <c r="OLD47" s="126"/>
      <c r="OLE47" s="126"/>
      <c r="OLF47" s="126"/>
      <c r="OLG47" s="126"/>
      <c r="OLH47" s="126"/>
      <c r="OLI47" s="126"/>
      <c r="OLJ47" s="126"/>
      <c r="OLK47" s="126"/>
      <c r="OLL47" s="126"/>
      <c r="OLM47" s="126"/>
      <c r="OLN47" s="126"/>
      <c r="OLO47" s="126"/>
      <c r="OLP47" s="126"/>
      <c r="OLQ47" s="126"/>
      <c r="OLR47" s="126"/>
      <c r="OLS47" s="126"/>
      <c r="OLT47" s="126"/>
      <c r="OLU47" s="126"/>
      <c r="OLV47" s="126"/>
      <c r="OLW47" s="126"/>
      <c r="OLX47" s="126"/>
      <c r="OLY47" s="126"/>
      <c r="OLZ47" s="126"/>
      <c r="OMA47" s="126"/>
      <c r="OMB47" s="126"/>
      <c r="OMC47" s="126"/>
      <c r="OMD47" s="126"/>
      <c r="OME47" s="126"/>
      <c r="OMF47" s="126"/>
      <c r="OMG47" s="126"/>
      <c r="OMH47" s="126"/>
      <c r="OMI47" s="126"/>
      <c r="OMJ47" s="126"/>
      <c r="OMK47" s="126"/>
      <c r="OML47" s="126"/>
      <c r="OMM47" s="126"/>
      <c r="OMN47" s="126"/>
      <c r="OMO47" s="126"/>
      <c r="OMP47" s="126"/>
      <c r="OMQ47" s="126"/>
      <c r="OMR47" s="126"/>
      <c r="OMS47" s="126"/>
      <c r="OMT47" s="126"/>
      <c r="OMU47" s="126"/>
      <c r="OMV47" s="126"/>
      <c r="OMW47" s="126"/>
      <c r="OMX47" s="126"/>
      <c r="OMY47" s="126"/>
      <c r="OMZ47" s="126"/>
      <c r="ONA47" s="126"/>
      <c r="ONB47" s="126"/>
      <c r="ONC47" s="126"/>
      <c r="OND47" s="126"/>
      <c r="ONE47" s="126"/>
      <c r="ONF47" s="126"/>
      <c r="ONG47" s="126"/>
      <c r="ONH47" s="126"/>
      <c r="ONI47" s="126"/>
      <c r="ONJ47" s="126"/>
      <c r="ONK47" s="126"/>
      <c r="ONL47" s="126"/>
      <c r="ONM47" s="126"/>
      <c r="ONN47" s="126"/>
      <c r="ONO47" s="126"/>
      <c r="ONP47" s="126"/>
      <c r="ONQ47" s="126"/>
      <c r="ONR47" s="126"/>
      <c r="ONS47" s="126"/>
      <c r="ONT47" s="126"/>
      <c r="ONU47" s="126"/>
      <c r="ONV47" s="126"/>
      <c r="ONW47" s="126"/>
      <c r="ONX47" s="126"/>
      <c r="ONY47" s="126"/>
      <c r="ONZ47" s="126"/>
      <c r="OOA47" s="126"/>
      <c r="OOB47" s="126"/>
      <c r="OOC47" s="126"/>
      <c r="OOD47" s="126"/>
      <c r="OOE47" s="126"/>
      <c r="OOF47" s="126"/>
      <c r="OOG47" s="126"/>
      <c r="OOH47" s="126"/>
      <c r="OOI47" s="126"/>
      <c r="OOJ47" s="126"/>
      <c r="OOK47" s="126"/>
      <c r="OOL47" s="126"/>
      <c r="OOM47" s="126"/>
      <c r="OON47" s="126"/>
      <c r="OOO47" s="126"/>
      <c r="OOP47" s="126"/>
      <c r="OOQ47" s="126"/>
      <c r="OOR47" s="126"/>
      <c r="OOS47" s="126"/>
      <c r="OOT47" s="126"/>
      <c r="OOU47" s="126"/>
      <c r="OOV47" s="126"/>
      <c r="OOW47" s="126"/>
      <c r="OOX47" s="126"/>
      <c r="OOY47" s="126"/>
      <c r="OOZ47" s="126"/>
      <c r="OPA47" s="126"/>
      <c r="OPB47" s="126"/>
      <c r="OPC47" s="126"/>
      <c r="OPD47" s="126"/>
      <c r="OPE47" s="126"/>
      <c r="OPF47" s="126"/>
      <c r="OPG47" s="126"/>
      <c r="OPH47" s="126"/>
      <c r="OPI47" s="126"/>
      <c r="OPJ47" s="126"/>
      <c r="OPK47" s="126"/>
      <c r="OPL47" s="126"/>
      <c r="OPM47" s="126"/>
      <c r="OPN47" s="126"/>
      <c r="OPO47" s="126"/>
      <c r="OPP47" s="126"/>
      <c r="OPQ47" s="126"/>
      <c r="OPR47" s="126"/>
      <c r="OPS47" s="126"/>
      <c r="OPT47" s="126"/>
      <c r="OPU47" s="126"/>
      <c r="OPV47" s="126"/>
      <c r="OPW47" s="126"/>
      <c r="OPX47" s="126"/>
      <c r="OPY47" s="126"/>
      <c r="OPZ47" s="126"/>
      <c r="OQA47" s="126"/>
      <c r="OQB47" s="126"/>
      <c r="OQC47" s="126"/>
      <c r="OQD47" s="126"/>
      <c r="OQE47" s="126"/>
      <c r="OQF47" s="126"/>
      <c r="OQG47" s="126"/>
      <c r="OQH47" s="126"/>
      <c r="OQI47" s="126"/>
      <c r="OQJ47" s="126"/>
      <c r="OQK47" s="126"/>
      <c r="OQL47" s="126"/>
      <c r="OQM47" s="126"/>
      <c r="OQN47" s="126"/>
      <c r="OQO47" s="126"/>
      <c r="OQP47" s="126"/>
      <c r="OQQ47" s="126"/>
      <c r="OQR47" s="126"/>
      <c r="OQS47" s="126"/>
      <c r="OQT47" s="126"/>
      <c r="OQU47" s="126"/>
      <c r="OQV47" s="126"/>
      <c r="OQW47" s="126"/>
      <c r="OQX47" s="126"/>
      <c r="OQY47" s="126"/>
      <c r="OQZ47" s="126"/>
      <c r="ORA47" s="126"/>
      <c r="ORB47" s="126"/>
      <c r="ORC47" s="126"/>
      <c r="ORD47" s="126"/>
      <c r="ORE47" s="126"/>
      <c r="ORF47" s="126"/>
      <c r="ORG47" s="126"/>
      <c r="ORH47" s="126"/>
      <c r="ORI47" s="126"/>
      <c r="ORJ47" s="126"/>
      <c r="ORK47" s="126"/>
      <c r="ORL47" s="126"/>
      <c r="ORM47" s="126"/>
      <c r="ORN47" s="126"/>
      <c r="ORO47" s="126"/>
      <c r="ORP47" s="126"/>
      <c r="ORQ47" s="126"/>
      <c r="ORR47" s="126"/>
      <c r="ORS47" s="126"/>
      <c r="ORT47" s="126"/>
      <c r="ORU47" s="126"/>
      <c r="ORV47" s="126"/>
      <c r="ORW47" s="126"/>
      <c r="ORX47" s="126"/>
      <c r="ORY47" s="126"/>
      <c r="ORZ47" s="126"/>
      <c r="OSA47" s="126"/>
      <c r="OSB47" s="126"/>
      <c r="OSC47" s="126"/>
      <c r="OSD47" s="126"/>
      <c r="OSE47" s="126"/>
      <c r="OSF47" s="126"/>
      <c r="OSG47" s="126"/>
      <c r="OSH47" s="126"/>
      <c r="OSI47" s="126"/>
      <c r="OSJ47" s="126"/>
      <c r="OSK47" s="126"/>
      <c r="OSL47" s="126"/>
      <c r="OSM47" s="126"/>
      <c r="OSN47" s="126"/>
      <c r="OSO47" s="126"/>
      <c r="OSP47" s="126"/>
      <c r="OSQ47" s="126"/>
      <c r="OSR47" s="126"/>
      <c r="OSS47" s="126"/>
      <c r="OST47" s="126"/>
      <c r="OSU47" s="126"/>
      <c r="OSV47" s="126"/>
      <c r="OSW47" s="126"/>
      <c r="OSX47" s="126"/>
      <c r="OSY47" s="126"/>
      <c r="OSZ47" s="126"/>
      <c r="OTA47" s="126"/>
      <c r="OTB47" s="126"/>
      <c r="OTC47" s="126"/>
      <c r="OTD47" s="126"/>
      <c r="OTE47" s="126"/>
      <c r="OTF47" s="126"/>
      <c r="OTG47" s="126"/>
      <c r="OTH47" s="126"/>
      <c r="OTI47" s="126"/>
      <c r="OTJ47" s="126"/>
      <c r="OTK47" s="126"/>
      <c r="OTL47" s="126"/>
      <c r="OTM47" s="126"/>
      <c r="OTN47" s="126"/>
      <c r="OTO47" s="126"/>
      <c r="OTP47" s="126"/>
      <c r="OTQ47" s="126"/>
      <c r="OTR47" s="126"/>
      <c r="OTS47" s="126"/>
      <c r="OTT47" s="126"/>
      <c r="OTU47" s="126"/>
      <c r="OTV47" s="126"/>
      <c r="OTW47" s="126"/>
      <c r="OTX47" s="126"/>
      <c r="OTY47" s="126"/>
      <c r="OTZ47" s="126"/>
      <c r="OUA47" s="126"/>
      <c r="OUB47" s="126"/>
      <c r="OUC47" s="126"/>
      <c r="OUD47" s="126"/>
      <c r="OUE47" s="126"/>
      <c r="OUF47" s="126"/>
      <c r="OUG47" s="126"/>
      <c r="OUH47" s="126"/>
      <c r="OUI47" s="126"/>
      <c r="OUJ47" s="126"/>
      <c r="OUK47" s="126"/>
      <c r="OUL47" s="126"/>
      <c r="OUM47" s="126"/>
      <c r="OUN47" s="126"/>
      <c r="OUO47" s="126"/>
      <c r="OUP47" s="126"/>
      <c r="OUQ47" s="126"/>
      <c r="OUR47" s="126"/>
      <c r="OUS47" s="126"/>
      <c r="OUT47" s="126"/>
      <c r="OUU47" s="126"/>
      <c r="OUV47" s="126"/>
      <c r="OUW47" s="126"/>
      <c r="OUX47" s="126"/>
      <c r="OUY47" s="126"/>
      <c r="OUZ47" s="126"/>
      <c r="OVA47" s="126"/>
      <c r="OVB47" s="126"/>
      <c r="OVC47" s="126"/>
      <c r="OVD47" s="126"/>
      <c r="OVE47" s="126"/>
      <c r="OVF47" s="126"/>
      <c r="OVG47" s="126"/>
      <c r="OVH47" s="126"/>
      <c r="OVI47" s="126"/>
      <c r="OVJ47" s="126"/>
      <c r="OVK47" s="126"/>
      <c r="OVL47" s="126"/>
      <c r="OVM47" s="126"/>
      <c r="OVN47" s="126"/>
      <c r="OVO47" s="126"/>
      <c r="OVP47" s="126"/>
      <c r="OVQ47" s="126"/>
      <c r="OVR47" s="126"/>
      <c r="OVS47" s="126"/>
      <c r="OVT47" s="126"/>
      <c r="OVU47" s="126"/>
      <c r="OVV47" s="126"/>
      <c r="OVW47" s="126"/>
      <c r="OVX47" s="126"/>
      <c r="OVY47" s="126"/>
      <c r="OVZ47" s="126"/>
      <c r="OWA47" s="126"/>
      <c r="OWB47" s="126"/>
      <c r="OWC47" s="126"/>
      <c r="OWD47" s="126"/>
      <c r="OWE47" s="126"/>
      <c r="OWF47" s="126"/>
      <c r="OWG47" s="126"/>
      <c r="OWH47" s="126"/>
      <c r="OWI47" s="126"/>
      <c r="OWJ47" s="126"/>
      <c r="OWK47" s="126"/>
      <c r="OWL47" s="126"/>
      <c r="OWM47" s="126"/>
      <c r="OWN47" s="126"/>
      <c r="OWO47" s="126"/>
      <c r="OWP47" s="126"/>
      <c r="OWQ47" s="126"/>
      <c r="OWR47" s="126"/>
      <c r="OWS47" s="126"/>
      <c r="OWT47" s="126"/>
      <c r="OWU47" s="126"/>
      <c r="OWV47" s="126"/>
      <c r="OWW47" s="126"/>
      <c r="OWX47" s="126"/>
      <c r="OWY47" s="126"/>
      <c r="OWZ47" s="126"/>
      <c r="OXA47" s="126"/>
      <c r="OXB47" s="126"/>
      <c r="OXC47" s="126"/>
      <c r="OXD47" s="126"/>
      <c r="OXE47" s="126"/>
      <c r="OXF47" s="126"/>
      <c r="OXG47" s="126"/>
      <c r="OXH47" s="126"/>
      <c r="OXI47" s="126"/>
      <c r="OXJ47" s="126"/>
      <c r="OXK47" s="126"/>
      <c r="OXL47" s="126"/>
      <c r="OXM47" s="126"/>
      <c r="OXN47" s="126"/>
      <c r="OXO47" s="126"/>
      <c r="OXP47" s="126"/>
      <c r="OXQ47" s="126"/>
      <c r="OXR47" s="126"/>
      <c r="OXS47" s="126"/>
      <c r="OXT47" s="126"/>
      <c r="OXU47" s="126"/>
      <c r="OXV47" s="126"/>
      <c r="OXW47" s="126"/>
      <c r="OXX47" s="126"/>
      <c r="OXY47" s="126"/>
      <c r="OXZ47" s="126"/>
      <c r="OYA47" s="126"/>
      <c r="OYB47" s="126"/>
      <c r="OYC47" s="126"/>
      <c r="OYD47" s="126"/>
      <c r="OYE47" s="126"/>
      <c r="OYF47" s="126"/>
      <c r="OYG47" s="126"/>
      <c r="OYH47" s="126"/>
      <c r="OYI47" s="126"/>
      <c r="OYJ47" s="126"/>
      <c r="OYK47" s="126"/>
      <c r="OYL47" s="126"/>
      <c r="OYM47" s="126"/>
      <c r="OYN47" s="126"/>
      <c r="OYO47" s="126"/>
      <c r="OYP47" s="126"/>
      <c r="OYQ47" s="126"/>
      <c r="OYR47" s="126"/>
      <c r="OYS47" s="126"/>
      <c r="OYT47" s="126"/>
      <c r="OYU47" s="126"/>
      <c r="OYV47" s="126"/>
      <c r="OYW47" s="126"/>
      <c r="OYX47" s="126"/>
      <c r="OYY47" s="126"/>
      <c r="OYZ47" s="126"/>
      <c r="OZA47" s="126"/>
      <c r="OZB47" s="126"/>
      <c r="OZC47" s="126"/>
      <c r="OZD47" s="126"/>
      <c r="OZE47" s="126"/>
      <c r="OZF47" s="126"/>
      <c r="OZG47" s="126"/>
      <c r="OZH47" s="126"/>
      <c r="OZI47" s="126"/>
      <c r="OZJ47" s="126"/>
      <c r="OZK47" s="126"/>
      <c r="OZL47" s="126"/>
      <c r="OZM47" s="126"/>
      <c r="OZN47" s="126"/>
      <c r="OZO47" s="126"/>
      <c r="OZP47" s="126"/>
      <c r="OZQ47" s="126"/>
      <c r="OZR47" s="126"/>
      <c r="OZS47" s="126"/>
      <c r="OZT47" s="126"/>
      <c r="OZU47" s="126"/>
      <c r="OZV47" s="126"/>
      <c r="OZW47" s="126"/>
      <c r="OZX47" s="126"/>
      <c r="OZY47" s="126"/>
      <c r="OZZ47" s="126"/>
      <c r="PAA47" s="126"/>
      <c r="PAB47" s="126"/>
      <c r="PAC47" s="126"/>
      <c r="PAD47" s="126"/>
      <c r="PAE47" s="126"/>
      <c r="PAF47" s="126"/>
      <c r="PAG47" s="126"/>
      <c r="PAH47" s="126"/>
      <c r="PAI47" s="126"/>
      <c r="PAJ47" s="126"/>
      <c r="PAK47" s="126"/>
      <c r="PAL47" s="126"/>
      <c r="PAM47" s="126"/>
      <c r="PAN47" s="126"/>
      <c r="PAO47" s="126"/>
      <c r="PAP47" s="126"/>
      <c r="PAQ47" s="126"/>
      <c r="PAR47" s="126"/>
      <c r="PAS47" s="126"/>
      <c r="PAT47" s="126"/>
      <c r="PAU47" s="126"/>
      <c r="PAV47" s="126"/>
      <c r="PAW47" s="126"/>
      <c r="PAX47" s="126"/>
      <c r="PAY47" s="126"/>
      <c r="PAZ47" s="126"/>
      <c r="PBA47" s="126"/>
      <c r="PBB47" s="126"/>
      <c r="PBC47" s="126"/>
      <c r="PBD47" s="126"/>
      <c r="PBE47" s="126"/>
      <c r="PBF47" s="126"/>
      <c r="PBG47" s="126"/>
      <c r="PBH47" s="126"/>
      <c r="PBI47" s="126"/>
      <c r="PBJ47" s="126"/>
      <c r="PBK47" s="126"/>
      <c r="PBL47" s="126"/>
      <c r="PBM47" s="126"/>
      <c r="PBN47" s="126"/>
      <c r="PBO47" s="126"/>
      <c r="PBP47" s="126"/>
      <c r="PBQ47" s="126"/>
      <c r="PBR47" s="126"/>
      <c r="PBS47" s="126"/>
      <c r="PBT47" s="126"/>
      <c r="PBU47" s="126"/>
      <c r="PBV47" s="126"/>
      <c r="PBW47" s="126"/>
      <c r="PBX47" s="126"/>
      <c r="PBY47" s="126"/>
      <c r="PBZ47" s="126"/>
      <c r="PCA47" s="126"/>
      <c r="PCB47" s="126"/>
      <c r="PCC47" s="126"/>
      <c r="PCD47" s="126"/>
      <c r="PCE47" s="126"/>
      <c r="PCF47" s="126"/>
      <c r="PCG47" s="126"/>
      <c r="PCH47" s="126"/>
      <c r="PCI47" s="126"/>
      <c r="PCJ47" s="126"/>
      <c r="PCK47" s="126"/>
      <c r="PCL47" s="126"/>
      <c r="PCM47" s="126"/>
      <c r="PCN47" s="126"/>
      <c r="PCO47" s="126"/>
      <c r="PCP47" s="126"/>
      <c r="PCQ47" s="126"/>
      <c r="PCR47" s="126"/>
      <c r="PCS47" s="126"/>
      <c r="PCT47" s="126"/>
      <c r="PCU47" s="126"/>
      <c r="PCV47" s="126"/>
      <c r="PCW47" s="126"/>
      <c r="PCX47" s="126"/>
      <c r="PCY47" s="126"/>
      <c r="PCZ47" s="126"/>
      <c r="PDA47" s="126"/>
      <c r="PDB47" s="126"/>
      <c r="PDC47" s="126"/>
      <c r="PDD47" s="126"/>
      <c r="PDE47" s="126"/>
      <c r="PDF47" s="126"/>
      <c r="PDG47" s="126"/>
      <c r="PDH47" s="126"/>
      <c r="PDI47" s="126"/>
      <c r="PDJ47" s="126"/>
      <c r="PDK47" s="126"/>
      <c r="PDL47" s="126"/>
      <c r="PDM47" s="126"/>
      <c r="PDN47" s="126"/>
      <c r="PDO47" s="126"/>
      <c r="PDP47" s="126"/>
      <c r="PDQ47" s="126"/>
      <c r="PDR47" s="126"/>
      <c r="PDS47" s="126"/>
      <c r="PDT47" s="126"/>
      <c r="PDU47" s="126"/>
      <c r="PDV47" s="126"/>
      <c r="PDW47" s="126"/>
      <c r="PDX47" s="126"/>
      <c r="PDY47" s="126"/>
      <c r="PDZ47" s="126"/>
      <c r="PEA47" s="126"/>
      <c r="PEB47" s="126"/>
      <c r="PEC47" s="126"/>
      <c r="PED47" s="126"/>
      <c r="PEE47" s="126"/>
      <c r="PEF47" s="126"/>
      <c r="PEG47" s="126"/>
      <c r="PEH47" s="126"/>
      <c r="PEI47" s="126"/>
      <c r="PEJ47" s="126"/>
      <c r="PEK47" s="126"/>
      <c r="PEL47" s="126"/>
      <c r="PEM47" s="126"/>
      <c r="PEN47" s="126"/>
      <c r="PEO47" s="126"/>
      <c r="PEP47" s="126"/>
      <c r="PEQ47" s="126"/>
      <c r="PER47" s="126"/>
      <c r="PES47" s="126"/>
      <c r="PET47" s="126"/>
      <c r="PEU47" s="126"/>
      <c r="PEV47" s="126"/>
      <c r="PEW47" s="126"/>
      <c r="PEX47" s="126"/>
      <c r="PEY47" s="126"/>
      <c r="PEZ47" s="126"/>
      <c r="PFA47" s="126"/>
      <c r="PFB47" s="126"/>
      <c r="PFC47" s="126"/>
      <c r="PFD47" s="126"/>
      <c r="PFE47" s="126"/>
      <c r="PFF47" s="126"/>
      <c r="PFG47" s="126"/>
      <c r="PFH47" s="126"/>
      <c r="PFI47" s="126"/>
      <c r="PFJ47" s="126"/>
      <c r="PFK47" s="126"/>
      <c r="PFL47" s="126"/>
      <c r="PFM47" s="126"/>
      <c r="PFN47" s="126"/>
      <c r="PFO47" s="126"/>
      <c r="PFP47" s="126"/>
      <c r="PFQ47" s="126"/>
      <c r="PFR47" s="126"/>
      <c r="PFS47" s="126"/>
      <c r="PFT47" s="126"/>
      <c r="PFU47" s="126"/>
      <c r="PFV47" s="126"/>
      <c r="PFW47" s="126"/>
      <c r="PFX47" s="126"/>
      <c r="PFY47" s="126"/>
      <c r="PFZ47" s="126"/>
      <c r="PGA47" s="126"/>
      <c r="PGB47" s="126"/>
      <c r="PGC47" s="126"/>
      <c r="PGD47" s="126"/>
      <c r="PGE47" s="126"/>
      <c r="PGF47" s="126"/>
      <c r="PGG47" s="126"/>
      <c r="PGH47" s="126"/>
      <c r="PGI47" s="126"/>
      <c r="PGJ47" s="126"/>
      <c r="PGK47" s="126"/>
      <c r="PGL47" s="126"/>
      <c r="PGM47" s="126"/>
      <c r="PGN47" s="126"/>
      <c r="PGO47" s="126"/>
      <c r="PGP47" s="126"/>
      <c r="PGQ47" s="126"/>
      <c r="PGR47" s="126"/>
      <c r="PGS47" s="126"/>
      <c r="PGT47" s="126"/>
      <c r="PGU47" s="126"/>
      <c r="PGV47" s="126"/>
      <c r="PGW47" s="126"/>
      <c r="PGX47" s="126"/>
      <c r="PGY47" s="126"/>
      <c r="PGZ47" s="126"/>
      <c r="PHA47" s="126"/>
      <c r="PHB47" s="126"/>
      <c r="PHC47" s="126"/>
      <c r="PHD47" s="126"/>
      <c r="PHE47" s="126"/>
      <c r="PHF47" s="126"/>
      <c r="PHG47" s="126"/>
      <c r="PHH47" s="126"/>
      <c r="PHI47" s="126"/>
      <c r="PHJ47" s="126"/>
      <c r="PHK47" s="126"/>
      <c r="PHL47" s="126"/>
      <c r="PHM47" s="126"/>
      <c r="PHN47" s="126"/>
      <c r="PHO47" s="126"/>
      <c r="PHP47" s="126"/>
      <c r="PHQ47" s="126"/>
      <c r="PHR47" s="126"/>
      <c r="PHS47" s="126"/>
      <c r="PHT47" s="126"/>
      <c r="PHU47" s="126"/>
      <c r="PHV47" s="126"/>
      <c r="PHW47" s="126"/>
      <c r="PHX47" s="126"/>
      <c r="PHY47" s="126"/>
      <c r="PHZ47" s="126"/>
      <c r="PIA47" s="126"/>
      <c r="PIB47" s="126"/>
      <c r="PIC47" s="126"/>
      <c r="PID47" s="126"/>
      <c r="PIE47" s="126"/>
      <c r="PIF47" s="126"/>
      <c r="PIG47" s="126"/>
      <c r="PIH47" s="126"/>
      <c r="PII47" s="126"/>
      <c r="PIJ47" s="126"/>
      <c r="PIK47" s="126"/>
      <c r="PIL47" s="126"/>
      <c r="PIM47" s="126"/>
      <c r="PIN47" s="126"/>
      <c r="PIO47" s="126"/>
      <c r="PIP47" s="126"/>
      <c r="PIQ47" s="126"/>
      <c r="PIR47" s="126"/>
      <c r="PIS47" s="126"/>
      <c r="PIT47" s="126"/>
      <c r="PIU47" s="126"/>
      <c r="PIV47" s="126"/>
      <c r="PIW47" s="126"/>
      <c r="PIX47" s="126"/>
      <c r="PIY47" s="126"/>
      <c r="PIZ47" s="126"/>
      <c r="PJA47" s="126"/>
      <c r="PJB47" s="126"/>
      <c r="PJC47" s="126"/>
      <c r="PJD47" s="126"/>
      <c r="PJE47" s="126"/>
      <c r="PJF47" s="126"/>
      <c r="PJG47" s="126"/>
      <c r="PJH47" s="126"/>
      <c r="PJI47" s="126"/>
      <c r="PJJ47" s="126"/>
      <c r="PJK47" s="126"/>
      <c r="PJL47" s="126"/>
      <c r="PJM47" s="126"/>
      <c r="PJN47" s="126"/>
      <c r="PJO47" s="126"/>
      <c r="PJP47" s="126"/>
      <c r="PJQ47" s="126"/>
      <c r="PJR47" s="126"/>
      <c r="PJS47" s="126"/>
      <c r="PJT47" s="126"/>
      <c r="PJU47" s="126"/>
      <c r="PJV47" s="126"/>
      <c r="PJW47" s="126"/>
      <c r="PJX47" s="126"/>
      <c r="PJY47" s="126"/>
      <c r="PJZ47" s="126"/>
      <c r="PKA47" s="126"/>
      <c r="PKB47" s="126"/>
      <c r="PKC47" s="126"/>
      <c r="PKD47" s="126"/>
      <c r="PKE47" s="126"/>
      <c r="PKF47" s="126"/>
      <c r="PKG47" s="126"/>
      <c r="PKH47" s="126"/>
      <c r="PKI47" s="126"/>
      <c r="PKJ47" s="126"/>
      <c r="PKK47" s="126"/>
      <c r="PKL47" s="126"/>
      <c r="PKM47" s="126"/>
      <c r="PKN47" s="126"/>
      <c r="PKO47" s="126"/>
      <c r="PKP47" s="126"/>
      <c r="PKQ47" s="126"/>
      <c r="PKR47" s="126"/>
      <c r="PKS47" s="126"/>
      <c r="PKT47" s="126"/>
      <c r="PKU47" s="126"/>
      <c r="PKV47" s="126"/>
      <c r="PKW47" s="126"/>
      <c r="PKX47" s="126"/>
      <c r="PKY47" s="126"/>
      <c r="PKZ47" s="126"/>
      <c r="PLA47" s="126"/>
      <c r="PLB47" s="126"/>
      <c r="PLC47" s="126"/>
      <c r="PLD47" s="126"/>
      <c r="PLE47" s="126"/>
      <c r="PLF47" s="126"/>
      <c r="PLG47" s="126"/>
      <c r="PLH47" s="126"/>
      <c r="PLI47" s="126"/>
      <c r="PLJ47" s="126"/>
      <c r="PLK47" s="126"/>
      <c r="PLL47" s="126"/>
      <c r="PLM47" s="126"/>
      <c r="PLN47" s="126"/>
      <c r="PLO47" s="126"/>
      <c r="PLP47" s="126"/>
      <c r="PLQ47" s="126"/>
      <c r="PLR47" s="126"/>
      <c r="PLS47" s="126"/>
      <c r="PLT47" s="126"/>
      <c r="PLU47" s="126"/>
      <c r="PLV47" s="126"/>
      <c r="PLW47" s="126"/>
      <c r="PLX47" s="126"/>
      <c r="PLY47" s="126"/>
      <c r="PLZ47" s="126"/>
      <c r="PMA47" s="126"/>
      <c r="PMB47" s="126"/>
      <c r="PMC47" s="126"/>
      <c r="PMD47" s="126"/>
      <c r="PME47" s="126"/>
      <c r="PMF47" s="126"/>
      <c r="PMG47" s="126"/>
      <c r="PMH47" s="126"/>
      <c r="PMI47" s="126"/>
      <c r="PMJ47" s="126"/>
      <c r="PMK47" s="126"/>
      <c r="PML47" s="126"/>
      <c r="PMM47" s="126"/>
      <c r="PMN47" s="126"/>
      <c r="PMO47" s="126"/>
      <c r="PMP47" s="126"/>
      <c r="PMQ47" s="126"/>
      <c r="PMR47" s="126"/>
      <c r="PMS47" s="126"/>
      <c r="PMT47" s="126"/>
      <c r="PMU47" s="126"/>
      <c r="PMV47" s="126"/>
      <c r="PMW47" s="126"/>
      <c r="PMX47" s="126"/>
      <c r="PMY47" s="126"/>
      <c r="PMZ47" s="126"/>
      <c r="PNA47" s="126"/>
      <c r="PNB47" s="126"/>
      <c r="PNC47" s="126"/>
      <c r="PND47" s="126"/>
      <c r="PNE47" s="126"/>
      <c r="PNF47" s="126"/>
      <c r="PNG47" s="126"/>
      <c r="PNH47" s="126"/>
      <c r="PNI47" s="126"/>
      <c r="PNJ47" s="126"/>
      <c r="PNK47" s="126"/>
      <c r="PNL47" s="126"/>
      <c r="PNM47" s="126"/>
      <c r="PNN47" s="126"/>
      <c r="PNO47" s="126"/>
      <c r="PNP47" s="126"/>
      <c r="PNQ47" s="126"/>
      <c r="PNR47" s="126"/>
      <c r="PNS47" s="126"/>
      <c r="PNT47" s="126"/>
      <c r="PNU47" s="126"/>
      <c r="PNV47" s="126"/>
      <c r="PNW47" s="126"/>
      <c r="PNX47" s="126"/>
      <c r="PNY47" s="126"/>
      <c r="PNZ47" s="126"/>
      <c r="POA47" s="126"/>
      <c r="POB47" s="126"/>
      <c r="POC47" s="126"/>
      <c r="POD47" s="126"/>
      <c r="POE47" s="126"/>
      <c r="POF47" s="126"/>
      <c r="POG47" s="126"/>
      <c r="POH47" s="126"/>
      <c r="POI47" s="126"/>
      <c r="POJ47" s="126"/>
      <c r="POK47" s="126"/>
      <c r="POL47" s="126"/>
      <c r="POM47" s="126"/>
      <c r="PON47" s="126"/>
      <c r="POO47" s="126"/>
      <c r="POP47" s="126"/>
      <c r="POQ47" s="126"/>
      <c r="POR47" s="126"/>
      <c r="POS47" s="126"/>
      <c r="POT47" s="126"/>
      <c r="POU47" s="126"/>
      <c r="POV47" s="126"/>
      <c r="POW47" s="126"/>
      <c r="POX47" s="126"/>
      <c r="POY47" s="126"/>
      <c r="POZ47" s="126"/>
      <c r="PPA47" s="126"/>
      <c r="PPB47" s="126"/>
      <c r="PPC47" s="126"/>
      <c r="PPD47" s="126"/>
      <c r="PPE47" s="126"/>
      <c r="PPF47" s="126"/>
      <c r="PPG47" s="126"/>
      <c r="PPH47" s="126"/>
      <c r="PPI47" s="126"/>
      <c r="PPJ47" s="126"/>
      <c r="PPK47" s="126"/>
      <c r="PPL47" s="126"/>
      <c r="PPM47" s="126"/>
      <c r="PPN47" s="126"/>
      <c r="PPO47" s="126"/>
      <c r="PPP47" s="126"/>
      <c r="PPQ47" s="126"/>
      <c r="PPR47" s="126"/>
      <c r="PPS47" s="126"/>
      <c r="PPT47" s="126"/>
      <c r="PPU47" s="126"/>
      <c r="PPV47" s="126"/>
      <c r="PPW47" s="126"/>
      <c r="PPX47" s="126"/>
      <c r="PPY47" s="126"/>
      <c r="PPZ47" s="126"/>
      <c r="PQA47" s="126"/>
      <c r="PQB47" s="126"/>
      <c r="PQC47" s="126"/>
      <c r="PQD47" s="126"/>
      <c r="PQE47" s="126"/>
      <c r="PQF47" s="126"/>
      <c r="PQG47" s="126"/>
      <c r="PQH47" s="126"/>
      <c r="PQI47" s="126"/>
      <c r="PQJ47" s="126"/>
      <c r="PQK47" s="126"/>
      <c r="PQL47" s="126"/>
      <c r="PQM47" s="126"/>
      <c r="PQN47" s="126"/>
      <c r="PQO47" s="126"/>
      <c r="PQP47" s="126"/>
      <c r="PQQ47" s="126"/>
      <c r="PQR47" s="126"/>
      <c r="PQS47" s="126"/>
      <c r="PQT47" s="126"/>
      <c r="PQU47" s="126"/>
      <c r="PQV47" s="126"/>
      <c r="PQW47" s="126"/>
      <c r="PQX47" s="126"/>
      <c r="PQY47" s="126"/>
      <c r="PQZ47" s="126"/>
      <c r="PRA47" s="126"/>
      <c r="PRB47" s="126"/>
      <c r="PRC47" s="126"/>
      <c r="PRD47" s="126"/>
      <c r="PRE47" s="126"/>
      <c r="PRF47" s="126"/>
      <c r="PRG47" s="126"/>
      <c r="PRH47" s="126"/>
      <c r="PRI47" s="126"/>
      <c r="PRJ47" s="126"/>
      <c r="PRK47" s="126"/>
      <c r="PRL47" s="126"/>
      <c r="PRM47" s="126"/>
      <c r="PRN47" s="126"/>
      <c r="PRO47" s="126"/>
      <c r="PRP47" s="126"/>
      <c r="PRQ47" s="126"/>
      <c r="PRR47" s="126"/>
      <c r="PRS47" s="126"/>
      <c r="PRT47" s="126"/>
      <c r="PRU47" s="126"/>
      <c r="PRV47" s="126"/>
      <c r="PRW47" s="126"/>
      <c r="PRX47" s="126"/>
      <c r="PRY47" s="126"/>
      <c r="PRZ47" s="126"/>
      <c r="PSA47" s="126"/>
      <c r="PSB47" s="126"/>
      <c r="PSC47" s="126"/>
      <c r="PSD47" s="126"/>
      <c r="PSE47" s="126"/>
      <c r="PSF47" s="126"/>
      <c r="PSG47" s="126"/>
      <c r="PSH47" s="126"/>
      <c r="PSI47" s="126"/>
      <c r="PSJ47" s="126"/>
      <c r="PSK47" s="126"/>
      <c r="PSL47" s="126"/>
      <c r="PSM47" s="126"/>
      <c r="PSN47" s="126"/>
      <c r="PSO47" s="126"/>
      <c r="PSP47" s="126"/>
      <c r="PSQ47" s="126"/>
      <c r="PSR47" s="126"/>
      <c r="PSS47" s="126"/>
      <c r="PST47" s="126"/>
      <c r="PSU47" s="126"/>
      <c r="PSV47" s="126"/>
      <c r="PSW47" s="126"/>
      <c r="PSX47" s="126"/>
      <c r="PSY47" s="126"/>
      <c r="PSZ47" s="126"/>
      <c r="PTA47" s="126"/>
      <c r="PTB47" s="126"/>
      <c r="PTC47" s="126"/>
      <c r="PTD47" s="126"/>
      <c r="PTE47" s="126"/>
      <c r="PTF47" s="126"/>
      <c r="PTG47" s="126"/>
      <c r="PTH47" s="126"/>
      <c r="PTI47" s="126"/>
      <c r="PTJ47" s="126"/>
      <c r="PTK47" s="126"/>
      <c r="PTL47" s="126"/>
      <c r="PTM47" s="126"/>
      <c r="PTN47" s="126"/>
      <c r="PTO47" s="126"/>
      <c r="PTP47" s="126"/>
      <c r="PTQ47" s="126"/>
      <c r="PTR47" s="126"/>
      <c r="PTS47" s="126"/>
      <c r="PTT47" s="126"/>
      <c r="PTU47" s="126"/>
      <c r="PTV47" s="126"/>
      <c r="PTW47" s="126"/>
      <c r="PTX47" s="126"/>
      <c r="PTY47" s="126"/>
      <c r="PTZ47" s="126"/>
      <c r="PUA47" s="126"/>
      <c r="PUB47" s="126"/>
      <c r="PUC47" s="126"/>
      <c r="PUD47" s="126"/>
      <c r="PUE47" s="126"/>
      <c r="PUF47" s="126"/>
      <c r="PUG47" s="126"/>
      <c r="PUH47" s="126"/>
      <c r="PUI47" s="126"/>
      <c r="PUJ47" s="126"/>
      <c r="PUK47" s="126"/>
      <c r="PUL47" s="126"/>
      <c r="PUM47" s="126"/>
      <c r="PUN47" s="126"/>
      <c r="PUO47" s="126"/>
      <c r="PUP47" s="126"/>
      <c r="PUQ47" s="126"/>
      <c r="PUR47" s="126"/>
      <c r="PUS47" s="126"/>
      <c r="PUT47" s="126"/>
      <c r="PUU47" s="126"/>
      <c r="PUV47" s="126"/>
      <c r="PUW47" s="126"/>
      <c r="PUX47" s="126"/>
      <c r="PUY47" s="126"/>
      <c r="PUZ47" s="126"/>
      <c r="PVA47" s="126"/>
      <c r="PVB47" s="126"/>
      <c r="PVC47" s="126"/>
      <c r="PVD47" s="126"/>
      <c r="PVE47" s="126"/>
      <c r="PVF47" s="126"/>
      <c r="PVG47" s="126"/>
      <c r="PVH47" s="126"/>
      <c r="PVI47" s="126"/>
      <c r="PVJ47" s="126"/>
      <c r="PVK47" s="126"/>
      <c r="PVL47" s="126"/>
      <c r="PVM47" s="126"/>
      <c r="PVN47" s="126"/>
      <c r="PVO47" s="126"/>
      <c r="PVP47" s="126"/>
      <c r="PVQ47" s="126"/>
      <c r="PVR47" s="126"/>
      <c r="PVS47" s="126"/>
      <c r="PVT47" s="126"/>
      <c r="PVU47" s="126"/>
      <c r="PVV47" s="126"/>
      <c r="PVW47" s="126"/>
      <c r="PVX47" s="126"/>
      <c r="PVY47" s="126"/>
      <c r="PVZ47" s="126"/>
      <c r="PWA47" s="126"/>
      <c r="PWB47" s="126"/>
      <c r="PWC47" s="126"/>
      <c r="PWD47" s="126"/>
      <c r="PWE47" s="126"/>
      <c r="PWF47" s="126"/>
      <c r="PWG47" s="126"/>
      <c r="PWH47" s="126"/>
      <c r="PWI47" s="126"/>
      <c r="PWJ47" s="126"/>
      <c r="PWK47" s="126"/>
      <c r="PWL47" s="126"/>
      <c r="PWM47" s="126"/>
      <c r="PWN47" s="126"/>
      <c r="PWO47" s="126"/>
      <c r="PWP47" s="126"/>
      <c r="PWQ47" s="126"/>
      <c r="PWR47" s="126"/>
      <c r="PWS47" s="126"/>
      <c r="PWT47" s="126"/>
      <c r="PWU47" s="126"/>
      <c r="PWV47" s="126"/>
      <c r="PWW47" s="126"/>
      <c r="PWX47" s="126"/>
      <c r="PWY47" s="126"/>
      <c r="PWZ47" s="126"/>
      <c r="PXA47" s="126"/>
      <c r="PXB47" s="126"/>
      <c r="PXC47" s="126"/>
      <c r="PXD47" s="126"/>
      <c r="PXE47" s="126"/>
      <c r="PXF47" s="126"/>
      <c r="PXG47" s="126"/>
      <c r="PXH47" s="126"/>
      <c r="PXI47" s="126"/>
      <c r="PXJ47" s="126"/>
      <c r="PXK47" s="126"/>
      <c r="PXL47" s="126"/>
      <c r="PXM47" s="126"/>
      <c r="PXN47" s="126"/>
      <c r="PXO47" s="126"/>
      <c r="PXP47" s="126"/>
      <c r="PXQ47" s="126"/>
      <c r="PXR47" s="126"/>
      <c r="PXS47" s="126"/>
      <c r="PXT47" s="126"/>
      <c r="PXU47" s="126"/>
      <c r="PXV47" s="126"/>
      <c r="PXW47" s="126"/>
      <c r="PXX47" s="126"/>
      <c r="PXY47" s="126"/>
      <c r="PXZ47" s="126"/>
      <c r="PYA47" s="126"/>
      <c r="PYB47" s="126"/>
      <c r="PYC47" s="126"/>
      <c r="PYD47" s="126"/>
      <c r="PYE47" s="126"/>
      <c r="PYF47" s="126"/>
      <c r="PYG47" s="126"/>
      <c r="PYH47" s="126"/>
      <c r="PYI47" s="126"/>
      <c r="PYJ47" s="126"/>
      <c r="PYK47" s="126"/>
      <c r="PYL47" s="126"/>
      <c r="PYM47" s="126"/>
      <c r="PYN47" s="126"/>
      <c r="PYO47" s="126"/>
      <c r="PYP47" s="126"/>
      <c r="PYQ47" s="126"/>
      <c r="PYR47" s="126"/>
      <c r="PYS47" s="126"/>
      <c r="PYT47" s="126"/>
      <c r="PYU47" s="126"/>
      <c r="PYV47" s="126"/>
      <c r="PYW47" s="126"/>
      <c r="PYX47" s="126"/>
      <c r="PYY47" s="126"/>
      <c r="PYZ47" s="126"/>
      <c r="PZA47" s="126"/>
      <c r="PZB47" s="126"/>
      <c r="PZC47" s="126"/>
      <c r="PZD47" s="126"/>
      <c r="PZE47" s="126"/>
      <c r="PZF47" s="126"/>
      <c r="PZG47" s="126"/>
      <c r="PZH47" s="126"/>
      <c r="PZI47" s="126"/>
      <c r="PZJ47" s="126"/>
      <c r="PZK47" s="126"/>
      <c r="PZL47" s="126"/>
      <c r="PZM47" s="126"/>
      <c r="PZN47" s="126"/>
      <c r="PZO47" s="126"/>
      <c r="PZP47" s="126"/>
      <c r="PZQ47" s="126"/>
      <c r="PZR47" s="126"/>
      <c r="PZS47" s="126"/>
      <c r="PZT47" s="126"/>
      <c r="PZU47" s="126"/>
      <c r="PZV47" s="126"/>
      <c r="PZW47" s="126"/>
      <c r="PZX47" s="126"/>
      <c r="PZY47" s="126"/>
      <c r="PZZ47" s="126"/>
      <c r="QAA47" s="126"/>
      <c r="QAB47" s="126"/>
      <c r="QAC47" s="126"/>
      <c r="QAD47" s="126"/>
      <c r="QAE47" s="126"/>
      <c r="QAF47" s="126"/>
      <c r="QAG47" s="126"/>
      <c r="QAH47" s="126"/>
      <c r="QAI47" s="126"/>
      <c r="QAJ47" s="126"/>
      <c r="QAK47" s="126"/>
      <c r="QAL47" s="126"/>
      <c r="QAM47" s="126"/>
      <c r="QAN47" s="126"/>
      <c r="QAO47" s="126"/>
      <c r="QAP47" s="126"/>
      <c r="QAQ47" s="126"/>
      <c r="QAR47" s="126"/>
      <c r="QAS47" s="126"/>
      <c r="QAT47" s="126"/>
      <c r="QAU47" s="126"/>
      <c r="QAV47" s="126"/>
      <c r="QAW47" s="126"/>
      <c r="QAX47" s="126"/>
      <c r="QAY47" s="126"/>
      <c r="QAZ47" s="126"/>
      <c r="QBA47" s="126"/>
      <c r="QBB47" s="126"/>
      <c r="QBC47" s="126"/>
      <c r="QBD47" s="126"/>
      <c r="QBE47" s="126"/>
      <c r="QBF47" s="126"/>
      <c r="QBG47" s="126"/>
      <c r="QBH47" s="126"/>
      <c r="QBI47" s="126"/>
      <c r="QBJ47" s="126"/>
      <c r="QBK47" s="126"/>
      <c r="QBL47" s="126"/>
      <c r="QBM47" s="126"/>
      <c r="QBN47" s="126"/>
      <c r="QBO47" s="126"/>
      <c r="QBP47" s="126"/>
      <c r="QBQ47" s="126"/>
      <c r="QBR47" s="126"/>
      <c r="QBS47" s="126"/>
      <c r="QBT47" s="126"/>
      <c r="QBU47" s="126"/>
      <c r="QBV47" s="126"/>
      <c r="QBW47" s="126"/>
      <c r="QBX47" s="126"/>
      <c r="QBY47" s="126"/>
      <c r="QBZ47" s="126"/>
      <c r="QCA47" s="126"/>
      <c r="QCB47" s="126"/>
      <c r="QCC47" s="126"/>
      <c r="QCD47" s="126"/>
      <c r="QCE47" s="126"/>
      <c r="QCF47" s="126"/>
      <c r="QCG47" s="126"/>
      <c r="QCH47" s="126"/>
      <c r="QCI47" s="126"/>
      <c r="QCJ47" s="126"/>
      <c r="QCK47" s="126"/>
      <c r="QCL47" s="126"/>
      <c r="QCM47" s="126"/>
      <c r="QCN47" s="126"/>
      <c r="QCO47" s="126"/>
      <c r="QCP47" s="126"/>
      <c r="QCQ47" s="126"/>
      <c r="QCR47" s="126"/>
      <c r="QCS47" s="126"/>
      <c r="QCT47" s="126"/>
      <c r="QCU47" s="126"/>
      <c r="QCV47" s="126"/>
      <c r="QCW47" s="126"/>
      <c r="QCX47" s="126"/>
      <c r="QCY47" s="126"/>
      <c r="QCZ47" s="126"/>
      <c r="QDA47" s="126"/>
      <c r="QDB47" s="126"/>
      <c r="QDC47" s="126"/>
      <c r="QDD47" s="126"/>
      <c r="QDE47" s="126"/>
      <c r="QDF47" s="126"/>
      <c r="QDG47" s="126"/>
      <c r="QDH47" s="126"/>
      <c r="QDI47" s="126"/>
      <c r="QDJ47" s="126"/>
      <c r="QDK47" s="126"/>
      <c r="QDL47" s="126"/>
      <c r="QDM47" s="126"/>
      <c r="QDN47" s="126"/>
      <c r="QDO47" s="126"/>
      <c r="QDP47" s="126"/>
      <c r="QDQ47" s="126"/>
      <c r="QDR47" s="126"/>
      <c r="QDS47" s="126"/>
      <c r="QDT47" s="126"/>
      <c r="QDU47" s="126"/>
      <c r="QDV47" s="126"/>
      <c r="QDW47" s="126"/>
      <c r="QDX47" s="126"/>
      <c r="QDY47" s="126"/>
      <c r="QDZ47" s="126"/>
      <c r="QEA47" s="126"/>
      <c r="QEB47" s="126"/>
      <c r="QEC47" s="126"/>
      <c r="QED47" s="126"/>
      <c r="QEE47" s="126"/>
      <c r="QEF47" s="126"/>
      <c r="QEG47" s="126"/>
      <c r="QEH47" s="126"/>
      <c r="QEI47" s="126"/>
      <c r="QEJ47" s="126"/>
      <c r="QEK47" s="126"/>
      <c r="QEL47" s="126"/>
      <c r="QEM47" s="126"/>
      <c r="QEN47" s="126"/>
      <c r="QEO47" s="126"/>
      <c r="QEP47" s="126"/>
      <c r="QEQ47" s="126"/>
      <c r="QER47" s="126"/>
      <c r="QES47" s="126"/>
      <c r="QET47" s="126"/>
      <c r="QEU47" s="126"/>
      <c r="QEV47" s="126"/>
      <c r="QEW47" s="126"/>
      <c r="QEX47" s="126"/>
      <c r="QEY47" s="126"/>
      <c r="QEZ47" s="126"/>
      <c r="QFA47" s="126"/>
      <c r="QFB47" s="126"/>
      <c r="QFC47" s="126"/>
      <c r="QFD47" s="126"/>
      <c r="QFE47" s="126"/>
      <c r="QFF47" s="126"/>
      <c r="QFG47" s="126"/>
      <c r="QFH47" s="126"/>
      <c r="QFI47" s="126"/>
      <c r="QFJ47" s="126"/>
      <c r="QFK47" s="126"/>
      <c r="QFL47" s="126"/>
      <c r="QFM47" s="126"/>
      <c r="QFN47" s="126"/>
      <c r="QFO47" s="126"/>
      <c r="QFP47" s="126"/>
      <c r="QFQ47" s="126"/>
      <c r="QFR47" s="126"/>
      <c r="QFS47" s="126"/>
      <c r="QFT47" s="126"/>
      <c r="QFU47" s="126"/>
      <c r="QFV47" s="126"/>
      <c r="QFW47" s="126"/>
      <c r="QFX47" s="126"/>
      <c r="QFY47" s="126"/>
      <c r="QFZ47" s="126"/>
      <c r="QGA47" s="126"/>
      <c r="QGB47" s="126"/>
      <c r="QGC47" s="126"/>
      <c r="QGD47" s="126"/>
      <c r="QGE47" s="126"/>
      <c r="QGF47" s="126"/>
      <c r="QGG47" s="126"/>
      <c r="QGH47" s="126"/>
      <c r="QGI47" s="126"/>
      <c r="QGJ47" s="126"/>
      <c r="QGK47" s="126"/>
      <c r="QGL47" s="126"/>
      <c r="QGM47" s="126"/>
      <c r="QGN47" s="126"/>
      <c r="QGO47" s="126"/>
      <c r="QGP47" s="126"/>
      <c r="QGQ47" s="126"/>
      <c r="QGR47" s="126"/>
      <c r="QGS47" s="126"/>
      <c r="QGT47" s="126"/>
      <c r="QGU47" s="126"/>
      <c r="QGV47" s="126"/>
      <c r="QGW47" s="126"/>
      <c r="QGX47" s="126"/>
      <c r="QGY47" s="126"/>
      <c r="QGZ47" s="126"/>
      <c r="QHA47" s="126"/>
      <c r="QHB47" s="126"/>
      <c r="QHC47" s="126"/>
      <c r="QHD47" s="126"/>
      <c r="QHE47" s="126"/>
      <c r="QHF47" s="126"/>
      <c r="QHG47" s="126"/>
      <c r="QHH47" s="126"/>
      <c r="QHI47" s="126"/>
      <c r="QHJ47" s="126"/>
      <c r="QHK47" s="126"/>
      <c r="QHL47" s="126"/>
      <c r="QHM47" s="126"/>
      <c r="QHN47" s="126"/>
      <c r="QHO47" s="126"/>
      <c r="QHP47" s="126"/>
      <c r="QHQ47" s="126"/>
      <c r="QHR47" s="126"/>
      <c r="QHS47" s="126"/>
      <c r="QHT47" s="126"/>
      <c r="QHU47" s="126"/>
      <c r="QHV47" s="126"/>
      <c r="QHW47" s="126"/>
      <c r="QHX47" s="126"/>
      <c r="QHY47" s="126"/>
      <c r="QHZ47" s="126"/>
      <c r="QIA47" s="126"/>
      <c r="QIB47" s="126"/>
      <c r="QIC47" s="126"/>
      <c r="QID47" s="126"/>
      <c r="QIE47" s="126"/>
      <c r="QIF47" s="126"/>
      <c r="QIG47" s="126"/>
      <c r="QIH47" s="126"/>
      <c r="QII47" s="126"/>
      <c r="QIJ47" s="126"/>
      <c r="QIK47" s="126"/>
      <c r="QIL47" s="126"/>
      <c r="QIM47" s="126"/>
      <c r="QIN47" s="126"/>
      <c r="QIO47" s="126"/>
      <c r="QIP47" s="126"/>
      <c r="QIQ47" s="126"/>
      <c r="QIR47" s="126"/>
      <c r="QIS47" s="126"/>
      <c r="QIT47" s="126"/>
      <c r="QIU47" s="126"/>
      <c r="QIV47" s="126"/>
      <c r="QIW47" s="126"/>
      <c r="QIX47" s="126"/>
      <c r="QIY47" s="126"/>
      <c r="QIZ47" s="126"/>
      <c r="QJA47" s="126"/>
      <c r="QJB47" s="126"/>
      <c r="QJC47" s="126"/>
      <c r="QJD47" s="126"/>
      <c r="QJE47" s="126"/>
      <c r="QJF47" s="126"/>
      <c r="QJG47" s="126"/>
      <c r="QJH47" s="126"/>
      <c r="QJI47" s="126"/>
      <c r="QJJ47" s="126"/>
      <c r="QJK47" s="126"/>
      <c r="QJL47" s="126"/>
      <c r="QJM47" s="126"/>
      <c r="QJN47" s="126"/>
      <c r="QJO47" s="126"/>
      <c r="QJP47" s="126"/>
      <c r="QJQ47" s="126"/>
      <c r="QJR47" s="126"/>
      <c r="QJS47" s="126"/>
      <c r="QJT47" s="126"/>
      <c r="QJU47" s="126"/>
      <c r="QJV47" s="126"/>
      <c r="QJW47" s="126"/>
      <c r="QJX47" s="126"/>
      <c r="QJY47" s="126"/>
      <c r="QJZ47" s="126"/>
      <c r="QKA47" s="126"/>
      <c r="QKB47" s="126"/>
      <c r="QKC47" s="126"/>
      <c r="QKD47" s="126"/>
      <c r="QKE47" s="126"/>
      <c r="QKF47" s="126"/>
      <c r="QKG47" s="126"/>
      <c r="QKH47" s="126"/>
      <c r="QKI47" s="126"/>
      <c r="QKJ47" s="126"/>
      <c r="QKK47" s="126"/>
      <c r="QKL47" s="126"/>
      <c r="QKM47" s="126"/>
      <c r="QKN47" s="126"/>
      <c r="QKO47" s="126"/>
      <c r="QKP47" s="126"/>
      <c r="QKQ47" s="126"/>
      <c r="QKR47" s="126"/>
      <c r="QKS47" s="126"/>
      <c r="QKT47" s="126"/>
      <c r="QKU47" s="126"/>
      <c r="QKV47" s="126"/>
      <c r="QKW47" s="126"/>
      <c r="QKX47" s="126"/>
      <c r="QKY47" s="126"/>
      <c r="QKZ47" s="126"/>
      <c r="QLA47" s="126"/>
      <c r="QLB47" s="126"/>
      <c r="QLC47" s="126"/>
      <c r="QLD47" s="126"/>
      <c r="QLE47" s="126"/>
      <c r="QLF47" s="126"/>
      <c r="QLG47" s="126"/>
      <c r="QLH47" s="126"/>
      <c r="QLI47" s="126"/>
      <c r="QLJ47" s="126"/>
      <c r="QLK47" s="126"/>
      <c r="QLL47" s="126"/>
      <c r="QLM47" s="126"/>
      <c r="QLN47" s="126"/>
      <c r="QLO47" s="126"/>
      <c r="QLP47" s="126"/>
      <c r="QLQ47" s="126"/>
      <c r="QLR47" s="126"/>
      <c r="QLS47" s="126"/>
      <c r="QLT47" s="126"/>
      <c r="QLU47" s="126"/>
      <c r="QLV47" s="126"/>
      <c r="QLW47" s="126"/>
      <c r="QLX47" s="126"/>
      <c r="QLY47" s="126"/>
      <c r="QLZ47" s="126"/>
      <c r="QMA47" s="126"/>
      <c r="QMB47" s="126"/>
      <c r="QMC47" s="126"/>
      <c r="QMD47" s="126"/>
      <c r="QME47" s="126"/>
      <c r="QMF47" s="126"/>
      <c r="QMG47" s="126"/>
      <c r="QMH47" s="126"/>
      <c r="QMI47" s="126"/>
      <c r="QMJ47" s="126"/>
      <c r="QMK47" s="126"/>
      <c r="QML47" s="126"/>
      <c r="QMM47" s="126"/>
      <c r="QMN47" s="126"/>
      <c r="QMO47" s="126"/>
      <c r="QMP47" s="126"/>
      <c r="QMQ47" s="126"/>
      <c r="QMR47" s="126"/>
      <c r="QMS47" s="126"/>
      <c r="QMT47" s="126"/>
      <c r="QMU47" s="126"/>
      <c r="QMV47" s="126"/>
      <c r="QMW47" s="126"/>
      <c r="QMX47" s="126"/>
      <c r="QMY47" s="126"/>
      <c r="QMZ47" s="126"/>
      <c r="QNA47" s="126"/>
      <c r="QNB47" s="126"/>
      <c r="QNC47" s="126"/>
      <c r="QND47" s="126"/>
      <c r="QNE47" s="126"/>
      <c r="QNF47" s="126"/>
      <c r="QNG47" s="126"/>
      <c r="QNH47" s="126"/>
      <c r="QNI47" s="126"/>
      <c r="QNJ47" s="126"/>
      <c r="QNK47" s="126"/>
      <c r="QNL47" s="126"/>
      <c r="QNM47" s="126"/>
      <c r="QNN47" s="126"/>
      <c r="QNO47" s="126"/>
      <c r="QNP47" s="126"/>
      <c r="QNQ47" s="126"/>
      <c r="QNR47" s="126"/>
      <c r="QNS47" s="126"/>
      <c r="QNT47" s="126"/>
      <c r="QNU47" s="126"/>
      <c r="QNV47" s="126"/>
      <c r="QNW47" s="126"/>
      <c r="QNX47" s="126"/>
      <c r="QNY47" s="126"/>
      <c r="QNZ47" s="126"/>
      <c r="QOA47" s="126"/>
      <c r="QOB47" s="126"/>
      <c r="QOC47" s="126"/>
      <c r="QOD47" s="126"/>
      <c r="QOE47" s="126"/>
      <c r="QOF47" s="126"/>
      <c r="QOG47" s="126"/>
      <c r="QOH47" s="126"/>
      <c r="QOI47" s="126"/>
      <c r="QOJ47" s="126"/>
      <c r="QOK47" s="126"/>
      <c r="QOL47" s="126"/>
      <c r="QOM47" s="126"/>
      <c r="QON47" s="126"/>
      <c r="QOO47" s="126"/>
      <c r="QOP47" s="126"/>
      <c r="QOQ47" s="126"/>
      <c r="QOR47" s="126"/>
      <c r="QOS47" s="126"/>
      <c r="QOT47" s="126"/>
      <c r="QOU47" s="126"/>
      <c r="QOV47" s="126"/>
      <c r="QOW47" s="126"/>
      <c r="QOX47" s="126"/>
      <c r="QOY47" s="126"/>
      <c r="QOZ47" s="126"/>
      <c r="QPA47" s="126"/>
      <c r="QPB47" s="126"/>
      <c r="QPC47" s="126"/>
      <c r="QPD47" s="126"/>
      <c r="QPE47" s="126"/>
      <c r="QPF47" s="126"/>
      <c r="QPG47" s="126"/>
      <c r="QPH47" s="126"/>
      <c r="QPI47" s="126"/>
      <c r="QPJ47" s="126"/>
      <c r="QPK47" s="126"/>
      <c r="QPL47" s="126"/>
      <c r="QPM47" s="126"/>
      <c r="QPN47" s="126"/>
      <c r="QPO47" s="126"/>
      <c r="QPP47" s="126"/>
      <c r="QPQ47" s="126"/>
      <c r="QPR47" s="126"/>
      <c r="QPS47" s="126"/>
      <c r="QPT47" s="126"/>
      <c r="QPU47" s="126"/>
      <c r="QPV47" s="126"/>
      <c r="QPW47" s="126"/>
      <c r="QPX47" s="126"/>
      <c r="QPY47" s="126"/>
      <c r="QPZ47" s="126"/>
      <c r="QQA47" s="126"/>
      <c r="QQB47" s="126"/>
      <c r="QQC47" s="126"/>
      <c r="QQD47" s="126"/>
      <c r="QQE47" s="126"/>
      <c r="QQF47" s="126"/>
      <c r="QQG47" s="126"/>
      <c r="QQH47" s="126"/>
      <c r="QQI47" s="126"/>
      <c r="QQJ47" s="126"/>
      <c r="QQK47" s="126"/>
      <c r="QQL47" s="126"/>
      <c r="QQM47" s="126"/>
      <c r="QQN47" s="126"/>
      <c r="QQO47" s="126"/>
      <c r="QQP47" s="126"/>
      <c r="QQQ47" s="126"/>
      <c r="QQR47" s="126"/>
      <c r="QQS47" s="126"/>
      <c r="QQT47" s="126"/>
      <c r="QQU47" s="126"/>
      <c r="QQV47" s="126"/>
      <c r="QQW47" s="126"/>
      <c r="QQX47" s="126"/>
      <c r="QQY47" s="126"/>
      <c r="QQZ47" s="126"/>
      <c r="QRA47" s="126"/>
      <c r="QRB47" s="126"/>
      <c r="QRC47" s="126"/>
      <c r="QRD47" s="126"/>
      <c r="QRE47" s="126"/>
      <c r="QRF47" s="126"/>
      <c r="QRG47" s="126"/>
      <c r="QRH47" s="126"/>
      <c r="QRI47" s="126"/>
      <c r="QRJ47" s="126"/>
      <c r="QRK47" s="126"/>
      <c r="QRL47" s="126"/>
      <c r="QRM47" s="126"/>
      <c r="QRN47" s="126"/>
      <c r="QRO47" s="126"/>
      <c r="QRP47" s="126"/>
      <c r="QRQ47" s="126"/>
      <c r="QRR47" s="126"/>
      <c r="QRS47" s="126"/>
      <c r="QRT47" s="126"/>
      <c r="QRU47" s="126"/>
      <c r="QRV47" s="126"/>
      <c r="QRW47" s="126"/>
      <c r="QRX47" s="126"/>
      <c r="QRY47" s="126"/>
      <c r="QRZ47" s="126"/>
      <c r="QSA47" s="126"/>
      <c r="QSB47" s="126"/>
      <c r="QSC47" s="126"/>
      <c r="QSD47" s="126"/>
      <c r="QSE47" s="126"/>
      <c r="QSF47" s="126"/>
      <c r="QSG47" s="126"/>
      <c r="QSH47" s="126"/>
      <c r="QSI47" s="126"/>
      <c r="QSJ47" s="126"/>
      <c r="QSK47" s="126"/>
      <c r="QSL47" s="126"/>
      <c r="QSM47" s="126"/>
      <c r="QSN47" s="126"/>
      <c r="QSO47" s="126"/>
      <c r="QSP47" s="126"/>
      <c r="QSQ47" s="126"/>
      <c r="QSR47" s="126"/>
      <c r="QSS47" s="126"/>
      <c r="QST47" s="126"/>
      <c r="QSU47" s="126"/>
      <c r="QSV47" s="126"/>
      <c r="QSW47" s="126"/>
      <c r="QSX47" s="126"/>
      <c r="QSY47" s="126"/>
      <c r="QSZ47" s="126"/>
      <c r="QTA47" s="126"/>
      <c r="QTB47" s="126"/>
      <c r="QTC47" s="126"/>
      <c r="QTD47" s="126"/>
      <c r="QTE47" s="126"/>
      <c r="QTF47" s="126"/>
      <c r="QTG47" s="126"/>
      <c r="QTH47" s="126"/>
      <c r="QTI47" s="126"/>
      <c r="QTJ47" s="126"/>
      <c r="QTK47" s="126"/>
      <c r="QTL47" s="126"/>
      <c r="QTM47" s="126"/>
      <c r="QTN47" s="126"/>
      <c r="QTO47" s="126"/>
      <c r="QTP47" s="126"/>
      <c r="QTQ47" s="126"/>
      <c r="QTR47" s="126"/>
      <c r="QTS47" s="126"/>
      <c r="QTT47" s="126"/>
      <c r="QTU47" s="126"/>
      <c r="QTV47" s="126"/>
      <c r="QTW47" s="126"/>
      <c r="QTX47" s="126"/>
      <c r="QTY47" s="126"/>
      <c r="QTZ47" s="126"/>
      <c r="QUA47" s="126"/>
      <c r="QUB47" s="126"/>
      <c r="QUC47" s="126"/>
      <c r="QUD47" s="126"/>
      <c r="QUE47" s="126"/>
      <c r="QUF47" s="126"/>
      <c r="QUG47" s="126"/>
      <c r="QUH47" s="126"/>
      <c r="QUI47" s="126"/>
      <c r="QUJ47" s="126"/>
      <c r="QUK47" s="126"/>
      <c r="QUL47" s="126"/>
      <c r="QUM47" s="126"/>
      <c r="QUN47" s="126"/>
      <c r="QUO47" s="126"/>
      <c r="QUP47" s="126"/>
      <c r="QUQ47" s="126"/>
      <c r="QUR47" s="126"/>
      <c r="QUS47" s="126"/>
      <c r="QUT47" s="126"/>
      <c r="QUU47" s="126"/>
      <c r="QUV47" s="126"/>
      <c r="QUW47" s="126"/>
      <c r="QUX47" s="126"/>
      <c r="QUY47" s="126"/>
      <c r="QUZ47" s="126"/>
      <c r="QVA47" s="126"/>
      <c r="QVB47" s="126"/>
      <c r="QVC47" s="126"/>
      <c r="QVD47" s="126"/>
      <c r="QVE47" s="126"/>
      <c r="QVF47" s="126"/>
      <c r="QVG47" s="126"/>
      <c r="QVH47" s="126"/>
      <c r="QVI47" s="126"/>
      <c r="QVJ47" s="126"/>
      <c r="QVK47" s="126"/>
      <c r="QVL47" s="126"/>
      <c r="QVM47" s="126"/>
      <c r="QVN47" s="126"/>
      <c r="QVO47" s="126"/>
      <c r="QVP47" s="126"/>
      <c r="QVQ47" s="126"/>
      <c r="QVR47" s="126"/>
      <c r="QVS47" s="126"/>
      <c r="QVT47" s="126"/>
      <c r="QVU47" s="126"/>
      <c r="QVV47" s="126"/>
      <c r="QVW47" s="126"/>
      <c r="QVX47" s="126"/>
      <c r="QVY47" s="126"/>
      <c r="QVZ47" s="126"/>
      <c r="QWA47" s="126"/>
      <c r="QWB47" s="126"/>
      <c r="QWC47" s="126"/>
      <c r="QWD47" s="126"/>
      <c r="QWE47" s="126"/>
      <c r="QWF47" s="126"/>
      <c r="QWG47" s="126"/>
      <c r="QWH47" s="126"/>
      <c r="QWI47" s="126"/>
      <c r="QWJ47" s="126"/>
      <c r="QWK47" s="126"/>
      <c r="QWL47" s="126"/>
      <c r="QWM47" s="126"/>
      <c r="QWN47" s="126"/>
      <c r="QWO47" s="126"/>
      <c r="QWP47" s="126"/>
      <c r="QWQ47" s="126"/>
      <c r="QWR47" s="126"/>
      <c r="QWS47" s="126"/>
      <c r="QWT47" s="126"/>
      <c r="QWU47" s="126"/>
      <c r="QWV47" s="126"/>
      <c r="QWW47" s="126"/>
      <c r="QWX47" s="126"/>
      <c r="QWY47" s="126"/>
      <c r="QWZ47" s="126"/>
      <c r="QXA47" s="126"/>
      <c r="QXB47" s="126"/>
      <c r="QXC47" s="126"/>
      <c r="QXD47" s="126"/>
      <c r="QXE47" s="126"/>
      <c r="QXF47" s="126"/>
      <c r="QXG47" s="126"/>
      <c r="QXH47" s="126"/>
      <c r="QXI47" s="126"/>
      <c r="QXJ47" s="126"/>
      <c r="QXK47" s="126"/>
      <c r="QXL47" s="126"/>
      <c r="QXM47" s="126"/>
      <c r="QXN47" s="126"/>
      <c r="QXO47" s="126"/>
      <c r="QXP47" s="126"/>
      <c r="QXQ47" s="126"/>
      <c r="QXR47" s="126"/>
      <c r="QXS47" s="126"/>
      <c r="QXT47" s="126"/>
      <c r="QXU47" s="126"/>
      <c r="QXV47" s="126"/>
      <c r="QXW47" s="126"/>
      <c r="QXX47" s="126"/>
      <c r="QXY47" s="126"/>
      <c r="QXZ47" s="126"/>
      <c r="QYA47" s="126"/>
      <c r="QYB47" s="126"/>
      <c r="QYC47" s="126"/>
      <c r="QYD47" s="126"/>
      <c r="QYE47" s="126"/>
      <c r="QYF47" s="126"/>
      <c r="QYG47" s="126"/>
      <c r="QYH47" s="126"/>
      <c r="QYI47" s="126"/>
      <c r="QYJ47" s="126"/>
      <c r="QYK47" s="126"/>
      <c r="QYL47" s="126"/>
      <c r="QYM47" s="126"/>
      <c r="QYN47" s="126"/>
      <c r="QYO47" s="126"/>
      <c r="QYP47" s="126"/>
      <c r="QYQ47" s="126"/>
      <c r="QYR47" s="126"/>
      <c r="QYS47" s="126"/>
      <c r="QYT47" s="126"/>
      <c r="QYU47" s="126"/>
      <c r="QYV47" s="126"/>
      <c r="QYW47" s="126"/>
      <c r="QYX47" s="126"/>
      <c r="QYY47" s="126"/>
      <c r="QYZ47" s="126"/>
      <c r="QZA47" s="126"/>
      <c r="QZB47" s="126"/>
      <c r="QZC47" s="126"/>
      <c r="QZD47" s="126"/>
      <c r="QZE47" s="126"/>
      <c r="QZF47" s="126"/>
      <c r="QZG47" s="126"/>
      <c r="QZH47" s="126"/>
      <c r="QZI47" s="126"/>
      <c r="QZJ47" s="126"/>
      <c r="QZK47" s="126"/>
      <c r="QZL47" s="126"/>
      <c r="QZM47" s="126"/>
      <c r="QZN47" s="126"/>
      <c r="QZO47" s="126"/>
      <c r="QZP47" s="126"/>
      <c r="QZQ47" s="126"/>
      <c r="QZR47" s="126"/>
      <c r="QZS47" s="126"/>
      <c r="QZT47" s="126"/>
      <c r="QZU47" s="126"/>
      <c r="QZV47" s="126"/>
      <c r="QZW47" s="126"/>
      <c r="QZX47" s="126"/>
      <c r="QZY47" s="126"/>
      <c r="QZZ47" s="126"/>
      <c r="RAA47" s="126"/>
      <c r="RAB47" s="126"/>
      <c r="RAC47" s="126"/>
      <c r="RAD47" s="126"/>
      <c r="RAE47" s="126"/>
      <c r="RAF47" s="126"/>
      <c r="RAG47" s="126"/>
      <c r="RAH47" s="126"/>
      <c r="RAI47" s="126"/>
      <c r="RAJ47" s="126"/>
      <c r="RAK47" s="126"/>
      <c r="RAL47" s="126"/>
      <c r="RAM47" s="126"/>
      <c r="RAN47" s="126"/>
      <c r="RAO47" s="126"/>
      <c r="RAP47" s="126"/>
      <c r="RAQ47" s="126"/>
      <c r="RAR47" s="126"/>
      <c r="RAS47" s="126"/>
      <c r="RAT47" s="126"/>
      <c r="RAU47" s="126"/>
      <c r="RAV47" s="126"/>
      <c r="RAW47" s="126"/>
      <c r="RAX47" s="126"/>
      <c r="RAY47" s="126"/>
      <c r="RAZ47" s="126"/>
      <c r="RBA47" s="126"/>
      <c r="RBB47" s="126"/>
      <c r="RBC47" s="126"/>
      <c r="RBD47" s="126"/>
      <c r="RBE47" s="126"/>
      <c r="RBF47" s="126"/>
      <c r="RBG47" s="126"/>
      <c r="RBH47" s="126"/>
      <c r="RBI47" s="126"/>
      <c r="RBJ47" s="126"/>
      <c r="RBK47" s="126"/>
      <c r="RBL47" s="126"/>
      <c r="RBM47" s="126"/>
      <c r="RBN47" s="126"/>
      <c r="RBO47" s="126"/>
      <c r="RBP47" s="126"/>
      <c r="RBQ47" s="126"/>
      <c r="RBR47" s="126"/>
      <c r="RBS47" s="126"/>
      <c r="RBT47" s="126"/>
      <c r="RBU47" s="126"/>
      <c r="RBV47" s="126"/>
      <c r="RBW47" s="126"/>
      <c r="RBX47" s="126"/>
      <c r="RBY47" s="126"/>
      <c r="RBZ47" s="126"/>
      <c r="RCA47" s="126"/>
      <c r="RCB47" s="126"/>
      <c r="RCC47" s="126"/>
      <c r="RCD47" s="126"/>
      <c r="RCE47" s="126"/>
      <c r="RCF47" s="126"/>
      <c r="RCG47" s="126"/>
      <c r="RCH47" s="126"/>
      <c r="RCI47" s="126"/>
      <c r="RCJ47" s="126"/>
      <c r="RCK47" s="126"/>
      <c r="RCL47" s="126"/>
      <c r="RCM47" s="126"/>
      <c r="RCN47" s="126"/>
      <c r="RCO47" s="126"/>
      <c r="RCP47" s="126"/>
      <c r="RCQ47" s="126"/>
      <c r="RCR47" s="126"/>
      <c r="RCS47" s="126"/>
      <c r="RCT47" s="126"/>
      <c r="RCU47" s="126"/>
      <c r="RCV47" s="126"/>
      <c r="RCW47" s="126"/>
      <c r="RCX47" s="126"/>
      <c r="RCY47" s="126"/>
      <c r="RCZ47" s="126"/>
      <c r="RDA47" s="126"/>
      <c r="RDB47" s="126"/>
      <c r="RDC47" s="126"/>
      <c r="RDD47" s="126"/>
      <c r="RDE47" s="126"/>
      <c r="RDF47" s="126"/>
      <c r="RDG47" s="126"/>
      <c r="RDH47" s="126"/>
      <c r="RDI47" s="126"/>
      <c r="RDJ47" s="126"/>
      <c r="RDK47" s="126"/>
      <c r="RDL47" s="126"/>
      <c r="RDM47" s="126"/>
      <c r="RDN47" s="126"/>
      <c r="RDO47" s="126"/>
      <c r="RDP47" s="126"/>
      <c r="RDQ47" s="126"/>
      <c r="RDR47" s="126"/>
      <c r="RDS47" s="126"/>
      <c r="RDT47" s="126"/>
      <c r="RDU47" s="126"/>
      <c r="RDV47" s="126"/>
      <c r="RDW47" s="126"/>
      <c r="RDX47" s="126"/>
      <c r="RDY47" s="126"/>
      <c r="RDZ47" s="126"/>
      <c r="REA47" s="126"/>
      <c r="REB47" s="126"/>
      <c r="REC47" s="126"/>
      <c r="RED47" s="126"/>
      <c r="REE47" s="126"/>
      <c r="REF47" s="126"/>
      <c r="REG47" s="126"/>
      <c r="REH47" s="126"/>
      <c r="REI47" s="126"/>
      <c r="REJ47" s="126"/>
      <c r="REK47" s="126"/>
      <c r="REL47" s="126"/>
      <c r="REM47" s="126"/>
      <c r="REN47" s="126"/>
      <c r="REO47" s="126"/>
      <c r="REP47" s="126"/>
      <c r="REQ47" s="126"/>
      <c r="RER47" s="126"/>
      <c r="RES47" s="126"/>
      <c r="RET47" s="126"/>
      <c r="REU47" s="126"/>
      <c r="REV47" s="126"/>
      <c r="REW47" s="126"/>
      <c r="REX47" s="126"/>
      <c r="REY47" s="126"/>
      <c r="REZ47" s="126"/>
      <c r="RFA47" s="126"/>
      <c r="RFB47" s="126"/>
      <c r="RFC47" s="126"/>
      <c r="RFD47" s="126"/>
      <c r="RFE47" s="126"/>
      <c r="RFF47" s="126"/>
      <c r="RFG47" s="126"/>
      <c r="RFH47" s="126"/>
      <c r="RFI47" s="126"/>
      <c r="RFJ47" s="126"/>
      <c r="RFK47" s="126"/>
      <c r="RFL47" s="126"/>
      <c r="RFM47" s="126"/>
      <c r="RFN47" s="126"/>
      <c r="RFO47" s="126"/>
      <c r="RFP47" s="126"/>
      <c r="RFQ47" s="126"/>
      <c r="RFR47" s="126"/>
      <c r="RFS47" s="126"/>
      <c r="RFT47" s="126"/>
      <c r="RFU47" s="126"/>
      <c r="RFV47" s="126"/>
      <c r="RFW47" s="126"/>
      <c r="RFX47" s="126"/>
      <c r="RFY47" s="126"/>
      <c r="RFZ47" s="126"/>
      <c r="RGA47" s="126"/>
      <c r="RGB47" s="126"/>
      <c r="RGC47" s="126"/>
      <c r="RGD47" s="126"/>
      <c r="RGE47" s="126"/>
      <c r="RGF47" s="126"/>
      <c r="RGG47" s="126"/>
      <c r="RGH47" s="126"/>
      <c r="RGI47" s="126"/>
      <c r="RGJ47" s="126"/>
      <c r="RGK47" s="126"/>
      <c r="RGL47" s="126"/>
      <c r="RGM47" s="126"/>
      <c r="RGN47" s="126"/>
      <c r="RGO47" s="126"/>
      <c r="RGP47" s="126"/>
      <c r="RGQ47" s="126"/>
      <c r="RGR47" s="126"/>
      <c r="RGS47" s="126"/>
      <c r="RGT47" s="126"/>
      <c r="RGU47" s="126"/>
      <c r="RGV47" s="126"/>
      <c r="RGW47" s="126"/>
      <c r="RGX47" s="126"/>
      <c r="RGY47" s="126"/>
      <c r="RGZ47" s="126"/>
      <c r="RHA47" s="126"/>
      <c r="RHB47" s="126"/>
      <c r="RHC47" s="126"/>
      <c r="RHD47" s="126"/>
      <c r="RHE47" s="126"/>
      <c r="RHF47" s="126"/>
      <c r="RHG47" s="126"/>
      <c r="RHH47" s="126"/>
      <c r="RHI47" s="126"/>
      <c r="RHJ47" s="126"/>
      <c r="RHK47" s="126"/>
      <c r="RHL47" s="126"/>
      <c r="RHM47" s="126"/>
      <c r="RHN47" s="126"/>
      <c r="RHO47" s="126"/>
      <c r="RHP47" s="126"/>
      <c r="RHQ47" s="126"/>
      <c r="RHR47" s="126"/>
      <c r="RHS47" s="126"/>
      <c r="RHT47" s="126"/>
      <c r="RHU47" s="126"/>
      <c r="RHV47" s="126"/>
      <c r="RHW47" s="126"/>
      <c r="RHX47" s="126"/>
      <c r="RHY47" s="126"/>
      <c r="RHZ47" s="126"/>
      <c r="RIA47" s="126"/>
      <c r="RIB47" s="126"/>
      <c r="RIC47" s="126"/>
      <c r="RID47" s="126"/>
      <c r="RIE47" s="126"/>
      <c r="RIF47" s="126"/>
      <c r="RIG47" s="126"/>
      <c r="RIH47" s="126"/>
      <c r="RII47" s="126"/>
      <c r="RIJ47" s="126"/>
      <c r="RIK47" s="126"/>
      <c r="RIL47" s="126"/>
      <c r="RIM47" s="126"/>
      <c r="RIN47" s="126"/>
      <c r="RIO47" s="126"/>
      <c r="RIP47" s="126"/>
      <c r="RIQ47" s="126"/>
      <c r="RIR47" s="126"/>
      <c r="RIS47" s="126"/>
      <c r="RIT47" s="126"/>
      <c r="RIU47" s="126"/>
      <c r="RIV47" s="126"/>
      <c r="RIW47" s="126"/>
      <c r="RIX47" s="126"/>
      <c r="RIY47" s="126"/>
      <c r="RIZ47" s="126"/>
      <c r="RJA47" s="126"/>
      <c r="RJB47" s="126"/>
      <c r="RJC47" s="126"/>
      <c r="RJD47" s="126"/>
      <c r="RJE47" s="126"/>
      <c r="RJF47" s="126"/>
      <c r="RJG47" s="126"/>
      <c r="RJH47" s="126"/>
      <c r="RJI47" s="126"/>
      <c r="RJJ47" s="126"/>
      <c r="RJK47" s="126"/>
      <c r="RJL47" s="126"/>
      <c r="RJM47" s="126"/>
      <c r="RJN47" s="126"/>
      <c r="RJO47" s="126"/>
      <c r="RJP47" s="126"/>
      <c r="RJQ47" s="126"/>
      <c r="RJR47" s="126"/>
      <c r="RJS47" s="126"/>
      <c r="RJT47" s="126"/>
      <c r="RJU47" s="126"/>
      <c r="RJV47" s="126"/>
      <c r="RJW47" s="126"/>
      <c r="RJX47" s="126"/>
      <c r="RJY47" s="126"/>
      <c r="RJZ47" s="126"/>
      <c r="RKA47" s="126"/>
      <c r="RKB47" s="126"/>
      <c r="RKC47" s="126"/>
      <c r="RKD47" s="126"/>
      <c r="RKE47" s="126"/>
      <c r="RKF47" s="126"/>
      <c r="RKG47" s="126"/>
      <c r="RKH47" s="126"/>
      <c r="RKI47" s="126"/>
      <c r="RKJ47" s="126"/>
      <c r="RKK47" s="126"/>
      <c r="RKL47" s="126"/>
      <c r="RKM47" s="126"/>
      <c r="RKN47" s="126"/>
      <c r="RKO47" s="126"/>
      <c r="RKP47" s="126"/>
      <c r="RKQ47" s="126"/>
      <c r="RKR47" s="126"/>
      <c r="RKS47" s="126"/>
      <c r="RKT47" s="126"/>
      <c r="RKU47" s="126"/>
      <c r="RKV47" s="126"/>
      <c r="RKW47" s="126"/>
      <c r="RKX47" s="126"/>
      <c r="RKY47" s="126"/>
      <c r="RKZ47" s="126"/>
      <c r="RLA47" s="126"/>
      <c r="RLB47" s="126"/>
      <c r="RLC47" s="126"/>
      <c r="RLD47" s="126"/>
      <c r="RLE47" s="126"/>
      <c r="RLF47" s="126"/>
      <c r="RLG47" s="126"/>
      <c r="RLH47" s="126"/>
      <c r="RLI47" s="126"/>
      <c r="RLJ47" s="126"/>
      <c r="RLK47" s="126"/>
      <c r="RLL47" s="126"/>
      <c r="RLM47" s="126"/>
      <c r="RLN47" s="126"/>
      <c r="RLO47" s="126"/>
      <c r="RLP47" s="126"/>
      <c r="RLQ47" s="126"/>
      <c r="RLR47" s="126"/>
      <c r="RLS47" s="126"/>
      <c r="RLT47" s="126"/>
      <c r="RLU47" s="126"/>
      <c r="RLV47" s="126"/>
      <c r="RLW47" s="126"/>
      <c r="RLX47" s="126"/>
      <c r="RLY47" s="126"/>
      <c r="RLZ47" s="126"/>
      <c r="RMA47" s="126"/>
      <c r="RMB47" s="126"/>
      <c r="RMC47" s="126"/>
      <c r="RMD47" s="126"/>
      <c r="RME47" s="126"/>
      <c r="RMF47" s="126"/>
      <c r="RMG47" s="126"/>
      <c r="RMH47" s="126"/>
      <c r="RMI47" s="126"/>
      <c r="RMJ47" s="126"/>
      <c r="RMK47" s="126"/>
      <c r="RML47" s="126"/>
      <c r="RMM47" s="126"/>
      <c r="RMN47" s="126"/>
      <c r="RMO47" s="126"/>
      <c r="RMP47" s="126"/>
      <c r="RMQ47" s="126"/>
      <c r="RMR47" s="126"/>
      <c r="RMS47" s="126"/>
      <c r="RMT47" s="126"/>
      <c r="RMU47" s="126"/>
      <c r="RMV47" s="126"/>
      <c r="RMW47" s="126"/>
      <c r="RMX47" s="126"/>
      <c r="RMY47" s="126"/>
      <c r="RMZ47" s="126"/>
      <c r="RNA47" s="126"/>
      <c r="RNB47" s="126"/>
      <c r="RNC47" s="126"/>
      <c r="RND47" s="126"/>
      <c r="RNE47" s="126"/>
      <c r="RNF47" s="126"/>
      <c r="RNG47" s="126"/>
      <c r="RNH47" s="126"/>
      <c r="RNI47" s="126"/>
      <c r="RNJ47" s="126"/>
      <c r="RNK47" s="126"/>
      <c r="RNL47" s="126"/>
      <c r="RNM47" s="126"/>
      <c r="RNN47" s="126"/>
      <c r="RNO47" s="126"/>
      <c r="RNP47" s="126"/>
      <c r="RNQ47" s="126"/>
      <c r="RNR47" s="126"/>
      <c r="RNS47" s="126"/>
      <c r="RNT47" s="126"/>
      <c r="RNU47" s="126"/>
      <c r="RNV47" s="126"/>
      <c r="RNW47" s="126"/>
      <c r="RNX47" s="126"/>
      <c r="RNY47" s="126"/>
      <c r="RNZ47" s="126"/>
      <c r="ROA47" s="126"/>
      <c r="ROB47" s="126"/>
      <c r="ROC47" s="126"/>
      <c r="ROD47" s="126"/>
      <c r="ROE47" s="126"/>
      <c r="ROF47" s="126"/>
      <c r="ROG47" s="126"/>
      <c r="ROH47" s="126"/>
      <c r="ROI47" s="126"/>
      <c r="ROJ47" s="126"/>
      <c r="ROK47" s="126"/>
      <c r="ROL47" s="126"/>
      <c r="ROM47" s="126"/>
      <c r="RON47" s="126"/>
      <c r="ROO47" s="126"/>
      <c r="ROP47" s="126"/>
      <c r="ROQ47" s="126"/>
      <c r="ROR47" s="126"/>
      <c r="ROS47" s="126"/>
      <c r="ROT47" s="126"/>
      <c r="ROU47" s="126"/>
      <c r="ROV47" s="126"/>
      <c r="ROW47" s="126"/>
      <c r="ROX47" s="126"/>
      <c r="ROY47" s="126"/>
      <c r="ROZ47" s="126"/>
      <c r="RPA47" s="126"/>
      <c r="RPB47" s="126"/>
      <c r="RPC47" s="126"/>
      <c r="RPD47" s="126"/>
      <c r="RPE47" s="126"/>
      <c r="RPF47" s="126"/>
      <c r="RPG47" s="126"/>
      <c r="RPH47" s="126"/>
      <c r="RPI47" s="126"/>
      <c r="RPJ47" s="126"/>
      <c r="RPK47" s="126"/>
      <c r="RPL47" s="126"/>
      <c r="RPM47" s="126"/>
      <c r="RPN47" s="126"/>
      <c r="RPO47" s="126"/>
      <c r="RPP47" s="126"/>
      <c r="RPQ47" s="126"/>
      <c r="RPR47" s="126"/>
      <c r="RPS47" s="126"/>
      <c r="RPT47" s="126"/>
      <c r="RPU47" s="126"/>
      <c r="RPV47" s="126"/>
      <c r="RPW47" s="126"/>
      <c r="RPX47" s="126"/>
      <c r="RPY47" s="126"/>
      <c r="RPZ47" s="126"/>
      <c r="RQA47" s="126"/>
      <c r="RQB47" s="126"/>
      <c r="RQC47" s="126"/>
      <c r="RQD47" s="126"/>
      <c r="RQE47" s="126"/>
      <c r="RQF47" s="126"/>
      <c r="RQG47" s="126"/>
      <c r="RQH47" s="126"/>
      <c r="RQI47" s="126"/>
      <c r="RQJ47" s="126"/>
      <c r="RQK47" s="126"/>
      <c r="RQL47" s="126"/>
      <c r="RQM47" s="126"/>
      <c r="RQN47" s="126"/>
      <c r="RQO47" s="126"/>
      <c r="RQP47" s="126"/>
      <c r="RQQ47" s="126"/>
      <c r="RQR47" s="126"/>
      <c r="RQS47" s="126"/>
      <c r="RQT47" s="126"/>
      <c r="RQU47" s="126"/>
      <c r="RQV47" s="126"/>
      <c r="RQW47" s="126"/>
      <c r="RQX47" s="126"/>
      <c r="RQY47" s="126"/>
      <c r="RQZ47" s="126"/>
      <c r="RRA47" s="126"/>
      <c r="RRB47" s="126"/>
      <c r="RRC47" s="126"/>
      <c r="RRD47" s="126"/>
      <c r="RRE47" s="126"/>
      <c r="RRF47" s="126"/>
      <c r="RRG47" s="126"/>
      <c r="RRH47" s="126"/>
      <c r="RRI47" s="126"/>
      <c r="RRJ47" s="126"/>
      <c r="RRK47" s="126"/>
      <c r="RRL47" s="126"/>
      <c r="RRM47" s="126"/>
      <c r="RRN47" s="126"/>
      <c r="RRO47" s="126"/>
      <c r="RRP47" s="126"/>
      <c r="RRQ47" s="126"/>
      <c r="RRR47" s="126"/>
      <c r="RRS47" s="126"/>
      <c r="RRT47" s="126"/>
      <c r="RRU47" s="126"/>
      <c r="RRV47" s="126"/>
      <c r="RRW47" s="126"/>
      <c r="RRX47" s="126"/>
      <c r="RRY47" s="126"/>
      <c r="RRZ47" s="126"/>
      <c r="RSA47" s="126"/>
      <c r="RSB47" s="126"/>
      <c r="RSC47" s="126"/>
      <c r="RSD47" s="126"/>
      <c r="RSE47" s="126"/>
      <c r="RSF47" s="126"/>
      <c r="RSG47" s="126"/>
      <c r="RSH47" s="126"/>
      <c r="RSI47" s="126"/>
      <c r="RSJ47" s="126"/>
      <c r="RSK47" s="126"/>
      <c r="RSL47" s="126"/>
      <c r="RSM47" s="126"/>
      <c r="RSN47" s="126"/>
      <c r="RSO47" s="126"/>
      <c r="RSP47" s="126"/>
      <c r="RSQ47" s="126"/>
      <c r="RSR47" s="126"/>
      <c r="RSS47" s="126"/>
      <c r="RST47" s="126"/>
      <c r="RSU47" s="126"/>
      <c r="RSV47" s="126"/>
      <c r="RSW47" s="126"/>
      <c r="RSX47" s="126"/>
      <c r="RSY47" s="126"/>
      <c r="RSZ47" s="126"/>
      <c r="RTA47" s="126"/>
      <c r="RTB47" s="126"/>
      <c r="RTC47" s="126"/>
      <c r="RTD47" s="126"/>
      <c r="RTE47" s="126"/>
      <c r="RTF47" s="126"/>
      <c r="RTG47" s="126"/>
      <c r="RTH47" s="126"/>
      <c r="RTI47" s="126"/>
      <c r="RTJ47" s="126"/>
      <c r="RTK47" s="126"/>
      <c r="RTL47" s="126"/>
      <c r="RTM47" s="126"/>
      <c r="RTN47" s="126"/>
      <c r="RTO47" s="126"/>
      <c r="RTP47" s="126"/>
      <c r="RTQ47" s="126"/>
      <c r="RTR47" s="126"/>
      <c r="RTS47" s="126"/>
      <c r="RTT47" s="126"/>
      <c r="RTU47" s="126"/>
      <c r="RTV47" s="126"/>
      <c r="RTW47" s="126"/>
      <c r="RTX47" s="126"/>
      <c r="RTY47" s="126"/>
      <c r="RTZ47" s="126"/>
      <c r="RUA47" s="126"/>
      <c r="RUB47" s="126"/>
      <c r="RUC47" s="126"/>
      <c r="RUD47" s="126"/>
      <c r="RUE47" s="126"/>
      <c r="RUF47" s="126"/>
      <c r="RUG47" s="126"/>
      <c r="RUH47" s="126"/>
      <c r="RUI47" s="126"/>
      <c r="RUJ47" s="126"/>
      <c r="RUK47" s="126"/>
      <c r="RUL47" s="126"/>
      <c r="RUM47" s="126"/>
      <c r="RUN47" s="126"/>
      <c r="RUO47" s="126"/>
      <c r="RUP47" s="126"/>
      <c r="RUQ47" s="126"/>
      <c r="RUR47" s="126"/>
      <c r="RUS47" s="126"/>
      <c r="RUT47" s="126"/>
      <c r="RUU47" s="126"/>
      <c r="RUV47" s="126"/>
      <c r="RUW47" s="126"/>
      <c r="RUX47" s="126"/>
      <c r="RUY47" s="126"/>
      <c r="RUZ47" s="126"/>
      <c r="RVA47" s="126"/>
      <c r="RVB47" s="126"/>
      <c r="RVC47" s="126"/>
      <c r="RVD47" s="126"/>
      <c r="RVE47" s="126"/>
      <c r="RVF47" s="126"/>
      <c r="RVG47" s="126"/>
      <c r="RVH47" s="126"/>
      <c r="RVI47" s="126"/>
      <c r="RVJ47" s="126"/>
      <c r="RVK47" s="126"/>
      <c r="RVL47" s="126"/>
      <c r="RVM47" s="126"/>
      <c r="RVN47" s="126"/>
      <c r="RVO47" s="126"/>
      <c r="RVP47" s="126"/>
      <c r="RVQ47" s="126"/>
      <c r="RVR47" s="126"/>
      <c r="RVS47" s="126"/>
      <c r="RVT47" s="126"/>
      <c r="RVU47" s="126"/>
      <c r="RVV47" s="126"/>
      <c r="RVW47" s="126"/>
      <c r="RVX47" s="126"/>
      <c r="RVY47" s="126"/>
      <c r="RVZ47" s="126"/>
      <c r="RWA47" s="126"/>
      <c r="RWB47" s="126"/>
      <c r="RWC47" s="126"/>
      <c r="RWD47" s="126"/>
      <c r="RWE47" s="126"/>
      <c r="RWF47" s="126"/>
      <c r="RWG47" s="126"/>
      <c r="RWH47" s="126"/>
      <c r="RWI47" s="126"/>
      <c r="RWJ47" s="126"/>
      <c r="RWK47" s="126"/>
      <c r="RWL47" s="126"/>
      <c r="RWM47" s="126"/>
      <c r="RWN47" s="126"/>
      <c r="RWO47" s="126"/>
      <c r="RWP47" s="126"/>
      <c r="RWQ47" s="126"/>
      <c r="RWR47" s="126"/>
      <c r="RWS47" s="126"/>
      <c r="RWT47" s="126"/>
      <c r="RWU47" s="126"/>
      <c r="RWV47" s="126"/>
      <c r="RWW47" s="126"/>
      <c r="RWX47" s="126"/>
      <c r="RWY47" s="126"/>
      <c r="RWZ47" s="126"/>
      <c r="RXA47" s="126"/>
      <c r="RXB47" s="126"/>
      <c r="RXC47" s="126"/>
      <c r="RXD47" s="126"/>
      <c r="RXE47" s="126"/>
      <c r="RXF47" s="126"/>
      <c r="RXG47" s="126"/>
      <c r="RXH47" s="126"/>
      <c r="RXI47" s="126"/>
      <c r="RXJ47" s="126"/>
      <c r="RXK47" s="126"/>
      <c r="RXL47" s="126"/>
      <c r="RXM47" s="126"/>
      <c r="RXN47" s="126"/>
      <c r="RXO47" s="126"/>
      <c r="RXP47" s="126"/>
      <c r="RXQ47" s="126"/>
      <c r="RXR47" s="126"/>
      <c r="RXS47" s="126"/>
      <c r="RXT47" s="126"/>
      <c r="RXU47" s="126"/>
      <c r="RXV47" s="126"/>
      <c r="RXW47" s="126"/>
      <c r="RXX47" s="126"/>
      <c r="RXY47" s="126"/>
      <c r="RXZ47" s="126"/>
      <c r="RYA47" s="126"/>
      <c r="RYB47" s="126"/>
      <c r="RYC47" s="126"/>
      <c r="RYD47" s="126"/>
      <c r="RYE47" s="126"/>
      <c r="RYF47" s="126"/>
      <c r="RYG47" s="126"/>
      <c r="RYH47" s="126"/>
      <c r="RYI47" s="126"/>
      <c r="RYJ47" s="126"/>
      <c r="RYK47" s="126"/>
      <c r="RYL47" s="126"/>
      <c r="RYM47" s="126"/>
      <c r="RYN47" s="126"/>
      <c r="RYO47" s="126"/>
      <c r="RYP47" s="126"/>
      <c r="RYQ47" s="126"/>
      <c r="RYR47" s="126"/>
      <c r="RYS47" s="126"/>
      <c r="RYT47" s="126"/>
      <c r="RYU47" s="126"/>
      <c r="RYV47" s="126"/>
      <c r="RYW47" s="126"/>
      <c r="RYX47" s="126"/>
      <c r="RYY47" s="126"/>
      <c r="RYZ47" s="126"/>
      <c r="RZA47" s="126"/>
      <c r="RZB47" s="126"/>
      <c r="RZC47" s="126"/>
      <c r="RZD47" s="126"/>
      <c r="RZE47" s="126"/>
      <c r="RZF47" s="126"/>
      <c r="RZG47" s="126"/>
      <c r="RZH47" s="126"/>
      <c r="RZI47" s="126"/>
      <c r="RZJ47" s="126"/>
      <c r="RZK47" s="126"/>
      <c r="RZL47" s="126"/>
      <c r="RZM47" s="126"/>
      <c r="RZN47" s="126"/>
      <c r="RZO47" s="126"/>
      <c r="RZP47" s="126"/>
      <c r="RZQ47" s="126"/>
      <c r="RZR47" s="126"/>
      <c r="RZS47" s="126"/>
      <c r="RZT47" s="126"/>
      <c r="RZU47" s="126"/>
      <c r="RZV47" s="126"/>
      <c r="RZW47" s="126"/>
      <c r="RZX47" s="126"/>
      <c r="RZY47" s="126"/>
      <c r="RZZ47" s="126"/>
      <c r="SAA47" s="126"/>
      <c r="SAB47" s="126"/>
      <c r="SAC47" s="126"/>
      <c r="SAD47" s="126"/>
      <c r="SAE47" s="126"/>
      <c r="SAF47" s="126"/>
      <c r="SAG47" s="126"/>
      <c r="SAH47" s="126"/>
      <c r="SAI47" s="126"/>
      <c r="SAJ47" s="126"/>
      <c r="SAK47" s="126"/>
      <c r="SAL47" s="126"/>
      <c r="SAM47" s="126"/>
      <c r="SAN47" s="126"/>
      <c r="SAO47" s="126"/>
      <c r="SAP47" s="126"/>
      <c r="SAQ47" s="126"/>
      <c r="SAR47" s="126"/>
      <c r="SAS47" s="126"/>
      <c r="SAT47" s="126"/>
      <c r="SAU47" s="126"/>
      <c r="SAV47" s="126"/>
      <c r="SAW47" s="126"/>
      <c r="SAX47" s="126"/>
      <c r="SAY47" s="126"/>
      <c r="SAZ47" s="126"/>
      <c r="SBA47" s="126"/>
      <c r="SBB47" s="126"/>
      <c r="SBC47" s="126"/>
      <c r="SBD47" s="126"/>
      <c r="SBE47" s="126"/>
      <c r="SBF47" s="126"/>
      <c r="SBG47" s="126"/>
      <c r="SBH47" s="126"/>
      <c r="SBI47" s="126"/>
      <c r="SBJ47" s="126"/>
      <c r="SBK47" s="126"/>
      <c r="SBL47" s="126"/>
      <c r="SBM47" s="126"/>
      <c r="SBN47" s="126"/>
      <c r="SBO47" s="126"/>
      <c r="SBP47" s="126"/>
      <c r="SBQ47" s="126"/>
      <c r="SBR47" s="126"/>
      <c r="SBS47" s="126"/>
      <c r="SBT47" s="126"/>
      <c r="SBU47" s="126"/>
      <c r="SBV47" s="126"/>
      <c r="SBW47" s="126"/>
      <c r="SBX47" s="126"/>
      <c r="SBY47" s="126"/>
      <c r="SBZ47" s="126"/>
      <c r="SCA47" s="126"/>
      <c r="SCB47" s="126"/>
      <c r="SCC47" s="126"/>
      <c r="SCD47" s="126"/>
      <c r="SCE47" s="126"/>
      <c r="SCF47" s="126"/>
      <c r="SCG47" s="126"/>
      <c r="SCH47" s="126"/>
      <c r="SCI47" s="126"/>
      <c r="SCJ47" s="126"/>
      <c r="SCK47" s="126"/>
      <c r="SCL47" s="126"/>
      <c r="SCM47" s="126"/>
      <c r="SCN47" s="126"/>
      <c r="SCO47" s="126"/>
      <c r="SCP47" s="126"/>
      <c r="SCQ47" s="126"/>
      <c r="SCR47" s="126"/>
      <c r="SCS47" s="126"/>
      <c r="SCT47" s="126"/>
      <c r="SCU47" s="126"/>
      <c r="SCV47" s="126"/>
      <c r="SCW47" s="126"/>
      <c r="SCX47" s="126"/>
      <c r="SCY47" s="126"/>
      <c r="SCZ47" s="126"/>
      <c r="SDA47" s="126"/>
      <c r="SDB47" s="126"/>
      <c r="SDC47" s="126"/>
      <c r="SDD47" s="126"/>
      <c r="SDE47" s="126"/>
      <c r="SDF47" s="126"/>
      <c r="SDG47" s="126"/>
      <c r="SDH47" s="126"/>
      <c r="SDI47" s="126"/>
      <c r="SDJ47" s="126"/>
      <c r="SDK47" s="126"/>
      <c r="SDL47" s="126"/>
      <c r="SDM47" s="126"/>
      <c r="SDN47" s="126"/>
      <c r="SDO47" s="126"/>
      <c r="SDP47" s="126"/>
      <c r="SDQ47" s="126"/>
      <c r="SDR47" s="126"/>
      <c r="SDS47" s="126"/>
      <c r="SDT47" s="126"/>
      <c r="SDU47" s="126"/>
      <c r="SDV47" s="126"/>
      <c r="SDW47" s="126"/>
      <c r="SDX47" s="126"/>
      <c r="SDY47" s="126"/>
      <c r="SDZ47" s="126"/>
      <c r="SEA47" s="126"/>
      <c r="SEB47" s="126"/>
      <c r="SEC47" s="126"/>
      <c r="SED47" s="126"/>
      <c r="SEE47" s="126"/>
      <c r="SEF47" s="126"/>
      <c r="SEG47" s="126"/>
      <c r="SEH47" s="126"/>
      <c r="SEI47" s="126"/>
      <c r="SEJ47" s="126"/>
      <c r="SEK47" s="126"/>
      <c r="SEL47" s="126"/>
      <c r="SEM47" s="126"/>
      <c r="SEN47" s="126"/>
      <c r="SEO47" s="126"/>
      <c r="SEP47" s="126"/>
      <c r="SEQ47" s="126"/>
      <c r="SER47" s="126"/>
      <c r="SES47" s="126"/>
      <c r="SET47" s="126"/>
      <c r="SEU47" s="126"/>
      <c r="SEV47" s="126"/>
      <c r="SEW47" s="126"/>
      <c r="SEX47" s="126"/>
      <c r="SEY47" s="126"/>
      <c r="SEZ47" s="126"/>
      <c r="SFA47" s="126"/>
      <c r="SFB47" s="126"/>
      <c r="SFC47" s="126"/>
      <c r="SFD47" s="126"/>
      <c r="SFE47" s="126"/>
      <c r="SFF47" s="126"/>
      <c r="SFG47" s="126"/>
      <c r="SFH47" s="126"/>
      <c r="SFI47" s="126"/>
      <c r="SFJ47" s="126"/>
      <c r="SFK47" s="126"/>
      <c r="SFL47" s="126"/>
      <c r="SFM47" s="126"/>
      <c r="SFN47" s="126"/>
      <c r="SFO47" s="126"/>
      <c r="SFP47" s="126"/>
      <c r="SFQ47" s="126"/>
      <c r="SFR47" s="126"/>
      <c r="SFS47" s="126"/>
      <c r="SFT47" s="126"/>
      <c r="SFU47" s="126"/>
      <c r="SFV47" s="126"/>
      <c r="SFW47" s="126"/>
      <c r="SFX47" s="126"/>
      <c r="SFY47" s="126"/>
      <c r="SFZ47" s="126"/>
      <c r="SGA47" s="126"/>
      <c r="SGB47" s="126"/>
      <c r="SGC47" s="126"/>
      <c r="SGD47" s="126"/>
      <c r="SGE47" s="126"/>
      <c r="SGF47" s="126"/>
      <c r="SGG47" s="126"/>
      <c r="SGH47" s="126"/>
      <c r="SGI47" s="126"/>
      <c r="SGJ47" s="126"/>
      <c r="SGK47" s="126"/>
      <c r="SGL47" s="126"/>
      <c r="SGM47" s="126"/>
      <c r="SGN47" s="126"/>
      <c r="SGO47" s="126"/>
      <c r="SGP47" s="126"/>
      <c r="SGQ47" s="126"/>
      <c r="SGR47" s="126"/>
      <c r="SGS47" s="126"/>
      <c r="SGT47" s="126"/>
      <c r="SGU47" s="126"/>
      <c r="SGV47" s="126"/>
      <c r="SGW47" s="126"/>
      <c r="SGX47" s="126"/>
      <c r="SGY47" s="126"/>
      <c r="SGZ47" s="126"/>
      <c r="SHA47" s="126"/>
      <c r="SHB47" s="126"/>
      <c r="SHC47" s="126"/>
      <c r="SHD47" s="126"/>
      <c r="SHE47" s="126"/>
      <c r="SHF47" s="126"/>
      <c r="SHG47" s="126"/>
      <c r="SHH47" s="126"/>
      <c r="SHI47" s="126"/>
      <c r="SHJ47" s="126"/>
      <c r="SHK47" s="126"/>
      <c r="SHL47" s="126"/>
      <c r="SHM47" s="126"/>
      <c r="SHN47" s="126"/>
      <c r="SHO47" s="126"/>
      <c r="SHP47" s="126"/>
      <c r="SHQ47" s="126"/>
      <c r="SHR47" s="126"/>
      <c r="SHS47" s="126"/>
      <c r="SHT47" s="126"/>
      <c r="SHU47" s="126"/>
      <c r="SHV47" s="126"/>
      <c r="SHW47" s="126"/>
      <c r="SHX47" s="126"/>
      <c r="SHY47" s="126"/>
      <c r="SHZ47" s="126"/>
      <c r="SIA47" s="126"/>
      <c r="SIB47" s="126"/>
      <c r="SIC47" s="126"/>
      <c r="SID47" s="126"/>
      <c r="SIE47" s="126"/>
      <c r="SIF47" s="126"/>
      <c r="SIG47" s="126"/>
      <c r="SIH47" s="126"/>
      <c r="SII47" s="126"/>
      <c r="SIJ47" s="126"/>
      <c r="SIK47" s="126"/>
      <c r="SIL47" s="126"/>
      <c r="SIM47" s="126"/>
      <c r="SIN47" s="126"/>
      <c r="SIO47" s="126"/>
      <c r="SIP47" s="126"/>
      <c r="SIQ47" s="126"/>
      <c r="SIR47" s="126"/>
      <c r="SIS47" s="126"/>
      <c r="SIT47" s="126"/>
      <c r="SIU47" s="126"/>
      <c r="SIV47" s="126"/>
      <c r="SIW47" s="126"/>
      <c r="SIX47" s="126"/>
      <c r="SIY47" s="126"/>
      <c r="SIZ47" s="126"/>
      <c r="SJA47" s="126"/>
      <c r="SJB47" s="126"/>
      <c r="SJC47" s="126"/>
      <c r="SJD47" s="126"/>
      <c r="SJE47" s="126"/>
      <c r="SJF47" s="126"/>
      <c r="SJG47" s="126"/>
      <c r="SJH47" s="126"/>
      <c r="SJI47" s="126"/>
      <c r="SJJ47" s="126"/>
      <c r="SJK47" s="126"/>
      <c r="SJL47" s="126"/>
      <c r="SJM47" s="126"/>
      <c r="SJN47" s="126"/>
      <c r="SJO47" s="126"/>
      <c r="SJP47" s="126"/>
      <c r="SJQ47" s="126"/>
      <c r="SJR47" s="126"/>
      <c r="SJS47" s="126"/>
      <c r="SJT47" s="126"/>
      <c r="SJU47" s="126"/>
      <c r="SJV47" s="126"/>
      <c r="SJW47" s="126"/>
      <c r="SJX47" s="126"/>
      <c r="SJY47" s="126"/>
      <c r="SJZ47" s="126"/>
      <c r="SKA47" s="126"/>
      <c r="SKB47" s="126"/>
      <c r="SKC47" s="126"/>
      <c r="SKD47" s="126"/>
      <c r="SKE47" s="126"/>
      <c r="SKF47" s="126"/>
      <c r="SKG47" s="126"/>
      <c r="SKH47" s="126"/>
      <c r="SKI47" s="126"/>
      <c r="SKJ47" s="126"/>
      <c r="SKK47" s="126"/>
      <c r="SKL47" s="126"/>
      <c r="SKM47" s="126"/>
      <c r="SKN47" s="126"/>
      <c r="SKO47" s="126"/>
      <c r="SKP47" s="126"/>
      <c r="SKQ47" s="126"/>
      <c r="SKR47" s="126"/>
      <c r="SKS47" s="126"/>
      <c r="SKT47" s="126"/>
      <c r="SKU47" s="126"/>
      <c r="SKV47" s="126"/>
      <c r="SKW47" s="126"/>
      <c r="SKX47" s="126"/>
      <c r="SKY47" s="126"/>
      <c r="SKZ47" s="126"/>
      <c r="SLA47" s="126"/>
      <c r="SLB47" s="126"/>
      <c r="SLC47" s="126"/>
      <c r="SLD47" s="126"/>
      <c r="SLE47" s="126"/>
      <c r="SLF47" s="126"/>
      <c r="SLG47" s="126"/>
      <c r="SLH47" s="126"/>
      <c r="SLI47" s="126"/>
      <c r="SLJ47" s="126"/>
      <c r="SLK47" s="126"/>
      <c r="SLL47" s="126"/>
      <c r="SLM47" s="126"/>
      <c r="SLN47" s="126"/>
      <c r="SLO47" s="126"/>
      <c r="SLP47" s="126"/>
      <c r="SLQ47" s="126"/>
      <c r="SLR47" s="126"/>
      <c r="SLS47" s="126"/>
      <c r="SLT47" s="126"/>
      <c r="SLU47" s="126"/>
      <c r="SLV47" s="126"/>
      <c r="SLW47" s="126"/>
      <c r="SLX47" s="126"/>
      <c r="SLY47" s="126"/>
      <c r="SLZ47" s="126"/>
      <c r="SMA47" s="126"/>
      <c r="SMB47" s="126"/>
      <c r="SMC47" s="126"/>
      <c r="SMD47" s="126"/>
      <c r="SME47" s="126"/>
      <c r="SMF47" s="126"/>
      <c r="SMG47" s="126"/>
      <c r="SMH47" s="126"/>
      <c r="SMI47" s="126"/>
      <c r="SMJ47" s="126"/>
      <c r="SMK47" s="126"/>
      <c r="SML47" s="126"/>
      <c r="SMM47" s="126"/>
      <c r="SMN47" s="126"/>
      <c r="SMO47" s="126"/>
      <c r="SMP47" s="126"/>
      <c r="SMQ47" s="126"/>
      <c r="SMR47" s="126"/>
      <c r="SMS47" s="126"/>
      <c r="SMT47" s="126"/>
      <c r="SMU47" s="126"/>
      <c r="SMV47" s="126"/>
      <c r="SMW47" s="126"/>
      <c r="SMX47" s="126"/>
      <c r="SMY47" s="126"/>
      <c r="SMZ47" s="126"/>
      <c r="SNA47" s="126"/>
      <c r="SNB47" s="126"/>
      <c r="SNC47" s="126"/>
      <c r="SND47" s="126"/>
      <c r="SNE47" s="126"/>
      <c r="SNF47" s="126"/>
      <c r="SNG47" s="126"/>
      <c r="SNH47" s="126"/>
      <c r="SNI47" s="126"/>
      <c r="SNJ47" s="126"/>
      <c r="SNK47" s="126"/>
      <c r="SNL47" s="126"/>
      <c r="SNM47" s="126"/>
      <c r="SNN47" s="126"/>
      <c r="SNO47" s="126"/>
      <c r="SNP47" s="126"/>
      <c r="SNQ47" s="126"/>
      <c r="SNR47" s="126"/>
      <c r="SNS47" s="126"/>
      <c r="SNT47" s="126"/>
      <c r="SNU47" s="126"/>
      <c r="SNV47" s="126"/>
      <c r="SNW47" s="126"/>
      <c r="SNX47" s="126"/>
      <c r="SNY47" s="126"/>
      <c r="SNZ47" s="126"/>
      <c r="SOA47" s="126"/>
      <c r="SOB47" s="126"/>
      <c r="SOC47" s="126"/>
      <c r="SOD47" s="126"/>
      <c r="SOE47" s="126"/>
      <c r="SOF47" s="126"/>
      <c r="SOG47" s="126"/>
      <c r="SOH47" s="126"/>
      <c r="SOI47" s="126"/>
      <c r="SOJ47" s="126"/>
      <c r="SOK47" s="126"/>
      <c r="SOL47" s="126"/>
      <c r="SOM47" s="126"/>
      <c r="SON47" s="126"/>
      <c r="SOO47" s="126"/>
      <c r="SOP47" s="126"/>
      <c r="SOQ47" s="126"/>
      <c r="SOR47" s="126"/>
      <c r="SOS47" s="126"/>
      <c r="SOT47" s="126"/>
      <c r="SOU47" s="126"/>
      <c r="SOV47" s="126"/>
      <c r="SOW47" s="126"/>
      <c r="SOX47" s="126"/>
      <c r="SOY47" s="126"/>
      <c r="SOZ47" s="126"/>
      <c r="SPA47" s="126"/>
      <c r="SPB47" s="126"/>
      <c r="SPC47" s="126"/>
      <c r="SPD47" s="126"/>
      <c r="SPE47" s="126"/>
      <c r="SPF47" s="126"/>
      <c r="SPG47" s="126"/>
      <c r="SPH47" s="126"/>
      <c r="SPI47" s="126"/>
      <c r="SPJ47" s="126"/>
      <c r="SPK47" s="126"/>
      <c r="SPL47" s="126"/>
      <c r="SPM47" s="126"/>
      <c r="SPN47" s="126"/>
      <c r="SPO47" s="126"/>
      <c r="SPP47" s="126"/>
      <c r="SPQ47" s="126"/>
      <c r="SPR47" s="126"/>
      <c r="SPS47" s="126"/>
      <c r="SPT47" s="126"/>
      <c r="SPU47" s="126"/>
      <c r="SPV47" s="126"/>
      <c r="SPW47" s="126"/>
      <c r="SPX47" s="126"/>
      <c r="SPY47" s="126"/>
      <c r="SPZ47" s="126"/>
      <c r="SQA47" s="126"/>
      <c r="SQB47" s="126"/>
      <c r="SQC47" s="126"/>
      <c r="SQD47" s="126"/>
      <c r="SQE47" s="126"/>
      <c r="SQF47" s="126"/>
      <c r="SQG47" s="126"/>
      <c r="SQH47" s="126"/>
      <c r="SQI47" s="126"/>
      <c r="SQJ47" s="126"/>
      <c r="SQK47" s="126"/>
      <c r="SQL47" s="126"/>
      <c r="SQM47" s="126"/>
      <c r="SQN47" s="126"/>
      <c r="SQO47" s="126"/>
      <c r="SQP47" s="126"/>
      <c r="SQQ47" s="126"/>
      <c r="SQR47" s="126"/>
      <c r="SQS47" s="126"/>
      <c r="SQT47" s="126"/>
      <c r="SQU47" s="126"/>
      <c r="SQV47" s="126"/>
      <c r="SQW47" s="126"/>
      <c r="SQX47" s="126"/>
      <c r="SQY47" s="126"/>
      <c r="SQZ47" s="126"/>
      <c r="SRA47" s="126"/>
      <c r="SRB47" s="126"/>
      <c r="SRC47" s="126"/>
      <c r="SRD47" s="126"/>
      <c r="SRE47" s="126"/>
      <c r="SRF47" s="126"/>
      <c r="SRG47" s="126"/>
      <c r="SRH47" s="126"/>
      <c r="SRI47" s="126"/>
      <c r="SRJ47" s="126"/>
      <c r="SRK47" s="126"/>
      <c r="SRL47" s="126"/>
      <c r="SRM47" s="126"/>
      <c r="SRN47" s="126"/>
      <c r="SRO47" s="126"/>
      <c r="SRP47" s="126"/>
      <c r="SRQ47" s="126"/>
      <c r="SRR47" s="126"/>
      <c r="SRS47" s="126"/>
      <c r="SRT47" s="126"/>
      <c r="SRU47" s="126"/>
      <c r="SRV47" s="126"/>
      <c r="SRW47" s="126"/>
      <c r="SRX47" s="126"/>
      <c r="SRY47" s="126"/>
      <c r="SRZ47" s="126"/>
      <c r="SSA47" s="126"/>
      <c r="SSB47" s="126"/>
      <c r="SSC47" s="126"/>
      <c r="SSD47" s="126"/>
      <c r="SSE47" s="126"/>
      <c r="SSF47" s="126"/>
      <c r="SSG47" s="126"/>
      <c r="SSH47" s="126"/>
      <c r="SSI47" s="126"/>
      <c r="SSJ47" s="126"/>
      <c r="SSK47" s="126"/>
      <c r="SSL47" s="126"/>
      <c r="SSM47" s="126"/>
      <c r="SSN47" s="126"/>
      <c r="SSO47" s="126"/>
      <c r="SSP47" s="126"/>
      <c r="SSQ47" s="126"/>
      <c r="SSR47" s="126"/>
      <c r="SSS47" s="126"/>
      <c r="SST47" s="126"/>
      <c r="SSU47" s="126"/>
      <c r="SSV47" s="126"/>
      <c r="SSW47" s="126"/>
      <c r="SSX47" s="126"/>
      <c r="SSY47" s="126"/>
      <c r="SSZ47" s="126"/>
      <c r="STA47" s="126"/>
      <c r="STB47" s="126"/>
      <c r="STC47" s="126"/>
      <c r="STD47" s="126"/>
      <c r="STE47" s="126"/>
      <c r="STF47" s="126"/>
      <c r="STG47" s="126"/>
      <c r="STH47" s="126"/>
      <c r="STI47" s="126"/>
      <c r="STJ47" s="126"/>
      <c r="STK47" s="126"/>
      <c r="STL47" s="126"/>
      <c r="STM47" s="126"/>
      <c r="STN47" s="126"/>
      <c r="STO47" s="126"/>
      <c r="STP47" s="126"/>
      <c r="STQ47" s="126"/>
      <c r="STR47" s="126"/>
      <c r="STS47" s="126"/>
      <c r="STT47" s="126"/>
      <c r="STU47" s="126"/>
      <c r="STV47" s="126"/>
      <c r="STW47" s="126"/>
      <c r="STX47" s="126"/>
      <c r="STY47" s="126"/>
      <c r="STZ47" s="126"/>
      <c r="SUA47" s="126"/>
      <c r="SUB47" s="126"/>
      <c r="SUC47" s="126"/>
      <c r="SUD47" s="126"/>
      <c r="SUE47" s="126"/>
      <c r="SUF47" s="126"/>
      <c r="SUG47" s="126"/>
      <c r="SUH47" s="126"/>
      <c r="SUI47" s="126"/>
      <c r="SUJ47" s="126"/>
      <c r="SUK47" s="126"/>
      <c r="SUL47" s="126"/>
      <c r="SUM47" s="126"/>
      <c r="SUN47" s="126"/>
      <c r="SUO47" s="126"/>
      <c r="SUP47" s="126"/>
      <c r="SUQ47" s="126"/>
      <c r="SUR47" s="126"/>
      <c r="SUS47" s="126"/>
      <c r="SUT47" s="126"/>
      <c r="SUU47" s="126"/>
      <c r="SUV47" s="126"/>
      <c r="SUW47" s="126"/>
      <c r="SUX47" s="126"/>
      <c r="SUY47" s="126"/>
      <c r="SUZ47" s="126"/>
      <c r="SVA47" s="126"/>
      <c r="SVB47" s="126"/>
      <c r="SVC47" s="126"/>
      <c r="SVD47" s="126"/>
      <c r="SVE47" s="126"/>
      <c r="SVF47" s="126"/>
      <c r="SVG47" s="126"/>
      <c r="SVH47" s="126"/>
      <c r="SVI47" s="126"/>
      <c r="SVJ47" s="126"/>
      <c r="SVK47" s="126"/>
      <c r="SVL47" s="126"/>
      <c r="SVM47" s="126"/>
      <c r="SVN47" s="126"/>
      <c r="SVO47" s="126"/>
      <c r="SVP47" s="126"/>
      <c r="SVQ47" s="126"/>
      <c r="SVR47" s="126"/>
      <c r="SVS47" s="126"/>
      <c r="SVT47" s="126"/>
      <c r="SVU47" s="126"/>
      <c r="SVV47" s="126"/>
      <c r="SVW47" s="126"/>
      <c r="SVX47" s="126"/>
      <c r="SVY47" s="126"/>
      <c r="SVZ47" s="126"/>
      <c r="SWA47" s="126"/>
      <c r="SWB47" s="126"/>
      <c r="SWC47" s="126"/>
      <c r="SWD47" s="126"/>
      <c r="SWE47" s="126"/>
      <c r="SWF47" s="126"/>
      <c r="SWG47" s="126"/>
      <c r="SWH47" s="126"/>
      <c r="SWI47" s="126"/>
      <c r="SWJ47" s="126"/>
      <c r="SWK47" s="126"/>
      <c r="SWL47" s="126"/>
      <c r="SWM47" s="126"/>
      <c r="SWN47" s="126"/>
      <c r="SWO47" s="126"/>
      <c r="SWP47" s="126"/>
      <c r="SWQ47" s="126"/>
      <c r="SWR47" s="126"/>
      <c r="SWS47" s="126"/>
      <c r="SWT47" s="126"/>
      <c r="SWU47" s="126"/>
      <c r="SWV47" s="126"/>
      <c r="SWW47" s="126"/>
      <c r="SWX47" s="126"/>
      <c r="SWY47" s="126"/>
      <c r="SWZ47" s="126"/>
      <c r="SXA47" s="126"/>
      <c r="SXB47" s="126"/>
      <c r="SXC47" s="126"/>
      <c r="SXD47" s="126"/>
      <c r="SXE47" s="126"/>
      <c r="SXF47" s="126"/>
      <c r="SXG47" s="126"/>
      <c r="SXH47" s="126"/>
      <c r="SXI47" s="126"/>
      <c r="SXJ47" s="126"/>
      <c r="SXK47" s="126"/>
      <c r="SXL47" s="126"/>
      <c r="SXM47" s="126"/>
      <c r="SXN47" s="126"/>
      <c r="SXO47" s="126"/>
      <c r="SXP47" s="126"/>
      <c r="SXQ47" s="126"/>
      <c r="SXR47" s="126"/>
      <c r="SXS47" s="126"/>
      <c r="SXT47" s="126"/>
      <c r="SXU47" s="126"/>
      <c r="SXV47" s="126"/>
      <c r="SXW47" s="126"/>
      <c r="SXX47" s="126"/>
      <c r="SXY47" s="126"/>
      <c r="SXZ47" s="126"/>
      <c r="SYA47" s="126"/>
      <c r="SYB47" s="126"/>
      <c r="SYC47" s="126"/>
      <c r="SYD47" s="126"/>
      <c r="SYE47" s="126"/>
      <c r="SYF47" s="126"/>
      <c r="SYG47" s="126"/>
      <c r="SYH47" s="126"/>
      <c r="SYI47" s="126"/>
      <c r="SYJ47" s="126"/>
      <c r="SYK47" s="126"/>
      <c r="SYL47" s="126"/>
      <c r="SYM47" s="126"/>
      <c r="SYN47" s="126"/>
      <c r="SYO47" s="126"/>
      <c r="SYP47" s="126"/>
      <c r="SYQ47" s="126"/>
      <c r="SYR47" s="126"/>
      <c r="SYS47" s="126"/>
      <c r="SYT47" s="126"/>
      <c r="SYU47" s="126"/>
      <c r="SYV47" s="126"/>
      <c r="SYW47" s="126"/>
      <c r="SYX47" s="126"/>
      <c r="SYY47" s="126"/>
      <c r="SYZ47" s="126"/>
      <c r="SZA47" s="126"/>
      <c r="SZB47" s="126"/>
      <c r="SZC47" s="126"/>
      <c r="SZD47" s="126"/>
      <c r="SZE47" s="126"/>
      <c r="SZF47" s="126"/>
      <c r="SZG47" s="126"/>
      <c r="SZH47" s="126"/>
      <c r="SZI47" s="126"/>
      <c r="SZJ47" s="126"/>
      <c r="SZK47" s="126"/>
      <c r="SZL47" s="126"/>
      <c r="SZM47" s="126"/>
      <c r="SZN47" s="126"/>
      <c r="SZO47" s="126"/>
      <c r="SZP47" s="126"/>
      <c r="SZQ47" s="126"/>
      <c r="SZR47" s="126"/>
      <c r="SZS47" s="126"/>
      <c r="SZT47" s="126"/>
      <c r="SZU47" s="126"/>
      <c r="SZV47" s="126"/>
      <c r="SZW47" s="126"/>
      <c r="SZX47" s="126"/>
      <c r="SZY47" s="126"/>
      <c r="SZZ47" s="126"/>
      <c r="TAA47" s="126"/>
      <c r="TAB47" s="126"/>
      <c r="TAC47" s="126"/>
      <c r="TAD47" s="126"/>
      <c r="TAE47" s="126"/>
      <c r="TAF47" s="126"/>
      <c r="TAG47" s="126"/>
      <c r="TAH47" s="126"/>
      <c r="TAI47" s="126"/>
      <c r="TAJ47" s="126"/>
      <c r="TAK47" s="126"/>
      <c r="TAL47" s="126"/>
      <c r="TAM47" s="126"/>
      <c r="TAN47" s="126"/>
      <c r="TAO47" s="126"/>
      <c r="TAP47" s="126"/>
      <c r="TAQ47" s="126"/>
      <c r="TAR47" s="126"/>
      <c r="TAS47" s="126"/>
      <c r="TAT47" s="126"/>
      <c r="TAU47" s="126"/>
      <c r="TAV47" s="126"/>
      <c r="TAW47" s="126"/>
      <c r="TAX47" s="126"/>
      <c r="TAY47" s="126"/>
      <c r="TAZ47" s="126"/>
      <c r="TBA47" s="126"/>
      <c r="TBB47" s="126"/>
      <c r="TBC47" s="126"/>
      <c r="TBD47" s="126"/>
      <c r="TBE47" s="126"/>
      <c r="TBF47" s="126"/>
      <c r="TBG47" s="126"/>
      <c r="TBH47" s="126"/>
      <c r="TBI47" s="126"/>
      <c r="TBJ47" s="126"/>
      <c r="TBK47" s="126"/>
      <c r="TBL47" s="126"/>
      <c r="TBM47" s="126"/>
      <c r="TBN47" s="126"/>
      <c r="TBO47" s="126"/>
      <c r="TBP47" s="126"/>
      <c r="TBQ47" s="126"/>
      <c r="TBR47" s="126"/>
      <c r="TBS47" s="126"/>
      <c r="TBT47" s="126"/>
      <c r="TBU47" s="126"/>
      <c r="TBV47" s="126"/>
      <c r="TBW47" s="126"/>
      <c r="TBX47" s="126"/>
      <c r="TBY47" s="126"/>
      <c r="TBZ47" s="126"/>
      <c r="TCA47" s="126"/>
      <c r="TCB47" s="126"/>
      <c r="TCC47" s="126"/>
      <c r="TCD47" s="126"/>
      <c r="TCE47" s="126"/>
      <c r="TCF47" s="126"/>
      <c r="TCG47" s="126"/>
      <c r="TCH47" s="126"/>
      <c r="TCI47" s="126"/>
      <c r="TCJ47" s="126"/>
      <c r="TCK47" s="126"/>
      <c r="TCL47" s="126"/>
      <c r="TCM47" s="126"/>
      <c r="TCN47" s="126"/>
      <c r="TCO47" s="126"/>
      <c r="TCP47" s="126"/>
      <c r="TCQ47" s="126"/>
      <c r="TCR47" s="126"/>
      <c r="TCS47" s="126"/>
      <c r="TCT47" s="126"/>
      <c r="TCU47" s="126"/>
      <c r="TCV47" s="126"/>
      <c r="TCW47" s="126"/>
      <c r="TCX47" s="126"/>
      <c r="TCY47" s="126"/>
      <c r="TCZ47" s="126"/>
      <c r="TDA47" s="126"/>
      <c r="TDB47" s="126"/>
      <c r="TDC47" s="126"/>
      <c r="TDD47" s="126"/>
      <c r="TDE47" s="126"/>
      <c r="TDF47" s="126"/>
      <c r="TDG47" s="126"/>
      <c r="TDH47" s="126"/>
      <c r="TDI47" s="126"/>
      <c r="TDJ47" s="126"/>
      <c r="TDK47" s="126"/>
      <c r="TDL47" s="126"/>
      <c r="TDM47" s="126"/>
      <c r="TDN47" s="126"/>
      <c r="TDO47" s="126"/>
      <c r="TDP47" s="126"/>
      <c r="TDQ47" s="126"/>
      <c r="TDR47" s="126"/>
      <c r="TDS47" s="126"/>
      <c r="TDT47" s="126"/>
      <c r="TDU47" s="126"/>
      <c r="TDV47" s="126"/>
      <c r="TDW47" s="126"/>
      <c r="TDX47" s="126"/>
      <c r="TDY47" s="126"/>
      <c r="TDZ47" s="126"/>
      <c r="TEA47" s="126"/>
      <c r="TEB47" s="126"/>
      <c r="TEC47" s="126"/>
      <c r="TED47" s="126"/>
      <c r="TEE47" s="126"/>
      <c r="TEF47" s="126"/>
      <c r="TEG47" s="126"/>
      <c r="TEH47" s="126"/>
      <c r="TEI47" s="126"/>
      <c r="TEJ47" s="126"/>
      <c r="TEK47" s="126"/>
      <c r="TEL47" s="126"/>
      <c r="TEM47" s="126"/>
      <c r="TEN47" s="126"/>
      <c r="TEO47" s="126"/>
      <c r="TEP47" s="126"/>
      <c r="TEQ47" s="126"/>
      <c r="TER47" s="126"/>
      <c r="TES47" s="126"/>
      <c r="TET47" s="126"/>
      <c r="TEU47" s="126"/>
      <c r="TEV47" s="126"/>
      <c r="TEW47" s="126"/>
      <c r="TEX47" s="126"/>
      <c r="TEY47" s="126"/>
      <c r="TEZ47" s="126"/>
      <c r="TFA47" s="126"/>
      <c r="TFB47" s="126"/>
      <c r="TFC47" s="126"/>
      <c r="TFD47" s="126"/>
      <c r="TFE47" s="126"/>
      <c r="TFF47" s="126"/>
      <c r="TFG47" s="126"/>
      <c r="TFH47" s="126"/>
      <c r="TFI47" s="126"/>
      <c r="TFJ47" s="126"/>
      <c r="TFK47" s="126"/>
      <c r="TFL47" s="126"/>
      <c r="TFM47" s="126"/>
      <c r="TFN47" s="126"/>
      <c r="TFO47" s="126"/>
      <c r="TFP47" s="126"/>
      <c r="TFQ47" s="126"/>
      <c r="TFR47" s="126"/>
      <c r="TFS47" s="126"/>
      <c r="TFT47" s="126"/>
      <c r="TFU47" s="126"/>
      <c r="TFV47" s="126"/>
      <c r="TFW47" s="126"/>
      <c r="TFX47" s="126"/>
      <c r="TFY47" s="126"/>
      <c r="TFZ47" s="126"/>
      <c r="TGA47" s="126"/>
      <c r="TGB47" s="126"/>
      <c r="TGC47" s="126"/>
      <c r="TGD47" s="126"/>
      <c r="TGE47" s="126"/>
      <c r="TGF47" s="126"/>
      <c r="TGG47" s="126"/>
      <c r="TGH47" s="126"/>
      <c r="TGI47" s="126"/>
      <c r="TGJ47" s="126"/>
      <c r="TGK47" s="126"/>
      <c r="TGL47" s="126"/>
      <c r="TGM47" s="126"/>
      <c r="TGN47" s="126"/>
      <c r="TGO47" s="126"/>
      <c r="TGP47" s="126"/>
      <c r="TGQ47" s="126"/>
      <c r="TGR47" s="126"/>
      <c r="TGS47" s="126"/>
      <c r="TGT47" s="126"/>
      <c r="TGU47" s="126"/>
      <c r="TGV47" s="126"/>
      <c r="TGW47" s="126"/>
      <c r="TGX47" s="126"/>
      <c r="TGY47" s="126"/>
      <c r="TGZ47" s="126"/>
      <c r="THA47" s="126"/>
      <c r="THB47" s="126"/>
      <c r="THC47" s="126"/>
      <c r="THD47" s="126"/>
      <c r="THE47" s="126"/>
      <c r="THF47" s="126"/>
      <c r="THG47" s="126"/>
      <c r="THH47" s="126"/>
      <c r="THI47" s="126"/>
      <c r="THJ47" s="126"/>
      <c r="THK47" s="126"/>
      <c r="THL47" s="126"/>
      <c r="THM47" s="126"/>
      <c r="THN47" s="126"/>
      <c r="THO47" s="126"/>
      <c r="THP47" s="126"/>
      <c r="THQ47" s="126"/>
      <c r="THR47" s="126"/>
      <c r="THS47" s="126"/>
      <c r="THT47" s="126"/>
      <c r="THU47" s="126"/>
      <c r="THV47" s="126"/>
      <c r="THW47" s="126"/>
      <c r="THX47" s="126"/>
      <c r="THY47" s="126"/>
      <c r="THZ47" s="126"/>
      <c r="TIA47" s="126"/>
      <c r="TIB47" s="126"/>
      <c r="TIC47" s="126"/>
      <c r="TID47" s="126"/>
      <c r="TIE47" s="126"/>
      <c r="TIF47" s="126"/>
      <c r="TIG47" s="126"/>
      <c r="TIH47" s="126"/>
      <c r="TII47" s="126"/>
      <c r="TIJ47" s="126"/>
      <c r="TIK47" s="126"/>
      <c r="TIL47" s="126"/>
      <c r="TIM47" s="126"/>
      <c r="TIN47" s="126"/>
      <c r="TIO47" s="126"/>
      <c r="TIP47" s="126"/>
      <c r="TIQ47" s="126"/>
      <c r="TIR47" s="126"/>
      <c r="TIS47" s="126"/>
      <c r="TIT47" s="126"/>
      <c r="TIU47" s="126"/>
      <c r="TIV47" s="126"/>
      <c r="TIW47" s="126"/>
      <c r="TIX47" s="126"/>
      <c r="TIY47" s="126"/>
      <c r="TIZ47" s="126"/>
      <c r="TJA47" s="126"/>
      <c r="TJB47" s="126"/>
      <c r="TJC47" s="126"/>
      <c r="TJD47" s="126"/>
      <c r="TJE47" s="126"/>
      <c r="TJF47" s="126"/>
      <c r="TJG47" s="126"/>
      <c r="TJH47" s="126"/>
      <c r="TJI47" s="126"/>
      <c r="TJJ47" s="126"/>
      <c r="TJK47" s="126"/>
      <c r="TJL47" s="126"/>
      <c r="TJM47" s="126"/>
      <c r="TJN47" s="126"/>
      <c r="TJO47" s="126"/>
      <c r="TJP47" s="126"/>
      <c r="TJQ47" s="126"/>
      <c r="TJR47" s="126"/>
      <c r="TJS47" s="126"/>
      <c r="TJT47" s="126"/>
      <c r="TJU47" s="126"/>
      <c r="TJV47" s="126"/>
      <c r="TJW47" s="126"/>
      <c r="TJX47" s="126"/>
      <c r="TJY47" s="126"/>
      <c r="TJZ47" s="126"/>
      <c r="TKA47" s="126"/>
      <c r="TKB47" s="126"/>
      <c r="TKC47" s="126"/>
      <c r="TKD47" s="126"/>
      <c r="TKE47" s="126"/>
      <c r="TKF47" s="126"/>
      <c r="TKG47" s="126"/>
      <c r="TKH47" s="126"/>
      <c r="TKI47" s="126"/>
      <c r="TKJ47" s="126"/>
      <c r="TKK47" s="126"/>
      <c r="TKL47" s="126"/>
      <c r="TKM47" s="126"/>
      <c r="TKN47" s="126"/>
      <c r="TKO47" s="126"/>
      <c r="TKP47" s="126"/>
      <c r="TKQ47" s="126"/>
      <c r="TKR47" s="126"/>
      <c r="TKS47" s="126"/>
      <c r="TKT47" s="126"/>
      <c r="TKU47" s="126"/>
      <c r="TKV47" s="126"/>
      <c r="TKW47" s="126"/>
      <c r="TKX47" s="126"/>
      <c r="TKY47" s="126"/>
      <c r="TKZ47" s="126"/>
      <c r="TLA47" s="126"/>
      <c r="TLB47" s="126"/>
      <c r="TLC47" s="126"/>
      <c r="TLD47" s="126"/>
      <c r="TLE47" s="126"/>
      <c r="TLF47" s="126"/>
      <c r="TLG47" s="126"/>
      <c r="TLH47" s="126"/>
      <c r="TLI47" s="126"/>
      <c r="TLJ47" s="126"/>
      <c r="TLK47" s="126"/>
      <c r="TLL47" s="126"/>
      <c r="TLM47" s="126"/>
      <c r="TLN47" s="126"/>
      <c r="TLO47" s="126"/>
      <c r="TLP47" s="126"/>
      <c r="TLQ47" s="126"/>
      <c r="TLR47" s="126"/>
      <c r="TLS47" s="126"/>
      <c r="TLT47" s="126"/>
      <c r="TLU47" s="126"/>
      <c r="TLV47" s="126"/>
      <c r="TLW47" s="126"/>
      <c r="TLX47" s="126"/>
      <c r="TLY47" s="126"/>
      <c r="TLZ47" s="126"/>
      <c r="TMA47" s="126"/>
      <c r="TMB47" s="126"/>
      <c r="TMC47" s="126"/>
      <c r="TMD47" s="126"/>
      <c r="TME47" s="126"/>
      <c r="TMF47" s="126"/>
      <c r="TMG47" s="126"/>
      <c r="TMH47" s="126"/>
      <c r="TMI47" s="126"/>
      <c r="TMJ47" s="126"/>
      <c r="TMK47" s="126"/>
      <c r="TML47" s="126"/>
      <c r="TMM47" s="126"/>
      <c r="TMN47" s="126"/>
      <c r="TMO47" s="126"/>
      <c r="TMP47" s="126"/>
      <c r="TMQ47" s="126"/>
      <c r="TMR47" s="126"/>
      <c r="TMS47" s="126"/>
      <c r="TMT47" s="126"/>
      <c r="TMU47" s="126"/>
      <c r="TMV47" s="126"/>
      <c r="TMW47" s="126"/>
      <c r="TMX47" s="126"/>
      <c r="TMY47" s="126"/>
      <c r="TMZ47" s="126"/>
      <c r="TNA47" s="126"/>
      <c r="TNB47" s="126"/>
      <c r="TNC47" s="126"/>
      <c r="TND47" s="126"/>
      <c r="TNE47" s="126"/>
      <c r="TNF47" s="126"/>
      <c r="TNG47" s="126"/>
      <c r="TNH47" s="126"/>
      <c r="TNI47" s="126"/>
      <c r="TNJ47" s="126"/>
      <c r="TNK47" s="126"/>
      <c r="TNL47" s="126"/>
      <c r="TNM47" s="126"/>
      <c r="TNN47" s="126"/>
      <c r="TNO47" s="126"/>
      <c r="TNP47" s="126"/>
      <c r="TNQ47" s="126"/>
      <c r="TNR47" s="126"/>
      <c r="TNS47" s="126"/>
      <c r="TNT47" s="126"/>
      <c r="TNU47" s="126"/>
      <c r="TNV47" s="126"/>
      <c r="TNW47" s="126"/>
      <c r="TNX47" s="126"/>
      <c r="TNY47" s="126"/>
      <c r="TNZ47" s="126"/>
      <c r="TOA47" s="126"/>
      <c r="TOB47" s="126"/>
      <c r="TOC47" s="126"/>
      <c r="TOD47" s="126"/>
      <c r="TOE47" s="126"/>
      <c r="TOF47" s="126"/>
      <c r="TOG47" s="126"/>
      <c r="TOH47" s="126"/>
      <c r="TOI47" s="126"/>
      <c r="TOJ47" s="126"/>
      <c r="TOK47" s="126"/>
      <c r="TOL47" s="126"/>
      <c r="TOM47" s="126"/>
      <c r="TON47" s="126"/>
      <c r="TOO47" s="126"/>
      <c r="TOP47" s="126"/>
      <c r="TOQ47" s="126"/>
      <c r="TOR47" s="126"/>
      <c r="TOS47" s="126"/>
      <c r="TOT47" s="126"/>
      <c r="TOU47" s="126"/>
      <c r="TOV47" s="126"/>
      <c r="TOW47" s="126"/>
      <c r="TOX47" s="126"/>
      <c r="TOY47" s="126"/>
      <c r="TOZ47" s="126"/>
      <c r="TPA47" s="126"/>
      <c r="TPB47" s="126"/>
      <c r="TPC47" s="126"/>
      <c r="TPD47" s="126"/>
      <c r="TPE47" s="126"/>
      <c r="TPF47" s="126"/>
      <c r="TPG47" s="126"/>
      <c r="TPH47" s="126"/>
      <c r="TPI47" s="126"/>
      <c r="TPJ47" s="126"/>
      <c r="TPK47" s="126"/>
      <c r="TPL47" s="126"/>
      <c r="TPM47" s="126"/>
      <c r="TPN47" s="126"/>
      <c r="TPO47" s="126"/>
      <c r="TPP47" s="126"/>
      <c r="TPQ47" s="126"/>
      <c r="TPR47" s="126"/>
      <c r="TPS47" s="126"/>
      <c r="TPT47" s="126"/>
      <c r="TPU47" s="126"/>
      <c r="TPV47" s="126"/>
      <c r="TPW47" s="126"/>
      <c r="TPX47" s="126"/>
      <c r="TPY47" s="126"/>
      <c r="TPZ47" s="126"/>
      <c r="TQA47" s="126"/>
      <c r="TQB47" s="126"/>
      <c r="TQC47" s="126"/>
      <c r="TQD47" s="126"/>
      <c r="TQE47" s="126"/>
      <c r="TQF47" s="126"/>
      <c r="TQG47" s="126"/>
      <c r="TQH47" s="126"/>
      <c r="TQI47" s="126"/>
      <c r="TQJ47" s="126"/>
      <c r="TQK47" s="126"/>
      <c r="TQL47" s="126"/>
      <c r="TQM47" s="126"/>
      <c r="TQN47" s="126"/>
      <c r="TQO47" s="126"/>
      <c r="TQP47" s="126"/>
      <c r="TQQ47" s="126"/>
      <c r="TQR47" s="126"/>
      <c r="TQS47" s="126"/>
      <c r="TQT47" s="126"/>
      <c r="TQU47" s="126"/>
      <c r="TQV47" s="126"/>
      <c r="TQW47" s="126"/>
      <c r="TQX47" s="126"/>
      <c r="TQY47" s="126"/>
      <c r="TQZ47" s="126"/>
      <c r="TRA47" s="126"/>
      <c r="TRB47" s="126"/>
      <c r="TRC47" s="126"/>
      <c r="TRD47" s="126"/>
      <c r="TRE47" s="126"/>
      <c r="TRF47" s="126"/>
      <c r="TRG47" s="126"/>
      <c r="TRH47" s="126"/>
      <c r="TRI47" s="126"/>
      <c r="TRJ47" s="126"/>
      <c r="TRK47" s="126"/>
      <c r="TRL47" s="126"/>
      <c r="TRM47" s="126"/>
      <c r="TRN47" s="126"/>
      <c r="TRO47" s="126"/>
      <c r="TRP47" s="126"/>
      <c r="TRQ47" s="126"/>
      <c r="TRR47" s="126"/>
      <c r="TRS47" s="126"/>
      <c r="TRT47" s="126"/>
      <c r="TRU47" s="126"/>
      <c r="TRV47" s="126"/>
      <c r="TRW47" s="126"/>
      <c r="TRX47" s="126"/>
      <c r="TRY47" s="126"/>
      <c r="TRZ47" s="126"/>
      <c r="TSA47" s="126"/>
      <c r="TSB47" s="126"/>
      <c r="TSC47" s="126"/>
      <c r="TSD47" s="126"/>
      <c r="TSE47" s="126"/>
      <c r="TSF47" s="126"/>
      <c r="TSG47" s="126"/>
      <c r="TSH47" s="126"/>
      <c r="TSI47" s="126"/>
      <c r="TSJ47" s="126"/>
      <c r="TSK47" s="126"/>
      <c r="TSL47" s="126"/>
      <c r="TSM47" s="126"/>
      <c r="TSN47" s="126"/>
      <c r="TSO47" s="126"/>
      <c r="TSP47" s="126"/>
      <c r="TSQ47" s="126"/>
      <c r="TSR47" s="126"/>
      <c r="TSS47" s="126"/>
      <c r="TST47" s="126"/>
      <c r="TSU47" s="126"/>
      <c r="TSV47" s="126"/>
      <c r="TSW47" s="126"/>
      <c r="TSX47" s="126"/>
      <c r="TSY47" s="126"/>
      <c r="TSZ47" s="126"/>
      <c r="TTA47" s="126"/>
      <c r="TTB47" s="126"/>
      <c r="TTC47" s="126"/>
      <c r="TTD47" s="126"/>
      <c r="TTE47" s="126"/>
      <c r="TTF47" s="126"/>
      <c r="TTG47" s="126"/>
      <c r="TTH47" s="126"/>
      <c r="TTI47" s="126"/>
      <c r="TTJ47" s="126"/>
      <c r="TTK47" s="126"/>
      <c r="TTL47" s="126"/>
      <c r="TTM47" s="126"/>
      <c r="TTN47" s="126"/>
      <c r="TTO47" s="126"/>
      <c r="TTP47" s="126"/>
      <c r="TTQ47" s="126"/>
      <c r="TTR47" s="126"/>
      <c r="TTS47" s="126"/>
      <c r="TTT47" s="126"/>
      <c r="TTU47" s="126"/>
      <c r="TTV47" s="126"/>
      <c r="TTW47" s="126"/>
      <c r="TTX47" s="126"/>
      <c r="TTY47" s="126"/>
      <c r="TTZ47" s="126"/>
      <c r="TUA47" s="126"/>
      <c r="TUB47" s="126"/>
      <c r="TUC47" s="126"/>
      <c r="TUD47" s="126"/>
      <c r="TUE47" s="126"/>
      <c r="TUF47" s="126"/>
      <c r="TUG47" s="126"/>
      <c r="TUH47" s="126"/>
      <c r="TUI47" s="126"/>
      <c r="TUJ47" s="126"/>
      <c r="TUK47" s="126"/>
      <c r="TUL47" s="126"/>
      <c r="TUM47" s="126"/>
      <c r="TUN47" s="126"/>
      <c r="TUO47" s="126"/>
      <c r="TUP47" s="126"/>
      <c r="TUQ47" s="126"/>
      <c r="TUR47" s="126"/>
      <c r="TUS47" s="126"/>
      <c r="TUT47" s="126"/>
      <c r="TUU47" s="126"/>
      <c r="TUV47" s="126"/>
      <c r="TUW47" s="126"/>
      <c r="TUX47" s="126"/>
      <c r="TUY47" s="126"/>
      <c r="TUZ47" s="126"/>
      <c r="TVA47" s="126"/>
      <c r="TVB47" s="126"/>
      <c r="TVC47" s="126"/>
      <c r="TVD47" s="126"/>
      <c r="TVE47" s="126"/>
      <c r="TVF47" s="126"/>
      <c r="TVG47" s="126"/>
      <c r="TVH47" s="126"/>
      <c r="TVI47" s="126"/>
      <c r="TVJ47" s="126"/>
      <c r="TVK47" s="126"/>
      <c r="TVL47" s="126"/>
      <c r="TVM47" s="126"/>
      <c r="TVN47" s="126"/>
      <c r="TVO47" s="126"/>
      <c r="TVP47" s="126"/>
      <c r="TVQ47" s="126"/>
      <c r="TVR47" s="126"/>
      <c r="TVS47" s="126"/>
      <c r="TVT47" s="126"/>
      <c r="TVU47" s="126"/>
      <c r="TVV47" s="126"/>
      <c r="TVW47" s="126"/>
      <c r="TVX47" s="126"/>
      <c r="TVY47" s="126"/>
      <c r="TVZ47" s="126"/>
      <c r="TWA47" s="126"/>
      <c r="TWB47" s="126"/>
      <c r="TWC47" s="126"/>
      <c r="TWD47" s="126"/>
      <c r="TWE47" s="126"/>
      <c r="TWF47" s="126"/>
      <c r="TWG47" s="126"/>
      <c r="TWH47" s="126"/>
      <c r="TWI47" s="126"/>
      <c r="TWJ47" s="126"/>
      <c r="TWK47" s="126"/>
      <c r="TWL47" s="126"/>
      <c r="TWM47" s="126"/>
      <c r="TWN47" s="126"/>
      <c r="TWO47" s="126"/>
      <c r="TWP47" s="126"/>
      <c r="TWQ47" s="126"/>
      <c r="TWR47" s="126"/>
      <c r="TWS47" s="126"/>
      <c r="TWT47" s="126"/>
      <c r="TWU47" s="126"/>
      <c r="TWV47" s="126"/>
      <c r="TWW47" s="126"/>
      <c r="TWX47" s="126"/>
      <c r="TWY47" s="126"/>
      <c r="TWZ47" s="126"/>
      <c r="TXA47" s="126"/>
      <c r="TXB47" s="126"/>
      <c r="TXC47" s="126"/>
      <c r="TXD47" s="126"/>
      <c r="TXE47" s="126"/>
      <c r="TXF47" s="126"/>
      <c r="TXG47" s="126"/>
      <c r="TXH47" s="126"/>
      <c r="TXI47" s="126"/>
      <c r="TXJ47" s="126"/>
      <c r="TXK47" s="126"/>
      <c r="TXL47" s="126"/>
      <c r="TXM47" s="126"/>
      <c r="TXN47" s="126"/>
      <c r="TXO47" s="126"/>
      <c r="TXP47" s="126"/>
      <c r="TXQ47" s="126"/>
      <c r="TXR47" s="126"/>
      <c r="TXS47" s="126"/>
      <c r="TXT47" s="126"/>
      <c r="TXU47" s="126"/>
      <c r="TXV47" s="126"/>
      <c r="TXW47" s="126"/>
      <c r="TXX47" s="126"/>
      <c r="TXY47" s="126"/>
      <c r="TXZ47" s="126"/>
      <c r="TYA47" s="126"/>
      <c r="TYB47" s="126"/>
      <c r="TYC47" s="126"/>
      <c r="TYD47" s="126"/>
      <c r="TYE47" s="126"/>
      <c r="TYF47" s="126"/>
      <c r="TYG47" s="126"/>
      <c r="TYH47" s="126"/>
      <c r="TYI47" s="126"/>
      <c r="TYJ47" s="126"/>
      <c r="TYK47" s="126"/>
      <c r="TYL47" s="126"/>
      <c r="TYM47" s="126"/>
      <c r="TYN47" s="126"/>
      <c r="TYO47" s="126"/>
      <c r="TYP47" s="126"/>
      <c r="TYQ47" s="126"/>
      <c r="TYR47" s="126"/>
      <c r="TYS47" s="126"/>
      <c r="TYT47" s="126"/>
      <c r="TYU47" s="126"/>
      <c r="TYV47" s="126"/>
      <c r="TYW47" s="126"/>
      <c r="TYX47" s="126"/>
      <c r="TYY47" s="126"/>
      <c r="TYZ47" s="126"/>
      <c r="TZA47" s="126"/>
      <c r="TZB47" s="126"/>
      <c r="TZC47" s="126"/>
      <c r="TZD47" s="126"/>
      <c r="TZE47" s="126"/>
      <c r="TZF47" s="126"/>
      <c r="TZG47" s="126"/>
      <c r="TZH47" s="126"/>
      <c r="TZI47" s="126"/>
      <c r="TZJ47" s="126"/>
      <c r="TZK47" s="126"/>
      <c r="TZL47" s="126"/>
      <c r="TZM47" s="126"/>
      <c r="TZN47" s="126"/>
      <c r="TZO47" s="126"/>
      <c r="TZP47" s="126"/>
      <c r="TZQ47" s="126"/>
      <c r="TZR47" s="126"/>
      <c r="TZS47" s="126"/>
      <c r="TZT47" s="126"/>
      <c r="TZU47" s="126"/>
      <c r="TZV47" s="126"/>
      <c r="TZW47" s="126"/>
      <c r="TZX47" s="126"/>
      <c r="TZY47" s="126"/>
      <c r="TZZ47" s="126"/>
      <c r="UAA47" s="126"/>
      <c r="UAB47" s="126"/>
      <c r="UAC47" s="126"/>
      <c r="UAD47" s="126"/>
      <c r="UAE47" s="126"/>
      <c r="UAF47" s="126"/>
      <c r="UAG47" s="126"/>
      <c r="UAH47" s="126"/>
      <c r="UAI47" s="126"/>
      <c r="UAJ47" s="126"/>
      <c r="UAK47" s="126"/>
      <c r="UAL47" s="126"/>
      <c r="UAM47" s="126"/>
      <c r="UAN47" s="126"/>
      <c r="UAO47" s="126"/>
      <c r="UAP47" s="126"/>
      <c r="UAQ47" s="126"/>
      <c r="UAR47" s="126"/>
      <c r="UAS47" s="126"/>
      <c r="UAT47" s="126"/>
      <c r="UAU47" s="126"/>
      <c r="UAV47" s="126"/>
      <c r="UAW47" s="126"/>
      <c r="UAX47" s="126"/>
      <c r="UAY47" s="126"/>
      <c r="UAZ47" s="126"/>
      <c r="UBA47" s="126"/>
      <c r="UBB47" s="126"/>
      <c r="UBC47" s="126"/>
      <c r="UBD47" s="126"/>
      <c r="UBE47" s="126"/>
      <c r="UBF47" s="126"/>
      <c r="UBG47" s="126"/>
      <c r="UBH47" s="126"/>
      <c r="UBI47" s="126"/>
      <c r="UBJ47" s="126"/>
      <c r="UBK47" s="126"/>
      <c r="UBL47" s="126"/>
      <c r="UBM47" s="126"/>
      <c r="UBN47" s="126"/>
      <c r="UBO47" s="126"/>
      <c r="UBP47" s="126"/>
      <c r="UBQ47" s="126"/>
      <c r="UBR47" s="126"/>
      <c r="UBS47" s="126"/>
      <c r="UBT47" s="126"/>
      <c r="UBU47" s="126"/>
      <c r="UBV47" s="126"/>
      <c r="UBW47" s="126"/>
      <c r="UBX47" s="126"/>
      <c r="UBY47" s="126"/>
      <c r="UBZ47" s="126"/>
      <c r="UCA47" s="126"/>
      <c r="UCB47" s="126"/>
      <c r="UCC47" s="126"/>
      <c r="UCD47" s="126"/>
      <c r="UCE47" s="126"/>
      <c r="UCF47" s="126"/>
      <c r="UCG47" s="126"/>
      <c r="UCH47" s="126"/>
      <c r="UCI47" s="126"/>
      <c r="UCJ47" s="126"/>
      <c r="UCK47" s="126"/>
      <c r="UCL47" s="126"/>
      <c r="UCM47" s="126"/>
      <c r="UCN47" s="126"/>
      <c r="UCO47" s="126"/>
      <c r="UCP47" s="126"/>
      <c r="UCQ47" s="126"/>
      <c r="UCR47" s="126"/>
      <c r="UCS47" s="126"/>
      <c r="UCT47" s="126"/>
      <c r="UCU47" s="126"/>
      <c r="UCV47" s="126"/>
      <c r="UCW47" s="126"/>
      <c r="UCX47" s="126"/>
      <c r="UCY47" s="126"/>
      <c r="UCZ47" s="126"/>
      <c r="UDA47" s="126"/>
      <c r="UDB47" s="126"/>
      <c r="UDC47" s="126"/>
      <c r="UDD47" s="126"/>
      <c r="UDE47" s="126"/>
      <c r="UDF47" s="126"/>
      <c r="UDG47" s="126"/>
      <c r="UDH47" s="126"/>
      <c r="UDI47" s="126"/>
      <c r="UDJ47" s="126"/>
      <c r="UDK47" s="126"/>
      <c r="UDL47" s="126"/>
      <c r="UDM47" s="126"/>
      <c r="UDN47" s="126"/>
      <c r="UDO47" s="126"/>
      <c r="UDP47" s="126"/>
      <c r="UDQ47" s="126"/>
      <c r="UDR47" s="126"/>
      <c r="UDS47" s="126"/>
      <c r="UDT47" s="126"/>
      <c r="UDU47" s="126"/>
      <c r="UDV47" s="126"/>
      <c r="UDW47" s="126"/>
      <c r="UDX47" s="126"/>
      <c r="UDY47" s="126"/>
      <c r="UDZ47" s="126"/>
      <c r="UEA47" s="126"/>
      <c r="UEB47" s="126"/>
      <c r="UEC47" s="126"/>
      <c r="UED47" s="126"/>
      <c r="UEE47" s="126"/>
      <c r="UEF47" s="126"/>
      <c r="UEG47" s="126"/>
      <c r="UEH47" s="126"/>
      <c r="UEI47" s="126"/>
      <c r="UEJ47" s="126"/>
      <c r="UEK47" s="126"/>
      <c r="UEL47" s="126"/>
      <c r="UEM47" s="126"/>
      <c r="UEN47" s="126"/>
      <c r="UEO47" s="126"/>
      <c r="UEP47" s="126"/>
      <c r="UEQ47" s="126"/>
      <c r="UER47" s="126"/>
      <c r="UES47" s="126"/>
      <c r="UET47" s="126"/>
      <c r="UEU47" s="126"/>
      <c r="UEV47" s="126"/>
      <c r="UEW47" s="126"/>
      <c r="UEX47" s="126"/>
      <c r="UEY47" s="126"/>
      <c r="UEZ47" s="126"/>
      <c r="UFA47" s="126"/>
      <c r="UFB47" s="126"/>
      <c r="UFC47" s="126"/>
      <c r="UFD47" s="126"/>
      <c r="UFE47" s="126"/>
      <c r="UFF47" s="126"/>
      <c r="UFG47" s="126"/>
      <c r="UFH47" s="126"/>
      <c r="UFI47" s="126"/>
      <c r="UFJ47" s="126"/>
      <c r="UFK47" s="126"/>
      <c r="UFL47" s="126"/>
      <c r="UFM47" s="126"/>
      <c r="UFN47" s="126"/>
      <c r="UFO47" s="126"/>
      <c r="UFP47" s="126"/>
      <c r="UFQ47" s="126"/>
      <c r="UFR47" s="126"/>
      <c r="UFS47" s="126"/>
      <c r="UFT47" s="126"/>
      <c r="UFU47" s="126"/>
      <c r="UFV47" s="126"/>
      <c r="UFW47" s="126"/>
      <c r="UFX47" s="126"/>
      <c r="UFY47" s="126"/>
      <c r="UFZ47" s="126"/>
      <c r="UGA47" s="126"/>
      <c r="UGB47" s="126"/>
      <c r="UGC47" s="126"/>
      <c r="UGD47" s="126"/>
      <c r="UGE47" s="126"/>
      <c r="UGF47" s="126"/>
      <c r="UGG47" s="126"/>
      <c r="UGH47" s="126"/>
      <c r="UGI47" s="126"/>
      <c r="UGJ47" s="126"/>
      <c r="UGK47" s="126"/>
      <c r="UGL47" s="126"/>
      <c r="UGM47" s="126"/>
      <c r="UGN47" s="126"/>
      <c r="UGO47" s="126"/>
      <c r="UGP47" s="126"/>
      <c r="UGQ47" s="126"/>
      <c r="UGR47" s="126"/>
      <c r="UGS47" s="126"/>
      <c r="UGT47" s="126"/>
      <c r="UGU47" s="126"/>
      <c r="UGV47" s="126"/>
      <c r="UGW47" s="126"/>
      <c r="UGX47" s="126"/>
      <c r="UGY47" s="126"/>
      <c r="UGZ47" s="126"/>
      <c r="UHA47" s="126"/>
      <c r="UHB47" s="126"/>
      <c r="UHC47" s="126"/>
      <c r="UHD47" s="126"/>
      <c r="UHE47" s="126"/>
      <c r="UHF47" s="126"/>
      <c r="UHG47" s="126"/>
      <c r="UHH47" s="126"/>
      <c r="UHI47" s="126"/>
      <c r="UHJ47" s="126"/>
      <c r="UHK47" s="126"/>
      <c r="UHL47" s="126"/>
      <c r="UHM47" s="126"/>
      <c r="UHN47" s="126"/>
      <c r="UHO47" s="126"/>
      <c r="UHP47" s="126"/>
      <c r="UHQ47" s="126"/>
      <c r="UHR47" s="126"/>
      <c r="UHS47" s="126"/>
      <c r="UHT47" s="126"/>
      <c r="UHU47" s="126"/>
      <c r="UHV47" s="126"/>
      <c r="UHW47" s="126"/>
      <c r="UHX47" s="126"/>
      <c r="UHY47" s="126"/>
      <c r="UHZ47" s="126"/>
      <c r="UIA47" s="126"/>
      <c r="UIB47" s="126"/>
      <c r="UIC47" s="126"/>
      <c r="UID47" s="126"/>
      <c r="UIE47" s="126"/>
      <c r="UIF47" s="126"/>
      <c r="UIG47" s="126"/>
      <c r="UIH47" s="126"/>
      <c r="UII47" s="126"/>
      <c r="UIJ47" s="126"/>
      <c r="UIK47" s="126"/>
      <c r="UIL47" s="126"/>
      <c r="UIM47" s="126"/>
      <c r="UIN47" s="126"/>
      <c r="UIO47" s="126"/>
      <c r="UIP47" s="126"/>
      <c r="UIQ47" s="126"/>
      <c r="UIR47" s="126"/>
      <c r="UIS47" s="126"/>
      <c r="UIT47" s="126"/>
      <c r="UIU47" s="126"/>
      <c r="UIV47" s="126"/>
      <c r="UIW47" s="126"/>
      <c r="UIX47" s="126"/>
      <c r="UIY47" s="126"/>
      <c r="UIZ47" s="126"/>
      <c r="UJA47" s="126"/>
      <c r="UJB47" s="126"/>
      <c r="UJC47" s="126"/>
      <c r="UJD47" s="126"/>
      <c r="UJE47" s="126"/>
      <c r="UJF47" s="126"/>
      <c r="UJG47" s="126"/>
      <c r="UJH47" s="126"/>
      <c r="UJI47" s="126"/>
      <c r="UJJ47" s="126"/>
      <c r="UJK47" s="126"/>
      <c r="UJL47" s="126"/>
      <c r="UJM47" s="126"/>
      <c r="UJN47" s="126"/>
      <c r="UJO47" s="126"/>
      <c r="UJP47" s="126"/>
      <c r="UJQ47" s="126"/>
      <c r="UJR47" s="126"/>
      <c r="UJS47" s="126"/>
      <c r="UJT47" s="126"/>
      <c r="UJU47" s="126"/>
      <c r="UJV47" s="126"/>
      <c r="UJW47" s="126"/>
      <c r="UJX47" s="126"/>
      <c r="UJY47" s="126"/>
      <c r="UJZ47" s="126"/>
      <c r="UKA47" s="126"/>
      <c r="UKB47" s="126"/>
      <c r="UKC47" s="126"/>
      <c r="UKD47" s="126"/>
      <c r="UKE47" s="126"/>
      <c r="UKF47" s="126"/>
      <c r="UKG47" s="126"/>
      <c r="UKH47" s="126"/>
      <c r="UKI47" s="126"/>
      <c r="UKJ47" s="126"/>
      <c r="UKK47" s="126"/>
      <c r="UKL47" s="126"/>
      <c r="UKM47" s="126"/>
      <c r="UKN47" s="126"/>
      <c r="UKO47" s="126"/>
      <c r="UKP47" s="126"/>
      <c r="UKQ47" s="126"/>
      <c r="UKR47" s="126"/>
      <c r="UKS47" s="126"/>
      <c r="UKT47" s="126"/>
      <c r="UKU47" s="126"/>
      <c r="UKV47" s="126"/>
      <c r="UKW47" s="126"/>
      <c r="UKX47" s="126"/>
      <c r="UKY47" s="126"/>
      <c r="UKZ47" s="126"/>
      <c r="ULA47" s="126"/>
      <c r="ULB47" s="126"/>
      <c r="ULC47" s="126"/>
      <c r="ULD47" s="126"/>
      <c r="ULE47" s="126"/>
      <c r="ULF47" s="126"/>
      <c r="ULG47" s="126"/>
      <c r="ULH47" s="126"/>
      <c r="ULI47" s="126"/>
      <c r="ULJ47" s="126"/>
      <c r="ULK47" s="126"/>
      <c r="ULL47" s="126"/>
      <c r="ULM47" s="126"/>
      <c r="ULN47" s="126"/>
      <c r="ULO47" s="126"/>
      <c r="ULP47" s="126"/>
      <c r="ULQ47" s="126"/>
      <c r="ULR47" s="126"/>
      <c r="ULS47" s="126"/>
      <c r="ULT47" s="126"/>
      <c r="ULU47" s="126"/>
      <c r="ULV47" s="126"/>
      <c r="ULW47" s="126"/>
      <c r="ULX47" s="126"/>
      <c r="ULY47" s="126"/>
      <c r="ULZ47" s="126"/>
      <c r="UMA47" s="126"/>
      <c r="UMB47" s="126"/>
      <c r="UMC47" s="126"/>
      <c r="UMD47" s="126"/>
      <c r="UME47" s="126"/>
      <c r="UMF47" s="126"/>
      <c r="UMG47" s="126"/>
      <c r="UMH47" s="126"/>
      <c r="UMI47" s="126"/>
      <c r="UMJ47" s="126"/>
      <c r="UMK47" s="126"/>
      <c r="UML47" s="126"/>
      <c r="UMM47" s="126"/>
      <c r="UMN47" s="126"/>
      <c r="UMO47" s="126"/>
      <c r="UMP47" s="126"/>
      <c r="UMQ47" s="126"/>
      <c r="UMR47" s="126"/>
      <c r="UMS47" s="126"/>
      <c r="UMT47" s="126"/>
      <c r="UMU47" s="126"/>
      <c r="UMV47" s="126"/>
      <c r="UMW47" s="126"/>
      <c r="UMX47" s="126"/>
      <c r="UMY47" s="126"/>
      <c r="UMZ47" s="126"/>
      <c r="UNA47" s="126"/>
      <c r="UNB47" s="126"/>
      <c r="UNC47" s="126"/>
      <c r="UND47" s="126"/>
      <c r="UNE47" s="126"/>
      <c r="UNF47" s="126"/>
      <c r="UNG47" s="126"/>
      <c r="UNH47" s="126"/>
      <c r="UNI47" s="126"/>
      <c r="UNJ47" s="126"/>
      <c r="UNK47" s="126"/>
      <c r="UNL47" s="126"/>
      <c r="UNM47" s="126"/>
      <c r="UNN47" s="126"/>
      <c r="UNO47" s="126"/>
      <c r="UNP47" s="126"/>
      <c r="UNQ47" s="126"/>
      <c r="UNR47" s="126"/>
      <c r="UNS47" s="126"/>
      <c r="UNT47" s="126"/>
      <c r="UNU47" s="126"/>
      <c r="UNV47" s="126"/>
      <c r="UNW47" s="126"/>
      <c r="UNX47" s="126"/>
      <c r="UNY47" s="126"/>
      <c r="UNZ47" s="126"/>
      <c r="UOA47" s="126"/>
      <c r="UOB47" s="126"/>
      <c r="UOC47" s="126"/>
      <c r="UOD47" s="126"/>
      <c r="UOE47" s="126"/>
      <c r="UOF47" s="126"/>
      <c r="UOG47" s="126"/>
      <c r="UOH47" s="126"/>
      <c r="UOI47" s="126"/>
      <c r="UOJ47" s="126"/>
      <c r="UOK47" s="126"/>
      <c r="UOL47" s="126"/>
      <c r="UOM47" s="126"/>
      <c r="UON47" s="126"/>
      <c r="UOO47" s="126"/>
      <c r="UOP47" s="126"/>
      <c r="UOQ47" s="126"/>
      <c r="UOR47" s="126"/>
      <c r="UOS47" s="126"/>
      <c r="UOT47" s="126"/>
      <c r="UOU47" s="126"/>
      <c r="UOV47" s="126"/>
      <c r="UOW47" s="126"/>
      <c r="UOX47" s="126"/>
      <c r="UOY47" s="126"/>
      <c r="UOZ47" s="126"/>
      <c r="UPA47" s="126"/>
      <c r="UPB47" s="126"/>
      <c r="UPC47" s="126"/>
      <c r="UPD47" s="126"/>
      <c r="UPE47" s="126"/>
      <c r="UPF47" s="126"/>
      <c r="UPG47" s="126"/>
      <c r="UPH47" s="126"/>
      <c r="UPI47" s="126"/>
      <c r="UPJ47" s="126"/>
      <c r="UPK47" s="126"/>
      <c r="UPL47" s="126"/>
      <c r="UPM47" s="126"/>
      <c r="UPN47" s="126"/>
      <c r="UPO47" s="126"/>
      <c r="UPP47" s="126"/>
      <c r="UPQ47" s="126"/>
      <c r="UPR47" s="126"/>
      <c r="UPS47" s="126"/>
      <c r="UPT47" s="126"/>
      <c r="UPU47" s="126"/>
      <c r="UPV47" s="126"/>
      <c r="UPW47" s="126"/>
      <c r="UPX47" s="126"/>
      <c r="UPY47" s="126"/>
      <c r="UPZ47" s="126"/>
      <c r="UQA47" s="126"/>
      <c r="UQB47" s="126"/>
      <c r="UQC47" s="126"/>
      <c r="UQD47" s="126"/>
      <c r="UQE47" s="126"/>
      <c r="UQF47" s="126"/>
      <c r="UQG47" s="126"/>
      <c r="UQH47" s="126"/>
      <c r="UQI47" s="126"/>
      <c r="UQJ47" s="126"/>
      <c r="UQK47" s="126"/>
      <c r="UQL47" s="126"/>
      <c r="UQM47" s="126"/>
      <c r="UQN47" s="126"/>
      <c r="UQO47" s="126"/>
      <c r="UQP47" s="126"/>
      <c r="UQQ47" s="126"/>
      <c r="UQR47" s="126"/>
      <c r="UQS47" s="126"/>
      <c r="UQT47" s="126"/>
      <c r="UQU47" s="126"/>
      <c r="UQV47" s="126"/>
      <c r="UQW47" s="126"/>
      <c r="UQX47" s="126"/>
      <c r="UQY47" s="126"/>
      <c r="UQZ47" s="126"/>
      <c r="URA47" s="126"/>
      <c r="URB47" s="126"/>
      <c r="URC47" s="126"/>
      <c r="URD47" s="126"/>
      <c r="URE47" s="126"/>
      <c r="URF47" s="126"/>
      <c r="URG47" s="126"/>
      <c r="URH47" s="126"/>
      <c r="URI47" s="126"/>
      <c r="URJ47" s="126"/>
      <c r="URK47" s="126"/>
      <c r="URL47" s="126"/>
      <c r="URM47" s="126"/>
      <c r="URN47" s="126"/>
      <c r="URO47" s="126"/>
      <c r="URP47" s="126"/>
      <c r="URQ47" s="126"/>
      <c r="URR47" s="126"/>
      <c r="URS47" s="126"/>
      <c r="URT47" s="126"/>
      <c r="URU47" s="126"/>
      <c r="URV47" s="126"/>
      <c r="URW47" s="126"/>
      <c r="URX47" s="126"/>
      <c r="URY47" s="126"/>
      <c r="URZ47" s="126"/>
      <c r="USA47" s="126"/>
      <c r="USB47" s="126"/>
      <c r="USC47" s="126"/>
      <c r="USD47" s="126"/>
      <c r="USE47" s="126"/>
      <c r="USF47" s="126"/>
      <c r="USG47" s="126"/>
      <c r="USH47" s="126"/>
      <c r="USI47" s="126"/>
      <c r="USJ47" s="126"/>
      <c r="USK47" s="126"/>
      <c r="USL47" s="126"/>
      <c r="USM47" s="126"/>
      <c r="USN47" s="126"/>
      <c r="USO47" s="126"/>
      <c r="USP47" s="126"/>
      <c r="USQ47" s="126"/>
      <c r="USR47" s="126"/>
      <c r="USS47" s="126"/>
      <c r="UST47" s="126"/>
      <c r="USU47" s="126"/>
      <c r="USV47" s="126"/>
      <c r="USW47" s="126"/>
      <c r="USX47" s="126"/>
      <c r="USY47" s="126"/>
      <c r="USZ47" s="126"/>
      <c r="UTA47" s="126"/>
      <c r="UTB47" s="126"/>
      <c r="UTC47" s="126"/>
      <c r="UTD47" s="126"/>
      <c r="UTE47" s="126"/>
      <c r="UTF47" s="126"/>
      <c r="UTG47" s="126"/>
      <c r="UTH47" s="126"/>
      <c r="UTI47" s="126"/>
      <c r="UTJ47" s="126"/>
      <c r="UTK47" s="126"/>
      <c r="UTL47" s="126"/>
      <c r="UTM47" s="126"/>
      <c r="UTN47" s="126"/>
      <c r="UTO47" s="126"/>
      <c r="UTP47" s="126"/>
      <c r="UTQ47" s="126"/>
      <c r="UTR47" s="126"/>
      <c r="UTS47" s="126"/>
      <c r="UTT47" s="126"/>
      <c r="UTU47" s="126"/>
      <c r="UTV47" s="126"/>
      <c r="UTW47" s="126"/>
      <c r="UTX47" s="126"/>
      <c r="UTY47" s="126"/>
      <c r="UTZ47" s="126"/>
      <c r="UUA47" s="126"/>
      <c r="UUB47" s="126"/>
      <c r="UUC47" s="126"/>
      <c r="UUD47" s="126"/>
      <c r="UUE47" s="126"/>
      <c r="UUF47" s="126"/>
      <c r="UUG47" s="126"/>
      <c r="UUH47" s="126"/>
      <c r="UUI47" s="126"/>
      <c r="UUJ47" s="126"/>
      <c r="UUK47" s="126"/>
      <c r="UUL47" s="126"/>
      <c r="UUM47" s="126"/>
      <c r="UUN47" s="126"/>
      <c r="UUO47" s="126"/>
      <c r="UUP47" s="126"/>
      <c r="UUQ47" s="126"/>
      <c r="UUR47" s="126"/>
      <c r="UUS47" s="126"/>
      <c r="UUT47" s="126"/>
      <c r="UUU47" s="126"/>
      <c r="UUV47" s="126"/>
      <c r="UUW47" s="126"/>
      <c r="UUX47" s="126"/>
      <c r="UUY47" s="126"/>
      <c r="UUZ47" s="126"/>
      <c r="UVA47" s="126"/>
      <c r="UVB47" s="126"/>
      <c r="UVC47" s="126"/>
      <c r="UVD47" s="126"/>
      <c r="UVE47" s="126"/>
      <c r="UVF47" s="126"/>
      <c r="UVG47" s="126"/>
      <c r="UVH47" s="126"/>
      <c r="UVI47" s="126"/>
      <c r="UVJ47" s="126"/>
      <c r="UVK47" s="126"/>
      <c r="UVL47" s="126"/>
      <c r="UVM47" s="126"/>
      <c r="UVN47" s="126"/>
      <c r="UVO47" s="126"/>
      <c r="UVP47" s="126"/>
      <c r="UVQ47" s="126"/>
      <c r="UVR47" s="126"/>
      <c r="UVS47" s="126"/>
      <c r="UVT47" s="126"/>
      <c r="UVU47" s="126"/>
      <c r="UVV47" s="126"/>
      <c r="UVW47" s="126"/>
      <c r="UVX47" s="126"/>
      <c r="UVY47" s="126"/>
      <c r="UVZ47" s="126"/>
      <c r="UWA47" s="126"/>
      <c r="UWB47" s="126"/>
      <c r="UWC47" s="126"/>
      <c r="UWD47" s="126"/>
      <c r="UWE47" s="126"/>
      <c r="UWF47" s="126"/>
      <c r="UWG47" s="126"/>
      <c r="UWH47" s="126"/>
      <c r="UWI47" s="126"/>
      <c r="UWJ47" s="126"/>
      <c r="UWK47" s="126"/>
      <c r="UWL47" s="126"/>
      <c r="UWM47" s="126"/>
      <c r="UWN47" s="126"/>
      <c r="UWO47" s="126"/>
      <c r="UWP47" s="126"/>
      <c r="UWQ47" s="126"/>
      <c r="UWR47" s="126"/>
      <c r="UWS47" s="126"/>
      <c r="UWT47" s="126"/>
      <c r="UWU47" s="126"/>
      <c r="UWV47" s="126"/>
      <c r="UWW47" s="126"/>
      <c r="UWX47" s="126"/>
      <c r="UWY47" s="126"/>
      <c r="UWZ47" s="126"/>
      <c r="UXA47" s="126"/>
      <c r="UXB47" s="126"/>
      <c r="UXC47" s="126"/>
      <c r="UXD47" s="126"/>
      <c r="UXE47" s="126"/>
      <c r="UXF47" s="126"/>
      <c r="UXG47" s="126"/>
      <c r="UXH47" s="126"/>
      <c r="UXI47" s="126"/>
      <c r="UXJ47" s="126"/>
      <c r="UXK47" s="126"/>
      <c r="UXL47" s="126"/>
      <c r="UXM47" s="126"/>
      <c r="UXN47" s="126"/>
      <c r="UXO47" s="126"/>
      <c r="UXP47" s="126"/>
      <c r="UXQ47" s="126"/>
      <c r="UXR47" s="126"/>
      <c r="UXS47" s="126"/>
      <c r="UXT47" s="126"/>
      <c r="UXU47" s="126"/>
      <c r="UXV47" s="126"/>
      <c r="UXW47" s="126"/>
      <c r="UXX47" s="126"/>
      <c r="UXY47" s="126"/>
      <c r="UXZ47" s="126"/>
      <c r="UYA47" s="126"/>
      <c r="UYB47" s="126"/>
      <c r="UYC47" s="126"/>
      <c r="UYD47" s="126"/>
      <c r="UYE47" s="126"/>
      <c r="UYF47" s="126"/>
      <c r="UYG47" s="126"/>
      <c r="UYH47" s="126"/>
      <c r="UYI47" s="126"/>
      <c r="UYJ47" s="126"/>
      <c r="UYK47" s="126"/>
      <c r="UYL47" s="126"/>
      <c r="UYM47" s="126"/>
      <c r="UYN47" s="126"/>
      <c r="UYO47" s="126"/>
      <c r="UYP47" s="126"/>
      <c r="UYQ47" s="126"/>
      <c r="UYR47" s="126"/>
      <c r="UYS47" s="126"/>
      <c r="UYT47" s="126"/>
      <c r="UYU47" s="126"/>
      <c r="UYV47" s="126"/>
      <c r="UYW47" s="126"/>
      <c r="UYX47" s="126"/>
      <c r="UYY47" s="126"/>
      <c r="UYZ47" s="126"/>
      <c r="UZA47" s="126"/>
      <c r="UZB47" s="126"/>
      <c r="UZC47" s="126"/>
      <c r="UZD47" s="126"/>
      <c r="UZE47" s="126"/>
      <c r="UZF47" s="126"/>
      <c r="UZG47" s="126"/>
      <c r="UZH47" s="126"/>
      <c r="UZI47" s="126"/>
      <c r="UZJ47" s="126"/>
      <c r="UZK47" s="126"/>
      <c r="UZL47" s="126"/>
      <c r="UZM47" s="126"/>
      <c r="UZN47" s="126"/>
      <c r="UZO47" s="126"/>
      <c r="UZP47" s="126"/>
      <c r="UZQ47" s="126"/>
      <c r="UZR47" s="126"/>
      <c r="UZS47" s="126"/>
      <c r="UZT47" s="126"/>
      <c r="UZU47" s="126"/>
      <c r="UZV47" s="126"/>
      <c r="UZW47" s="126"/>
      <c r="UZX47" s="126"/>
      <c r="UZY47" s="126"/>
      <c r="UZZ47" s="126"/>
      <c r="VAA47" s="126"/>
      <c r="VAB47" s="126"/>
      <c r="VAC47" s="126"/>
      <c r="VAD47" s="126"/>
      <c r="VAE47" s="126"/>
      <c r="VAF47" s="126"/>
      <c r="VAG47" s="126"/>
      <c r="VAH47" s="126"/>
      <c r="VAI47" s="126"/>
      <c r="VAJ47" s="126"/>
      <c r="VAK47" s="126"/>
      <c r="VAL47" s="126"/>
      <c r="VAM47" s="126"/>
      <c r="VAN47" s="126"/>
      <c r="VAO47" s="126"/>
      <c r="VAP47" s="126"/>
      <c r="VAQ47" s="126"/>
      <c r="VAR47" s="126"/>
      <c r="VAS47" s="126"/>
      <c r="VAT47" s="126"/>
      <c r="VAU47" s="126"/>
      <c r="VAV47" s="126"/>
      <c r="VAW47" s="126"/>
      <c r="VAX47" s="126"/>
      <c r="VAY47" s="126"/>
      <c r="VAZ47" s="126"/>
      <c r="VBA47" s="126"/>
      <c r="VBB47" s="126"/>
      <c r="VBC47" s="126"/>
      <c r="VBD47" s="126"/>
      <c r="VBE47" s="126"/>
      <c r="VBF47" s="126"/>
      <c r="VBG47" s="126"/>
      <c r="VBH47" s="126"/>
      <c r="VBI47" s="126"/>
      <c r="VBJ47" s="126"/>
      <c r="VBK47" s="126"/>
      <c r="VBL47" s="126"/>
      <c r="VBM47" s="126"/>
      <c r="VBN47" s="126"/>
      <c r="VBO47" s="126"/>
      <c r="VBP47" s="126"/>
      <c r="VBQ47" s="126"/>
      <c r="VBR47" s="126"/>
      <c r="VBS47" s="126"/>
      <c r="VBT47" s="126"/>
      <c r="VBU47" s="126"/>
      <c r="VBV47" s="126"/>
      <c r="VBW47" s="126"/>
      <c r="VBX47" s="126"/>
      <c r="VBY47" s="126"/>
      <c r="VBZ47" s="126"/>
      <c r="VCA47" s="126"/>
      <c r="VCB47" s="126"/>
      <c r="VCC47" s="126"/>
      <c r="VCD47" s="126"/>
      <c r="VCE47" s="126"/>
      <c r="VCF47" s="126"/>
      <c r="VCG47" s="126"/>
      <c r="VCH47" s="126"/>
      <c r="VCI47" s="126"/>
      <c r="VCJ47" s="126"/>
      <c r="VCK47" s="126"/>
      <c r="VCL47" s="126"/>
      <c r="VCM47" s="126"/>
      <c r="VCN47" s="126"/>
      <c r="VCO47" s="126"/>
      <c r="VCP47" s="126"/>
      <c r="VCQ47" s="126"/>
      <c r="VCR47" s="126"/>
      <c r="VCS47" s="126"/>
      <c r="VCT47" s="126"/>
      <c r="VCU47" s="126"/>
      <c r="VCV47" s="126"/>
      <c r="VCW47" s="126"/>
      <c r="VCX47" s="126"/>
      <c r="VCY47" s="126"/>
      <c r="VCZ47" s="126"/>
      <c r="VDA47" s="126"/>
      <c r="VDB47" s="126"/>
      <c r="VDC47" s="126"/>
      <c r="VDD47" s="126"/>
      <c r="VDE47" s="126"/>
      <c r="VDF47" s="126"/>
      <c r="VDG47" s="126"/>
      <c r="VDH47" s="126"/>
      <c r="VDI47" s="126"/>
      <c r="VDJ47" s="126"/>
      <c r="VDK47" s="126"/>
      <c r="VDL47" s="126"/>
      <c r="VDM47" s="126"/>
      <c r="VDN47" s="126"/>
      <c r="VDO47" s="126"/>
      <c r="VDP47" s="126"/>
      <c r="VDQ47" s="126"/>
      <c r="VDR47" s="126"/>
      <c r="VDS47" s="126"/>
      <c r="VDT47" s="126"/>
      <c r="VDU47" s="126"/>
      <c r="VDV47" s="126"/>
      <c r="VDW47" s="126"/>
      <c r="VDX47" s="126"/>
      <c r="VDY47" s="126"/>
      <c r="VDZ47" s="126"/>
      <c r="VEA47" s="126"/>
      <c r="VEB47" s="126"/>
      <c r="VEC47" s="126"/>
      <c r="VED47" s="126"/>
      <c r="VEE47" s="126"/>
      <c r="VEF47" s="126"/>
      <c r="VEG47" s="126"/>
      <c r="VEH47" s="126"/>
      <c r="VEI47" s="126"/>
      <c r="VEJ47" s="126"/>
      <c r="VEK47" s="126"/>
      <c r="VEL47" s="126"/>
      <c r="VEM47" s="126"/>
      <c r="VEN47" s="126"/>
      <c r="VEO47" s="126"/>
      <c r="VEP47" s="126"/>
      <c r="VEQ47" s="126"/>
      <c r="VER47" s="126"/>
      <c r="VES47" s="126"/>
      <c r="VET47" s="126"/>
      <c r="VEU47" s="126"/>
      <c r="VEV47" s="126"/>
      <c r="VEW47" s="126"/>
      <c r="VEX47" s="126"/>
      <c r="VEY47" s="126"/>
      <c r="VEZ47" s="126"/>
      <c r="VFA47" s="126"/>
      <c r="VFB47" s="126"/>
      <c r="VFC47" s="126"/>
      <c r="VFD47" s="126"/>
      <c r="VFE47" s="126"/>
      <c r="VFF47" s="126"/>
      <c r="VFG47" s="126"/>
      <c r="VFH47" s="126"/>
      <c r="VFI47" s="126"/>
      <c r="VFJ47" s="126"/>
      <c r="VFK47" s="126"/>
      <c r="VFL47" s="126"/>
      <c r="VFM47" s="126"/>
      <c r="VFN47" s="126"/>
      <c r="VFO47" s="126"/>
      <c r="VFP47" s="126"/>
      <c r="VFQ47" s="126"/>
      <c r="VFR47" s="126"/>
      <c r="VFS47" s="126"/>
      <c r="VFT47" s="126"/>
      <c r="VFU47" s="126"/>
      <c r="VFV47" s="126"/>
      <c r="VFW47" s="126"/>
      <c r="VFX47" s="126"/>
      <c r="VFY47" s="126"/>
      <c r="VFZ47" s="126"/>
      <c r="VGA47" s="126"/>
      <c r="VGB47" s="126"/>
      <c r="VGC47" s="126"/>
      <c r="VGD47" s="126"/>
      <c r="VGE47" s="126"/>
      <c r="VGF47" s="126"/>
      <c r="VGG47" s="126"/>
      <c r="VGH47" s="126"/>
      <c r="VGI47" s="126"/>
      <c r="VGJ47" s="126"/>
      <c r="VGK47" s="126"/>
      <c r="VGL47" s="126"/>
      <c r="VGM47" s="126"/>
      <c r="VGN47" s="126"/>
      <c r="VGO47" s="126"/>
      <c r="VGP47" s="126"/>
      <c r="VGQ47" s="126"/>
      <c r="VGR47" s="126"/>
      <c r="VGS47" s="126"/>
      <c r="VGT47" s="126"/>
      <c r="VGU47" s="126"/>
      <c r="VGV47" s="126"/>
      <c r="VGW47" s="126"/>
      <c r="VGX47" s="126"/>
      <c r="VGY47" s="126"/>
      <c r="VGZ47" s="126"/>
      <c r="VHA47" s="126"/>
      <c r="VHB47" s="126"/>
      <c r="VHC47" s="126"/>
      <c r="VHD47" s="126"/>
      <c r="VHE47" s="126"/>
      <c r="VHF47" s="126"/>
      <c r="VHG47" s="126"/>
      <c r="VHH47" s="126"/>
      <c r="VHI47" s="126"/>
      <c r="VHJ47" s="126"/>
      <c r="VHK47" s="126"/>
      <c r="VHL47" s="126"/>
      <c r="VHM47" s="126"/>
      <c r="VHN47" s="126"/>
      <c r="VHO47" s="126"/>
      <c r="VHP47" s="126"/>
      <c r="VHQ47" s="126"/>
      <c r="VHR47" s="126"/>
      <c r="VHS47" s="126"/>
      <c r="VHT47" s="126"/>
      <c r="VHU47" s="126"/>
      <c r="VHV47" s="126"/>
      <c r="VHW47" s="126"/>
      <c r="VHX47" s="126"/>
      <c r="VHY47" s="126"/>
      <c r="VHZ47" s="126"/>
      <c r="VIA47" s="126"/>
      <c r="VIB47" s="126"/>
      <c r="VIC47" s="126"/>
      <c r="VID47" s="126"/>
      <c r="VIE47" s="126"/>
      <c r="VIF47" s="126"/>
      <c r="VIG47" s="126"/>
      <c r="VIH47" s="126"/>
      <c r="VII47" s="126"/>
      <c r="VIJ47" s="126"/>
      <c r="VIK47" s="126"/>
      <c r="VIL47" s="126"/>
      <c r="VIM47" s="126"/>
      <c r="VIN47" s="126"/>
      <c r="VIO47" s="126"/>
      <c r="VIP47" s="126"/>
      <c r="VIQ47" s="126"/>
      <c r="VIR47" s="126"/>
      <c r="VIS47" s="126"/>
      <c r="VIT47" s="126"/>
      <c r="VIU47" s="126"/>
      <c r="VIV47" s="126"/>
      <c r="VIW47" s="126"/>
      <c r="VIX47" s="126"/>
      <c r="VIY47" s="126"/>
      <c r="VIZ47" s="126"/>
      <c r="VJA47" s="126"/>
      <c r="VJB47" s="126"/>
      <c r="VJC47" s="126"/>
      <c r="VJD47" s="126"/>
      <c r="VJE47" s="126"/>
      <c r="VJF47" s="126"/>
      <c r="VJG47" s="126"/>
      <c r="VJH47" s="126"/>
      <c r="VJI47" s="126"/>
      <c r="VJJ47" s="126"/>
      <c r="VJK47" s="126"/>
      <c r="VJL47" s="126"/>
      <c r="VJM47" s="126"/>
      <c r="VJN47" s="126"/>
      <c r="VJO47" s="126"/>
      <c r="VJP47" s="126"/>
      <c r="VJQ47" s="126"/>
      <c r="VJR47" s="126"/>
      <c r="VJS47" s="126"/>
      <c r="VJT47" s="126"/>
      <c r="VJU47" s="126"/>
      <c r="VJV47" s="126"/>
      <c r="VJW47" s="126"/>
      <c r="VJX47" s="126"/>
      <c r="VJY47" s="126"/>
      <c r="VJZ47" s="126"/>
      <c r="VKA47" s="126"/>
      <c r="VKB47" s="126"/>
      <c r="VKC47" s="126"/>
      <c r="VKD47" s="126"/>
      <c r="VKE47" s="126"/>
      <c r="VKF47" s="126"/>
      <c r="VKG47" s="126"/>
      <c r="VKH47" s="126"/>
      <c r="VKI47" s="126"/>
      <c r="VKJ47" s="126"/>
      <c r="VKK47" s="126"/>
      <c r="VKL47" s="126"/>
      <c r="VKM47" s="126"/>
      <c r="VKN47" s="126"/>
      <c r="VKO47" s="126"/>
      <c r="VKP47" s="126"/>
      <c r="VKQ47" s="126"/>
      <c r="VKR47" s="126"/>
      <c r="VKS47" s="126"/>
      <c r="VKT47" s="126"/>
      <c r="VKU47" s="126"/>
      <c r="VKV47" s="126"/>
      <c r="VKW47" s="126"/>
      <c r="VKX47" s="126"/>
      <c r="VKY47" s="126"/>
      <c r="VKZ47" s="126"/>
      <c r="VLA47" s="126"/>
      <c r="VLB47" s="126"/>
      <c r="VLC47" s="126"/>
      <c r="VLD47" s="126"/>
      <c r="VLE47" s="126"/>
      <c r="VLF47" s="126"/>
      <c r="VLG47" s="126"/>
      <c r="VLH47" s="126"/>
      <c r="VLI47" s="126"/>
      <c r="VLJ47" s="126"/>
      <c r="VLK47" s="126"/>
      <c r="VLL47" s="126"/>
      <c r="VLM47" s="126"/>
      <c r="VLN47" s="126"/>
      <c r="VLO47" s="126"/>
      <c r="VLP47" s="126"/>
      <c r="VLQ47" s="126"/>
      <c r="VLR47" s="126"/>
      <c r="VLS47" s="126"/>
      <c r="VLT47" s="126"/>
      <c r="VLU47" s="126"/>
      <c r="VLV47" s="126"/>
      <c r="VLW47" s="126"/>
      <c r="VLX47" s="126"/>
      <c r="VLY47" s="126"/>
      <c r="VLZ47" s="126"/>
      <c r="VMA47" s="126"/>
      <c r="VMB47" s="126"/>
      <c r="VMC47" s="126"/>
      <c r="VMD47" s="126"/>
      <c r="VME47" s="126"/>
      <c r="VMF47" s="126"/>
      <c r="VMG47" s="126"/>
      <c r="VMH47" s="126"/>
      <c r="VMI47" s="126"/>
      <c r="VMJ47" s="126"/>
      <c r="VMK47" s="126"/>
      <c r="VML47" s="126"/>
      <c r="VMM47" s="126"/>
      <c r="VMN47" s="126"/>
      <c r="VMO47" s="126"/>
      <c r="VMP47" s="126"/>
      <c r="VMQ47" s="126"/>
      <c r="VMR47" s="126"/>
      <c r="VMS47" s="126"/>
      <c r="VMT47" s="126"/>
      <c r="VMU47" s="126"/>
      <c r="VMV47" s="126"/>
      <c r="VMW47" s="126"/>
      <c r="VMX47" s="126"/>
      <c r="VMY47" s="126"/>
      <c r="VMZ47" s="126"/>
      <c r="VNA47" s="126"/>
      <c r="VNB47" s="126"/>
      <c r="VNC47" s="126"/>
      <c r="VND47" s="126"/>
      <c r="VNE47" s="126"/>
      <c r="VNF47" s="126"/>
      <c r="VNG47" s="126"/>
      <c r="VNH47" s="126"/>
      <c r="VNI47" s="126"/>
      <c r="VNJ47" s="126"/>
      <c r="VNK47" s="126"/>
      <c r="VNL47" s="126"/>
      <c r="VNM47" s="126"/>
      <c r="VNN47" s="126"/>
      <c r="VNO47" s="126"/>
      <c r="VNP47" s="126"/>
      <c r="VNQ47" s="126"/>
      <c r="VNR47" s="126"/>
      <c r="VNS47" s="126"/>
      <c r="VNT47" s="126"/>
      <c r="VNU47" s="126"/>
      <c r="VNV47" s="126"/>
      <c r="VNW47" s="126"/>
      <c r="VNX47" s="126"/>
      <c r="VNY47" s="126"/>
      <c r="VNZ47" s="126"/>
      <c r="VOA47" s="126"/>
      <c r="VOB47" s="126"/>
      <c r="VOC47" s="126"/>
      <c r="VOD47" s="126"/>
      <c r="VOE47" s="126"/>
      <c r="VOF47" s="126"/>
      <c r="VOG47" s="126"/>
      <c r="VOH47" s="126"/>
      <c r="VOI47" s="126"/>
      <c r="VOJ47" s="126"/>
      <c r="VOK47" s="126"/>
      <c r="VOL47" s="126"/>
      <c r="VOM47" s="126"/>
      <c r="VON47" s="126"/>
      <c r="VOO47" s="126"/>
      <c r="VOP47" s="126"/>
      <c r="VOQ47" s="126"/>
      <c r="VOR47" s="126"/>
      <c r="VOS47" s="126"/>
      <c r="VOT47" s="126"/>
      <c r="VOU47" s="126"/>
      <c r="VOV47" s="126"/>
      <c r="VOW47" s="126"/>
      <c r="VOX47" s="126"/>
      <c r="VOY47" s="126"/>
      <c r="VOZ47" s="126"/>
      <c r="VPA47" s="126"/>
      <c r="VPB47" s="126"/>
      <c r="VPC47" s="126"/>
      <c r="VPD47" s="126"/>
      <c r="VPE47" s="126"/>
      <c r="VPF47" s="126"/>
      <c r="VPG47" s="126"/>
      <c r="VPH47" s="126"/>
      <c r="VPI47" s="126"/>
      <c r="VPJ47" s="126"/>
      <c r="VPK47" s="126"/>
      <c r="VPL47" s="126"/>
      <c r="VPM47" s="126"/>
      <c r="VPN47" s="126"/>
      <c r="VPO47" s="126"/>
      <c r="VPP47" s="126"/>
      <c r="VPQ47" s="126"/>
      <c r="VPR47" s="126"/>
      <c r="VPS47" s="126"/>
      <c r="VPT47" s="126"/>
      <c r="VPU47" s="126"/>
      <c r="VPV47" s="126"/>
      <c r="VPW47" s="126"/>
      <c r="VPX47" s="126"/>
      <c r="VPY47" s="126"/>
      <c r="VPZ47" s="126"/>
      <c r="VQA47" s="126"/>
      <c r="VQB47" s="126"/>
      <c r="VQC47" s="126"/>
      <c r="VQD47" s="126"/>
      <c r="VQE47" s="126"/>
      <c r="VQF47" s="126"/>
      <c r="VQG47" s="126"/>
      <c r="VQH47" s="126"/>
      <c r="VQI47" s="126"/>
      <c r="VQJ47" s="126"/>
      <c r="VQK47" s="126"/>
      <c r="VQL47" s="126"/>
      <c r="VQM47" s="126"/>
      <c r="VQN47" s="126"/>
      <c r="VQO47" s="126"/>
      <c r="VQP47" s="126"/>
      <c r="VQQ47" s="126"/>
      <c r="VQR47" s="126"/>
      <c r="VQS47" s="126"/>
      <c r="VQT47" s="126"/>
      <c r="VQU47" s="126"/>
      <c r="VQV47" s="126"/>
      <c r="VQW47" s="126"/>
      <c r="VQX47" s="126"/>
      <c r="VQY47" s="126"/>
      <c r="VQZ47" s="126"/>
      <c r="VRA47" s="126"/>
      <c r="VRB47" s="126"/>
      <c r="VRC47" s="126"/>
      <c r="VRD47" s="126"/>
      <c r="VRE47" s="126"/>
      <c r="VRF47" s="126"/>
      <c r="VRG47" s="126"/>
      <c r="VRH47" s="126"/>
      <c r="VRI47" s="126"/>
      <c r="VRJ47" s="126"/>
      <c r="VRK47" s="126"/>
      <c r="VRL47" s="126"/>
      <c r="VRM47" s="126"/>
      <c r="VRN47" s="126"/>
      <c r="VRO47" s="126"/>
      <c r="VRP47" s="126"/>
      <c r="VRQ47" s="126"/>
      <c r="VRR47" s="126"/>
      <c r="VRS47" s="126"/>
      <c r="VRT47" s="126"/>
      <c r="VRU47" s="126"/>
      <c r="VRV47" s="126"/>
      <c r="VRW47" s="126"/>
      <c r="VRX47" s="126"/>
      <c r="VRY47" s="126"/>
      <c r="VRZ47" s="126"/>
      <c r="VSA47" s="126"/>
      <c r="VSB47" s="126"/>
      <c r="VSC47" s="126"/>
      <c r="VSD47" s="126"/>
      <c r="VSE47" s="126"/>
      <c r="VSF47" s="126"/>
      <c r="VSG47" s="126"/>
      <c r="VSH47" s="126"/>
      <c r="VSI47" s="126"/>
      <c r="VSJ47" s="126"/>
      <c r="VSK47" s="126"/>
      <c r="VSL47" s="126"/>
      <c r="VSM47" s="126"/>
      <c r="VSN47" s="126"/>
      <c r="VSO47" s="126"/>
      <c r="VSP47" s="126"/>
      <c r="VSQ47" s="126"/>
      <c r="VSR47" s="126"/>
      <c r="VSS47" s="126"/>
      <c r="VST47" s="126"/>
      <c r="VSU47" s="126"/>
      <c r="VSV47" s="126"/>
      <c r="VSW47" s="126"/>
      <c r="VSX47" s="126"/>
      <c r="VSY47" s="126"/>
      <c r="VSZ47" s="126"/>
      <c r="VTA47" s="126"/>
      <c r="VTB47" s="126"/>
      <c r="VTC47" s="126"/>
      <c r="VTD47" s="126"/>
      <c r="VTE47" s="126"/>
      <c r="VTF47" s="126"/>
      <c r="VTG47" s="126"/>
      <c r="VTH47" s="126"/>
      <c r="VTI47" s="126"/>
      <c r="VTJ47" s="126"/>
      <c r="VTK47" s="126"/>
      <c r="VTL47" s="126"/>
      <c r="VTM47" s="126"/>
      <c r="VTN47" s="126"/>
      <c r="VTO47" s="126"/>
      <c r="VTP47" s="126"/>
      <c r="VTQ47" s="126"/>
      <c r="VTR47" s="126"/>
      <c r="VTS47" s="126"/>
      <c r="VTT47" s="126"/>
      <c r="VTU47" s="126"/>
      <c r="VTV47" s="126"/>
      <c r="VTW47" s="126"/>
      <c r="VTX47" s="126"/>
      <c r="VTY47" s="126"/>
      <c r="VTZ47" s="126"/>
      <c r="VUA47" s="126"/>
      <c r="VUB47" s="126"/>
      <c r="VUC47" s="126"/>
      <c r="VUD47" s="126"/>
      <c r="VUE47" s="126"/>
      <c r="VUF47" s="126"/>
      <c r="VUG47" s="126"/>
      <c r="VUH47" s="126"/>
      <c r="VUI47" s="126"/>
      <c r="VUJ47" s="126"/>
      <c r="VUK47" s="126"/>
      <c r="VUL47" s="126"/>
      <c r="VUM47" s="126"/>
      <c r="VUN47" s="126"/>
      <c r="VUO47" s="126"/>
      <c r="VUP47" s="126"/>
      <c r="VUQ47" s="126"/>
      <c r="VUR47" s="126"/>
      <c r="VUS47" s="126"/>
      <c r="VUT47" s="126"/>
      <c r="VUU47" s="126"/>
      <c r="VUV47" s="126"/>
      <c r="VUW47" s="126"/>
      <c r="VUX47" s="126"/>
      <c r="VUY47" s="126"/>
      <c r="VUZ47" s="126"/>
      <c r="VVA47" s="126"/>
      <c r="VVB47" s="126"/>
      <c r="VVC47" s="126"/>
      <c r="VVD47" s="126"/>
      <c r="VVE47" s="126"/>
      <c r="VVF47" s="126"/>
      <c r="VVG47" s="126"/>
      <c r="VVH47" s="126"/>
      <c r="VVI47" s="126"/>
      <c r="VVJ47" s="126"/>
      <c r="VVK47" s="126"/>
      <c r="VVL47" s="126"/>
      <c r="VVM47" s="126"/>
      <c r="VVN47" s="126"/>
      <c r="VVO47" s="126"/>
      <c r="VVP47" s="126"/>
      <c r="VVQ47" s="126"/>
      <c r="VVR47" s="126"/>
      <c r="VVS47" s="126"/>
      <c r="VVT47" s="126"/>
      <c r="VVU47" s="126"/>
      <c r="VVV47" s="126"/>
      <c r="VVW47" s="126"/>
      <c r="VVX47" s="126"/>
      <c r="VVY47" s="126"/>
      <c r="VVZ47" s="126"/>
      <c r="VWA47" s="126"/>
      <c r="VWB47" s="126"/>
      <c r="VWC47" s="126"/>
      <c r="VWD47" s="126"/>
      <c r="VWE47" s="126"/>
      <c r="VWF47" s="126"/>
      <c r="VWG47" s="126"/>
      <c r="VWH47" s="126"/>
      <c r="VWI47" s="126"/>
      <c r="VWJ47" s="126"/>
      <c r="VWK47" s="126"/>
      <c r="VWL47" s="126"/>
      <c r="VWM47" s="126"/>
      <c r="VWN47" s="126"/>
      <c r="VWO47" s="126"/>
      <c r="VWP47" s="126"/>
      <c r="VWQ47" s="126"/>
      <c r="VWR47" s="126"/>
      <c r="VWS47" s="126"/>
      <c r="VWT47" s="126"/>
      <c r="VWU47" s="126"/>
      <c r="VWV47" s="126"/>
      <c r="VWW47" s="126"/>
      <c r="VWX47" s="126"/>
      <c r="VWY47" s="126"/>
      <c r="VWZ47" s="126"/>
      <c r="VXA47" s="126"/>
      <c r="VXB47" s="126"/>
      <c r="VXC47" s="126"/>
      <c r="VXD47" s="126"/>
      <c r="VXE47" s="126"/>
      <c r="VXF47" s="126"/>
      <c r="VXG47" s="126"/>
      <c r="VXH47" s="126"/>
      <c r="VXI47" s="126"/>
      <c r="VXJ47" s="126"/>
      <c r="VXK47" s="126"/>
      <c r="VXL47" s="126"/>
      <c r="VXM47" s="126"/>
      <c r="VXN47" s="126"/>
      <c r="VXO47" s="126"/>
      <c r="VXP47" s="126"/>
      <c r="VXQ47" s="126"/>
      <c r="VXR47" s="126"/>
      <c r="VXS47" s="126"/>
      <c r="VXT47" s="126"/>
      <c r="VXU47" s="126"/>
      <c r="VXV47" s="126"/>
      <c r="VXW47" s="126"/>
      <c r="VXX47" s="126"/>
      <c r="VXY47" s="126"/>
      <c r="VXZ47" s="126"/>
      <c r="VYA47" s="126"/>
      <c r="VYB47" s="126"/>
      <c r="VYC47" s="126"/>
      <c r="VYD47" s="126"/>
      <c r="VYE47" s="126"/>
      <c r="VYF47" s="126"/>
      <c r="VYG47" s="126"/>
      <c r="VYH47" s="126"/>
      <c r="VYI47" s="126"/>
      <c r="VYJ47" s="126"/>
      <c r="VYK47" s="126"/>
      <c r="VYL47" s="126"/>
      <c r="VYM47" s="126"/>
      <c r="VYN47" s="126"/>
      <c r="VYO47" s="126"/>
      <c r="VYP47" s="126"/>
      <c r="VYQ47" s="126"/>
      <c r="VYR47" s="126"/>
      <c r="VYS47" s="126"/>
      <c r="VYT47" s="126"/>
      <c r="VYU47" s="126"/>
      <c r="VYV47" s="126"/>
      <c r="VYW47" s="126"/>
      <c r="VYX47" s="126"/>
      <c r="VYY47" s="126"/>
      <c r="VYZ47" s="126"/>
      <c r="VZA47" s="126"/>
      <c r="VZB47" s="126"/>
      <c r="VZC47" s="126"/>
      <c r="VZD47" s="126"/>
      <c r="VZE47" s="126"/>
      <c r="VZF47" s="126"/>
      <c r="VZG47" s="126"/>
      <c r="VZH47" s="126"/>
      <c r="VZI47" s="126"/>
      <c r="VZJ47" s="126"/>
      <c r="VZK47" s="126"/>
      <c r="VZL47" s="126"/>
      <c r="VZM47" s="126"/>
      <c r="VZN47" s="126"/>
      <c r="VZO47" s="126"/>
      <c r="VZP47" s="126"/>
      <c r="VZQ47" s="126"/>
      <c r="VZR47" s="126"/>
      <c r="VZS47" s="126"/>
      <c r="VZT47" s="126"/>
      <c r="VZU47" s="126"/>
      <c r="VZV47" s="126"/>
      <c r="VZW47" s="126"/>
      <c r="VZX47" s="126"/>
      <c r="VZY47" s="126"/>
      <c r="VZZ47" s="126"/>
      <c r="WAA47" s="126"/>
      <c r="WAB47" s="126"/>
      <c r="WAC47" s="126"/>
      <c r="WAD47" s="126"/>
      <c r="WAE47" s="126"/>
      <c r="WAF47" s="126"/>
      <c r="WAG47" s="126"/>
      <c r="WAH47" s="126"/>
      <c r="WAI47" s="126"/>
      <c r="WAJ47" s="126"/>
      <c r="WAK47" s="126"/>
      <c r="WAL47" s="126"/>
      <c r="WAM47" s="126"/>
      <c r="WAN47" s="126"/>
      <c r="WAO47" s="126"/>
      <c r="WAP47" s="126"/>
      <c r="WAQ47" s="126"/>
      <c r="WAR47" s="126"/>
      <c r="WAS47" s="126"/>
      <c r="WAT47" s="126"/>
      <c r="WAU47" s="126"/>
      <c r="WAV47" s="126"/>
      <c r="WAW47" s="126"/>
      <c r="WAX47" s="126"/>
      <c r="WAY47" s="126"/>
      <c r="WAZ47" s="126"/>
      <c r="WBA47" s="126"/>
      <c r="WBB47" s="126"/>
      <c r="WBC47" s="126"/>
      <c r="WBD47" s="126"/>
      <c r="WBE47" s="126"/>
      <c r="WBF47" s="126"/>
      <c r="WBG47" s="126"/>
      <c r="WBH47" s="126"/>
      <c r="WBI47" s="126"/>
      <c r="WBJ47" s="126"/>
      <c r="WBK47" s="126"/>
      <c r="WBL47" s="126"/>
      <c r="WBM47" s="126"/>
      <c r="WBN47" s="126"/>
      <c r="WBO47" s="126"/>
      <c r="WBP47" s="126"/>
      <c r="WBQ47" s="126"/>
      <c r="WBR47" s="126"/>
      <c r="WBS47" s="126"/>
      <c r="WBT47" s="126"/>
      <c r="WBU47" s="126"/>
      <c r="WBV47" s="126"/>
      <c r="WBW47" s="126"/>
      <c r="WBX47" s="126"/>
      <c r="WBY47" s="126"/>
      <c r="WBZ47" s="126"/>
      <c r="WCA47" s="126"/>
      <c r="WCB47" s="126"/>
      <c r="WCC47" s="126"/>
      <c r="WCD47" s="126"/>
      <c r="WCE47" s="126"/>
      <c r="WCF47" s="126"/>
      <c r="WCG47" s="126"/>
      <c r="WCH47" s="126"/>
      <c r="WCI47" s="126"/>
      <c r="WCJ47" s="126"/>
      <c r="WCK47" s="126"/>
      <c r="WCL47" s="126"/>
      <c r="WCM47" s="126"/>
      <c r="WCN47" s="126"/>
      <c r="WCO47" s="126"/>
      <c r="WCP47" s="126"/>
      <c r="WCQ47" s="126"/>
      <c r="WCR47" s="126"/>
      <c r="WCS47" s="126"/>
      <c r="WCT47" s="126"/>
      <c r="WCU47" s="126"/>
      <c r="WCV47" s="126"/>
      <c r="WCW47" s="126"/>
      <c r="WCX47" s="126"/>
      <c r="WCY47" s="126"/>
      <c r="WCZ47" s="126"/>
      <c r="WDA47" s="126"/>
      <c r="WDB47" s="126"/>
      <c r="WDC47" s="126"/>
      <c r="WDD47" s="126"/>
      <c r="WDE47" s="126"/>
      <c r="WDF47" s="126"/>
      <c r="WDG47" s="126"/>
      <c r="WDH47" s="126"/>
      <c r="WDI47" s="126"/>
      <c r="WDJ47" s="126"/>
      <c r="WDK47" s="126"/>
      <c r="WDL47" s="126"/>
      <c r="WDM47" s="126"/>
      <c r="WDN47" s="126"/>
      <c r="WDO47" s="126"/>
      <c r="WDP47" s="126"/>
      <c r="WDQ47" s="126"/>
      <c r="WDR47" s="126"/>
      <c r="WDS47" s="126"/>
      <c r="WDT47" s="126"/>
      <c r="WDU47" s="126"/>
      <c r="WDV47" s="126"/>
      <c r="WDW47" s="126"/>
      <c r="WDX47" s="126"/>
      <c r="WDY47" s="126"/>
      <c r="WDZ47" s="126"/>
      <c r="WEA47" s="126"/>
      <c r="WEB47" s="126"/>
      <c r="WEC47" s="126"/>
      <c r="WED47" s="126"/>
      <c r="WEE47" s="126"/>
      <c r="WEF47" s="126"/>
      <c r="WEG47" s="126"/>
      <c r="WEH47" s="126"/>
      <c r="WEI47" s="126"/>
      <c r="WEJ47" s="126"/>
      <c r="WEK47" s="126"/>
      <c r="WEL47" s="126"/>
      <c r="WEM47" s="126"/>
      <c r="WEN47" s="126"/>
      <c r="WEO47" s="126"/>
      <c r="WEP47" s="126"/>
      <c r="WEQ47" s="126"/>
      <c r="WER47" s="126"/>
      <c r="WES47" s="126"/>
      <c r="WET47" s="126"/>
      <c r="WEU47" s="126"/>
      <c r="WEV47" s="126"/>
      <c r="WEW47" s="126"/>
      <c r="WEX47" s="126"/>
      <c r="WEY47" s="126"/>
      <c r="WEZ47" s="126"/>
      <c r="WFA47" s="126"/>
      <c r="WFB47" s="126"/>
      <c r="WFC47" s="126"/>
      <c r="WFD47" s="126"/>
      <c r="WFE47" s="126"/>
      <c r="WFF47" s="126"/>
      <c r="WFG47" s="126"/>
      <c r="WFH47" s="126"/>
      <c r="WFI47" s="126"/>
      <c r="WFJ47" s="126"/>
      <c r="WFK47" s="126"/>
      <c r="WFL47" s="126"/>
      <c r="WFM47" s="126"/>
      <c r="WFN47" s="126"/>
      <c r="WFO47" s="126"/>
      <c r="WFP47" s="126"/>
      <c r="WFQ47" s="126"/>
      <c r="WFR47" s="126"/>
      <c r="WFS47" s="126"/>
      <c r="WFT47" s="126"/>
      <c r="WFU47" s="126"/>
      <c r="WFV47" s="126"/>
      <c r="WFW47" s="126"/>
      <c r="WFX47" s="126"/>
      <c r="WFY47" s="126"/>
      <c r="WFZ47" s="126"/>
      <c r="WGA47" s="126"/>
      <c r="WGB47" s="126"/>
      <c r="WGC47" s="126"/>
      <c r="WGD47" s="126"/>
      <c r="WGE47" s="126"/>
      <c r="WGF47" s="126"/>
      <c r="WGG47" s="126"/>
      <c r="WGH47" s="126"/>
      <c r="WGI47" s="126"/>
      <c r="WGJ47" s="126"/>
      <c r="WGK47" s="126"/>
      <c r="WGL47" s="126"/>
      <c r="WGM47" s="126"/>
      <c r="WGN47" s="126"/>
      <c r="WGO47" s="126"/>
      <c r="WGP47" s="126"/>
      <c r="WGQ47" s="126"/>
      <c r="WGR47" s="126"/>
      <c r="WGS47" s="126"/>
      <c r="WGT47" s="126"/>
      <c r="WGU47" s="126"/>
      <c r="WGV47" s="126"/>
      <c r="WGW47" s="126"/>
      <c r="WGX47" s="126"/>
      <c r="WGY47" s="126"/>
      <c r="WGZ47" s="126"/>
      <c r="WHA47" s="126"/>
      <c r="WHB47" s="126"/>
      <c r="WHC47" s="126"/>
      <c r="WHD47" s="126"/>
      <c r="WHE47" s="126"/>
      <c r="WHF47" s="126"/>
      <c r="WHG47" s="126"/>
      <c r="WHH47" s="126"/>
      <c r="WHI47" s="126"/>
      <c r="WHJ47" s="126"/>
      <c r="WHK47" s="126"/>
      <c r="WHL47" s="126"/>
      <c r="WHM47" s="126"/>
      <c r="WHN47" s="126"/>
      <c r="WHO47" s="126"/>
      <c r="WHP47" s="126"/>
      <c r="WHQ47" s="126"/>
      <c r="WHR47" s="126"/>
      <c r="WHS47" s="126"/>
      <c r="WHT47" s="126"/>
      <c r="WHU47" s="126"/>
      <c r="WHV47" s="126"/>
      <c r="WHW47" s="126"/>
      <c r="WHX47" s="126"/>
      <c r="WHY47" s="126"/>
      <c r="WHZ47" s="126"/>
      <c r="WIA47" s="126"/>
      <c r="WIB47" s="126"/>
      <c r="WIC47" s="126"/>
      <c r="WID47" s="126"/>
      <c r="WIE47" s="126"/>
      <c r="WIF47" s="126"/>
      <c r="WIG47" s="126"/>
      <c r="WIH47" s="126"/>
      <c r="WII47" s="126"/>
      <c r="WIJ47" s="126"/>
      <c r="WIK47" s="126"/>
      <c r="WIL47" s="126"/>
      <c r="WIM47" s="126"/>
      <c r="WIN47" s="126"/>
      <c r="WIO47" s="126"/>
      <c r="WIP47" s="126"/>
      <c r="WIQ47" s="126"/>
      <c r="WIR47" s="126"/>
      <c r="WIS47" s="126"/>
      <c r="WIT47" s="126"/>
      <c r="WIU47" s="126"/>
      <c r="WIV47" s="126"/>
      <c r="WIW47" s="126"/>
      <c r="WIX47" s="126"/>
      <c r="WIY47" s="126"/>
      <c r="WIZ47" s="126"/>
      <c r="WJA47" s="126"/>
      <c r="WJB47" s="126"/>
      <c r="WJC47" s="126"/>
      <c r="WJD47" s="126"/>
      <c r="WJE47" s="126"/>
      <c r="WJF47" s="126"/>
      <c r="WJG47" s="126"/>
      <c r="WJH47" s="126"/>
      <c r="WJI47" s="126"/>
      <c r="WJJ47" s="126"/>
      <c r="WJK47" s="126"/>
      <c r="WJL47" s="126"/>
      <c r="WJM47" s="126"/>
      <c r="WJN47" s="126"/>
      <c r="WJO47" s="126"/>
      <c r="WJP47" s="126"/>
      <c r="WJQ47" s="126"/>
      <c r="WJR47" s="126"/>
      <c r="WJS47" s="126"/>
      <c r="WJT47" s="126"/>
      <c r="WJU47" s="126"/>
      <c r="WJV47" s="126"/>
      <c r="WJW47" s="126"/>
      <c r="WJX47" s="126"/>
      <c r="WJY47" s="126"/>
      <c r="WJZ47" s="126"/>
      <c r="WKA47" s="126"/>
      <c r="WKB47" s="126"/>
      <c r="WKC47" s="126"/>
      <c r="WKD47" s="126"/>
      <c r="WKE47" s="126"/>
      <c r="WKF47" s="126"/>
      <c r="WKG47" s="126"/>
      <c r="WKH47" s="126"/>
      <c r="WKI47" s="126"/>
      <c r="WKJ47" s="126"/>
      <c r="WKK47" s="126"/>
      <c r="WKL47" s="126"/>
      <c r="WKM47" s="126"/>
      <c r="WKN47" s="126"/>
      <c r="WKO47" s="126"/>
      <c r="WKP47" s="126"/>
      <c r="WKQ47" s="126"/>
      <c r="WKR47" s="126"/>
      <c r="WKS47" s="126"/>
      <c r="WKT47" s="126"/>
      <c r="WKU47" s="126"/>
      <c r="WKV47" s="126"/>
      <c r="WKW47" s="126"/>
      <c r="WKX47" s="126"/>
      <c r="WKY47" s="126"/>
      <c r="WKZ47" s="126"/>
      <c r="WLA47" s="126"/>
      <c r="WLB47" s="126"/>
      <c r="WLC47" s="126"/>
      <c r="WLD47" s="126"/>
      <c r="WLE47" s="126"/>
      <c r="WLF47" s="126"/>
      <c r="WLG47" s="126"/>
      <c r="WLH47" s="126"/>
      <c r="WLI47" s="126"/>
      <c r="WLJ47" s="126"/>
      <c r="WLK47" s="126"/>
      <c r="WLL47" s="126"/>
      <c r="WLM47" s="126"/>
      <c r="WLN47" s="126"/>
      <c r="WLO47" s="126"/>
      <c r="WLP47" s="126"/>
      <c r="WLQ47" s="126"/>
      <c r="WLR47" s="126"/>
      <c r="WLS47" s="126"/>
      <c r="WLT47" s="126"/>
      <c r="WLU47" s="126"/>
      <c r="WLV47" s="126"/>
      <c r="WLW47" s="126"/>
      <c r="WLX47" s="126"/>
      <c r="WLY47" s="126"/>
      <c r="WLZ47" s="126"/>
      <c r="WMA47" s="126"/>
      <c r="WMB47" s="126"/>
      <c r="WMC47" s="126"/>
      <c r="WMD47" s="126"/>
      <c r="WME47" s="126"/>
      <c r="WMF47" s="126"/>
      <c r="WMG47" s="126"/>
      <c r="WMH47" s="126"/>
      <c r="WMI47" s="126"/>
      <c r="WMJ47" s="126"/>
      <c r="WMK47" s="126"/>
      <c r="WML47" s="126"/>
      <c r="WMM47" s="126"/>
      <c r="WMN47" s="126"/>
      <c r="WMO47" s="126"/>
      <c r="WMP47" s="126"/>
      <c r="WMQ47" s="126"/>
      <c r="WMR47" s="126"/>
      <c r="WMS47" s="126"/>
      <c r="WMT47" s="126"/>
      <c r="WMU47" s="126"/>
      <c r="WMV47" s="126"/>
      <c r="WMW47" s="126"/>
      <c r="WMX47" s="126"/>
      <c r="WMY47" s="126"/>
      <c r="WMZ47" s="126"/>
      <c r="WNA47" s="126"/>
      <c r="WNB47" s="126"/>
      <c r="WNC47" s="126"/>
      <c r="WND47" s="126"/>
      <c r="WNE47" s="126"/>
      <c r="WNF47" s="126"/>
      <c r="WNG47" s="126"/>
      <c r="WNH47" s="126"/>
      <c r="WNI47" s="126"/>
      <c r="WNJ47" s="126"/>
      <c r="WNK47" s="126"/>
      <c r="WNL47" s="126"/>
      <c r="WNM47" s="126"/>
      <c r="WNN47" s="126"/>
      <c r="WNO47" s="126"/>
      <c r="WNP47" s="126"/>
      <c r="WNQ47" s="126"/>
      <c r="WNR47" s="126"/>
      <c r="WNS47" s="126"/>
      <c r="WNT47" s="126"/>
      <c r="WNU47" s="126"/>
      <c r="WNV47" s="126"/>
      <c r="WNW47" s="126"/>
      <c r="WNX47" s="126"/>
      <c r="WNY47" s="126"/>
      <c r="WNZ47" s="126"/>
      <c r="WOA47" s="126"/>
      <c r="WOB47" s="126"/>
      <c r="WOC47" s="126"/>
      <c r="WOD47" s="126"/>
      <c r="WOE47" s="126"/>
      <c r="WOF47" s="126"/>
      <c r="WOG47" s="126"/>
      <c r="WOH47" s="126"/>
      <c r="WOI47" s="126"/>
      <c r="WOJ47" s="126"/>
      <c r="WOK47" s="126"/>
      <c r="WOL47" s="126"/>
      <c r="WOM47" s="126"/>
      <c r="WON47" s="126"/>
      <c r="WOO47" s="126"/>
      <c r="WOP47" s="126"/>
      <c r="WOQ47" s="126"/>
      <c r="WOR47" s="126"/>
      <c r="WOS47" s="126"/>
      <c r="WOT47" s="126"/>
      <c r="WOU47" s="126"/>
      <c r="WOV47" s="126"/>
      <c r="WOW47" s="126"/>
      <c r="WOX47" s="126"/>
      <c r="WOY47" s="126"/>
      <c r="WOZ47" s="126"/>
      <c r="WPA47" s="126"/>
      <c r="WPB47" s="126"/>
      <c r="WPC47" s="126"/>
      <c r="WPD47" s="126"/>
      <c r="WPE47" s="126"/>
      <c r="WPF47" s="126"/>
      <c r="WPG47" s="126"/>
      <c r="WPH47" s="126"/>
      <c r="WPI47" s="126"/>
      <c r="WPJ47" s="126"/>
      <c r="WPK47" s="126"/>
      <c r="WPL47" s="126"/>
      <c r="WPM47" s="126"/>
      <c r="WPN47" s="126"/>
      <c r="WPO47" s="126"/>
      <c r="WPP47" s="126"/>
      <c r="WPQ47" s="126"/>
      <c r="WPR47" s="126"/>
      <c r="WPS47" s="126"/>
      <c r="WPT47" s="126"/>
      <c r="WPU47" s="126"/>
      <c r="WPV47" s="126"/>
      <c r="WPW47" s="126"/>
      <c r="WPX47" s="126"/>
      <c r="WPY47" s="126"/>
      <c r="WPZ47" s="126"/>
      <c r="WQA47" s="126"/>
      <c r="WQB47" s="126"/>
      <c r="WQC47" s="126"/>
      <c r="WQD47" s="126"/>
      <c r="WQE47" s="126"/>
      <c r="WQF47" s="126"/>
      <c r="WQG47" s="126"/>
      <c r="WQH47" s="126"/>
      <c r="WQI47" s="126"/>
      <c r="WQJ47" s="126"/>
      <c r="WQK47" s="126"/>
      <c r="WQL47" s="126"/>
      <c r="WQM47" s="126"/>
      <c r="WQN47" s="126"/>
      <c r="WQO47" s="126"/>
      <c r="WQP47" s="126"/>
      <c r="WQQ47" s="126"/>
      <c r="WQR47" s="126"/>
      <c r="WQS47" s="126"/>
      <c r="WQT47" s="126"/>
      <c r="WQU47" s="126"/>
      <c r="WQV47" s="126"/>
      <c r="WQW47" s="126"/>
      <c r="WQX47" s="126"/>
      <c r="WQY47" s="126"/>
      <c r="WQZ47" s="126"/>
      <c r="WRA47" s="126"/>
      <c r="WRB47" s="126"/>
      <c r="WRC47" s="126"/>
      <c r="WRD47" s="126"/>
      <c r="WRE47" s="126"/>
      <c r="WRF47" s="126"/>
      <c r="WRG47" s="126"/>
      <c r="WRH47" s="126"/>
      <c r="WRI47" s="126"/>
      <c r="WRJ47" s="126"/>
      <c r="WRK47" s="126"/>
      <c r="WRL47" s="126"/>
      <c r="WRM47" s="126"/>
      <c r="WRN47" s="126"/>
      <c r="WRO47" s="126"/>
      <c r="WRP47" s="126"/>
      <c r="WRQ47" s="126"/>
      <c r="WRR47" s="126"/>
      <c r="WRS47" s="126"/>
      <c r="WRT47" s="126"/>
      <c r="WRU47" s="126"/>
      <c r="WRV47" s="126"/>
      <c r="WRW47" s="126"/>
      <c r="WRX47" s="126"/>
      <c r="WRY47" s="126"/>
      <c r="WRZ47" s="126"/>
      <c r="WSA47" s="126"/>
      <c r="WSB47" s="126"/>
      <c r="WSC47" s="126"/>
      <c r="WSD47" s="126"/>
      <c r="WSE47" s="126"/>
      <c r="WSF47" s="126"/>
      <c r="WSG47" s="126"/>
      <c r="WSH47" s="126"/>
      <c r="WSI47" s="126"/>
      <c r="WSJ47" s="126"/>
      <c r="WSK47" s="126"/>
      <c r="WSL47" s="126"/>
      <c r="WSM47" s="126"/>
      <c r="WSN47" s="126"/>
      <c r="WSO47" s="126"/>
      <c r="WSP47" s="126"/>
      <c r="WSQ47" s="126"/>
      <c r="WSR47" s="126"/>
      <c r="WSS47" s="126"/>
      <c r="WST47" s="126"/>
      <c r="WSU47" s="126"/>
      <c r="WSV47" s="126"/>
      <c r="WSW47" s="126"/>
      <c r="WSX47" s="126"/>
      <c r="WSY47" s="126"/>
      <c r="WSZ47" s="126"/>
      <c r="WTA47" s="126"/>
      <c r="WTB47" s="126"/>
      <c r="WTC47" s="126"/>
      <c r="WTD47" s="126"/>
      <c r="WTE47" s="126"/>
      <c r="WTF47" s="126"/>
      <c r="WTG47" s="126"/>
      <c r="WTH47" s="126"/>
      <c r="WTI47" s="126"/>
      <c r="WTJ47" s="126"/>
      <c r="WTK47" s="126"/>
      <c r="WTL47" s="126"/>
      <c r="WTM47" s="126"/>
      <c r="WTN47" s="126"/>
      <c r="WTO47" s="126"/>
      <c r="WTP47" s="126"/>
      <c r="WTQ47" s="126"/>
      <c r="WTR47" s="126"/>
      <c r="WTS47" s="126"/>
      <c r="WTT47" s="126"/>
      <c r="WTU47" s="126"/>
      <c r="WTV47" s="126"/>
      <c r="WTW47" s="126"/>
      <c r="WTX47" s="126"/>
      <c r="WTY47" s="126"/>
      <c r="WTZ47" s="126"/>
      <c r="WUA47" s="126"/>
      <c r="WUB47" s="126"/>
      <c r="WUC47" s="126"/>
      <c r="WUD47" s="126"/>
      <c r="WUE47" s="126"/>
      <c r="WUF47" s="126"/>
      <c r="WUG47" s="126"/>
      <c r="WUH47" s="126"/>
      <c r="WUI47" s="126"/>
      <c r="WUJ47" s="126"/>
      <c r="WUK47" s="126"/>
      <c r="WUL47" s="126"/>
      <c r="WUM47" s="126"/>
      <c r="WUN47" s="126"/>
      <c r="WUO47" s="126"/>
      <c r="WUP47" s="126"/>
      <c r="WUQ47" s="126"/>
      <c r="WUR47" s="126"/>
      <c r="WUS47" s="126"/>
      <c r="WUT47" s="126"/>
      <c r="WUU47" s="126"/>
      <c r="WUV47" s="126"/>
      <c r="WUW47" s="126"/>
      <c r="WUX47" s="126"/>
      <c r="WUY47" s="126"/>
      <c r="WUZ47" s="126"/>
      <c r="WVA47" s="126"/>
      <c r="WVB47" s="126"/>
      <c r="WVC47" s="126"/>
      <c r="WVD47" s="126"/>
      <c r="WVE47" s="126"/>
      <c r="WVF47" s="126"/>
      <c r="WVG47" s="126"/>
      <c r="WVH47" s="126"/>
      <c r="WVI47" s="126"/>
      <c r="WVJ47" s="126"/>
      <c r="WVK47" s="126"/>
      <c r="WVL47" s="126"/>
      <c r="WVM47" s="126"/>
    </row>
    <row r="48" spans="1:16133" s="140" customFormat="1" x14ac:dyDescent="0.15">
      <c r="A48" s="126" t="s">
        <v>1216</v>
      </c>
      <c r="B48" s="126"/>
      <c r="C48" s="142"/>
      <c r="D48" s="126" t="s">
        <v>1214</v>
      </c>
      <c r="E48" s="152" t="s">
        <v>1207</v>
      </c>
      <c r="F48" s="142" t="s">
        <v>1217</v>
      </c>
      <c r="G48" s="142"/>
      <c r="H48" s="77">
        <v>4.5763132894080076</v>
      </c>
      <c r="I48" s="77">
        <v>6.378042935010483</v>
      </c>
      <c r="J48" s="77">
        <v>11.067381048218031</v>
      </c>
      <c r="K48" s="77">
        <v>32.786937544174904</v>
      </c>
      <c r="L48" s="77">
        <v>6.4317789467393531</v>
      </c>
      <c r="M48" s="53" t="s">
        <v>263</v>
      </c>
      <c r="N48" s="53" t="s">
        <v>263</v>
      </c>
      <c r="O48" s="53" t="s">
        <v>263</v>
      </c>
      <c r="P48" s="53" t="s">
        <v>263</v>
      </c>
      <c r="Q48" s="126"/>
      <c r="R48" s="152"/>
      <c r="S48" s="152"/>
      <c r="T48" s="126"/>
      <c r="U48" s="513"/>
      <c r="V48" s="402" t="s">
        <v>255</v>
      </c>
      <c r="W48" s="513">
        <v>3.3</v>
      </c>
      <c r="X48" s="513">
        <v>0.1</v>
      </c>
      <c r="Y48" s="481">
        <v>108</v>
      </c>
      <c r="Z48" s="481">
        <v>7</v>
      </c>
      <c r="AA48" s="481">
        <v>5.5E-2</v>
      </c>
      <c r="AB48" s="481">
        <v>4.0000000000000001E-3</v>
      </c>
      <c r="AC48" s="481">
        <v>79</v>
      </c>
      <c r="AD48" s="481">
        <v>5</v>
      </c>
      <c r="AE48" s="480">
        <v>7.8</v>
      </c>
      <c r="AF48" s="480">
        <v>0.2</v>
      </c>
      <c r="AG48" s="481">
        <v>79</v>
      </c>
      <c r="AH48" s="481">
        <v>2</v>
      </c>
      <c r="AI48" s="481">
        <v>1.61</v>
      </c>
      <c r="AJ48" s="481">
        <v>0.05</v>
      </c>
      <c r="AK48" s="488">
        <v>0.2</v>
      </c>
      <c r="AL48" s="481">
        <v>0.01</v>
      </c>
      <c r="AM48" s="480" t="s">
        <v>256</v>
      </c>
      <c r="AN48" s="480" t="s">
        <v>255</v>
      </c>
      <c r="AO48" s="488">
        <v>0.4</v>
      </c>
      <c r="AP48" s="481">
        <v>0.06</v>
      </c>
      <c r="AQ48" s="126"/>
      <c r="AR48" s="126"/>
      <c r="AS48" s="126"/>
      <c r="AT48" s="126"/>
      <c r="AU48" s="126"/>
      <c r="AV48" s="126"/>
      <c r="AW48" s="126"/>
      <c r="AX48" s="126"/>
      <c r="AY48" s="126"/>
      <c r="AZ48" s="126"/>
      <c r="BA48" s="126"/>
      <c r="BB48" s="126"/>
      <c r="BC48" s="126"/>
      <c r="BD48" s="126"/>
      <c r="BE48" s="126"/>
      <c r="BF48" s="126"/>
      <c r="BG48" s="126"/>
      <c r="BH48" s="126"/>
      <c r="BI48" s="126"/>
      <c r="BJ48" s="126"/>
      <c r="BK48" s="126"/>
      <c r="BL48" s="126"/>
      <c r="BM48" s="126"/>
      <c r="BN48" s="126"/>
      <c r="BO48" s="126"/>
      <c r="BP48" s="126"/>
      <c r="BQ48" s="126"/>
      <c r="BR48" s="126"/>
      <c r="BS48" s="126"/>
      <c r="BT48" s="126"/>
      <c r="BU48" s="126"/>
      <c r="BV48" s="126"/>
      <c r="BW48" s="126"/>
      <c r="BX48" s="126"/>
      <c r="BY48" s="126"/>
      <c r="BZ48" s="126"/>
      <c r="CA48" s="126"/>
      <c r="CB48" s="126"/>
      <c r="CC48" s="126"/>
      <c r="CD48" s="126"/>
      <c r="CE48" s="126"/>
      <c r="CF48" s="126"/>
      <c r="CG48" s="126"/>
      <c r="CH48" s="126"/>
      <c r="CI48" s="126"/>
      <c r="CJ48" s="126"/>
      <c r="CK48" s="126"/>
      <c r="CL48" s="126"/>
      <c r="CM48" s="126"/>
      <c r="CN48" s="126"/>
      <c r="CO48" s="126"/>
      <c r="CP48" s="126"/>
      <c r="CQ48" s="126"/>
      <c r="CR48" s="126"/>
      <c r="CS48" s="126"/>
      <c r="CT48" s="126"/>
      <c r="CU48" s="126"/>
      <c r="CV48" s="126"/>
      <c r="CW48" s="126"/>
      <c r="CX48" s="126"/>
      <c r="CY48" s="126"/>
      <c r="CZ48" s="126"/>
      <c r="DA48" s="126"/>
      <c r="DB48" s="126"/>
      <c r="DC48" s="126"/>
      <c r="DD48" s="126"/>
      <c r="DE48" s="126"/>
      <c r="DF48" s="126"/>
      <c r="DG48" s="126"/>
      <c r="DH48" s="126"/>
      <c r="DI48" s="126"/>
      <c r="DJ48" s="126"/>
      <c r="DK48" s="126"/>
      <c r="DL48" s="126"/>
      <c r="DM48" s="126"/>
      <c r="DN48" s="126"/>
      <c r="DO48" s="126"/>
      <c r="DP48" s="126"/>
      <c r="DQ48" s="126"/>
      <c r="DR48" s="126"/>
      <c r="DS48" s="126"/>
      <c r="DT48" s="126"/>
      <c r="DU48" s="126"/>
      <c r="DV48" s="126"/>
      <c r="DW48" s="126"/>
      <c r="DX48" s="126"/>
      <c r="DY48" s="126"/>
      <c r="DZ48" s="126"/>
      <c r="EA48" s="126"/>
      <c r="EB48" s="126"/>
      <c r="EC48" s="126"/>
      <c r="ED48" s="126"/>
      <c r="EE48" s="126"/>
      <c r="EF48" s="126"/>
      <c r="EG48" s="126"/>
      <c r="EH48" s="126"/>
      <c r="EI48" s="126"/>
      <c r="EJ48" s="126"/>
      <c r="EK48" s="126"/>
      <c r="EL48" s="126"/>
      <c r="EM48" s="126"/>
      <c r="EN48" s="126"/>
      <c r="EO48" s="126"/>
      <c r="EP48" s="126"/>
      <c r="EQ48" s="126"/>
      <c r="ER48" s="126"/>
      <c r="ES48" s="126"/>
      <c r="ET48" s="126"/>
      <c r="EU48" s="126"/>
      <c r="EV48" s="126"/>
      <c r="EW48" s="126"/>
      <c r="EX48" s="126"/>
      <c r="EY48" s="126"/>
      <c r="EZ48" s="126"/>
      <c r="FA48" s="126"/>
      <c r="FB48" s="126"/>
      <c r="FC48" s="126"/>
      <c r="FD48" s="126"/>
      <c r="FE48" s="126"/>
      <c r="FF48" s="126"/>
      <c r="FG48" s="126"/>
      <c r="FH48" s="126"/>
      <c r="FI48" s="126"/>
      <c r="FJ48" s="126"/>
      <c r="FK48" s="126"/>
      <c r="FL48" s="126"/>
      <c r="FM48" s="126"/>
      <c r="FN48" s="126"/>
      <c r="FO48" s="126"/>
      <c r="FP48" s="126"/>
      <c r="FQ48" s="126"/>
      <c r="FR48" s="126"/>
      <c r="FS48" s="126"/>
      <c r="FT48" s="126"/>
      <c r="FU48" s="126"/>
      <c r="FV48" s="126"/>
      <c r="FW48" s="126"/>
      <c r="FX48" s="126"/>
      <c r="FY48" s="126"/>
      <c r="FZ48" s="126"/>
      <c r="GA48" s="126"/>
      <c r="GB48" s="126"/>
      <c r="GC48" s="126"/>
      <c r="GD48" s="126"/>
      <c r="GE48" s="126"/>
      <c r="GF48" s="126"/>
      <c r="GG48" s="126"/>
      <c r="GH48" s="126"/>
      <c r="GI48" s="126"/>
      <c r="GJ48" s="126"/>
      <c r="GK48" s="126"/>
      <c r="GL48" s="126"/>
      <c r="GM48" s="126"/>
      <c r="GN48" s="126"/>
      <c r="GO48" s="126"/>
      <c r="GP48" s="126"/>
      <c r="GQ48" s="126"/>
      <c r="GR48" s="126"/>
      <c r="GS48" s="126"/>
      <c r="GT48" s="126"/>
      <c r="GU48" s="126"/>
      <c r="GV48" s="126"/>
      <c r="GW48" s="126"/>
      <c r="GX48" s="126"/>
      <c r="GY48" s="126"/>
      <c r="GZ48" s="126"/>
      <c r="HA48" s="126"/>
      <c r="HB48" s="126"/>
      <c r="HC48" s="126"/>
      <c r="HD48" s="126"/>
      <c r="HE48" s="126"/>
      <c r="HF48" s="126"/>
      <c r="HG48" s="126"/>
      <c r="HH48" s="126"/>
      <c r="HI48" s="126"/>
      <c r="HJ48" s="126"/>
      <c r="HK48" s="126"/>
      <c r="HL48" s="126"/>
      <c r="HM48" s="126"/>
      <c r="HN48" s="126"/>
      <c r="HO48" s="126"/>
      <c r="HP48" s="126"/>
      <c r="HQ48" s="126"/>
      <c r="HR48" s="126"/>
      <c r="HS48" s="126"/>
      <c r="HT48" s="126"/>
      <c r="HU48" s="126"/>
      <c r="HV48" s="126"/>
      <c r="HW48" s="126"/>
      <c r="HX48" s="126"/>
      <c r="HY48" s="126"/>
      <c r="HZ48" s="126"/>
      <c r="IA48" s="126"/>
      <c r="IB48" s="126"/>
      <c r="IC48" s="126"/>
      <c r="ID48" s="126"/>
      <c r="IE48" s="126"/>
      <c r="IF48" s="126"/>
      <c r="IG48" s="126"/>
      <c r="IH48" s="126"/>
      <c r="II48" s="126"/>
      <c r="IJ48" s="126"/>
      <c r="IK48" s="126"/>
      <c r="IL48" s="126"/>
      <c r="IM48" s="126"/>
      <c r="IN48" s="126"/>
      <c r="IO48" s="126"/>
      <c r="IP48" s="126"/>
      <c r="IQ48" s="126"/>
      <c r="IR48" s="126"/>
      <c r="IS48" s="126"/>
      <c r="IT48" s="126"/>
      <c r="IU48" s="126"/>
      <c r="IV48" s="126"/>
      <c r="IW48" s="126"/>
      <c r="IX48" s="126"/>
      <c r="IY48" s="126"/>
      <c r="IZ48" s="126"/>
      <c r="JA48" s="126"/>
      <c r="JB48" s="126"/>
      <c r="JC48" s="126"/>
      <c r="JD48" s="126"/>
      <c r="JE48" s="126"/>
      <c r="JF48" s="126"/>
      <c r="JG48" s="126"/>
      <c r="JH48" s="126"/>
      <c r="JI48" s="126"/>
      <c r="JJ48" s="126"/>
      <c r="JK48" s="126"/>
      <c r="JL48" s="126"/>
      <c r="JM48" s="126"/>
      <c r="JN48" s="126"/>
      <c r="JO48" s="126"/>
      <c r="JP48" s="126"/>
      <c r="JQ48" s="126"/>
      <c r="JR48" s="126"/>
      <c r="JS48" s="126"/>
      <c r="JT48" s="126"/>
      <c r="JU48" s="126"/>
      <c r="JV48" s="126"/>
      <c r="JW48" s="126"/>
      <c r="JX48" s="126"/>
      <c r="JY48" s="126"/>
      <c r="JZ48" s="126"/>
      <c r="KA48" s="126"/>
      <c r="KB48" s="126"/>
      <c r="KC48" s="126"/>
      <c r="KD48" s="126"/>
      <c r="KE48" s="126"/>
      <c r="KF48" s="126"/>
      <c r="KG48" s="126"/>
      <c r="KH48" s="126"/>
      <c r="KI48" s="126"/>
      <c r="KJ48" s="126"/>
      <c r="KK48" s="126"/>
      <c r="KL48" s="126"/>
      <c r="KM48" s="126"/>
      <c r="KN48" s="126"/>
      <c r="KO48" s="126"/>
      <c r="KP48" s="126"/>
      <c r="KQ48" s="126"/>
      <c r="KR48" s="126"/>
      <c r="KS48" s="126"/>
      <c r="KT48" s="126"/>
      <c r="KU48" s="126"/>
      <c r="KV48" s="126"/>
      <c r="KW48" s="126"/>
      <c r="KX48" s="126"/>
      <c r="KY48" s="126"/>
      <c r="KZ48" s="126"/>
      <c r="LA48" s="126"/>
      <c r="LB48" s="126"/>
      <c r="LC48" s="126"/>
      <c r="LD48" s="126"/>
      <c r="LE48" s="126"/>
      <c r="LF48" s="126"/>
      <c r="LG48" s="126"/>
      <c r="LH48" s="126"/>
      <c r="LI48" s="126"/>
      <c r="LJ48" s="126"/>
      <c r="LK48" s="126"/>
      <c r="LL48" s="126"/>
      <c r="LM48" s="126"/>
      <c r="LN48" s="126"/>
      <c r="LO48" s="126"/>
      <c r="LP48" s="126"/>
      <c r="LQ48" s="126"/>
      <c r="LR48" s="126"/>
      <c r="LS48" s="126"/>
      <c r="LT48" s="126"/>
      <c r="LU48" s="126"/>
      <c r="LV48" s="126"/>
      <c r="LW48" s="126"/>
      <c r="LX48" s="126"/>
      <c r="LY48" s="126"/>
      <c r="LZ48" s="126"/>
      <c r="MA48" s="126"/>
      <c r="MB48" s="126"/>
      <c r="MC48" s="126"/>
      <c r="MD48" s="126"/>
      <c r="ME48" s="126"/>
      <c r="MF48" s="126"/>
      <c r="MG48" s="126"/>
      <c r="MH48" s="126"/>
      <c r="MI48" s="126"/>
      <c r="MJ48" s="126"/>
      <c r="MK48" s="126"/>
      <c r="ML48" s="126"/>
      <c r="MM48" s="126"/>
      <c r="MN48" s="126"/>
      <c r="MO48" s="126"/>
      <c r="MP48" s="126"/>
      <c r="MQ48" s="126"/>
      <c r="MR48" s="126"/>
      <c r="MS48" s="126"/>
      <c r="MT48" s="126"/>
      <c r="MU48" s="126"/>
      <c r="MV48" s="126"/>
      <c r="MW48" s="126"/>
      <c r="MX48" s="126"/>
      <c r="MY48" s="126"/>
      <c r="MZ48" s="126"/>
      <c r="NA48" s="126"/>
      <c r="NB48" s="126"/>
      <c r="NC48" s="126"/>
      <c r="ND48" s="126"/>
      <c r="NE48" s="126"/>
      <c r="NF48" s="126"/>
      <c r="NG48" s="126"/>
      <c r="NH48" s="126"/>
      <c r="NI48" s="126"/>
      <c r="NJ48" s="126"/>
      <c r="NK48" s="126"/>
      <c r="NL48" s="126"/>
      <c r="NM48" s="126"/>
      <c r="NN48" s="126"/>
      <c r="NO48" s="126"/>
      <c r="NP48" s="126"/>
      <c r="NQ48" s="126"/>
      <c r="NR48" s="126"/>
      <c r="NS48" s="126"/>
      <c r="NT48" s="126"/>
      <c r="NU48" s="126"/>
      <c r="NV48" s="126"/>
      <c r="NW48" s="126"/>
      <c r="NX48" s="126"/>
      <c r="NY48" s="126"/>
      <c r="NZ48" s="126"/>
      <c r="OA48" s="126"/>
      <c r="OB48" s="126"/>
      <c r="OC48" s="126"/>
      <c r="OD48" s="126"/>
      <c r="OE48" s="126"/>
      <c r="OF48" s="126"/>
      <c r="OG48" s="126"/>
      <c r="OH48" s="126"/>
      <c r="OI48" s="126"/>
      <c r="OJ48" s="126"/>
      <c r="OK48" s="126"/>
      <c r="OL48" s="126"/>
      <c r="OM48" s="126"/>
      <c r="ON48" s="126"/>
      <c r="OO48" s="126"/>
      <c r="OP48" s="126"/>
      <c r="OQ48" s="126"/>
      <c r="OR48" s="126"/>
      <c r="OS48" s="126"/>
      <c r="OT48" s="126"/>
      <c r="OU48" s="126"/>
      <c r="OV48" s="126"/>
      <c r="OW48" s="126"/>
      <c r="OX48" s="126"/>
      <c r="OY48" s="126"/>
      <c r="OZ48" s="126"/>
      <c r="PA48" s="126"/>
      <c r="PB48" s="126"/>
      <c r="PC48" s="126"/>
      <c r="PD48" s="126"/>
      <c r="PE48" s="126"/>
      <c r="PF48" s="126"/>
      <c r="PG48" s="126"/>
      <c r="PH48" s="126"/>
      <c r="PI48" s="126"/>
      <c r="PJ48" s="126"/>
      <c r="PK48" s="126"/>
      <c r="PL48" s="126"/>
      <c r="PM48" s="126"/>
      <c r="PN48" s="126"/>
      <c r="PO48" s="126"/>
      <c r="PP48" s="126"/>
      <c r="PQ48" s="126"/>
      <c r="PR48" s="126"/>
      <c r="PS48" s="126"/>
      <c r="PT48" s="126"/>
      <c r="PU48" s="126"/>
      <c r="PV48" s="126"/>
      <c r="PW48" s="126"/>
      <c r="PX48" s="126"/>
      <c r="PY48" s="126"/>
      <c r="PZ48" s="126"/>
      <c r="QA48" s="126"/>
      <c r="QB48" s="126"/>
      <c r="QC48" s="126"/>
      <c r="QD48" s="126"/>
      <c r="QE48" s="126"/>
      <c r="QF48" s="126"/>
      <c r="QG48" s="126"/>
      <c r="QH48" s="126"/>
      <c r="QI48" s="126"/>
      <c r="QJ48" s="126"/>
      <c r="QK48" s="126"/>
      <c r="QL48" s="126"/>
      <c r="QM48" s="126"/>
      <c r="QN48" s="126"/>
      <c r="QO48" s="126"/>
      <c r="QP48" s="126"/>
      <c r="QQ48" s="126"/>
      <c r="QR48" s="126"/>
      <c r="QS48" s="126"/>
      <c r="QT48" s="126"/>
      <c r="QU48" s="126"/>
      <c r="QV48" s="126"/>
      <c r="QW48" s="126"/>
      <c r="QX48" s="126"/>
      <c r="QY48" s="126"/>
      <c r="QZ48" s="126"/>
      <c r="RA48" s="126"/>
      <c r="RB48" s="126"/>
      <c r="RC48" s="126"/>
      <c r="RD48" s="126"/>
      <c r="RE48" s="126"/>
      <c r="RF48" s="126"/>
      <c r="RG48" s="126"/>
      <c r="RH48" s="126"/>
      <c r="RI48" s="126"/>
      <c r="RJ48" s="126"/>
      <c r="RK48" s="126"/>
      <c r="RL48" s="126"/>
      <c r="RM48" s="126"/>
      <c r="RN48" s="126"/>
      <c r="RO48" s="126"/>
      <c r="RP48" s="126"/>
      <c r="RQ48" s="126"/>
      <c r="RR48" s="126"/>
      <c r="RS48" s="126"/>
      <c r="RT48" s="126"/>
      <c r="RU48" s="126"/>
      <c r="RV48" s="126"/>
      <c r="RW48" s="126"/>
      <c r="RX48" s="126"/>
      <c r="RY48" s="126"/>
      <c r="RZ48" s="126"/>
      <c r="SA48" s="126"/>
      <c r="SB48" s="126"/>
      <c r="SC48" s="126"/>
      <c r="SD48" s="126"/>
      <c r="SE48" s="126"/>
      <c r="SF48" s="126"/>
      <c r="SG48" s="126"/>
      <c r="SH48" s="126"/>
      <c r="SI48" s="126"/>
      <c r="SJ48" s="126"/>
      <c r="SK48" s="126"/>
      <c r="SL48" s="126"/>
      <c r="SM48" s="126"/>
      <c r="SN48" s="126"/>
      <c r="SO48" s="126"/>
      <c r="SP48" s="126"/>
      <c r="SQ48" s="126"/>
      <c r="SR48" s="126"/>
      <c r="SS48" s="126"/>
      <c r="ST48" s="126"/>
      <c r="SU48" s="126"/>
      <c r="SV48" s="126"/>
      <c r="SW48" s="126"/>
      <c r="SX48" s="126"/>
      <c r="SY48" s="126"/>
      <c r="SZ48" s="126"/>
      <c r="TA48" s="126"/>
      <c r="TB48" s="126"/>
      <c r="TC48" s="126"/>
      <c r="TD48" s="126"/>
      <c r="TE48" s="126"/>
      <c r="TF48" s="126"/>
      <c r="TG48" s="126"/>
      <c r="TH48" s="126"/>
      <c r="TI48" s="126"/>
      <c r="TJ48" s="126"/>
      <c r="TK48" s="126"/>
      <c r="TL48" s="126"/>
      <c r="TM48" s="126"/>
      <c r="TN48" s="126"/>
      <c r="TO48" s="126"/>
      <c r="TP48" s="126"/>
      <c r="TQ48" s="126"/>
      <c r="TR48" s="126"/>
      <c r="TS48" s="126"/>
      <c r="TT48" s="126"/>
      <c r="TU48" s="126"/>
      <c r="TV48" s="126"/>
      <c r="TW48" s="126"/>
      <c r="TX48" s="126"/>
      <c r="TY48" s="126"/>
      <c r="TZ48" s="126"/>
      <c r="UA48" s="126"/>
      <c r="UB48" s="126"/>
      <c r="UC48" s="126"/>
      <c r="UD48" s="126"/>
      <c r="UE48" s="126"/>
      <c r="UF48" s="126"/>
      <c r="UG48" s="126"/>
      <c r="UH48" s="126"/>
      <c r="UI48" s="126"/>
      <c r="UJ48" s="126"/>
      <c r="UK48" s="126"/>
      <c r="UL48" s="126"/>
      <c r="UM48" s="126"/>
      <c r="UN48" s="126"/>
      <c r="UO48" s="126"/>
      <c r="UP48" s="126"/>
      <c r="UQ48" s="126"/>
      <c r="UR48" s="126"/>
      <c r="US48" s="126"/>
      <c r="UT48" s="126"/>
      <c r="UU48" s="126"/>
      <c r="UV48" s="126"/>
      <c r="UW48" s="126"/>
      <c r="UX48" s="126"/>
      <c r="UY48" s="126"/>
      <c r="UZ48" s="126"/>
      <c r="VA48" s="126"/>
      <c r="VB48" s="126"/>
      <c r="VC48" s="126"/>
      <c r="VD48" s="126"/>
      <c r="VE48" s="126"/>
      <c r="VF48" s="126"/>
      <c r="VG48" s="126"/>
      <c r="VH48" s="126"/>
      <c r="VI48" s="126"/>
      <c r="VJ48" s="126"/>
      <c r="VK48" s="126"/>
      <c r="VL48" s="126"/>
      <c r="VM48" s="126"/>
      <c r="VN48" s="126"/>
      <c r="VO48" s="126"/>
      <c r="VP48" s="126"/>
      <c r="VQ48" s="126"/>
      <c r="VR48" s="126"/>
      <c r="VS48" s="126"/>
      <c r="VT48" s="126"/>
      <c r="VU48" s="126"/>
      <c r="VV48" s="126"/>
      <c r="VW48" s="126"/>
      <c r="VX48" s="126"/>
      <c r="VY48" s="126"/>
      <c r="VZ48" s="126"/>
      <c r="WA48" s="126"/>
      <c r="WB48" s="126"/>
      <c r="WC48" s="126"/>
      <c r="WD48" s="126"/>
      <c r="WE48" s="126"/>
      <c r="WF48" s="126"/>
      <c r="WG48" s="126"/>
      <c r="WH48" s="126"/>
      <c r="WI48" s="126"/>
      <c r="WJ48" s="126"/>
      <c r="WK48" s="126"/>
      <c r="WL48" s="126"/>
      <c r="WM48" s="126"/>
      <c r="WN48" s="126"/>
      <c r="WO48" s="126"/>
      <c r="WP48" s="126"/>
      <c r="WQ48" s="126"/>
      <c r="WR48" s="126"/>
      <c r="WS48" s="126"/>
      <c r="WT48" s="126"/>
      <c r="WU48" s="126"/>
      <c r="WV48" s="126"/>
      <c r="WW48" s="126"/>
      <c r="WX48" s="126"/>
      <c r="WY48" s="126"/>
      <c r="WZ48" s="126"/>
      <c r="XA48" s="126"/>
      <c r="XB48" s="126"/>
      <c r="XC48" s="126"/>
      <c r="XD48" s="126"/>
      <c r="XE48" s="126"/>
      <c r="XF48" s="126"/>
      <c r="XG48" s="126"/>
      <c r="XH48" s="126"/>
      <c r="XI48" s="126"/>
      <c r="XJ48" s="126"/>
      <c r="XK48" s="126"/>
      <c r="XL48" s="126"/>
      <c r="XM48" s="126"/>
      <c r="XN48" s="126"/>
      <c r="XO48" s="126"/>
      <c r="XP48" s="126"/>
      <c r="XQ48" s="126"/>
      <c r="XR48" s="126"/>
      <c r="XS48" s="126"/>
      <c r="XT48" s="126"/>
      <c r="XU48" s="126"/>
      <c r="XV48" s="126"/>
      <c r="XW48" s="126"/>
      <c r="XX48" s="126"/>
      <c r="XY48" s="126"/>
      <c r="XZ48" s="126"/>
      <c r="YA48" s="126"/>
      <c r="YB48" s="126"/>
      <c r="YC48" s="126"/>
      <c r="YD48" s="126"/>
      <c r="YE48" s="126"/>
      <c r="YF48" s="126"/>
      <c r="YG48" s="126"/>
      <c r="YH48" s="126"/>
      <c r="YI48" s="126"/>
      <c r="YJ48" s="126"/>
      <c r="YK48" s="126"/>
      <c r="YL48" s="126"/>
      <c r="YM48" s="126"/>
      <c r="YN48" s="126"/>
      <c r="YO48" s="126"/>
      <c r="YP48" s="126"/>
      <c r="YQ48" s="126"/>
      <c r="YR48" s="126"/>
      <c r="YS48" s="126"/>
      <c r="YT48" s="126"/>
      <c r="YU48" s="126"/>
      <c r="YV48" s="126"/>
      <c r="YW48" s="126"/>
      <c r="YX48" s="126"/>
      <c r="YY48" s="126"/>
      <c r="YZ48" s="126"/>
      <c r="ZA48" s="126"/>
      <c r="ZB48" s="126"/>
      <c r="ZC48" s="126"/>
      <c r="ZD48" s="126"/>
      <c r="ZE48" s="126"/>
      <c r="ZF48" s="126"/>
      <c r="ZG48" s="126"/>
      <c r="ZH48" s="126"/>
      <c r="ZI48" s="126"/>
      <c r="ZJ48" s="126"/>
      <c r="ZK48" s="126"/>
      <c r="ZL48" s="126"/>
      <c r="ZM48" s="126"/>
      <c r="ZN48" s="126"/>
      <c r="ZO48" s="126"/>
      <c r="ZP48" s="126"/>
      <c r="ZQ48" s="126"/>
      <c r="ZR48" s="126"/>
      <c r="ZS48" s="126"/>
      <c r="ZT48" s="126"/>
      <c r="ZU48" s="126"/>
      <c r="ZV48" s="126"/>
      <c r="ZW48" s="126"/>
      <c r="ZX48" s="126"/>
      <c r="ZY48" s="126"/>
      <c r="ZZ48" s="126"/>
      <c r="AAA48" s="126"/>
      <c r="AAB48" s="126"/>
      <c r="AAC48" s="126"/>
      <c r="AAD48" s="126"/>
      <c r="AAE48" s="126"/>
      <c r="AAF48" s="126"/>
      <c r="AAG48" s="126"/>
      <c r="AAH48" s="126"/>
      <c r="AAI48" s="126"/>
      <c r="AAJ48" s="126"/>
      <c r="AAK48" s="126"/>
      <c r="AAL48" s="126"/>
      <c r="AAM48" s="126"/>
      <c r="AAN48" s="126"/>
      <c r="AAO48" s="126"/>
      <c r="AAP48" s="126"/>
      <c r="AAQ48" s="126"/>
      <c r="AAR48" s="126"/>
      <c r="AAS48" s="126"/>
      <c r="AAT48" s="126"/>
      <c r="AAU48" s="126"/>
      <c r="AAV48" s="126"/>
      <c r="AAW48" s="126"/>
      <c r="AAX48" s="126"/>
      <c r="AAY48" s="126"/>
      <c r="AAZ48" s="126"/>
      <c r="ABA48" s="126"/>
      <c r="ABB48" s="126"/>
      <c r="ABC48" s="126"/>
      <c r="ABD48" s="126"/>
      <c r="ABE48" s="126"/>
      <c r="ABF48" s="126"/>
      <c r="ABG48" s="126"/>
      <c r="ABH48" s="126"/>
      <c r="ABI48" s="126"/>
      <c r="ABJ48" s="126"/>
      <c r="ABK48" s="126"/>
      <c r="ABL48" s="126"/>
      <c r="ABM48" s="126"/>
      <c r="ABN48" s="126"/>
      <c r="ABO48" s="126"/>
      <c r="ABP48" s="126"/>
      <c r="ABQ48" s="126"/>
      <c r="ABR48" s="126"/>
      <c r="ABS48" s="126"/>
      <c r="ABT48" s="126"/>
      <c r="ABU48" s="126"/>
      <c r="ABV48" s="126"/>
      <c r="ABW48" s="126"/>
      <c r="ABX48" s="126"/>
      <c r="ABY48" s="126"/>
      <c r="ABZ48" s="126"/>
      <c r="ACA48" s="126"/>
      <c r="ACB48" s="126"/>
      <c r="ACC48" s="126"/>
      <c r="ACD48" s="126"/>
      <c r="ACE48" s="126"/>
      <c r="ACF48" s="126"/>
      <c r="ACG48" s="126"/>
      <c r="ACH48" s="126"/>
      <c r="ACI48" s="126"/>
      <c r="ACJ48" s="126"/>
      <c r="ACK48" s="126"/>
      <c r="ACL48" s="126"/>
      <c r="ACM48" s="126"/>
      <c r="ACN48" s="126"/>
      <c r="ACO48" s="126"/>
      <c r="ACP48" s="126"/>
      <c r="ACQ48" s="126"/>
      <c r="ACR48" s="126"/>
      <c r="ACS48" s="126"/>
      <c r="ACT48" s="126"/>
      <c r="ACU48" s="126"/>
      <c r="ACV48" s="126"/>
      <c r="ACW48" s="126"/>
      <c r="ACX48" s="126"/>
      <c r="ACY48" s="126"/>
      <c r="ACZ48" s="126"/>
      <c r="ADA48" s="126"/>
      <c r="ADB48" s="126"/>
      <c r="ADC48" s="126"/>
      <c r="ADD48" s="126"/>
      <c r="ADE48" s="126"/>
      <c r="ADF48" s="126"/>
      <c r="ADG48" s="126"/>
      <c r="ADH48" s="126"/>
      <c r="ADI48" s="126"/>
      <c r="ADJ48" s="126"/>
      <c r="ADK48" s="126"/>
      <c r="ADL48" s="126"/>
      <c r="ADM48" s="126"/>
      <c r="ADN48" s="126"/>
      <c r="ADO48" s="126"/>
      <c r="ADP48" s="126"/>
      <c r="ADQ48" s="126"/>
      <c r="ADR48" s="126"/>
      <c r="ADS48" s="126"/>
      <c r="ADT48" s="126"/>
      <c r="ADU48" s="126"/>
      <c r="ADV48" s="126"/>
      <c r="ADW48" s="126"/>
      <c r="ADX48" s="126"/>
      <c r="ADY48" s="126"/>
      <c r="ADZ48" s="126"/>
      <c r="AEA48" s="126"/>
      <c r="AEB48" s="126"/>
      <c r="AEC48" s="126"/>
      <c r="AED48" s="126"/>
      <c r="AEE48" s="126"/>
      <c r="AEF48" s="126"/>
      <c r="AEG48" s="126"/>
      <c r="AEH48" s="126"/>
      <c r="AEI48" s="126"/>
      <c r="AEJ48" s="126"/>
      <c r="AEK48" s="126"/>
      <c r="AEL48" s="126"/>
      <c r="AEM48" s="126"/>
      <c r="AEN48" s="126"/>
      <c r="AEO48" s="126"/>
      <c r="AEP48" s="126"/>
      <c r="AEQ48" s="126"/>
      <c r="AER48" s="126"/>
      <c r="AES48" s="126"/>
      <c r="AET48" s="126"/>
      <c r="AEU48" s="126"/>
      <c r="AEV48" s="126"/>
      <c r="AEW48" s="126"/>
      <c r="AEX48" s="126"/>
      <c r="AEY48" s="126"/>
      <c r="AEZ48" s="126"/>
      <c r="AFA48" s="126"/>
      <c r="AFB48" s="126"/>
      <c r="AFC48" s="126"/>
      <c r="AFD48" s="126"/>
      <c r="AFE48" s="126"/>
      <c r="AFF48" s="126"/>
      <c r="AFG48" s="126"/>
      <c r="AFH48" s="126"/>
      <c r="AFI48" s="126"/>
      <c r="AFJ48" s="126"/>
      <c r="AFK48" s="126"/>
      <c r="AFL48" s="126"/>
      <c r="AFM48" s="126"/>
      <c r="AFN48" s="126"/>
      <c r="AFO48" s="126"/>
      <c r="AFP48" s="126"/>
      <c r="AFQ48" s="126"/>
      <c r="AFR48" s="126"/>
      <c r="AFS48" s="126"/>
      <c r="AFT48" s="126"/>
      <c r="AFU48" s="126"/>
      <c r="AFV48" s="126"/>
      <c r="AFW48" s="126"/>
      <c r="AFX48" s="126"/>
      <c r="AFY48" s="126"/>
      <c r="AFZ48" s="126"/>
      <c r="AGA48" s="126"/>
      <c r="AGB48" s="126"/>
      <c r="AGC48" s="126"/>
      <c r="AGD48" s="126"/>
      <c r="AGE48" s="126"/>
      <c r="AGF48" s="126"/>
      <c r="AGG48" s="126"/>
      <c r="AGH48" s="126"/>
      <c r="AGI48" s="126"/>
      <c r="AGJ48" s="126"/>
      <c r="AGK48" s="126"/>
      <c r="AGL48" s="126"/>
      <c r="AGM48" s="126"/>
      <c r="AGN48" s="126"/>
      <c r="AGO48" s="126"/>
      <c r="AGP48" s="126"/>
      <c r="AGQ48" s="126"/>
      <c r="AGR48" s="126"/>
      <c r="AGS48" s="126"/>
      <c r="AGT48" s="126"/>
      <c r="AGU48" s="126"/>
      <c r="AGV48" s="126"/>
      <c r="AGW48" s="126"/>
      <c r="AGX48" s="126"/>
      <c r="AGY48" s="126"/>
      <c r="AGZ48" s="126"/>
      <c r="AHA48" s="126"/>
      <c r="AHB48" s="126"/>
      <c r="AHC48" s="126"/>
      <c r="AHD48" s="126"/>
      <c r="AHE48" s="126"/>
      <c r="AHF48" s="126"/>
      <c r="AHG48" s="126"/>
      <c r="AHH48" s="126"/>
      <c r="AHI48" s="126"/>
      <c r="AHJ48" s="126"/>
      <c r="AHK48" s="126"/>
      <c r="AHL48" s="126"/>
      <c r="AHM48" s="126"/>
      <c r="AHN48" s="126"/>
      <c r="AHO48" s="126"/>
      <c r="AHP48" s="126"/>
      <c r="AHQ48" s="126"/>
      <c r="AHR48" s="126"/>
      <c r="AHS48" s="126"/>
      <c r="AHT48" s="126"/>
      <c r="AHU48" s="126"/>
      <c r="AHV48" s="126"/>
      <c r="AHW48" s="126"/>
      <c r="AHX48" s="126"/>
      <c r="AHY48" s="126"/>
      <c r="AHZ48" s="126"/>
      <c r="AIA48" s="126"/>
      <c r="AIB48" s="126"/>
      <c r="AIC48" s="126"/>
      <c r="AID48" s="126"/>
      <c r="AIE48" s="126"/>
      <c r="AIF48" s="126"/>
      <c r="AIG48" s="126"/>
      <c r="AIH48" s="126"/>
      <c r="AII48" s="126"/>
      <c r="AIJ48" s="126"/>
      <c r="AIK48" s="126"/>
      <c r="AIL48" s="126"/>
      <c r="AIM48" s="126"/>
      <c r="AIN48" s="126"/>
      <c r="AIO48" s="126"/>
      <c r="AIP48" s="126"/>
      <c r="AIQ48" s="126"/>
      <c r="AIR48" s="126"/>
      <c r="AIS48" s="126"/>
      <c r="AIT48" s="126"/>
      <c r="AIU48" s="126"/>
      <c r="AIV48" s="126"/>
      <c r="AIW48" s="126"/>
      <c r="AIX48" s="126"/>
      <c r="AIY48" s="126"/>
      <c r="AIZ48" s="126"/>
      <c r="AJA48" s="126"/>
      <c r="AJB48" s="126"/>
      <c r="AJC48" s="126"/>
      <c r="AJD48" s="126"/>
      <c r="AJE48" s="126"/>
      <c r="AJF48" s="126"/>
      <c r="AJG48" s="126"/>
      <c r="AJH48" s="126"/>
      <c r="AJI48" s="126"/>
      <c r="AJJ48" s="126"/>
      <c r="AJK48" s="126"/>
      <c r="AJL48" s="126"/>
      <c r="AJM48" s="126"/>
      <c r="AJN48" s="126"/>
      <c r="AJO48" s="126"/>
      <c r="AJP48" s="126"/>
      <c r="AJQ48" s="126"/>
      <c r="AJR48" s="126"/>
      <c r="AJS48" s="126"/>
      <c r="AJT48" s="126"/>
      <c r="AJU48" s="126"/>
      <c r="AJV48" s="126"/>
      <c r="AJW48" s="126"/>
      <c r="AJX48" s="126"/>
      <c r="AJY48" s="126"/>
      <c r="AJZ48" s="126"/>
      <c r="AKA48" s="126"/>
      <c r="AKB48" s="126"/>
      <c r="AKC48" s="126"/>
      <c r="AKD48" s="126"/>
      <c r="AKE48" s="126"/>
      <c r="AKF48" s="126"/>
      <c r="AKG48" s="126"/>
      <c r="AKH48" s="126"/>
      <c r="AKI48" s="126"/>
      <c r="AKJ48" s="126"/>
      <c r="AKK48" s="126"/>
      <c r="AKL48" s="126"/>
      <c r="AKM48" s="126"/>
      <c r="AKN48" s="126"/>
      <c r="AKO48" s="126"/>
      <c r="AKP48" s="126"/>
      <c r="AKQ48" s="126"/>
      <c r="AKR48" s="126"/>
      <c r="AKS48" s="126"/>
      <c r="AKT48" s="126"/>
      <c r="AKU48" s="126"/>
      <c r="AKV48" s="126"/>
      <c r="AKW48" s="126"/>
      <c r="AKX48" s="126"/>
      <c r="AKY48" s="126"/>
      <c r="AKZ48" s="126"/>
      <c r="ALA48" s="126"/>
      <c r="ALB48" s="126"/>
      <c r="ALC48" s="126"/>
      <c r="ALD48" s="126"/>
      <c r="ALE48" s="126"/>
      <c r="ALF48" s="126"/>
      <c r="ALG48" s="126"/>
      <c r="ALH48" s="126"/>
      <c r="ALI48" s="126"/>
      <c r="ALJ48" s="126"/>
      <c r="ALK48" s="126"/>
      <c r="ALL48" s="126"/>
      <c r="ALM48" s="126"/>
      <c r="ALN48" s="126"/>
      <c r="ALO48" s="126"/>
      <c r="ALP48" s="126"/>
      <c r="ALQ48" s="126"/>
      <c r="ALR48" s="126"/>
      <c r="ALS48" s="126"/>
      <c r="ALT48" s="126"/>
      <c r="ALU48" s="126"/>
      <c r="ALV48" s="126"/>
      <c r="ALW48" s="126"/>
      <c r="ALX48" s="126"/>
      <c r="ALY48" s="126"/>
      <c r="ALZ48" s="126"/>
      <c r="AMA48" s="126"/>
      <c r="AMB48" s="126"/>
      <c r="AMC48" s="126"/>
      <c r="AMD48" s="126"/>
      <c r="AME48" s="126"/>
      <c r="AMF48" s="126"/>
      <c r="AMG48" s="126"/>
      <c r="AMH48" s="126"/>
      <c r="AMI48" s="126"/>
      <c r="AMJ48" s="126"/>
      <c r="AMK48" s="126"/>
      <c r="AML48" s="126"/>
      <c r="AMM48" s="126"/>
      <c r="AMN48" s="126"/>
      <c r="AMO48" s="126"/>
      <c r="AMP48" s="126"/>
      <c r="AMQ48" s="126"/>
      <c r="AMR48" s="126"/>
      <c r="AMS48" s="126"/>
      <c r="AMT48" s="126"/>
      <c r="AMU48" s="126"/>
      <c r="AMV48" s="126"/>
      <c r="AMW48" s="126"/>
      <c r="AMX48" s="126"/>
      <c r="AMY48" s="126"/>
      <c r="AMZ48" s="126"/>
      <c r="ANA48" s="126"/>
      <c r="ANB48" s="126"/>
      <c r="ANC48" s="126"/>
      <c r="AND48" s="126"/>
      <c r="ANE48" s="126"/>
      <c r="ANF48" s="126"/>
      <c r="ANG48" s="126"/>
      <c r="ANH48" s="126"/>
      <c r="ANI48" s="126"/>
      <c r="ANJ48" s="126"/>
      <c r="ANK48" s="126"/>
      <c r="ANL48" s="126"/>
      <c r="ANM48" s="126"/>
      <c r="ANN48" s="126"/>
      <c r="ANO48" s="126"/>
      <c r="ANP48" s="126"/>
      <c r="ANQ48" s="126"/>
      <c r="ANR48" s="126"/>
      <c r="ANS48" s="126"/>
      <c r="ANT48" s="126"/>
      <c r="ANU48" s="126"/>
      <c r="ANV48" s="126"/>
      <c r="ANW48" s="126"/>
      <c r="ANX48" s="126"/>
      <c r="ANY48" s="126"/>
      <c r="ANZ48" s="126"/>
      <c r="AOA48" s="126"/>
      <c r="AOB48" s="126"/>
      <c r="AOC48" s="126"/>
      <c r="AOD48" s="126"/>
      <c r="AOE48" s="126"/>
      <c r="AOF48" s="126"/>
      <c r="AOG48" s="126"/>
      <c r="AOH48" s="126"/>
      <c r="AOI48" s="126"/>
      <c r="AOJ48" s="126"/>
      <c r="AOK48" s="126"/>
      <c r="AOL48" s="126"/>
      <c r="AOM48" s="126"/>
      <c r="AON48" s="126"/>
      <c r="AOO48" s="126"/>
      <c r="AOP48" s="126"/>
      <c r="AOQ48" s="126"/>
      <c r="AOR48" s="126"/>
      <c r="AOS48" s="126"/>
      <c r="AOT48" s="126"/>
      <c r="AOU48" s="126"/>
      <c r="AOV48" s="126"/>
      <c r="AOW48" s="126"/>
      <c r="AOX48" s="126"/>
      <c r="AOY48" s="126"/>
      <c r="AOZ48" s="126"/>
      <c r="APA48" s="126"/>
      <c r="APB48" s="126"/>
      <c r="APC48" s="126"/>
      <c r="APD48" s="126"/>
      <c r="APE48" s="126"/>
      <c r="APF48" s="126"/>
      <c r="APG48" s="126"/>
      <c r="APH48" s="126"/>
      <c r="API48" s="126"/>
      <c r="APJ48" s="126"/>
      <c r="APK48" s="126"/>
      <c r="APL48" s="126"/>
      <c r="APM48" s="126"/>
      <c r="APN48" s="126"/>
      <c r="APO48" s="126"/>
      <c r="APP48" s="126"/>
      <c r="APQ48" s="126"/>
      <c r="APR48" s="126"/>
      <c r="APS48" s="126"/>
      <c r="APT48" s="126"/>
      <c r="APU48" s="126"/>
      <c r="APV48" s="126"/>
      <c r="APW48" s="126"/>
      <c r="APX48" s="126"/>
      <c r="APY48" s="126"/>
      <c r="APZ48" s="126"/>
      <c r="AQA48" s="126"/>
      <c r="AQB48" s="126"/>
      <c r="AQC48" s="126"/>
      <c r="AQD48" s="126"/>
      <c r="AQE48" s="126"/>
      <c r="AQF48" s="126"/>
      <c r="AQG48" s="126"/>
      <c r="AQH48" s="126"/>
      <c r="AQI48" s="126"/>
      <c r="AQJ48" s="126"/>
      <c r="AQK48" s="126"/>
      <c r="AQL48" s="126"/>
      <c r="AQM48" s="126"/>
      <c r="AQN48" s="126"/>
      <c r="AQO48" s="126"/>
      <c r="AQP48" s="126"/>
      <c r="AQQ48" s="126"/>
      <c r="AQR48" s="126"/>
      <c r="AQS48" s="126"/>
      <c r="AQT48" s="126"/>
      <c r="AQU48" s="126"/>
      <c r="AQV48" s="126"/>
      <c r="AQW48" s="126"/>
      <c r="AQX48" s="126"/>
      <c r="AQY48" s="126"/>
      <c r="AQZ48" s="126"/>
      <c r="ARA48" s="126"/>
      <c r="ARB48" s="126"/>
      <c r="ARC48" s="126"/>
      <c r="ARD48" s="126"/>
      <c r="ARE48" s="126"/>
      <c r="ARF48" s="126"/>
      <c r="ARG48" s="126"/>
      <c r="ARH48" s="126"/>
      <c r="ARI48" s="126"/>
      <c r="ARJ48" s="126"/>
      <c r="ARK48" s="126"/>
      <c r="ARL48" s="126"/>
      <c r="ARM48" s="126"/>
      <c r="ARN48" s="126"/>
      <c r="ARO48" s="126"/>
      <c r="ARP48" s="126"/>
      <c r="ARQ48" s="126"/>
      <c r="ARR48" s="126"/>
      <c r="ARS48" s="126"/>
      <c r="ART48" s="126"/>
      <c r="ARU48" s="126"/>
      <c r="ARV48" s="126"/>
      <c r="ARW48" s="126"/>
      <c r="ARX48" s="126"/>
      <c r="ARY48" s="126"/>
      <c r="ARZ48" s="126"/>
      <c r="ASA48" s="126"/>
      <c r="ASB48" s="126"/>
      <c r="ASC48" s="126"/>
      <c r="ASD48" s="126"/>
      <c r="ASE48" s="126"/>
      <c r="ASF48" s="126"/>
      <c r="ASG48" s="126"/>
      <c r="ASH48" s="126"/>
      <c r="ASI48" s="126"/>
      <c r="ASJ48" s="126"/>
      <c r="ASK48" s="126"/>
      <c r="ASL48" s="126"/>
      <c r="ASM48" s="126"/>
      <c r="ASN48" s="126"/>
      <c r="ASO48" s="126"/>
      <c r="ASP48" s="126"/>
      <c r="ASQ48" s="126"/>
      <c r="ASR48" s="126"/>
      <c r="ASS48" s="126"/>
      <c r="AST48" s="126"/>
      <c r="ASU48" s="126"/>
      <c r="ASV48" s="126"/>
      <c r="ASW48" s="126"/>
      <c r="ASX48" s="126"/>
      <c r="ASY48" s="126"/>
      <c r="ASZ48" s="126"/>
      <c r="ATA48" s="126"/>
      <c r="ATB48" s="126"/>
      <c r="ATC48" s="126"/>
      <c r="ATD48" s="126"/>
      <c r="ATE48" s="126"/>
      <c r="ATF48" s="126"/>
      <c r="ATG48" s="126"/>
      <c r="ATH48" s="126"/>
      <c r="ATI48" s="126"/>
      <c r="ATJ48" s="126"/>
      <c r="ATK48" s="126"/>
      <c r="ATL48" s="126"/>
      <c r="ATM48" s="126"/>
      <c r="ATN48" s="126"/>
      <c r="ATO48" s="126"/>
      <c r="ATP48" s="126"/>
      <c r="ATQ48" s="126"/>
      <c r="ATR48" s="126"/>
      <c r="ATS48" s="126"/>
      <c r="ATT48" s="126"/>
      <c r="ATU48" s="126"/>
      <c r="ATV48" s="126"/>
      <c r="ATW48" s="126"/>
      <c r="ATX48" s="126"/>
      <c r="ATY48" s="126"/>
      <c r="ATZ48" s="126"/>
      <c r="AUA48" s="126"/>
      <c r="AUB48" s="126"/>
      <c r="AUC48" s="126"/>
      <c r="AUD48" s="126"/>
      <c r="AUE48" s="126"/>
      <c r="AUF48" s="126"/>
      <c r="AUG48" s="126"/>
      <c r="AUH48" s="126"/>
      <c r="AUI48" s="126"/>
      <c r="AUJ48" s="126"/>
      <c r="AUK48" s="126"/>
      <c r="AUL48" s="126"/>
      <c r="AUM48" s="126"/>
      <c r="AUN48" s="126"/>
      <c r="AUO48" s="126"/>
      <c r="AUP48" s="126"/>
      <c r="AUQ48" s="126"/>
      <c r="AUR48" s="126"/>
      <c r="AUS48" s="126"/>
      <c r="AUT48" s="126"/>
      <c r="AUU48" s="126"/>
      <c r="AUV48" s="126"/>
      <c r="AUW48" s="126"/>
      <c r="AUX48" s="126"/>
      <c r="AUY48" s="126"/>
      <c r="AUZ48" s="126"/>
      <c r="AVA48" s="126"/>
      <c r="AVB48" s="126"/>
      <c r="AVC48" s="126"/>
      <c r="AVD48" s="126"/>
      <c r="AVE48" s="126"/>
      <c r="AVF48" s="126"/>
      <c r="AVG48" s="126"/>
      <c r="AVH48" s="126"/>
      <c r="AVI48" s="126"/>
      <c r="AVJ48" s="126"/>
      <c r="AVK48" s="126"/>
      <c r="AVL48" s="126"/>
      <c r="AVM48" s="126"/>
      <c r="AVN48" s="126"/>
      <c r="AVO48" s="126"/>
      <c r="AVP48" s="126"/>
      <c r="AVQ48" s="126"/>
      <c r="AVR48" s="126"/>
      <c r="AVS48" s="126"/>
      <c r="AVT48" s="126"/>
      <c r="AVU48" s="126"/>
      <c r="AVV48" s="126"/>
      <c r="AVW48" s="126"/>
      <c r="AVX48" s="126"/>
      <c r="AVY48" s="126"/>
      <c r="AVZ48" s="126"/>
      <c r="AWA48" s="126"/>
      <c r="AWB48" s="126"/>
      <c r="AWC48" s="126"/>
      <c r="AWD48" s="126"/>
      <c r="AWE48" s="126"/>
      <c r="AWF48" s="126"/>
      <c r="AWG48" s="126"/>
      <c r="AWH48" s="126"/>
      <c r="AWI48" s="126"/>
      <c r="AWJ48" s="126"/>
      <c r="AWK48" s="126"/>
      <c r="AWL48" s="126"/>
      <c r="AWM48" s="126"/>
      <c r="AWN48" s="126"/>
      <c r="AWO48" s="126"/>
      <c r="AWP48" s="126"/>
      <c r="AWQ48" s="126"/>
      <c r="AWR48" s="126"/>
      <c r="AWS48" s="126"/>
      <c r="AWT48" s="126"/>
      <c r="AWU48" s="126"/>
      <c r="AWV48" s="126"/>
      <c r="AWW48" s="126"/>
      <c r="AWX48" s="126"/>
      <c r="AWY48" s="126"/>
      <c r="AWZ48" s="126"/>
      <c r="AXA48" s="126"/>
      <c r="AXB48" s="126"/>
      <c r="AXC48" s="126"/>
      <c r="AXD48" s="126"/>
      <c r="AXE48" s="126"/>
      <c r="AXF48" s="126"/>
      <c r="AXG48" s="126"/>
      <c r="AXH48" s="126"/>
      <c r="AXI48" s="126"/>
      <c r="AXJ48" s="126"/>
      <c r="AXK48" s="126"/>
      <c r="AXL48" s="126"/>
      <c r="AXM48" s="126"/>
      <c r="AXN48" s="126"/>
      <c r="AXO48" s="126"/>
      <c r="AXP48" s="126"/>
      <c r="AXQ48" s="126"/>
      <c r="AXR48" s="126"/>
      <c r="AXS48" s="126"/>
      <c r="AXT48" s="126"/>
      <c r="AXU48" s="126"/>
      <c r="AXV48" s="126"/>
      <c r="AXW48" s="126"/>
      <c r="AXX48" s="126"/>
      <c r="AXY48" s="126"/>
      <c r="AXZ48" s="126"/>
      <c r="AYA48" s="126"/>
      <c r="AYB48" s="126"/>
      <c r="AYC48" s="126"/>
      <c r="AYD48" s="126"/>
      <c r="AYE48" s="126"/>
      <c r="AYF48" s="126"/>
      <c r="AYG48" s="126"/>
      <c r="AYH48" s="126"/>
      <c r="AYI48" s="126"/>
      <c r="AYJ48" s="126"/>
      <c r="AYK48" s="126"/>
      <c r="AYL48" s="126"/>
      <c r="AYM48" s="126"/>
      <c r="AYN48" s="126"/>
      <c r="AYO48" s="126"/>
      <c r="AYP48" s="126"/>
      <c r="AYQ48" s="126"/>
      <c r="AYR48" s="126"/>
      <c r="AYS48" s="126"/>
      <c r="AYT48" s="126"/>
      <c r="AYU48" s="126"/>
      <c r="AYV48" s="126"/>
      <c r="AYW48" s="126"/>
      <c r="AYX48" s="126"/>
      <c r="AYY48" s="126"/>
      <c r="AYZ48" s="126"/>
      <c r="AZA48" s="126"/>
      <c r="AZB48" s="126"/>
      <c r="AZC48" s="126"/>
      <c r="AZD48" s="126"/>
      <c r="AZE48" s="126"/>
      <c r="AZF48" s="126"/>
      <c r="AZG48" s="126"/>
      <c r="AZH48" s="126"/>
      <c r="AZI48" s="126"/>
      <c r="AZJ48" s="126"/>
      <c r="AZK48" s="126"/>
      <c r="AZL48" s="126"/>
      <c r="AZM48" s="126"/>
      <c r="AZN48" s="126"/>
      <c r="AZO48" s="126"/>
      <c r="AZP48" s="126"/>
      <c r="AZQ48" s="126"/>
      <c r="AZR48" s="126"/>
      <c r="AZS48" s="126"/>
      <c r="AZT48" s="126"/>
      <c r="AZU48" s="126"/>
      <c r="AZV48" s="126"/>
      <c r="AZW48" s="126"/>
      <c r="AZX48" s="126"/>
      <c r="AZY48" s="126"/>
      <c r="AZZ48" s="126"/>
      <c r="BAA48" s="126"/>
      <c r="BAB48" s="126"/>
      <c r="BAC48" s="126"/>
      <c r="BAD48" s="126"/>
      <c r="BAE48" s="126"/>
      <c r="BAF48" s="126"/>
      <c r="BAG48" s="126"/>
      <c r="BAH48" s="126"/>
      <c r="BAI48" s="126"/>
      <c r="BAJ48" s="126"/>
      <c r="BAK48" s="126"/>
      <c r="BAL48" s="126"/>
      <c r="BAM48" s="126"/>
      <c r="BAN48" s="126"/>
      <c r="BAO48" s="126"/>
      <c r="BAP48" s="126"/>
      <c r="BAQ48" s="126"/>
      <c r="BAR48" s="126"/>
      <c r="BAS48" s="126"/>
      <c r="BAT48" s="126"/>
      <c r="BAU48" s="126"/>
      <c r="BAV48" s="126"/>
      <c r="BAW48" s="126"/>
      <c r="BAX48" s="126"/>
      <c r="BAY48" s="126"/>
      <c r="BAZ48" s="126"/>
      <c r="BBA48" s="126"/>
      <c r="BBB48" s="126"/>
      <c r="BBC48" s="126"/>
      <c r="BBD48" s="126"/>
      <c r="BBE48" s="126"/>
      <c r="BBF48" s="126"/>
      <c r="BBG48" s="126"/>
      <c r="BBH48" s="126"/>
      <c r="BBI48" s="126"/>
      <c r="BBJ48" s="126"/>
      <c r="BBK48" s="126"/>
      <c r="BBL48" s="126"/>
      <c r="BBM48" s="126"/>
      <c r="BBN48" s="126"/>
      <c r="BBO48" s="126"/>
      <c r="BBP48" s="126"/>
      <c r="BBQ48" s="126"/>
      <c r="BBR48" s="126"/>
      <c r="BBS48" s="126"/>
      <c r="BBT48" s="126"/>
      <c r="BBU48" s="126"/>
      <c r="BBV48" s="126"/>
      <c r="BBW48" s="126"/>
      <c r="BBX48" s="126"/>
      <c r="BBY48" s="126"/>
      <c r="BBZ48" s="126"/>
      <c r="BCA48" s="126"/>
      <c r="BCB48" s="126"/>
      <c r="BCC48" s="126"/>
      <c r="BCD48" s="126"/>
      <c r="BCE48" s="126"/>
      <c r="BCF48" s="126"/>
      <c r="BCG48" s="126"/>
      <c r="BCH48" s="126"/>
      <c r="BCI48" s="126"/>
      <c r="BCJ48" s="126"/>
      <c r="BCK48" s="126"/>
      <c r="BCL48" s="126"/>
      <c r="BCM48" s="126"/>
      <c r="BCN48" s="126"/>
      <c r="BCO48" s="126"/>
      <c r="BCP48" s="126"/>
      <c r="BCQ48" s="126"/>
      <c r="BCR48" s="126"/>
      <c r="BCS48" s="126"/>
      <c r="BCT48" s="126"/>
      <c r="BCU48" s="126"/>
      <c r="BCV48" s="126"/>
      <c r="BCW48" s="126"/>
      <c r="BCX48" s="126"/>
      <c r="BCY48" s="126"/>
      <c r="BCZ48" s="126"/>
      <c r="BDA48" s="126"/>
      <c r="BDB48" s="126"/>
      <c r="BDC48" s="126"/>
      <c r="BDD48" s="126"/>
      <c r="BDE48" s="126"/>
      <c r="BDF48" s="126"/>
      <c r="BDG48" s="126"/>
      <c r="BDH48" s="126"/>
      <c r="BDI48" s="126"/>
      <c r="BDJ48" s="126"/>
      <c r="BDK48" s="126"/>
      <c r="BDL48" s="126"/>
      <c r="BDM48" s="126"/>
      <c r="BDN48" s="126"/>
      <c r="BDO48" s="126"/>
      <c r="BDP48" s="126"/>
      <c r="BDQ48" s="126"/>
      <c r="BDR48" s="126"/>
      <c r="BDS48" s="126"/>
      <c r="BDT48" s="126"/>
      <c r="BDU48" s="126"/>
      <c r="BDV48" s="126"/>
      <c r="BDW48" s="126"/>
      <c r="BDX48" s="126"/>
      <c r="BDY48" s="126"/>
      <c r="BDZ48" s="126"/>
      <c r="BEA48" s="126"/>
      <c r="BEB48" s="126"/>
      <c r="BEC48" s="126"/>
      <c r="BED48" s="126"/>
      <c r="BEE48" s="126"/>
      <c r="BEF48" s="126"/>
      <c r="BEG48" s="126"/>
      <c r="BEH48" s="126"/>
      <c r="BEI48" s="126"/>
      <c r="BEJ48" s="126"/>
      <c r="BEK48" s="126"/>
      <c r="BEL48" s="126"/>
      <c r="BEM48" s="126"/>
      <c r="BEN48" s="126"/>
      <c r="BEO48" s="126"/>
      <c r="BEP48" s="126"/>
      <c r="BEQ48" s="126"/>
      <c r="BER48" s="126"/>
      <c r="BES48" s="126"/>
      <c r="BET48" s="126"/>
      <c r="BEU48" s="126"/>
      <c r="BEV48" s="126"/>
      <c r="BEW48" s="126"/>
      <c r="BEX48" s="126"/>
      <c r="BEY48" s="126"/>
      <c r="BEZ48" s="126"/>
      <c r="BFA48" s="126"/>
      <c r="BFB48" s="126"/>
      <c r="BFC48" s="126"/>
      <c r="BFD48" s="126"/>
      <c r="BFE48" s="126"/>
      <c r="BFF48" s="126"/>
      <c r="BFG48" s="126"/>
      <c r="BFH48" s="126"/>
      <c r="BFI48" s="126"/>
      <c r="BFJ48" s="126"/>
      <c r="BFK48" s="126"/>
      <c r="BFL48" s="126"/>
      <c r="BFM48" s="126"/>
      <c r="BFN48" s="126"/>
      <c r="BFO48" s="126"/>
      <c r="BFP48" s="126"/>
      <c r="BFQ48" s="126"/>
      <c r="BFR48" s="126"/>
      <c r="BFS48" s="126"/>
      <c r="BFT48" s="126"/>
      <c r="BFU48" s="126"/>
      <c r="BFV48" s="126"/>
      <c r="BFW48" s="126"/>
      <c r="BFX48" s="126"/>
      <c r="BFY48" s="126"/>
      <c r="BFZ48" s="126"/>
      <c r="BGA48" s="126"/>
      <c r="BGB48" s="126"/>
      <c r="BGC48" s="126"/>
      <c r="BGD48" s="126"/>
      <c r="BGE48" s="126"/>
      <c r="BGF48" s="126"/>
      <c r="BGG48" s="126"/>
      <c r="BGH48" s="126"/>
      <c r="BGI48" s="126"/>
      <c r="BGJ48" s="126"/>
      <c r="BGK48" s="126"/>
      <c r="BGL48" s="126"/>
      <c r="BGM48" s="126"/>
      <c r="BGN48" s="126"/>
      <c r="BGO48" s="126"/>
      <c r="BGP48" s="126"/>
      <c r="BGQ48" s="126"/>
      <c r="BGR48" s="126"/>
      <c r="BGS48" s="126"/>
      <c r="BGT48" s="126"/>
      <c r="BGU48" s="126"/>
      <c r="BGV48" s="126"/>
      <c r="BGW48" s="126"/>
      <c r="BGX48" s="126"/>
      <c r="BGY48" s="126"/>
      <c r="BGZ48" s="126"/>
      <c r="BHA48" s="126"/>
      <c r="BHB48" s="126"/>
      <c r="BHC48" s="126"/>
      <c r="BHD48" s="126"/>
      <c r="BHE48" s="126"/>
      <c r="BHF48" s="126"/>
      <c r="BHG48" s="126"/>
      <c r="BHH48" s="126"/>
      <c r="BHI48" s="126"/>
      <c r="BHJ48" s="126"/>
      <c r="BHK48" s="126"/>
      <c r="BHL48" s="126"/>
      <c r="BHM48" s="126"/>
      <c r="BHN48" s="126"/>
      <c r="BHO48" s="126"/>
      <c r="BHP48" s="126"/>
      <c r="BHQ48" s="126"/>
      <c r="BHR48" s="126"/>
      <c r="BHS48" s="126"/>
      <c r="BHT48" s="126"/>
      <c r="BHU48" s="126"/>
      <c r="BHV48" s="126"/>
      <c r="BHW48" s="126"/>
      <c r="BHX48" s="126"/>
      <c r="BHY48" s="126"/>
      <c r="BHZ48" s="126"/>
      <c r="BIA48" s="126"/>
      <c r="BIB48" s="126"/>
      <c r="BIC48" s="126"/>
      <c r="BID48" s="126"/>
      <c r="BIE48" s="126"/>
      <c r="BIF48" s="126"/>
      <c r="BIG48" s="126"/>
      <c r="BIH48" s="126"/>
      <c r="BII48" s="126"/>
      <c r="BIJ48" s="126"/>
      <c r="BIK48" s="126"/>
      <c r="BIL48" s="126"/>
      <c r="BIM48" s="126"/>
      <c r="BIN48" s="126"/>
      <c r="BIO48" s="126"/>
      <c r="BIP48" s="126"/>
      <c r="BIQ48" s="126"/>
      <c r="BIR48" s="126"/>
      <c r="BIS48" s="126"/>
      <c r="BIT48" s="126"/>
      <c r="BIU48" s="126"/>
      <c r="BIV48" s="126"/>
      <c r="BIW48" s="126"/>
      <c r="BIX48" s="126"/>
      <c r="BIY48" s="126"/>
      <c r="BIZ48" s="126"/>
      <c r="BJA48" s="126"/>
      <c r="BJB48" s="126"/>
      <c r="BJC48" s="126"/>
      <c r="BJD48" s="126"/>
      <c r="BJE48" s="126"/>
      <c r="BJF48" s="126"/>
      <c r="BJG48" s="126"/>
      <c r="BJH48" s="126"/>
      <c r="BJI48" s="126"/>
      <c r="BJJ48" s="126"/>
      <c r="BJK48" s="126"/>
      <c r="BJL48" s="126"/>
      <c r="BJM48" s="126"/>
      <c r="BJN48" s="126"/>
      <c r="BJO48" s="126"/>
      <c r="BJP48" s="126"/>
      <c r="BJQ48" s="126"/>
      <c r="BJR48" s="126"/>
      <c r="BJS48" s="126"/>
      <c r="BJT48" s="126"/>
      <c r="BJU48" s="126"/>
      <c r="BJV48" s="126"/>
      <c r="BJW48" s="126"/>
      <c r="BJX48" s="126"/>
      <c r="BJY48" s="126"/>
      <c r="BJZ48" s="126"/>
      <c r="BKA48" s="126"/>
      <c r="BKB48" s="126"/>
      <c r="BKC48" s="126"/>
      <c r="BKD48" s="126"/>
      <c r="BKE48" s="126"/>
      <c r="BKF48" s="126"/>
      <c r="BKG48" s="126"/>
      <c r="BKH48" s="126"/>
      <c r="BKI48" s="126"/>
      <c r="BKJ48" s="126"/>
      <c r="BKK48" s="126"/>
      <c r="BKL48" s="126"/>
      <c r="BKM48" s="126"/>
      <c r="BKN48" s="126"/>
      <c r="BKO48" s="126"/>
      <c r="BKP48" s="126"/>
      <c r="BKQ48" s="126"/>
      <c r="BKR48" s="126"/>
      <c r="BKS48" s="126"/>
      <c r="BKT48" s="126"/>
      <c r="BKU48" s="126"/>
      <c r="BKV48" s="126"/>
      <c r="BKW48" s="126"/>
      <c r="BKX48" s="126"/>
      <c r="BKY48" s="126"/>
      <c r="BKZ48" s="126"/>
      <c r="BLA48" s="126"/>
      <c r="BLB48" s="126"/>
      <c r="BLC48" s="126"/>
      <c r="BLD48" s="126"/>
      <c r="BLE48" s="126"/>
      <c r="BLF48" s="126"/>
      <c r="BLG48" s="126"/>
      <c r="BLH48" s="126"/>
      <c r="BLI48" s="126"/>
      <c r="BLJ48" s="126"/>
      <c r="BLK48" s="126"/>
      <c r="BLL48" s="126"/>
      <c r="BLM48" s="126"/>
      <c r="BLN48" s="126"/>
      <c r="BLO48" s="126"/>
      <c r="BLP48" s="126"/>
      <c r="BLQ48" s="126"/>
      <c r="BLR48" s="126"/>
      <c r="BLS48" s="126"/>
      <c r="BLT48" s="126"/>
      <c r="BLU48" s="126"/>
      <c r="BLV48" s="126"/>
      <c r="BLW48" s="126"/>
      <c r="BLX48" s="126"/>
      <c r="BLY48" s="126"/>
      <c r="BLZ48" s="126"/>
      <c r="BMA48" s="126"/>
      <c r="BMB48" s="126"/>
      <c r="BMC48" s="126"/>
      <c r="BMD48" s="126"/>
      <c r="BME48" s="126"/>
      <c r="BMF48" s="126"/>
      <c r="BMG48" s="126"/>
      <c r="BMH48" s="126"/>
      <c r="BMI48" s="126"/>
      <c r="BMJ48" s="126"/>
      <c r="BMK48" s="126"/>
      <c r="BML48" s="126"/>
      <c r="BMM48" s="126"/>
      <c r="BMN48" s="126"/>
      <c r="BMO48" s="126"/>
      <c r="BMP48" s="126"/>
      <c r="BMQ48" s="126"/>
      <c r="BMR48" s="126"/>
      <c r="BMS48" s="126"/>
      <c r="BMT48" s="126"/>
      <c r="BMU48" s="126"/>
      <c r="BMV48" s="126"/>
      <c r="BMW48" s="126"/>
      <c r="BMX48" s="126"/>
      <c r="BMY48" s="126"/>
      <c r="BMZ48" s="126"/>
      <c r="BNA48" s="126"/>
      <c r="BNB48" s="126"/>
      <c r="BNC48" s="126"/>
      <c r="BND48" s="126"/>
      <c r="BNE48" s="126"/>
      <c r="BNF48" s="126"/>
      <c r="BNG48" s="126"/>
      <c r="BNH48" s="126"/>
      <c r="BNI48" s="126"/>
      <c r="BNJ48" s="126"/>
      <c r="BNK48" s="126"/>
      <c r="BNL48" s="126"/>
      <c r="BNM48" s="126"/>
      <c r="BNN48" s="126"/>
      <c r="BNO48" s="126"/>
      <c r="BNP48" s="126"/>
      <c r="BNQ48" s="126"/>
      <c r="BNR48" s="126"/>
      <c r="BNS48" s="126"/>
      <c r="BNT48" s="126"/>
      <c r="BNU48" s="126"/>
      <c r="BNV48" s="126"/>
      <c r="BNW48" s="126"/>
      <c r="BNX48" s="126"/>
      <c r="BNY48" s="126"/>
      <c r="BNZ48" s="126"/>
      <c r="BOA48" s="126"/>
      <c r="BOB48" s="126"/>
      <c r="BOC48" s="126"/>
      <c r="BOD48" s="126"/>
      <c r="BOE48" s="126"/>
      <c r="BOF48" s="126"/>
      <c r="BOG48" s="126"/>
      <c r="BOH48" s="126"/>
      <c r="BOI48" s="126"/>
      <c r="BOJ48" s="126"/>
      <c r="BOK48" s="126"/>
      <c r="BOL48" s="126"/>
      <c r="BOM48" s="126"/>
      <c r="BON48" s="126"/>
      <c r="BOO48" s="126"/>
      <c r="BOP48" s="126"/>
      <c r="BOQ48" s="126"/>
      <c r="BOR48" s="126"/>
      <c r="BOS48" s="126"/>
      <c r="BOT48" s="126"/>
      <c r="BOU48" s="126"/>
      <c r="BOV48" s="126"/>
      <c r="BOW48" s="126"/>
      <c r="BOX48" s="126"/>
      <c r="BOY48" s="126"/>
      <c r="BOZ48" s="126"/>
      <c r="BPA48" s="126"/>
      <c r="BPB48" s="126"/>
      <c r="BPC48" s="126"/>
      <c r="BPD48" s="126"/>
      <c r="BPE48" s="126"/>
      <c r="BPF48" s="126"/>
      <c r="BPG48" s="126"/>
      <c r="BPH48" s="126"/>
      <c r="BPI48" s="126"/>
      <c r="BPJ48" s="126"/>
      <c r="BPK48" s="126"/>
      <c r="BPL48" s="126"/>
      <c r="BPM48" s="126"/>
      <c r="BPN48" s="126"/>
      <c r="BPO48" s="126"/>
      <c r="BPP48" s="126"/>
      <c r="BPQ48" s="126"/>
      <c r="BPR48" s="126"/>
      <c r="BPS48" s="126"/>
      <c r="BPT48" s="126"/>
      <c r="BPU48" s="126"/>
      <c r="BPV48" s="126"/>
      <c r="BPW48" s="126"/>
      <c r="BPX48" s="126"/>
      <c r="BPY48" s="126"/>
      <c r="BPZ48" s="126"/>
      <c r="BQA48" s="126"/>
      <c r="BQB48" s="126"/>
      <c r="BQC48" s="126"/>
      <c r="BQD48" s="126"/>
      <c r="BQE48" s="126"/>
      <c r="BQF48" s="126"/>
      <c r="BQG48" s="126"/>
      <c r="BQH48" s="126"/>
      <c r="BQI48" s="126"/>
      <c r="BQJ48" s="126"/>
      <c r="BQK48" s="126"/>
      <c r="BQL48" s="126"/>
      <c r="BQM48" s="126"/>
      <c r="BQN48" s="126"/>
      <c r="BQO48" s="126"/>
      <c r="BQP48" s="126"/>
      <c r="BQQ48" s="126"/>
      <c r="BQR48" s="126"/>
      <c r="BQS48" s="126"/>
      <c r="BQT48" s="126"/>
      <c r="BQU48" s="126"/>
      <c r="BQV48" s="126"/>
      <c r="BQW48" s="126"/>
      <c r="BQX48" s="126"/>
      <c r="BQY48" s="126"/>
      <c r="BQZ48" s="126"/>
      <c r="BRA48" s="126"/>
      <c r="BRB48" s="126"/>
      <c r="BRC48" s="126"/>
      <c r="BRD48" s="126"/>
      <c r="BRE48" s="126"/>
      <c r="BRF48" s="126"/>
      <c r="BRG48" s="126"/>
      <c r="BRH48" s="126"/>
      <c r="BRI48" s="126"/>
      <c r="BRJ48" s="126"/>
      <c r="BRK48" s="126"/>
      <c r="BRL48" s="126"/>
      <c r="BRM48" s="126"/>
      <c r="BRN48" s="126"/>
      <c r="BRO48" s="126"/>
      <c r="BRP48" s="126"/>
      <c r="BRQ48" s="126"/>
      <c r="BRR48" s="126"/>
      <c r="BRS48" s="126"/>
      <c r="BRT48" s="126"/>
      <c r="BRU48" s="126"/>
      <c r="BRV48" s="126"/>
      <c r="BRW48" s="126"/>
      <c r="BRX48" s="126"/>
      <c r="BRY48" s="126"/>
      <c r="BRZ48" s="126"/>
      <c r="BSA48" s="126"/>
      <c r="BSB48" s="126"/>
      <c r="BSC48" s="126"/>
      <c r="BSD48" s="126"/>
      <c r="BSE48" s="126"/>
      <c r="BSF48" s="126"/>
      <c r="BSG48" s="126"/>
      <c r="BSH48" s="126"/>
      <c r="BSI48" s="126"/>
      <c r="BSJ48" s="126"/>
      <c r="BSK48" s="126"/>
      <c r="BSL48" s="126"/>
      <c r="BSM48" s="126"/>
      <c r="BSN48" s="126"/>
      <c r="BSO48" s="126"/>
      <c r="BSP48" s="126"/>
      <c r="BSQ48" s="126"/>
      <c r="BSR48" s="126"/>
      <c r="BSS48" s="126"/>
      <c r="BST48" s="126"/>
      <c r="BSU48" s="126"/>
      <c r="BSV48" s="126"/>
      <c r="BSW48" s="126"/>
      <c r="BSX48" s="126"/>
      <c r="BSY48" s="126"/>
      <c r="BSZ48" s="126"/>
      <c r="BTA48" s="126"/>
      <c r="BTB48" s="126"/>
      <c r="BTC48" s="126"/>
      <c r="BTD48" s="126"/>
      <c r="BTE48" s="126"/>
      <c r="BTF48" s="126"/>
      <c r="BTG48" s="126"/>
      <c r="BTH48" s="126"/>
      <c r="BTI48" s="126"/>
      <c r="BTJ48" s="126"/>
      <c r="BTK48" s="126"/>
      <c r="BTL48" s="126"/>
      <c r="BTM48" s="126"/>
      <c r="BTN48" s="126"/>
      <c r="BTO48" s="126"/>
      <c r="BTP48" s="126"/>
      <c r="BTQ48" s="126"/>
      <c r="BTR48" s="126"/>
      <c r="BTS48" s="126"/>
      <c r="BTT48" s="126"/>
      <c r="BTU48" s="126"/>
      <c r="BTV48" s="126"/>
      <c r="BTW48" s="126"/>
      <c r="BTX48" s="126"/>
      <c r="BTY48" s="126"/>
      <c r="BTZ48" s="126"/>
      <c r="BUA48" s="126"/>
      <c r="BUB48" s="126"/>
      <c r="BUC48" s="126"/>
      <c r="BUD48" s="126"/>
      <c r="BUE48" s="126"/>
      <c r="BUF48" s="126"/>
      <c r="BUG48" s="126"/>
      <c r="BUH48" s="126"/>
      <c r="BUI48" s="126"/>
      <c r="BUJ48" s="126"/>
      <c r="BUK48" s="126"/>
      <c r="BUL48" s="126"/>
      <c r="BUM48" s="126"/>
      <c r="BUN48" s="126"/>
      <c r="BUO48" s="126"/>
      <c r="BUP48" s="126"/>
      <c r="BUQ48" s="126"/>
      <c r="BUR48" s="126"/>
      <c r="BUS48" s="126"/>
      <c r="BUT48" s="126"/>
      <c r="BUU48" s="126"/>
      <c r="BUV48" s="126"/>
      <c r="BUW48" s="126"/>
      <c r="BUX48" s="126"/>
      <c r="BUY48" s="126"/>
      <c r="BUZ48" s="126"/>
      <c r="BVA48" s="126"/>
      <c r="BVB48" s="126"/>
      <c r="BVC48" s="126"/>
      <c r="BVD48" s="126"/>
      <c r="BVE48" s="126"/>
      <c r="BVF48" s="126"/>
      <c r="BVG48" s="126"/>
      <c r="BVH48" s="126"/>
      <c r="BVI48" s="126"/>
      <c r="BVJ48" s="126"/>
      <c r="BVK48" s="126"/>
      <c r="BVL48" s="126"/>
      <c r="BVM48" s="126"/>
      <c r="BVN48" s="126"/>
      <c r="BVO48" s="126"/>
      <c r="BVP48" s="126"/>
      <c r="BVQ48" s="126"/>
      <c r="BVR48" s="126"/>
      <c r="BVS48" s="126"/>
      <c r="BVT48" s="126"/>
      <c r="BVU48" s="126"/>
      <c r="BVV48" s="126"/>
      <c r="BVW48" s="126"/>
      <c r="BVX48" s="126"/>
      <c r="BVY48" s="126"/>
      <c r="BVZ48" s="126"/>
      <c r="BWA48" s="126"/>
      <c r="BWB48" s="126"/>
      <c r="BWC48" s="126"/>
      <c r="BWD48" s="126"/>
      <c r="BWE48" s="126"/>
      <c r="BWF48" s="126"/>
      <c r="BWG48" s="126"/>
      <c r="BWH48" s="126"/>
      <c r="BWI48" s="126"/>
      <c r="BWJ48" s="126"/>
      <c r="BWK48" s="126"/>
      <c r="BWL48" s="126"/>
      <c r="BWM48" s="126"/>
      <c r="BWN48" s="126"/>
      <c r="BWO48" s="126"/>
      <c r="BWP48" s="126"/>
      <c r="BWQ48" s="126"/>
      <c r="BWR48" s="126"/>
      <c r="BWS48" s="126"/>
      <c r="BWT48" s="126"/>
      <c r="BWU48" s="126"/>
      <c r="BWV48" s="126"/>
      <c r="BWW48" s="126"/>
      <c r="BWX48" s="126"/>
      <c r="BWY48" s="126"/>
      <c r="BWZ48" s="126"/>
      <c r="BXA48" s="126"/>
      <c r="BXB48" s="126"/>
      <c r="BXC48" s="126"/>
      <c r="BXD48" s="126"/>
      <c r="BXE48" s="126"/>
      <c r="BXF48" s="126"/>
      <c r="BXG48" s="126"/>
      <c r="BXH48" s="126"/>
      <c r="BXI48" s="126"/>
      <c r="BXJ48" s="126"/>
      <c r="BXK48" s="126"/>
      <c r="BXL48" s="126"/>
      <c r="BXM48" s="126"/>
      <c r="BXN48" s="126"/>
      <c r="BXO48" s="126"/>
      <c r="BXP48" s="126"/>
      <c r="BXQ48" s="126"/>
      <c r="BXR48" s="126"/>
      <c r="BXS48" s="126"/>
      <c r="BXT48" s="126"/>
      <c r="BXU48" s="126"/>
      <c r="BXV48" s="126"/>
      <c r="BXW48" s="126"/>
      <c r="BXX48" s="126"/>
      <c r="BXY48" s="126"/>
      <c r="BXZ48" s="126"/>
      <c r="BYA48" s="126"/>
      <c r="BYB48" s="126"/>
      <c r="BYC48" s="126"/>
      <c r="BYD48" s="126"/>
      <c r="BYE48" s="126"/>
      <c r="BYF48" s="126"/>
      <c r="BYG48" s="126"/>
      <c r="BYH48" s="126"/>
      <c r="BYI48" s="126"/>
      <c r="BYJ48" s="126"/>
      <c r="BYK48" s="126"/>
      <c r="BYL48" s="126"/>
      <c r="BYM48" s="126"/>
      <c r="BYN48" s="126"/>
      <c r="BYO48" s="126"/>
      <c r="BYP48" s="126"/>
      <c r="BYQ48" s="126"/>
      <c r="BYR48" s="126"/>
      <c r="BYS48" s="126"/>
      <c r="BYT48" s="126"/>
      <c r="BYU48" s="126"/>
      <c r="BYV48" s="126"/>
      <c r="BYW48" s="126"/>
      <c r="BYX48" s="126"/>
      <c r="BYY48" s="126"/>
      <c r="BYZ48" s="126"/>
      <c r="BZA48" s="126"/>
      <c r="BZB48" s="126"/>
      <c r="BZC48" s="126"/>
      <c r="BZD48" s="126"/>
      <c r="BZE48" s="126"/>
      <c r="BZF48" s="126"/>
      <c r="BZG48" s="126"/>
      <c r="BZH48" s="126"/>
      <c r="BZI48" s="126"/>
      <c r="BZJ48" s="126"/>
      <c r="BZK48" s="126"/>
      <c r="BZL48" s="126"/>
      <c r="BZM48" s="126"/>
      <c r="BZN48" s="126"/>
      <c r="BZO48" s="126"/>
      <c r="BZP48" s="126"/>
      <c r="BZQ48" s="126"/>
      <c r="BZR48" s="126"/>
      <c r="BZS48" s="126"/>
      <c r="BZT48" s="126"/>
      <c r="BZU48" s="126"/>
      <c r="BZV48" s="126"/>
      <c r="BZW48" s="126"/>
      <c r="BZX48" s="126"/>
      <c r="BZY48" s="126"/>
      <c r="BZZ48" s="126"/>
      <c r="CAA48" s="126"/>
      <c r="CAB48" s="126"/>
      <c r="CAC48" s="126"/>
      <c r="CAD48" s="126"/>
      <c r="CAE48" s="126"/>
      <c r="CAF48" s="126"/>
      <c r="CAG48" s="126"/>
      <c r="CAH48" s="126"/>
      <c r="CAI48" s="126"/>
      <c r="CAJ48" s="126"/>
      <c r="CAK48" s="126"/>
      <c r="CAL48" s="126"/>
      <c r="CAM48" s="126"/>
      <c r="CAN48" s="126"/>
      <c r="CAO48" s="126"/>
      <c r="CAP48" s="126"/>
      <c r="CAQ48" s="126"/>
      <c r="CAR48" s="126"/>
      <c r="CAS48" s="126"/>
      <c r="CAT48" s="126"/>
      <c r="CAU48" s="126"/>
      <c r="CAV48" s="126"/>
      <c r="CAW48" s="126"/>
      <c r="CAX48" s="126"/>
      <c r="CAY48" s="126"/>
      <c r="CAZ48" s="126"/>
      <c r="CBA48" s="126"/>
      <c r="CBB48" s="126"/>
      <c r="CBC48" s="126"/>
      <c r="CBD48" s="126"/>
      <c r="CBE48" s="126"/>
      <c r="CBF48" s="126"/>
      <c r="CBG48" s="126"/>
      <c r="CBH48" s="126"/>
      <c r="CBI48" s="126"/>
      <c r="CBJ48" s="126"/>
      <c r="CBK48" s="126"/>
      <c r="CBL48" s="126"/>
      <c r="CBM48" s="126"/>
      <c r="CBN48" s="126"/>
      <c r="CBO48" s="126"/>
      <c r="CBP48" s="126"/>
      <c r="CBQ48" s="126"/>
      <c r="CBR48" s="126"/>
      <c r="CBS48" s="126"/>
      <c r="CBT48" s="126"/>
      <c r="CBU48" s="126"/>
      <c r="CBV48" s="126"/>
      <c r="CBW48" s="126"/>
      <c r="CBX48" s="126"/>
      <c r="CBY48" s="126"/>
      <c r="CBZ48" s="126"/>
      <c r="CCA48" s="126"/>
      <c r="CCB48" s="126"/>
      <c r="CCC48" s="126"/>
      <c r="CCD48" s="126"/>
      <c r="CCE48" s="126"/>
      <c r="CCF48" s="126"/>
      <c r="CCG48" s="126"/>
      <c r="CCH48" s="126"/>
      <c r="CCI48" s="126"/>
      <c r="CCJ48" s="126"/>
      <c r="CCK48" s="126"/>
      <c r="CCL48" s="126"/>
      <c r="CCM48" s="126"/>
      <c r="CCN48" s="126"/>
      <c r="CCO48" s="126"/>
      <c r="CCP48" s="126"/>
      <c r="CCQ48" s="126"/>
      <c r="CCR48" s="126"/>
      <c r="CCS48" s="126"/>
      <c r="CCT48" s="126"/>
      <c r="CCU48" s="126"/>
      <c r="CCV48" s="126"/>
      <c r="CCW48" s="126"/>
      <c r="CCX48" s="126"/>
      <c r="CCY48" s="126"/>
      <c r="CCZ48" s="126"/>
      <c r="CDA48" s="126"/>
      <c r="CDB48" s="126"/>
      <c r="CDC48" s="126"/>
      <c r="CDD48" s="126"/>
      <c r="CDE48" s="126"/>
      <c r="CDF48" s="126"/>
      <c r="CDG48" s="126"/>
      <c r="CDH48" s="126"/>
      <c r="CDI48" s="126"/>
      <c r="CDJ48" s="126"/>
      <c r="CDK48" s="126"/>
      <c r="CDL48" s="126"/>
      <c r="CDM48" s="126"/>
      <c r="CDN48" s="126"/>
      <c r="CDO48" s="126"/>
      <c r="CDP48" s="126"/>
      <c r="CDQ48" s="126"/>
      <c r="CDR48" s="126"/>
      <c r="CDS48" s="126"/>
      <c r="CDT48" s="126"/>
      <c r="CDU48" s="126"/>
      <c r="CDV48" s="126"/>
      <c r="CDW48" s="126"/>
      <c r="CDX48" s="126"/>
      <c r="CDY48" s="126"/>
      <c r="CDZ48" s="126"/>
      <c r="CEA48" s="126"/>
      <c r="CEB48" s="126"/>
      <c r="CEC48" s="126"/>
      <c r="CED48" s="126"/>
      <c r="CEE48" s="126"/>
      <c r="CEF48" s="126"/>
      <c r="CEG48" s="126"/>
      <c r="CEH48" s="126"/>
      <c r="CEI48" s="126"/>
      <c r="CEJ48" s="126"/>
      <c r="CEK48" s="126"/>
      <c r="CEL48" s="126"/>
      <c r="CEM48" s="126"/>
      <c r="CEN48" s="126"/>
      <c r="CEO48" s="126"/>
      <c r="CEP48" s="126"/>
      <c r="CEQ48" s="126"/>
      <c r="CER48" s="126"/>
      <c r="CES48" s="126"/>
      <c r="CET48" s="126"/>
      <c r="CEU48" s="126"/>
      <c r="CEV48" s="126"/>
      <c r="CEW48" s="126"/>
      <c r="CEX48" s="126"/>
      <c r="CEY48" s="126"/>
      <c r="CEZ48" s="126"/>
      <c r="CFA48" s="126"/>
      <c r="CFB48" s="126"/>
      <c r="CFC48" s="126"/>
      <c r="CFD48" s="126"/>
      <c r="CFE48" s="126"/>
      <c r="CFF48" s="126"/>
      <c r="CFG48" s="126"/>
      <c r="CFH48" s="126"/>
      <c r="CFI48" s="126"/>
      <c r="CFJ48" s="126"/>
      <c r="CFK48" s="126"/>
      <c r="CFL48" s="126"/>
      <c r="CFM48" s="126"/>
      <c r="CFN48" s="126"/>
      <c r="CFO48" s="126"/>
      <c r="CFP48" s="126"/>
      <c r="CFQ48" s="126"/>
      <c r="CFR48" s="126"/>
      <c r="CFS48" s="126"/>
      <c r="CFT48" s="126"/>
      <c r="CFU48" s="126"/>
      <c r="CFV48" s="126"/>
      <c r="CFW48" s="126"/>
      <c r="CFX48" s="126"/>
      <c r="CFY48" s="126"/>
      <c r="CFZ48" s="126"/>
      <c r="CGA48" s="126"/>
      <c r="CGB48" s="126"/>
      <c r="CGC48" s="126"/>
      <c r="CGD48" s="126"/>
      <c r="CGE48" s="126"/>
      <c r="CGF48" s="126"/>
      <c r="CGG48" s="126"/>
      <c r="CGH48" s="126"/>
      <c r="CGI48" s="126"/>
      <c r="CGJ48" s="126"/>
      <c r="CGK48" s="126"/>
      <c r="CGL48" s="126"/>
      <c r="CGM48" s="126"/>
      <c r="CGN48" s="126"/>
      <c r="CGO48" s="126"/>
      <c r="CGP48" s="126"/>
      <c r="CGQ48" s="126"/>
      <c r="CGR48" s="126"/>
      <c r="CGS48" s="126"/>
      <c r="CGT48" s="126"/>
      <c r="CGU48" s="126"/>
      <c r="CGV48" s="126"/>
      <c r="CGW48" s="126"/>
      <c r="CGX48" s="126"/>
      <c r="CGY48" s="126"/>
      <c r="CGZ48" s="126"/>
      <c r="CHA48" s="126"/>
      <c r="CHB48" s="126"/>
      <c r="CHC48" s="126"/>
      <c r="CHD48" s="126"/>
      <c r="CHE48" s="126"/>
      <c r="CHF48" s="126"/>
      <c r="CHG48" s="126"/>
      <c r="CHH48" s="126"/>
      <c r="CHI48" s="126"/>
      <c r="CHJ48" s="126"/>
      <c r="CHK48" s="126"/>
      <c r="CHL48" s="126"/>
      <c r="CHM48" s="126"/>
      <c r="CHN48" s="126"/>
      <c r="CHO48" s="126"/>
      <c r="CHP48" s="126"/>
      <c r="CHQ48" s="126"/>
      <c r="CHR48" s="126"/>
      <c r="CHS48" s="126"/>
      <c r="CHT48" s="126"/>
      <c r="CHU48" s="126"/>
      <c r="CHV48" s="126"/>
      <c r="CHW48" s="126"/>
      <c r="CHX48" s="126"/>
      <c r="CHY48" s="126"/>
      <c r="CHZ48" s="126"/>
      <c r="CIA48" s="126"/>
      <c r="CIB48" s="126"/>
      <c r="CIC48" s="126"/>
      <c r="CID48" s="126"/>
      <c r="CIE48" s="126"/>
      <c r="CIF48" s="126"/>
      <c r="CIG48" s="126"/>
      <c r="CIH48" s="126"/>
      <c r="CII48" s="126"/>
      <c r="CIJ48" s="126"/>
      <c r="CIK48" s="126"/>
      <c r="CIL48" s="126"/>
      <c r="CIM48" s="126"/>
      <c r="CIN48" s="126"/>
      <c r="CIO48" s="126"/>
      <c r="CIP48" s="126"/>
      <c r="CIQ48" s="126"/>
      <c r="CIR48" s="126"/>
      <c r="CIS48" s="126"/>
      <c r="CIT48" s="126"/>
      <c r="CIU48" s="126"/>
      <c r="CIV48" s="126"/>
      <c r="CIW48" s="126"/>
      <c r="CIX48" s="126"/>
      <c r="CIY48" s="126"/>
      <c r="CIZ48" s="126"/>
      <c r="CJA48" s="126"/>
      <c r="CJB48" s="126"/>
      <c r="CJC48" s="126"/>
      <c r="CJD48" s="126"/>
      <c r="CJE48" s="126"/>
      <c r="CJF48" s="126"/>
      <c r="CJG48" s="126"/>
      <c r="CJH48" s="126"/>
      <c r="CJI48" s="126"/>
      <c r="CJJ48" s="126"/>
      <c r="CJK48" s="126"/>
      <c r="CJL48" s="126"/>
      <c r="CJM48" s="126"/>
      <c r="CJN48" s="126"/>
      <c r="CJO48" s="126"/>
      <c r="CJP48" s="126"/>
      <c r="CJQ48" s="126"/>
      <c r="CJR48" s="126"/>
      <c r="CJS48" s="126"/>
      <c r="CJT48" s="126"/>
      <c r="CJU48" s="126"/>
      <c r="CJV48" s="126"/>
      <c r="CJW48" s="126"/>
      <c r="CJX48" s="126"/>
      <c r="CJY48" s="126"/>
      <c r="CJZ48" s="126"/>
      <c r="CKA48" s="126"/>
      <c r="CKB48" s="126"/>
      <c r="CKC48" s="126"/>
      <c r="CKD48" s="126"/>
      <c r="CKE48" s="126"/>
      <c r="CKF48" s="126"/>
      <c r="CKG48" s="126"/>
      <c r="CKH48" s="126"/>
      <c r="CKI48" s="126"/>
      <c r="CKJ48" s="126"/>
      <c r="CKK48" s="126"/>
      <c r="CKL48" s="126"/>
      <c r="CKM48" s="126"/>
      <c r="CKN48" s="126"/>
      <c r="CKO48" s="126"/>
      <c r="CKP48" s="126"/>
      <c r="CKQ48" s="126"/>
      <c r="CKR48" s="126"/>
      <c r="CKS48" s="126"/>
      <c r="CKT48" s="126"/>
      <c r="CKU48" s="126"/>
      <c r="CKV48" s="126"/>
      <c r="CKW48" s="126"/>
      <c r="CKX48" s="126"/>
      <c r="CKY48" s="126"/>
      <c r="CKZ48" s="126"/>
      <c r="CLA48" s="126"/>
      <c r="CLB48" s="126"/>
      <c r="CLC48" s="126"/>
      <c r="CLD48" s="126"/>
      <c r="CLE48" s="126"/>
      <c r="CLF48" s="126"/>
      <c r="CLG48" s="126"/>
      <c r="CLH48" s="126"/>
      <c r="CLI48" s="126"/>
      <c r="CLJ48" s="126"/>
      <c r="CLK48" s="126"/>
      <c r="CLL48" s="126"/>
      <c r="CLM48" s="126"/>
      <c r="CLN48" s="126"/>
      <c r="CLO48" s="126"/>
      <c r="CLP48" s="126"/>
      <c r="CLQ48" s="126"/>
      <c r="CLR48" s="126"/>
      <c r="CLS48" s="126"/>
      <c r="CLT48" s="126"/>
      <c r="CLU48" s="126"/>
      <c r="CLV48" s="126"/>
      <c r="CLW48" s="126"/>
      <c r="CLX48" s="126"/>
      <c r="CLY48" s="126"/>
      <c r="CLZ48" s="126"/>
      <c r="CMA48" s="126"/>
      <c r="CMB48" s="126"/>
      <c r="CMC48" s="126"/>
      <c r="CMD48" s="126"/>
      <c r="CME48" s="126"/>
      <c r="CMF48" s="126"/>
      <c r="CMG48" s="126"/>
      <c r="CMH48" s="126"/>
      <c r="CMI48" s="126"/>
      <c r="CMJ48" s="126"/>
      <c r="CMK48" s="126"/>
      <c r="CML48" s="126"/>
      <c r="CMM48" s="126"/>
      <c r="CMN48" s="126"/>
      <c r="CMO48" s="126"/>
      <c r="CMP48" s="126"/>
      <c r="CMQ48" s="126"/>
      <c r="CMR48" s="126"/>
      <c r="CMS48" s="126"/>
      <c r="CMT48" s="126"/>
      <c r="CMU48" s="126"/>
      <c r="CMV48" s="126"/>
      <c r="CMW48" s="126"/>
      <c r="CMX48" s="126"/>
      <c r="CMY48" s="126"/>
      <c r="CMZ48" s="126"/>
      <c r="CNA48" s="126"/>
      <c r="CNB48" s="126"/>
      <c r="CNC48" s="126"/>
      <c r="CND48" s="126"/>
      <c r="CNE48" s="126"/>
      <c r="CNF48" s="126"/>
      <c r="CNG48" s="126"/>
      <c r="CNH48" s="126"/>
      <c r="CNI48" s="126"/>
      <c r="CNJ48" s="126"/>
      <c r="CNK48" s="126"/>
      <c r="CNL48" s="126"/>
      <c r="CNM48" s="126"/>
      <c r="CNN48" s="126"/>
      <c r="CNO48" s="126"/>
      <c r="CNP48" s="126"/>
      <c r="CNQ48" s="126"/>
      <c r="CNR48" s="126"/>
      <c r="CNS48" s="126"/>
      <c r="CNT48" s="126"/>
      <c r="CNU48" s="126"/>
      <c r="CNV48" s="126"/>
      <c r="CNW48" s="126"/>
      <c r="CNX48" s="126"/>
      <c r="CNY48" s="126"/>
      <c r="CNZ48" s="126"/>
      <c r="COA48" s="126"/>
      <c r="COB48" s="126"/>
      <c r="COC48" s="126"/>
      <c r="COD48" s="126"/>
      <c r="COE48" s="126"/>
      <c r="COF48" s="126"/>
      <c r="COG48" s="126"/>
      <c r="COH48" s="126"/>
      <c r="COI48" s="126"/>
      <c r="COJ48" s="126"/>
      <c r="COK48" s="126"/>
      <c r="COL48" s="126"/>
      <c r="COM48" s="126"/>
      <c r="CON48" s="126"/>
      <c r="COO48" s="126"/>
      <c r="COP48" s="126"/>
      <c r="COQ48" s="126"/>
      <c r="COR48" s="126"/>
      <c r="COS48" s="126"/>
      <c r="COT48" s="126"/>
      <c r="COU48" s="126"/>
      <c r="COV48" s="126"/>
      <c r="COW48" s="126"/>
      <c r="COX48" s="126"/>
      <c r="COY48" s="126"/>
      <c r="COZ48" s="126"/>
      <c r="CPA48" s="126"/>
      <c r="CPB48" s="126"/>
      <c r="CPC48" s="126"/>
      <c r="CPD48" s="126"/>
      <c r="CPE48" s="126"/>
      <c r="CPF48" s="126"/>
      <c r="CPG48" s="126"/>
      <c r="CPH48" s="126"/>
      <c r="CPI48" s="126"/>
      <c r="CPJ48" s="126"/>
      <c r="CPK48" s="126"/>
      <c r="CPL48" s="126"/>
      <c r="CPM48" s="126"/>
      <c r="CPN48" s="126"/>
      <c r="CPO48" s="126"/>
      <c r="CPP48" s="126"/>
      <c r="CPQ48" s="126"/>
      <c r="CPR48" s="126"/>
      <c r="CPS48" s="126"/>
      <c r="CPT48" s="126"/>
      <c r="CPU48" s="126"/>
      <c r="CPV48" s="126"/>
      <c r="CPW48" s="126"/>
      <c r="CPX48" s="126"/>
      <c r="CPY48" s="126"/>
      <c r="CPZ48" s="126"/>
      <c r="CQA48" s="126"/>
      <c r="CQB48" s="126"/>
      <c r="CQC48" s="126"/>
      <c r="CQD48" s="126"/>
      <c r="CQE48" s="126"/>
      <c r="CQF48" s="126"/>
      <c r="CQG48" s="126"/>
      <c r="CQH48" s="126"/>
      <c r="CQI48" s="126"/>
      <c r="CQJ48" s="126"/>
      <c r="CQK48" s="126"/>
      <c r="CQL48" s="126"/>
      <c r="CQM48" s="126"/>
      <c r="CQN48" s="126"/>
      <c r="CQO48" s="126"/>
      <c r="CQP48" s="126"/>
      <c r="CQQ48" s="126"/>
      <c r="CQR48" s="126"/>
      <c r="CQS48" s="126"/>
      <c r="CQT48" s="126"/>
      <c r="CQU48" s="126"/>
      <c r="CQV48" s="126"/>
      <c r="CQW48" s="126"/>
      <c r="CQX48" s="126"/>
      <c r="CQY48" s="126"/>
      <c r="CQZ48" s="126"/>
      <c r="CRA48" s="126"/>
      <c r="CRB48" s="126"/>
      <c r="CRC48" s="126"/>
      <c r="CRD48" s="126"/>
      <c r="CRE48" s="126"/>
      <c r="CRF48" s="126"/>
      <c r="CRG48" s="126"/>
      <c r="CRH48" s="126"/>
      <c r="CRI48" s="126"/>
      <c r="CRJ48" s="126"/>
      <c r="CRK48" s="126"/>
      <c r="CRL48" s="126"/>
      <c r="CRM48" s="126"/>
      <c r="CRN48" s="126"/>
      <c r="CRO48" s="126"/>
      <c r="CRP48" s="126"/>
      <c r="CRQ48" s="126"/>
      <c r="CRR48" s="126"/>
      <c r="CRS48" s="126"/>
      <c r="CRT48" s="126"/>
      <c r="CRU48" s="126"/>
      <c r="CRV48" s="126"/>
      <c r="CRW48" s="126"/>
      <c r="CRX48" s="126"/>
      <c r="CRY48" s="126"/>
      <c r="CRZ48" s="126"/>
      <c r="CSA48" s="126"/>
      <c r="CSB48" s="126"/>
      <c r="CSC48" s="126"/>
      <c r="CSD48" s="126"/>
      <c r="CSE48" s="126"/>
      <c r="CSF48" s="126"/>
      <c r="CSG48" s="126"/>
      <c r="CSH48" s="126"/>
      <c r="CSI48" s="126"/>
      <c r="CSJ48" s="126"/>
      <c r="CSK48" s="126"/>
      <c r="CSL48" s="126"/>
      <c r="CSM48" s="126"/>
      <c r="CSN48" s="126"/>
      <c r="CSO48" s="126"/>
      <c r="CSP48" s="126"/>
      <c r="CSQ48" s="126"/>
      <c r="CSR48" s="126"/>
      <c r="CSS48" s="126"/>
      <c r="CST48" s="126"/>
      <c r="CSU48" s="126"/>
      <c r="CSV48" s="126"/>
      <c r="CSW48" s="126"/>
      <c r="CSX48" s="126"/>
      <c r="CSY48" s="126"/>
      <c r="CSZ48" s="126"/>
      <c r="CTA48" s="126"/>
      <c r="CTB48" s="126"/>
      <c r="CTC48" s="126"/>
      <c r="CTD48" s="126"/>
      <c r="CTE48" s="126"/>
      <c r="CTF48" s="126"/>
      <c r="CTG48" s="126"/>
      <c r="CTH48" s="126"/>
      <c r="CTI48" s="126"/>
      <c r="CTJ48" s="126"/>
      <c r="CTK48" s="126"/>
      <c r="CTL48" s="126"/>
      <c r="CTM48" s="126"/>
      <c r="CTN48" s="126"/>
      <c r="CTO48" s="126"/>
      <c r="CTP48" s="126"/>
      <c r="CTQ48" s="126"/>
      <c r="CTR48" s="126"/>
      <c r="CTS48" s="126"/>
      <c r="CTT48" s="126"/>
      <c r="CTU48" s="126"/>
      <c r="CTV48" s="126"/>
      <c r="CTW48" s="126"/>
      <c r="CTX48" s="126"/>
      <c r="CTY48" s="126"/>
      <c r="CTZ48" s="126"/>
      <c r="CUA48" s="126"/>
      <c r="CUB48" s="126"/>
      <c r="CUC48" s="126"/>
      <c r="CUD48" s="126"/>
      <c r="CUE48" s="126"/>
      <c r="CUF48" s="126"/>
      <c r="CUG48" s="126"/>
      <c r="CUH48" s="126"/>
      <c r="CUI48" s="126"/>
      <c r="CUJ48" s="126"/>
      <c r="CUK48" s="126"/>
      <c r="CUL48" s="126"/>
      <c r="CUM48" s="126"/>
      <c r="CUN48" s="126"/>
      <c r="CUO48" s="126"/>
      <c r="CUP48" s="126"/>
      <c r="CUQ48" s="126"/>
      <c r="CUR48" s="126"/>
      <c r="CUS48" s="126"/>
      <c r="CUT48" s="126"/>
      <c r="CUU48" s="126"/>
      <c r="CUV48" s="126"/>
      <c r="CUW48" s="126"/>
      <c r="CUX48" s="126"/>
      <c r="CUY48" s="126"/>
      <c r="CUZ48" s="126"/>
      <c r="CVA48" s="126"/>
      <c r="CVB48" s="126"/>
      <c r="CVC48" s="126"/>
      <c r="CVD48" s="126"/>
      <c r="CVE48" s="126"/>
      <c r="CVF48" s="126"/>
      <c r="CVG48" s="126"/>
      <c r="CVH48" s="126"/>
      <c r="CVI48" s="126"/>
      <c r="CVJ48" s="126"/>
      <c r="CVK48" s="126"/>
      <c r="CVL48" s="126"/>
      <c r="CVM48" s="126"/>
      <c r="CVN48" s="126"/>
      <c r="CVO48" s="126"/>
      <c r="CVP48" s="126"/>
      <c r="CVQ48" s="126"/>
      <c r="CVR48" s="126"/>
      <c r="CVS48" s="126"/>
      <c r="CVT48" s="126"/>
      <c r="CVU48" s="126"/>
      <c r="CVV48" s="126"/>
      <c r="CVW48" s="126"/>
      <c r="CVX48" s="126"/>
      <c r="CVY48" s="126"/>
      <c r="CVZ48" s="126"/>
      <c r="CWA48" s="126"/>
      <c r="CWB48" s="126"/>
      <c r="CWC48" s="126"/>
      <c r="CWD48" s="126"/>
      <c r="CWE48" s="126"/>
      <c r="CWF48" s="126"/>
      <c r="CWG48" s="126"/>
      <c r="CWH48" s="126"/>
      <c r="CWI48" s="126"/>
      <c r="CWJ48" s="126"/>
      <c r="CWK48" s="126"/>
      <c r="CWL48" s="126"/>
      <c r="CWM48" s="126"/>
      <c r="CWN48" s="126"/>
      <c r="CWO48" s="126"/>
      <c r="CWP48" s="126"/>
      <c r="CWQ48" s="126"/>
      <c r="CWR48" s="126"/>
      <c r="CWS48" s="126"/>
      <c r="CWT48" s="126"/>
      <c r="CWU48" s="126"/>
      <c r="CWV48" s="126"/>
      <c r="CWW48" s="126"/>
      <c r="CWX48" s="126"/>
      <c r="CWY48" s="126"/>
      <c r="CWZ48" s="126"/>
      <c r="CXA48" s="126"/>
      <c r="CXB48" s="126"/>
      <c r="CXC48" s="126"/>
      <c r="CXD48" s="126"/>
      <c r="CXE48" s="126"/>
      <c r="CXF48" s="126"/>
      <c r="CXG48" s="126"/>
      <c r="CXH48" s="126"/>
      <c r="CXI48" s="126"/>
      <c r="CXJ48" s="126"/>
      <c r="CXK48" s="126"/>
      <c r="CXL48" s="126"/>
      <c r="CXM48" s="126"/>
      <c r="CXN48" s="126"/>
      <c r="CXO48" s="126"/>
      <c r="CXP48" s="126"/>
      <c r="CXQ48" s="126"/>
      <c r="CXR48" s="126"/>
      <c r="CXS48" s="126"/>
      <c r="CXT48" s="126"/>
      <c r="CXU48" s="126"/>
      <c r="CXV48" s="126"/>
      <c r="CXW48" s="126"/>
      <c r="CXX48" s="126"/>
      <c r="CXY48" s="126"/>
      <c r="CXZ48" s="126"/>
      <c r="CYA48" s="126"/>
      <c r="CYB48" s="126"/>
      <c r="CYC48" s="126"/>
      <c r="CYD48" s="126"/>
      <c r="CYE48" s="126"/>
      <c r="CYF48" s="126"/>
      <c r="CYG48" s="126"/>
      <c r="CYH48" s="126"/>
      <c r="CYI48" s="126"/>
      <c r="CYJ48" s="126"/>
      <c r="CYK48" s="126"/>
      <c r="CYL48" s="126"/>
      <c r="CYM48" s="126"/>
      <c r="CYN48" s="126"/>
      <c r="CYO48" s="126"/>
      <c r="CYP48" s="126"/>
      <c r="CYQ48" s="126"/>
      <c r="CYR48" s="126"/>
      <c r="CYS48" s="126"/>
      <c r="CYT48" s="126"/>
      <c r="CYU48" s="126"/>
      <c r="CYV48" s="126"/>
      <c r="CYW48" s="126"/>
      <c r="CYX48" s="126"/>
      <c r="CYY48" s="126"/>
      <c r="CYZ48" s="126"/>
      <c r="CZA48" s="126"/>
      <c r="CZB48" s="126"/>
      <c r="CZC48" s="126"/>
      <c r="CZD48" s="126"/>
      <c r="CZE48" s="126"/>
      <c r="CZF48" s="126"/>
      <c r="CZG48" s="126"/>
      <c r="CZH48" s="126"/>
      <c r="CZI48" s="126"/>
      <c r="CZJ48" s="126"/>
      <c r="CZK48" s="126"/>
      <c r="CZL48" s="126"/>
      <c r="CZM48" s="126"/>
      <c r="CZN48" s="126"/>
      <c r="CZO48" s="126"/>
      <c r="CZP48" s="126"/>
      <c r="CZQ48" s="126"/>
      <c r="CZR48" s="126"/>
      <c r="CZS48" s="126"/>
      <c r="CZT48" s="126"/>
      <c r="CZU48" s="126"/>
      <c r="CZV48" s="126"/>
      <c r="CZW48" s="126"/>
      <c r="CZX48" s="126"/>
      <c r="CZY48" s="126"/>
      <c r="CZZ48" s="126"/>
      <c r="DAA48" s="126"/>
      <c r="DAB48" s="126"/>
      <c r="DAC48" s="126"/>
      <c r="DAD48" s="126"/>
      <c r="DAE48" s="126"/>
      <c r="DAF48" s="126"/>
      <c r="DAG48" s="126"/>
      <c r="DAH48" s="126"/>
      <c r="DAI48" s="126"/>
      <c r="DAJ48" s="126"/>
      <c r="DAK48" s="126"/>
      <c r="DAL48" s="126"/>
      <c r="DAM48" s="126"/>
      <c r="DAN48" s="126"/>
      <c r="DAO48" s="126"/>
      <c r="DAP48" s="126"/>
      <c r="DAQ48" s="126"/>
      <c r="DAR48" s="126"/>
      <c r="DAS48" s="126"/>
      <c r="DAT48" s="126"/>
      <c r="DAU48" s="126"/>
      <c r="DAV48" s="126"/>
      <c r="DAW48" s="126"/>
      <c r="DAX48" s="126"/>
      <c r="DAY48" s="126"/>
      <c r="DAZ48" s="126"/>
      <c r="DBA48" s="126"/>
      <c r="DBB48" s="126"/>
      <c r="DBC48" s="126"/>
      <c r="DBD48" s="126"/>
      <c r="DBE48" s="126"/>
      <c r="DBF48" s="126"/>
      <c r="DBG48" s="126"/>
      <c r="DBH48" s="126"/>
      <c r="DBI48" s="126"/>
      <c r="DBJ48" s="126"/>
      <c r="DBK48" s="126"/>
      <c r="DBL48" s="126"/>
      <c r="DBM48" s="126"/>
      <c r="DBN48" s="126"/>
      <c r="DBO48" s="126"/>
      <c r="DBP48" s="126"/>
      <c r="DBQ48" s="126"/>
      <c r="DBR48" s="126"/>
      <c r="DBS48" s="126"/>
      <c r="DBT48" s="126"/>
      <c r="DBU48" s="126"/>
      <c r="DBV48" s="126"/>
      <c r="DBW48" s="126"/>
      <c r="DBX48" s="126"/>
      <c r="DBY48" s="126"/>
      <c r="DBZ48" s="126"/>
      <c r="DCA48" s="126"/>
      <c r="DCB48" s="126"/>
      <c r="DCC48" s="126"/>
      <c r="DCD48" s="126"/>
      <c r="DCE48" s="126"/>
      <c r="DCF48" s="126"/>
      <c r="DCG48" s="126"/>
      <c r="DCH48" s="126"/>
      <c r="DCI48" s="126"/>
      <c r="DCJ48" s="126"/>
      <c r="DCK48" s="126"/>
      <c r="DCL48" s="126"/>
      <c r="DCM48" s="126"/>
      <c r="DCN48" s="126"/>
      <c r="DCO48" s="126"/>
      <c r="DCP48" s="126"/>
      <c r="DCQ48" s="126"/>
      <c r="DCR48" s="126"/>
      <c r="DCS48" s="126"/>
      <c r="DCT48" s="126"/>
      <c r="DCU48" s="126"/>
      <c r="DCV48" s="126"/>
      <c r="DCW48" s="126"/>
      <c r="DCX48" s="126"/>
      <c r="DCY48" s="126"/>
      <c r="DCZ48" s="126"/>
      <c r="DDA48" s="126"/>
      <c r="DDB48" s="126"/>
      <c r="DDC48" s="126"/>
      <c r="DDD48" s="126"/>
      <c r="DDE48" s="126"/>
      <c r="DDF48" s="126"/>
      <c r="DDG48" s="126"/>
      <c r="DDH48" s="126"/>
      <c r="DDI48" s="126"/>
      <c r="DDJ48" s="126"/>
      <c r="DDK48" s="126"/>
      <c r="DDL48" s="126"/>
      <c r="DDM48" s="126"/>
      <c r="DDN48" s="126"/>
      <c r="DDO48" s="126"/>
      <c r="DDP48" s="126"/>
      <c r="DDQ48" s="126"/>
      <c r="DDR48" s="126"/>
      <c r="DDS48" s="126"/>
      <c r="DDT48" s="126"/>
      <c r="DDU48" s="126"/>
      <c r="DDV48" s="126"/>
      <c r="DDW48" s="126"/>
      <c r="DDX48" s="126"/>
      <c r="DDY48" s="126"/>
      <c r="DDZ48" s="126"/>
      <c r="DEA48" s="126"/>
      <c r="DEB48" s="126"/>
      <c r="DEC48" s="126"/>
      <c r="DED48" s="126"/>
      <c r="DEE48" s="126"/>
      <c r="DEF48" s="126"/>
      <c r="DEG48" s="126"/>
      <c r="DEH48" s="126"/>
      <c r="DEI48" s="126"/>
      <c r="DEJ48" s="126"/>
      <c r="DEK48" s="126"/>
      <c r="DEL48" s="126"/>
      <c r="DEM48" s="126"/>
      <c r="DEN48" s="126"/>
      <c r="DEO48" s="126"/>
      <c r="DEP48" s="126"/>
      <c r="DEQ48" s="126"/>
      <c r="DER48" s="126"/>
      <c r="DES48" s="126"/>
      <c r="DET48" s="126"/>
      <c r="DEU48" s="126"/>
      <c r="DEV48" s="126"/>
      <c r="DEW48" s="126"/>
      <c r="DEX48" s="126"/>
      <c r="DEY48" s="126"/>
      <c r="DEZ48" s="126"/>
      <c r="DFA48" s="126"/>
      <c r="DFB48" s="126"/>
      <c r="DFC48" s="126"/>
      <c r="DFD48" s="126"/>
      <c r="DFE48" s="126"/>
      <c r="DFF48" s="126"/>
      <c r="DFG48" s="126"/>
      <c r="DFH48" s="126"/>
      <c r="DFI48" s="126"/>
      <c r="DFJ48" s="126"/>
      <c r="DFK48" s="126"/>
      <c r="DFL48" s="126"/>
      <c r="DFM48" s="126"/>
      <c r="DFN48" s="126"/>
      <c r="DFO48" s="126"/>
      <c r="DFP48" s="126"/>
      <c r="DFQ48" s="126"/>
      <c r="DFR48" s="126"/>
      <c r="DFS48" s="126"/>
      <c r="DFT48" s="126"/>
      <c r="DFU48" s="126"/>
      <c r="DFV48" s="126"/>
      <c r="DFW48" s="126"/>
      <c r="DFX48" s="126"/>
      <c r="DFY48" s="126"/>
      <c r="DFZ48" s="126"/>
      <c r="DGA48" s="126"/>
      <c r="DGB48" s="126"/>
      <c r="DGC48" s="126"/>
      <c r="DGD48" s="126"/>
      <c r="DGE48" s="126"/>
      <c r="DGF48" s="126"/>
      <c r="DGG48" s="126"/>
      <c r="DGH48" s="126"/>
      <c r="DGI48" s="126"/>
      <c r="DGJ48" s="126"/>
      <c r="DGK48" s="126"/>
      <c r="DGL48" s="126"/>
      <c r="DGM48" s="126"/>
      <c r="DGN48" s="126"/>
      <c r="DGO48" s="126"/>
      <c r="DGP48" s="126"/>
      <c r="DGQ48" s="126"/>
      <c r="DGR48" s="126"/>
      <c r="DGS48" s="126"/>
      <c r="DGT48" s="126"/>
      <c r="DGU48" s="126"/>
      <c r="DGV48" s="126"/>
      <c r="DGW48" s="126"/>
      <c r="DGX48" s="126"/>
      <c r="DGY48" s="126"/>
      <c r="DGZ48" s="126"/>
      <c r="DHA48" s="126"/>
      <c r="DHB48" s="126"/>
      <c r="DHC48" s="126"/>
      <c r="DHD48" s="126"/>
      <c r="DHE48" s="126"/>
      <c r="DHF48" s="126"/>
      <c r="DHG48" s="126"/>
      <c r="DHH48" s="126"/>
      <c r="DHI48" s="126"/>
      <c r="DHJ48" s="126"/>
      <c r="DHK48" s="126"/>
      <c r="DHL48" s="126"/>
      <c r="DHM48" s="126"/>
      <c r="DHN48" s="126"/>
      <c r="DHO48" s="126"/>
      <c r="DHP48" s="126"/>
      <c r="DHQ48" s="126"/>
      <c r="DHR48" s="126"/>
      <c r="DHS48" s="126"/>
      <c r="DHT48" s="126"/>
      <c r="DHU48" s="126"/>
      <c r="DHV48" s="126"/>
      <c r="DHW48" s="126"/>
      <c r="DHX48" s="126"/>
      <c r="DHY48" s="126"/>
      <c r="DHZ48" s="126"/>
      <c r="DIA48" s="126"/>
      <c r="DIB48" s="126"/>
      <c r="DIC48" s="126"/>
      <c r="DID48" s="126"/>
      <c r="DIE48" s="126"/>
      <c r="DIF48" s="126"/>
      <c r="DIG48" s="126"/>
      <c r="DIH48" s="126"/>
      <c r="DII48" s="126"/>
      <c r="DIJ48" s="126"/>
      <c r="DIK48" s="126"/>
      <c r="DIL48" s="126"/>
      <c r="DIM48" s="126"/>
      <c r="DIN48" s="126"/>
      <c r="DIO48" s="126"/>
      <c r="DIP48" s="126"/>
      <c r="DIQ48" s="126"/>
      <c r="DIR48" s="126"/>
      <c r="DIS48" s="126"/>
      <c r="DIT48" s="126"/>
      <c r="DIU48" s="126"/>
      <c r="DIV48" s="126"/>
      <c r="DIW48" s="126"/>
      <c r="DIX48" s="126"/>
      <c r="DIY48" s="126"/>
      <c r="DIZ48" s="126"/>
      <c r="DJA48" s="126"/>
      <c r="DJB48" s="126"/>
      <c r="DJC48" s="126"/>
      <c r="DJD48" s="126"/>
      <c r="DJE48" s="126"/>
      <c r="DJF48" s="126"/>
      <c r="DJG48" s="126"/>
      <c r="DJH48" s="126"/>
      <c r="DJI48" s="126"/>
      <c r="DJJ48" s="126"/>
      <c r="DJK48" s="126"/>
      <c r="DJL48" s="126"/>
      <c r="DJM48" s="126"/>
      <c r="DJN48" s="126"/>
      <c r="DJO48" s="126"/>
      <c r="DJP48" s="126"/>
      <c r="DJQ48" s="126"/>
      <c r="DJR48" s="126"/>
      <c r="DJS48" s="126"/>
      <c r="DJT48" s="126"/>
      <c r="DJU48" s="126"/>
      <c r="DJV48" s="126"/>
      <c r="DJW48" s="126"/>
      <c r="DJX48" s="126"/>
      <c r="DJY48" s="126"/>
      <c r="DJZ48" s="126"/>
      <c r="DKA48" s="126"/>
      <c r="DKB48" s="126"/>
      <c r="DKC48" s="126"/>
      <c r="DKD48" s="126"/>
      <c r="DKE48" s="126"/>
      <c r="DKF48" s="126"/>
      <c r="DKG48" s="126"/>
      <c r="DKH48" s="126"/>
      <c r="DKI48" s="126"/>
      <c r="DKJ48" s="126"/>
      <c r="DKK48" s="126"/>
      <c r="DKL48" s="126"/>
      <c r="DKM48" s="126"/>
      <c r="DKN48" s="126"/>
      <c r="DKO48" s="126"/>
      <c r="DKP48" s="126"/>
      <c r="DKQ48" s="126"/>
      <c r="DKR48" s="126"/>
      <c r="DKS48" s="126"/>
      <c r="DKT48" s="126"/>
      <c r="DKU48" s="126"/>
      <c r="DKV48" s="126"/>
      <c r="DKW48" s="126"/>
      <c r="DKX48" s="126"/>
      <c r="DKY48" s="126"/>
      <c r="DKZ48" s="126"/>
      <c r="DLA48" s="126"/>
      <c r="DLB48" s="126"/>
      <c r="DLC48" s="126"/>
      <c r="DLD48" s="126"/>
      <c r="DLE48" s="126"/>
      <c r="DLF48" s="126"/>
      <c r="DLG48" s="126"/>
      <c r="DLH48" s="126"/>
      <c r="DLI48" s="126"/>
      <c r="DLJ48" s="126"/>
      <c r="DLK48" s="126"/>
      <c r="DLL48" s="126"/>
      <c r="DLM48" s="126"/>
      <c r="DLN48" s="126"/>
      <c r="DLO48" s="126"/>
      <c r="DLP48" s="126"/>
      <c r="DLQ48" s="126"/>
      <c r="DLR48" s="126"/>
      <c r="DLS48" s="126"/>
      <c r="DLT48" s="126"/>
      <c r="DLU48" s="126"/>
      <c r="DLV48" s="126"/>
      <c r="DLW48" s="126"/>
      <c r="DLX48" s="126"/>
      <c r="DLY48" s="126"/>
      <c r="DLZ48" s="126"/>
      <c r="DMA48" s="126"/>
      <c r="DMB48" s="126"/>
      <c r="DMC48" s="126"/>
      <c r="DMD48" s="126"/>
      <c r="DME48" s="126"/>
      <c r="DMF48" s="126"/>
      <c r="DMG48" s="126"/>
      <c r="DMH48" s="126"/>
      <c r="DMI48" s="126"/>
      <c r="DMJ48" s="126"/>
      <c r="DMK48" s="126"/>
      <c r="DML48" s="126"/>
      <c r="DMM48" s="126"/>
      <c r="DMN48" s="126"/>
      <c r="DMO48" s="126"/>
      <c r="DMP48" s="126"/>
      <c r="DMQ48" s="126"/>
      <c r="DMR48" s="126"/>
      <c r="DMS48" s="126"/>
      <c r="DMT48" s="126"/>
      <c r="DMU48" s="126"/>
      <c r="DMV48" s="126"/>
      <c r="DMW48" s="126"/>
      <c r="DMX48" s="126"/>
      <c r="DMY48" s="126"/>
      <c r="DMZ48" s="126"/>
      <c r="DNA48" s="126"/>
      <c r="DNB48" s="126"/>
      <c r="DNC48" s="126"/>
      <c r="DND48" s="126"/>
      <c r="DNE48" s="126"/>
      <c r="DNF48" s="126"/>
      <c r="DNG48" s="126"/>
      <c r="DNH48" s="126"/>
      <c r="DNI48" s="126"/>
      <c r="DNJ48" s="126"/>
      <c r="DNK48" s="126"/>
      <c r="DNL48" s="126"/>
      <c r="DNM48" s="126"/>
      <c r="DNN48" s="126"/>
      <c r="DNO48" s="126"/>
      <c r="DNP48" s="126"/>
      <c r="DNQ48" s="126"/>
      <c r="DNR48" s="126"/>
      <c r="DNS48" s="126"/>
      <c r="DNT48" s="126"/>
      <c r="DNU48" s="126"/>
      <c r="DNV48" s="126"/>
      <c r="DNW48" s="126"/>
      <c r="DNX48" s="126"/>
      <c r="DNY48" s="126"/>
      <c r="DNZ48" s="126"/>
      <c r="DOA48" s="126"/>
      <c r="DOB48" s="126"/>
      <c r="DOC48" s="126"/>
      <c r="DOD48" s="126"/>
      <c r="DOE48" s="126"/>
      <c r="DOF48" s="126"/>
      <c r="DOG48" s="126"/>
      <c r="DOH48" s="126"/>
      <c r="DOI48" s="126"/>
      <c r="DOJ48" s="126"/>
      <c r="DOK48" s="126"/>
      <c r="DOL48" s="126"/>
      <c r="DOM48" s="126"/>
      <c r="DON48" s="126"/>
      <c r="DOO48" s="126"/>
      <c r="DOP48" s="126"/>
      <c r="DOQ48" s="126"/>
      <c r="DOR48" s="126"/>
      <c r="DOS48" s="126"/>
      <c r="DOT48" s="126"/>
      <c r="DOU48" s="126"/>
      <c r="DOV48" s="126"/>
      <c r="DOW48" s="126"/>
      <c r="DOX48" s="126"/>
      <c r="DOY48" s="126"/>
      <c r="DOZ48" s="126"/>
      <c r="DPA48" s="126"/>
      <c r="DPB48" s="126"/>
      <c r="DPC48" s="126"/>
      <c r="DPD48" s="126"/>
      <c r="DPE48" s="126"/>
      <c r="DPF48" s="126"/>
      <c r="DPG48" s="126"/>
      <c r="DPH48" s="126"/>
      <c r="DPI48" s="126"/>
      <c r="DPJ48" s="126"/>
      <c r="DPK48" s="126"/>
      <c r="DPL48" s="126"/>
      <c r="DPM48" s="126"/>
      <c r="DPN48" s="126"/>
      <c r="DPO48" s="126"/>
      <c r="DPP48" s="126"/>
      <c r="DPQ48" s="126"/>
      <c r="DPR48" s="126"/>
      <c r="DPS48" s="126"/>
      <c r="DPT48" s="126"/>
      <c r="DPU48" s="126"/>
      <c r="DPV48" s="126"/>
      <c r="DPW48" s="126"/>
      <c r="DPX48" s="126"/>
      <c r="DPY48" s="126"/>
      <c r="DPZ48" s="126"/>
      <c r="DQA48" s="126"/>
      <c r="DQB48" s="126"/>
      <c r="DQC48" s="126"/>
      <c r="DQD48" s="126"/>
      <c r="DQE48" s="126"/>
      <c r="DQF48" s="126"/>
      <c r="DQG48" s="126"/>
      <c r="DQH48" s="126"/>
      <c r="DQI48" s="126"/>
      <c r="DQJ48" s="126"/>
      <c r="DQK48" s="126"/>
      <c r="DQL48" s="126"/>
      <c r="DQM48" s="126"/>
      <c r="DQN48" s="126"/>
      <c r="DQO48" s="126"/>
      <c r="DQP48" s="126"/>
      <c r="DQQ48" s="126"/>
      <c r="DQR48" s="126"/>
      <c r="DQS48" s="126"/>
      <c r="DQT48" s="126"/>
      <c r="DQU48" s="126"/>
      <c r="DQV48" s="126"/>
      <c r="DQW48" s="126"/>
      <c r="DQX48" s="126"/>
      <c r="DQY48" s="126"/>
      <c r="DQZ48" s="126"/>
      <c r="DRA48" s="126"/>
      <c r="DRB48" s="126"/>
      <c r="DRC48" s="126"/>
      <c r="DRD48" s="126"/>
      <c r="DRE48" s="126"/>
      <c r="DRF48" s="126"/>
      <c r="DRG48" s="126"/>
      <c r="DRH48" s="126"/>
      <c r="DRI48" s="126"/>
      <c r="DRJ48" s="126"/>
      <c r="DRK48" s="126"/>
      <c r="DRL48" s="126"/>
      <c r="DRM48" s="126"/>
      <c r="DRN48" s="126"/>
      <c r="DRO48" s="126"/>
      <c r="DRP48" s="126"/>
      <c r="DRQ48" s="126"/>
      <c r="DRR48" s="126"/>
      <c r="DRS48" s="126"/>
      <c r="DRT48" s="126"/>
      <c r="DRU48" s="126"/>
      <c r="DRV48" s="126"/>
      <c r="DRW48" s="126"/>
      <c r="DRX48" s="126"/>
      <c r="DRY48" s="126"/>
      <c r="DRZ48" s="126"/>
      <c r="DSA48" s="126"/>
      <c r="DSB48" s="126"/>
      <c r="DSC48" s="126"/>
      <c r="DSD48" s="126"/>
      <c r="DSE48" s="126"/>
      <c r="DSF48" s="126"/>
      <c r="DSG48" s="126"/>
      <c r="DSH48" s="126"/>
      <c r="DSI48" s="126"/>
      <c r="DSJ48" s="126"/>
      <c r="DSK48" s="126"/>
      <c r="DSL48" s="126"/>
      <c r="DSM48" s="126"/>
      <c r="DSN48" s="126"/>
      <c r="DSO48" s="126"/>
      <c r="DSP48" s="126"/>
      <c r="DSQ48" s="126"/>
      <c r="DSR48" s="126"/>
      <c r="DSS48" s="126"/>
      <c r="DST48" s="126"/>
      <c r="DSU48" s="126"/>
      <c r="DSV48" s="126"/>
      <c r="DSW48" s="126"/>
      <c r="DSX48" s="126"/>
      <c r="DSY48" s="126"/>
      <c r="DSZ48" s="126"/>
      <c r="DTA48" s="126"/>
      <c r="DTB48" s="126"/>
      <c r="DTC48" s="126"/>
      <c r="DTD48" s="126"/>
      <c r="DTE48" s="126"/>
      <c r="DTF48" s="126"/>
      <c r="DTG48" s="126"/>
      <c r="DTH48" s="126"/>
      <c r="DTI48" s="126"/>
      <c r="DTJ48" s="126"/>
      <c r="DTK48" s="126"/>
      <c r="DTL48" s="126"/>
      <c r="DTM48" s="126"/>
      <c r="DTN48" s="126"/>
      <c r="DTO48" s="126"/>
      <c r="DTP48" s="126"/>
      <c r="DTQ48" s="126"/>
      <c r="DTR48" s="126"/>
      <c r="DTS48" s="126"/>
      <c r="DTT48" s="126"/>
      <c r="DTU48" s="126"/>
      <c r="DTV48" s="126"/>
      <c r="DTW48" s="126"/>
      <c r="DTX48" s="126"/>
      <c r="DTY48" s="126"/>
      <c r="DTZ48" s="126"/>
      <c r="DUA48" s="126"/>
      <c r="DUB48" s="126"/>
      <c r="DUC48" s="126"/>
      <c r="DUD48" s="126"/>
      <c r="DUE48" s="126"/>
      <c r="DUF48" s="126"/>
      <c r="DUG48" s="126"/>
      <c r="DUH48" s="126"/>
      <c r="DUI48" s="126"/>
      <c r="DUJ48" s="126"/>
      <c r="DUK48" s="126"/>
      <c r="DUL48" s="126"/>
      <c r="DUM48" s="126"/>
      <c r="DUN48" s="126"/>
      <c r="DUO48" s="126"/>
      <c r="DUP48" s="126"/>
      <c r="DUQ48" s="126"/>
      <c r="DUR48" s="126"/>
      <c r="DUS48" s="126"/>
      <c r="DUT48" s="126"/>
      <c r="DUU48" s="126"/>
      <c r="DUV48" s="126"/>
      <c r="DUW48" s="126"/>
      <c r="DUX48" s="126"/>
      <c r="DUY48" s="126"/>
      <c r="DUZ48" s="126"/>
      <c r="DVA48" s="126"/>
      <c r="DVB48" s="126"/>
      <c r="DVC48" s="126"/>
      <c r="DVD48" s="126"/>
      <c r="DVE48" s="126"/>
      <c r="DVF48" s="126"/>
      <c r="DVG48" s="126"/>
      <c r="DVH48" s="126"/>
      <c r="DVI48" s="126"/>
      <c r="DVJ48" s="126"/>
      <c r="DVK48" s="126"/>
      <c r="DVL48" s="126"/>
      <c r="DVM48" s="126"/>
      <c r="DVN48" s="126"/>
      <c r="DVO48" s="126"/>
      <c r="DVP48" s="126"/>
      <c r="DVQ48" s="126"/>
      <c r="DVR48" s="126"/>
      <c r="DVS48" s="126"/>
      <c r="DVT48" s="126"/>
      <c r="DVU48" s="126"/>
      <c r="DVV48" s="126"/>
      <c r="DVW48" s="126"/>
      <c r="DVX48" s="126"/>
      <c r="DVY48" s="126"/>
      <c r="DVZ48" s="126"/>
      <c r="DWA48" s="126"/>
      <c r="DWB48" s="126"/>
      <c r="DWC48" s="126"/>
      <c r="DWD48" s="126"/>
      <c r="DWE48" s="126"/>
      <c r="DWF48" s="126"/>
      <c r="DWG48" s="126"/>
      <c r="DWH48" s="126"/>
      <c r="DWI48" s="126"/>
      <c r="DWJ48" s="126"/>
      <c r="DWK48" s="126"/>
      <c r="DWL48" s="126"/>
      <c r="DWM48" s="126"/>
      <c r="DWN48" s="126"/>
      <c r="DWO48" s="126"/>
      <c r="DWP48" s="126"/>
      <c r="DWQ48" s="126"/>
      <c r="DWR48" s="126"/>
      <c r="DWS48" s="126"/>
      <c r="DWT48" s="126"/>
      <c r="DWU48" s="126"/>
      <c r="DWV48" s="126"/>
      <c r="DWW48" s="126"/>
      <c r="DWX48" s="126"/>
      <c r="DWY48" s="126"/>
      <c r="DWZ48" s="126"/>
      <c r="DXA48" s="126"/>
      <c r="DXB48" s="126"/>
      <c r="DXC48" s="126"/>
      <c r="DXD48" s="126"/>
      <c r="DXE48" s="126"/>
      <c r="DXF48" s="126"/>
      <c r="DXG48" s="126"/>
      <c r="DXH48" s="126"/>
      <c r="DXI48" s="126"/>
      <c r="DXJ48" s="126"/>
      <c r="DXK48" s="126"/>
      <c r="DXL48" s="126"/>
      <c r="DXM48" s="126"/>
      <c r="DXN48" s="126"/>
      <c r="DXO48" s="126"/>
      <c r="DXP48" s="126"/>
      <c r="DXQ48" s="126"/>
      <c r="DXR48" s="126"/>
      <c r="DXS48" s="126"/>
      <c r="DXT48" s="126"/>
      <c r="DXU48" s="126"/>
      <c r="DXV48" s="126"/>
      <c r="DXW48" s="126"/>
      <c r="DXX48" s="126"/>
      <c r="DXY48" s="126"/>
      <c r="DXZ48" s="126"/>
      <c r="DYA48" s="126"/>
      <c r="DYB48" s="126"/>
      <c r="DYC48" s="126"/>
      <c r="DYD48" s="126"/>
      <c r="DYE48" s="126"/>
      <c r="DYF48" s="126"/>
      <c r="DYG48" s="126"/>
      <c r="DYH48" s="126"/>
      <c r="DYI48" s="126"/>
      <c r="DYJ48" s="126"/>
      <c r="DYK48" s="126"/>
      <c r="DYL48" s="126"/>
      <c r="DYM48" s="126"/>
      <c r="DYN48" s="126"/>
      <c r="DYO48" s="126"/>
      <c r="DYP48" s="126"/>
      <c r="DYQ48" s="126"/>
      <c r="DYR48" s="126"/>
      <c r="DYS48" s="126"/>
      <c r="DYT48" s="126"/>
      <c r="DYU48" s="126"/>
      <c r="DYV48" s="126"/>
      <c r="DYW48" s="126"/>
      <c r="DYX48" s="126"/>
      <c r="DYY48" s="126"/>
      <c r="DYZ48" s="126"/>
      <c r="DZA48" s="126"/>
      <c r="DZB48" s="126"/>
      <c r="DZC48" s="126"/>
      <c r="DZD48" s="126"/>
      <c r="DZE48" s="126"/>
      <c r="DZF48" s="126"/>
      <c r="DZG48" s="126"/>
      <c r="DZH48" s="126"/>
      <c r="DZI48" s="126"/>
      <c r="DZJ48" s="126"/>
      <c r="DZK48" s="126"/>
      <c r="DZL48" s="126"/>
      <c r="DZM48" s="126"/>
      <c r="DZN48" s="126"/>
      <c r="DZO48" s="126"/>
      <c r="DZP48" s="126"/>
      <c r="DZQ48" s="126"/>
      <c r="DZR48" s="126"/>
      <c r="DZS48" s="126"/>
      <c r="DZT48" s="126"/>
      <c r="DZU48" s="126"/>
      <c r="DZV48" s="126"/>
      <c r="DZW48" s="126"/>
      <c r="DZX48" s="126"/>
      <c r="DZY48" s="126"/>
      <c r="DZZ48" s="126"/>
      <c r="EAA48" s="126"/>
      <c r="EAB48" s="126"/>
      <c r="EAC48" s="126"/>
      <c r="EAD48" s="126"/>
      <c r="EAE48" s="126"/>
      <c r="EAF48" s="126"/>
      <c r="EAG48" s="126"/>
      <c r="EAH48" s="126"/>
      <c r="EAI48" s="126"/>
      <c r="EAJ48" s="126"/>
      <c r="EAK48" s="126"/>
      <c r="EAL48" s="126"/>
      <c r="EAM48" s="126"/>
      <c r="EAN48" s="126"/>
      <c r="EAO48" s="126"/>
      <c r="EAP48" s="126"/>
      <c r="EAQ48" s="126"/>
      <c r="EAR48" s="126"/>
      <c r="EAS48" s="126"/>
      <c r="EAT48" s="126"/>
      <c r="EAU48" s="126"/>
      <c r="EAV48" s="126"/>
      <c r="EAW48" s="126"/>
      <c r="EAX48" s="126"/>
      <c r="EAY48" s="126"/>
      <c r="EAZ48" s="126"/>
      <c r="EBA48" s="126"/>
      <c r="EBB48" s="126"/>
      <c r="EBC48" s="126"/>
      <c r="EBD48" s="126"/>
      <c r="EBE48" s="126"/>
      <c r="EBF48" s="126"/>
      <c r="EBG48" s="126"/>
      <c r="EBH48" s="126"/>
      <c r="EBI48" s="126"/>
      <c r="EBJ48" s="126"/>
      <c r="EBK48" s="126"/>
      <c r="EBL48" s="126"/>
      <c r="EBM48" s="126"/>
      <c r="EBN48" s="126"/>
      <c r="EBO48" s="126"/>
      <c r="EBP48" s="126"/>
      <c r="EBQ48" s="126"/>
      <c r="EBR48" s="126"/>
      <c r="EBS48" s="126"/>
      <c r="EBT48" s="126"/>
      <c r="EBU48" s="126"/>
      <c r="EBV48" s="126"/>
      <c r="EBW48" s="126"/>
      <c r="EBX48" s="126"/>
      <c r="EBY48" s="126"/>
      <c r="EBZ48" s="126"/>
      <c r="ECA48" s="126"/>
      <c r="ECB48" s="126"/>
      <c r="ECC48" s="126"/>
      <c r="ECD48" s="126"/>
      <c r="ECE48" s="126"/>
      <c r="ECF48" s="126"/>
      <c r="ECG48" s="126"/>
      <c r="ECH48" s="126"/>
      <c r="ECI48" s="126"/>
      <c r="ECJ48" s="126"/>
      <c r="ECK48" s="126"/>
      <c r="ECL48" s="126"/>
      <c r="ECM48" s="126"/>
      <c r="ECN48" s="126"/>
      <c r="ECO48" s="126"/>
      <c r="ECP48" s="126"/>
      <c r="ECQ48" s="126"/>
      <c r="ECR48" s="126"/>
      <c r="ECS48" s="126"/>
      <c r="ECT48" s="126"/>
      <c r="ECU48" s="126"/>
      <c r="ECV48" s="126"/>
      <c r="ECW48" s="126"/>
      <c r="ECX48" s="126"/>
      <c r="ECY48" s="126"/>
      <c r="ECZ48" s="126"/>
      <c r="EDA48" s="126"/>
      <c r="EDB48" s="126"/>
      <c r="EDC48" s="126"/>
      <c r="EDD48" s="126"/>
      <c r="EDE48" s="126"/>
      <c r="EDF48" s="126"/>
      <c r="EDG48" s="126"/>
      <c r="EDH48" s="126"/>
      <c r="EDI48" s="126"/>
      <c r="EDJ48" s="126"/>
      <c r="EDK48" s="126"/>
      <c r="EDL48" s="126"/>
      <c r="EDM48" s="126"/>
      <c r="EDN48" s="126"/>
      <c r="EDO48" s="126"/>
      <c r="EDP48" s="126"/>
      <c r="EDQ48" s="126"/>
      <c r="EDR48" s="126"/>
      <c r="EDS48" s="126"/>
      <c r="EDT48" s="126"/>
      <c r="EDU48" s="126"/>
      <c r="EDV48" s="126"/>
      <c r="EDW48" s="126"/>
      <c r="EDX48" s="126"/>
      <c r="EDY48" s="126"/>
      <c r="EDZ48" s="126"/>
      <c r="EEA48" s="126"/>
      <c r="EEB48" s="126"/>
      <c r="EEC48" s="126"/>
      <c r="EED48" s="126"/>
      <c r="EEE48" s="126"/>
      <c r="EEF48" s="126"/>
      <c r="EEG48" s="126"/>
      <c r="EEH48" s="126"/>
      <c r="EEI48" s="126"/>
      <c r="EEJ48" s="126"/>
      <c r="EEK48" s="126"/>
      <c r="EEL48" s="126"/>
      <c r="EEM48" s="126"/>
      <c r="EEN48" s="126"/>
      <c r="EEO48" s="126"/>
      <c r="EEP48" s="126"/>
      <c r="EEQ48" s="126"/>
      <c r="EER48" s="126"/>
      <c r="EES48" s="126"/>
      <c r="EET48" s="126"/>
      <c r="EEU48" s="126"/>
      <c r="EEV48" s="126"/>
      <c r="EEW48" s="126"/>
      <c r="EEX48" s="126"/>
      <c r="EEY48" s="126"/>
      <c r="EEZ48" s="126"/>
      <c r="EFA48" s="126"/>
      <c r="EFB48" s="126"/>
      <c r="EFC48" s="126"/>
      <c r="EFD48" s="126"/>
      <c r="EFE48" s="126"/>
      <c r="EFF48" s="126"/>
      <c r="EFG48" s="126"/>
      <c r="EFH48" s="126"/>
      <c r="EFI48" s="126"/>
      <c r="EFJ48" s="126"/>
      <c r="EFK48" s="126"/>
      <c r="EFL48" s="126"/>
      <c r="EFM48" s="126"/>
      <c r="EFN48" s="126"/>
      <c r="EFO48" s="126"/>
      <c r="EFP48" s="126"/>
      <c r="EFQ48" s="126"/>
      <c r="EFR48" s="126"/>
      <c r="EFS48" s="126"/>
      <c r="EFT48" s="126"/>
      <c r="EFU48" s="126"/>
      <c r="EFV48" s="126"/>
      <c r="EFW48" s="126"/>
      <c r="EFX48" s="126"/>
      <c r="EFY48" s="126"/>
      <c r="EFZ48" s="126"/>
      <c r="EGA48" s="126"/>
      <c r="EGB48" s="126"/>
      <c r="EGC48" s="126"/>
      <c r="EGD48" s="126"/>
      <c r="EGE48" s="126"/>
      <c r="EGF48" s="126"/>
      <c r="EGG48" s="126"/>
      <c r="EGH48" s="126"/>
      <c r="EGI48" s="126"/>
      <c r="EGJ48" s="126"/>
      <c r="EGK48" s="126"/>
      <c r="EGL48" s="126"/>
      <c r="EGM48" s="126"/>
      <c r="EGN48" s="126"/>
      <c r="EGO48" s="126"/>
      <c r="EGP48" s="126"/>
      <c r="EGQ48" s="126"/>
      <c r="EGR48" s="126"/>
      <c r="EGS48" s="126"/>
      <c r="EGT48" s="126"/>
      <c r="EGU48" s="126"/>
      <c r="EGV48" s="126"/>
      <c r="EGW48" s="126"/>
      <c r="EGX48" s="126"/>
      <c r="EGY48" s="126"/>
      <c r="EGZ48" s="126"/>
      <c r="EHA48" s="126"/>
      <c r="EHB48" s="126"/>
      <c r="EHC48" s="126"/>
      <c r="EHD48" s="126"/>
      <c r="EHE48" s="126"/>
      <c r="EHF48" s="126"/>
      <c r="EHG48" s="126"/>
      <c r="EHH48" s="126"/>
      <c r="EHI48" s="126"/>
      <c r="EHJ48" s="126"/>
      <c r="EHK48" s="126"/>
      <c r="EHL48" s="126"/>
      <c r="EHM48" s="126"/>
      <c r="EHN48" s="126"/>
      <c r="EHO48" s="126"/>
      <c r="EHP48" s="126"/>
      <c r="EHQ48" s="126"/>
      <c r="EHR48" s="126"/>
      <c r="EHS48" s="126"/>
      <c r="EHT48" s="126"/>
      <c r="EHU48" s="126"/>
      <c r="EHV48" s="126"/>
      <c r="EHW48" s="126"/>
      <c r="EHX48" s="126"/>
      <c r="EHY48" s="126"/>
      <c r="EHZ48" s="126"/>
      <c r="EIA48" s="126"/>
      <c r="EIB48" s="126"/>
      <c r="EIC48" s="126"/>
      <c r="EID48" s="126"/>
      <c r="EIE48" s="126"/>
      <c r="EIF48" s="126"/>
      <c r="EIG48" s="126"/>
      <c r="EIH48" s="126"/>
      <c r="EII48" s="126"/>
      <c r="EIJ48" s="126"/>
      <c r="EIK48" s="126"/>
      <c r="EIL48" s="126"/>
      <c r="EIM48" s="126"/>
      <c r="EIN48" s="126"/>
      <c r="EIO48" s="126"/>
      <c r="EIP48" s="126"/>
      <c r="EIQ48" s="126"/>
      <c r="EIR48" s="126"/>
      <c r="EIS48" s="126"/>
      <c r="EIT48" s="126"/>
      <c r="EIU48" s="126"/>
      <c r="EIV48" s="126"/>
      <c r="EIW48" s="126"/>
      <c r="EIX48" s="126"/>
      <c r="EIY48" s="126"/>
      <c r="EIZ48" s="126"/>
      <c r="EJA48" s="126"/>
      <c r="EJB48" s="126"/>
      <c r="EJC48" s="126"/>
      <c r="EJD48" s="126"/>
      <c r="EJE48" s="126"/>
      <c r="EJF48" s="126"/>
      <c r="EJG48" s="126"/>
      <c r="EJH48" s="126"/>
      <c r="EJI48" s="126"/>
      <c r="EJJ48" s="126"/>
      <c r="EJK48" s="126"/>
      <c r="EJL48" s="126"/>
      <c r="EJM48" s="126"/>
      <c r="EJN48" s="126"/>
      <c r="EJO48" s="126"/>
      <c r="EJP48" s="126"/>
      <c r="EJQ48" s="126"/>
      <c r="EJR48" s="126"/>
      <c r="EJS48" s="126"/>
      <c r="EJT48" s="126"/>
      <c r="EJU48" s="126"/>
      <c r="EJV48" s="126"/>
      <c r="EJW48" s="126"/>
      <c r="EJX48" s="126"/>
      <c r="EJY48" s="126"/>
      <c r="EJZ48" s="126"/>
      <c r="EKA48" s="126"/>
      <c r="EKB48" s="126"/>
      <c r="EKC48" s="126"/>
      <c r="EKD48" s="126"/>
      <c r="EKE48" s="126"/>
      <c r="EKF48" s="126"/>
      <c r="EKG48" s="126"/>
      <c r="EKH48" s="126"/>
      <c r="EKI48" s="126"/>
      <c r="EKJ48" s="126"/>
      <c r="EKK48" s="126"/>
      <c r="EKL48" s="126"/>
      <c r="EKM48" s="126"/>
      <c r="EKN48" s="126"/>
      <c r="EKO48" s="126"/>
      <c r="EKP48" s="126"/>
      <c r="EKQ48" s="126"/>
      <c r="EKR48" s="126"/>
      <c r="EKS48" s="126"/>
      <c r="EKT48" s="126"/>
      <c r="EKU48" s="126"/>
      <c r="EKV48" s="126"/>
      <c r="EKW48" s="126"/>
      <c r="EKX48" s="126"/>
      <c r="EKY48" s="126"/>
      <c r="EKZ48" s="126"/>
      <c r="ELA48" s="126"/>
      <c r="ELB48" s="126"/>
      <c r="ELC48" s="126"/>
      <c r="ELD48" s="126"/>
      <c r="ELE48" s="126"/>
      <c r="ELF48" s="126"/>
      <c r="ELG48" s="126"/>
      <c r="ELH48" s="126"/>
      <c r="ELI48" s="126"/>
      <c r="ELJ48" s="126"/>
      <c r="ELK48" s="126"/>
      <c r="ELL48" s="126"/>
      <c r="ELM48" s="126"/>
      <c r="ELN48" s="126"/>
      <c r="ELO48" s="126"/>
      <c r="ELP48" s="126"/>
      <c r="ELQ48" s="126"/>
      <c r="ELR48" s="126"/>
      <c r="ELS48" s="126"/>
      <c r="ELT48" s="126"/>
      <c r="ELU48" s="126"/>
      <c r="ELV48" s="126"/>
      <c r="ELW48" s="126"/>
      <c r="ELX48" s="126"/>
      <c r="ELY48" s="126"/>
      <c r="ELZ48" s="126"/>
      <c r="EMA48" s="126"/>
      <c r="EMB48" s="126"/>
      <c r="EMC48" s="126"/>
      <c r="EMD48" s="126"/>
      <c r="EME48" s="126"/>
      <c r="EMF48" s="126"/>
      <c r="EMG48" s="126"/>
      <c r="EMH48" s="126"/>
      <c r="EMI48" s="126"/>
      <c r="EMJ48" s="126"/>
      <c r="EMK48" s="126"/>
      <c r="EML48" s="126"/>
      <c r="EMM48" s="126"/>
      <c r="EMN48" s="126"/>
      <c r="EMO48" s="126"/>
      <c r="EMP48" s="126"/>
      <c r="EMQ48" s="126"/>
      <c r="EMR48" s="126"/>
      <c r="EMS48" s="126"/>
      <c r="EMT48" s="126"/>
      <c r="EMU48" s="126"/>
      <c r="EMV48" s="126"/>
      <c r="EMW48" s="126"/>
      <c r="EMX48" s="126"/>
      <c r="EMY48" s="126"/>
      <c r="EMZ48" s="126"/>
      <c r="ENA48" s="126"/>
      <c r="ENB48" s="126"/>
      <c r="ENC48" s="126"/>
      <c r="END48" s="126"/>
      <c r="ENE48" s="126"/>
      <c r="ENF48" s="126"/>
      <c r="ENG48" s="126"/>
      <c r="ENH48" s="126"/>
      <c r="ENI48" s="126"/>
      <c r="ENJ48" s="126"/>
      <c r="ENK48" s="126"/>
      <c r="ENL48" s="126"/>
      <c r="ENM48" s="126"/>
      <c r="ENN48" s="126"/>
      <c r="ENO48" s="126"/>
      <c r="ENP48" s="126"/>
      <c r="ENQ48" s="126"/>
      <c r="ENR48" s="126"/>
      <c r="ENS48" s="126"/>
      <c r="ENT48" s="126"/>
      <c r="ENU48" s="126"/>
      <c r="ENV48" s="126"/>
      <c r="ENW48" s="126"/>
      <c r="ENX48" s="126"/>
      <c r="ENY48" s="126"/>
      <c r="ENZ48" s="126"/>
      <c r="EOA48" s="126"/>
      <c r="EOB48" s="126"/>
      <c r="EOC48" s="126"/>
      <c r="EOD48" s="126"/>
      <c r="EOE48" s="126"/>
      <c r="EOF48" s="126"/>
      <c r="EOG48" s="126"/>
      <c r="EOH48" s="126"/>
      <c r="EOI48" s="126"/>
      <c r="EOJ48" s="126"/>
      <c r="EOK48" s="126"/>
      <c r="EOL48" s="126"/>
      <c r="EOM48" s="126"/>
      <c r="EON48" s="126"/>
      <c r="EOO48" s="126"/>
      <c r="EOP48" s="126"/>
      <c r="EOQ48" s="126"/>
      <c r="EOR48" s="126"/>
      <c r="EOS48" s="126"/>
      <c r="EOT48" s="126"/>
      <c r="EOU48" s="126"/>
      <c r="EOV48" s="126"/>
      <c r="EOW48" s="126"/>
      <c r="EOX48" s="126"/>
      <c r="EOY48" s="126"/>
      <c r="EOZ48" s="126"/>
      <c r="EPA48" s="126"/>
      <c r="EPB48" s="126"/>
      <c r="EPC48" s="126"/>
      <c r="EPD48" s="126"/>
      <c r="EPE48" s="126"/>
      <c r="EPF48" s="126"/>
      <c r="EPG48" s="126"/>
      <c r="EPH48" s="126"/>
      <c r="EPI48" s="126"/>
      <c r="EPJ48" s="126"/>
      <c r="EPK48" s="126"/>
      <c r="EPL48" s="126"/>
      <c r="EPM48" s="126"/>
      <c r="EPN48" s="126"/>
      <c r="EPO48" s="126"/>
      <c r="EPP48" s="126"/>
      <c r="EPQ48" s="126"/>
      <c r="EPR48" s="126"/>
      <c r="EPS48" s="126"/>
      <c r="EPT48" s="126"/>
      <c r="EPU48" s="126"/>
      <c r="EPV48" s="126"/>
      <c r="EPW48" s="126"/>
      <c r="EPX48" s="126"/>
      <c r="EPY48" s="126"/>
      <c r="EPZ48" s="126"/>
      <c r="EQA48" s="126"/>
      <c r="EQB48" s="126"/>
      <c r="EQC48" s="126"/>
      <c r="EQD48" s="126"/>
      <c r="EQE48" s="126"/>
      <c r="EQF48" s="126"/>
      <c r="EQG48" s="126"/>
      <c r="EQH48" s="126"/>
      <c r="EQI48" s="126"/>
      <c r="EQJ48" s="126"/>
      <c r="EQK48" s="126"/>
      <c r="EQL48" s="126"/>
      <c r="EQM48" s="126"/>
      <c r="EQN48" s="126"/>
      <c r="EQO48" s="126"/>
      <c r="EQP48" s="126"/>
      <c r="EQQ48" s="126"/>
      <c r="EQR48" s="126"/>
      <c r="EQS48" s="126"/>
      <c r="EQT48" s="126"/>
      <c r="EQU48" s="126"/>
      <c r="EQV48" s="126"/>
      <c r="EQW48" s="126"/>
      <c r="EQX48" s="126"/>
      <c r="EQY48" s="126"/>
      <c r="EQZ48" s="126"/>
      <c r="ERA48" s="126"/>
      <c r="ERB48" s="126"/>
      <c r="ERC48" s="126"/>
      <c r="ERD48" s="126"/>
      <c r="ERE48" s="126"/>
      <c r="ERF48" s="126"/>
      <c r="ERG48" s="126"/>
      <c r="ERH48" s="126"/>
      <c r="ERI48" s="126"/>
      <c r="ERJ48" s="126"/>
      <c r="ERK48" s="126"/>
      <c r="ERL48" s="126"/>
      <c r="ERM48" s="126"/>
      <c r="ERN48" s="126"/>
      <c r="ERO48" s="126"/>
      <c r="ERP48" s="126"/>
      <c r="ERQ48" s="126"/>
      <c r="ERR48" s="126"/>
      <c r="ERS48" s="126"/>
      <c r="ERT48" s="126"/>
      <c r="ERU48" s="126"/>
      <c r="ERV48" s="126"/>
      <c r="ERW48" s="126"/>
      <c r="ERX48" s="126"/>
      <c r="ERY48" s="126"/>
      <c r="ERZ48" s="126"/>
      <c r="ESA48" s="126"/>
      <c r="ESB48" s="126"/>
      <c r="ESC48" s="126"/>
      <c r="ESD48" s="126"/>
      <c r="ESE48" s="126"/>
      <c r="ESF48" s="126"/>
      <c r="ESG48" s="126"/>
      <c r="ESH48" s="126"/>
      <c r="ESI48" s="126"/>
      <c r="ESJ48" s="126"/>
      <c r="ESK48" s="126"/>
      <c r="ESL48" s="126"/>
      <c r="ESM48" s="126"/>
      <c r="ESN48" s="126"/>
      <c r="ESO48" s="126"/>
      <c r="ESP48" s="126"/>
      <c r="ESQ48" s="126"/>
      <c r="ESR48" s="126"/>
      <c r="ESS48" s="126"/>
      <c r="EST48" s="126"/>
      <c r="ESU48" s="126"/>
      <c r="ESV48" s="126"/>
      <c r="ESW48" s="126"/>
      <c r="ESX48" s="126"/>
      <c r="ESY48" s="126"/>
      <c r="ESZ48" s="126"/>
      <c r="ETA48" s="126"/>
      <c r="ETB48" s="126"/>
      <c r="ETC48" s="126"/>
      <c r="ETD48" s="126"/>
      <c r="ETE48" s="126"/>
      <c r="ETF48" s="126"/>
      <c r="ETG48" s="126"/>
      <c r="ETH48" s="126"/>
      <c r="ETI48" s="126"/>
      <c r="ETJ48" s="126"/>
      <c r="ETK48" s="126"/>
      <c r="ETL48" s="126"/>
      <c r="ETM48" s="126"/>
      <c r="ETN48" s="126"/>
      <c r="ETO48" s="126"/>
      <c r="ETP48" s="126"/>
      <c r="ETQ48" s="126"/>
      <c r="ETR48" s="126"/>
      <c r="ETS48" s="126"/>
      <c r="ETT48" s="126"/>
      <c r="ETU48" s="126"/>
      <c r="ETV48" s="126"/>
      <c r="ETW48" s="126"/>
      <c r="ETX48" s="126"/>
      <c r="ETY48" s="126"/>
      <c r="ETZ48" s="126"/>
      <c r="EUA48" s="126"/>
      <c r="EUB48" s="126"/>
      <c r="EUC48" s="126"/>
      <c r="EUD48" s="126"/>
      <c r="EUE48" s="126"/>
      <c r="EUF48" s="126"/>
      <c r="EUG48" s="126"/>
      <c r="EUH48" s="126"/>
      <c r="EUI48" s="126"/>
      <c r="EUJ48" s="126"/>
      <c r="EUK48" s="126"/>
      <c r="EUL48" s="126"/>
      <c r="EUM48" s="126"/>
      <c r="EUN48" s="126"/>
      <c r="EUO48" s="126"/>
      <c r="EUP48" s="126"/>
      <c r="EUQ48" s="126"/>
      <c r="EUR48" s="126"/>
      <c r="EUS48" s="126"/>
      <c r="EUT48" s="126"/>
      <c r="EUU48" s="126"/>
      <c r="EUV48" s="126"/>
      <c r="EUW48" s="126"/>
      <c r="EUX48" s="126"/>
      <c r="EUY48" s="126"/>
      <c r="EUZ48" s="126"/>
      <c r="EVA48" s="126"/>
      <c r="EVB48" s="126"/>
      <c r="EVC48" s="126"/>
      <c r="EVD48" s="126"/>
      <c r="EVE48" s="126"/>
      <c r="EVF48" s="126"/>
      <c r="EVG48" s="126"/>
      <c r="EVH48" s="126"/>
      <c r="EVI48" s="126"/>
      <c r="EVJ48" s="126"/>
      <c r="EVK48" s="126"/>
      <c r="EVL48" s="126"/>
      <c r="EVM48" s="126"/>
      <c r="EVN48" s="126"/>
      <c r="EVO48" s="126"/>
      <c r="EVP48" s="126"/>
      <c r="EVQ48" s="126"/>
      <c r="EVR48" s="126"/>
      <c r="EVS48" s="126"/>
      <c r="EVT48" s="126"/>
      <c r="EVU48" s="126"/>
      <c r="EVV48" s="126"/>
      <c r="EVW48" s="126"/>
      <c r="EVX48" s="126"/>
      <c r="EVY48" s="126"/>
      <c r="EVZ48" s="126"/>
      <c r="EWA48" s="126"/>
      <c r="EWB48" s="126"/>
      <c r="EWC48" s="126"/>
      <c r="EWD48" s="126"/>
      <c r="EWE48" s="126"/>
      <c r="EWF48" s="126"/>
      <c r="EWG48" s="126"/>
      <c r="EWH48" s="126"/>
      <c r="EWI48" s="126"/>
      <c r="EWJ48" s="126"/>
      <c r="EWK48" s="126"/>
      <c r="EWL48" s="126"/>
      <c r="EWM48" s="126"/>
      <c r="EWN48" s="126"/>
      <c r="EWO48" s="126"/>
      <c r="EWP48" s="126"/>
      <c r="EWQ48" s="126"/>
      <c r="EWR48" s="126"/>
      <c r="EWS48" s="126"/>
      <c r="EWT48" s="126"/>
      <c r="EWU48" s="126"/>
      <c r="EWV48" s="126"/>
      <c r="EWW48" s="126"/>
      <c r="EWX48" s="126"/>
      <c r="EWY48" s="126"/>
      <c r="EWZ48" s="126"/>
      <c r="EXA48" s="126"/>
      <c r="EXB48" s="126"/>
      <c r="EXC48" s="126"/>
      <c r="EXD48" s="126"/>
      <c r="EXE48" s="126"/>
      <c r="EXF48" s="126"/>
      <c r="EXG48" s="126"/>
      <c r="EXH48" s="126"/>
      <c r="EXI48" s="126"/>
      <c r="EXJ48" s="126"/>
      <c r="EXK48" s="126"/>
      <c r="EXL48" s="126"/>
      <c r="EXM48" s="126"/>
      <c r="EXN48" s="126"/>
      <c r="EXO48" s="126"/>
      <c r="EXP48" s="126"/>
      <c r="EXQ48" s="126"/>
      <c r="EXR48" s="126"/>
      <c r="EXS48" s="126"/>
      <c r="EXT48" s="126"/>
      <c r="EXU48" s="126"/>
      <c r="EXV48" s="126"/>
      <c r="EXW48" s="126"/>
      <c r="EXX48" s="126"/>
      <c r="EXY48" s="126"/>
      <c r="EXZ48" s="126"/>
      <c r="EYA48" s="126"/>
      <c r="EYB48" s="126"/>
      <c r="EYC48" s="126"/>
      <c r="EYD48" s="126"/>
      <c r="EYE48" s="126"/>
      <c r="EYF48" s="126"/>
      <c r="EYG48" s="126"/>
      <c r="EYH48" s="126"/>
      <c r="EYI48" s="126"/>
      <c r="EYJ48" s="126"/>
      <c r="EYK48" s="126"/>
      <c r="EYL48" s="126"/>
      <c r="EYM48" s="126"/>
      <c r="EYN48" s="126"/>
      <c r="EYO48" s="126"/>
      <c r="EYP48" s="126"/>
      <c r="EYQ48" s="126"/>
      <c r="EYR48" s="126"/>
      <c r="EYS48" s="126"/>
      <c r="EYT48" s="126"/>
      <c r="EYU48" s="126"/>
      <c r="EYV48" s="126"/>
      <c r="EYW48" s="126"/>
      <c r="EYX48" s="126"/>
      <c r="EYY48" s="126"/>
      <c r="EYZ48" s="126"/>
      <c r="EZA48" s="126"/>
      <c r="EZB48" s="126"/>
      <c r="EZC48" s="126"/>
      <c r="EZD48" s="126"/>
      <c r="EZE48" s="126"/>
      <c r="EZF48" s="126"/>
      <c r="EZG48" s="126"/>
      <c r="EZH48" s="126"/>
      <c r="EZI48" s="126"/>
      <c r="EZJ48" s="126"/>
      <c r="EZK48" s="126"/>
      <c r="EZL48" s="126"/>
      <c r="EZM48" s="126"/>
      <c r="EZN48" s="126"/>
      <c r="EZO48" s="126"/>
      <c r="EZP48" s="126"/>
      <c r="EZQ48" s="126"/>
      <c r="EZR48" s="126"/>
      <c r="EZS48" s="126"/>
      <c r="EZT48" s="126"/>
      <c r="EZU48" s="126"/>
      <c r="EZV48" s="126"/>
      <c r="EZW48" s="126"/>
      <c r="EZX48" s="126"/>
      <c r="EZY48" s="126"/>
      <c r="EZZ48" s="126"/>
      <c r="FAA48" s="126"/>
      <c r="FAB48" s="126"/>
      <c r="FAC48" s="126"/>
      <c r="FAD48" s="126"/>
      <c r="FAE48" s="126"/>
      <c r="FAF48" s="126"/>
      <c r="FAG48" s="126"/>
      <c r="FAH48" s="126"/>
      <c r="FAI48" s="126"/>
      <c r="FAJ48" s="126"/>
      <c r="FAK48" s="126"/>
      <c r="FAL48" s="126"/>
      <c r="FAM48" s="126"/>
      <c r="FAN48" s="126"/>
      <c r="FAO48" s="126"/>
      <c r="FAP48" s="126"/>
      <c r="FAQ48" s="126"/>
      <c r="FAR48" s="126"/>
      <c r="FAS48" s="126"/>
      <c r="FAT48" s="126"/>
      <c r="FAU48" s="126"/>
      <c r="FAV48" s="126"/>
      <c r="FAW48" s="126"/>
      <c r="FAX48" s="126"/>
      <c r="FAY48" s="126"/>
      <c r="FAZ48" s="126"/>
      <c r="FBA48" s="126"/>
      <c r="FBB48" s="126"/>
      <c r="FBC48" s="126"/>
      <c r="FBD48" s="126"/>
      <c r="FBE48" s="126"/>
      <c r="FBF48" s="126"/>
      <c r="FBG48" s="126"/>
      <c r="FBH48" s="126"/>
      <c r="FBI48" s="126"/>
      <c r="FBJ48" s="126"/>
      <c r="FBK48" s="126"/>
      <c r="FBL48" s="126"/>
      <c r="FBM48" s="126"/>
      <c r="FBN48" s="126"/>
      <c r="FBO48" s="126"/>
      <c r="FBP48" s="126"/>
      <c r="FBQ48" s="126"/>
      <c r="FBR48" s="126"/>
      <c r="FBS48" s="126"/>
      <c r="FBT48" s="126"/>
      <c r="FBU48" s="126"/>
      <c r="FBV48" s="126"/>
      <c r="FBW48" s="126"/>
      <c r="FBX48" s="126"/>
      <c r="FBY48" s="126"/>
      <c r="FBZ48" s="126"/>
      <c r="FCA48" s="126"/>
      <c r="FCB48" s="126"/>
      <c r="FCC48" s="126"/>
      <c r="FCD48" s="126"/>
      <c r="FCE48" s="126"/>
      <c r="FCF48" s="126"/>
      <c r="FCG48" s="126"/>
      <c r="FCH48" s="126"/>
      <c r="FCI48" s="126"/>
      <c r="FCJ48" s="126"/>
      <c r="FCK48" s="126"/>
      <c r="FCL48" s="126"/>
      <c r="FCM48" s="126"/>
      <c r="FCN48" s="126"/>
      <c r="FCO48" s="126"/>
      <c r="FCP48" s="126"/>
      <c r="FCQ48" s="126"/>
      <c r="FCR48" s="126"/>
      <c r="FCS48" s="126"/>
      <c r="FCT48" s="126"/>
      <c r="FCU48" s="126"/>
      <c r="FCV48" s="126"/>
      <c r="FCW48" s="126"/>
      <c r="FCX48" s="126"/>
      <c r="FCY48" s="126"/>
      <c r="FCZ48" s="126"/>
      <c r="FDA48" s="126"/>
      <c r="FDB48" s="126"/>
      <c r="FDC48" s="126"/>
      <c r="FDD48" s="126"/>
      <c r="FDE48" s="126"/>
      <c r="FDF48" s="126"/>
      <c r="FDG48" s="126"/>
      <c r="FDH48" s="126"/>
      <c r="FDI48" s="126"/>
      <c r="FDJ48" s="126"/>
      <c r="FDK48" s="126"/>
      <c r="FDL48" s="126"/>
      <c r="FDM48" s="126"/>
      <c r="FDN48" s="126"/>
      <c r="FDO48" s="126"/>
      <c r="FDP48" s="126"/>
      <c r="FDQ48" s="126"/>
      <c r="FDR48" s="126"/>
      <c r="FDS48" s="126"/>
      <c r="FDT48" s="126"/>
      <c r="FDU48" s="126"/>
      <c r="FDV48" s="126"/>
      <c r="FDW48" s="126"/>
      <c r="FDX48" s="126"/>
      <c r="FDY48" s="126"/>
      <c r="FDZ48" s="126"/>
      <c r="FEA48" s="126"/>
      <c r="FEB48" s="126"/>
      <c r="FEC48" s="126"/>
      <c r="FED48" s="126"/>
      <c r="FEE48" s="126"/>
      <c r="FEF48" s="126"/>
      <c r="FEG48" s="126"/>
      <c r="FEH48" s="126"/>
      <c r="FEI48" s="126"/>
      <c r="FEJ48" s="126"/>
      <c r="FEK48" s="126"/>
      <c r="FEL48" s="126"/>
      <c r="FEM48" s="126"/>
      <c r="FEN48" s="126"/>
      <c r="FEO48" s="126"/>
      <c r="FEP48" s="126"/>
      <c r="FEQ48" s="126"/>
      <c r="FER48" s="126"/>
      <c r="FES48" s="126"/>
      <c r="FET48" s="126"/>
      <c r="FEU48" s="126"/>
      <c r="FEV48" s="126"/>
      <c r="FEW48" s="126"/>
      <c r="FEX48" s="126"/>
      <c r="FEY48" s="126"/>
      <c r="FEZ48" s="126"/>
      <c r="FFA48" s="126"/>
      <c r="FFB48" s="126"/>
      <c r="FFC48" s="126"/>
      <c r="FFD48" s="126"/>
      <c r="FFE48" s="126"/>
      <c r="FFF48" s="126"/>
      <c r="FFG48" s="126"/>
      <c r="FFH48" s="126"/>
      <c r="FFI48" s="126"/>
      <c r="FFJ48" s="126"/>
      <c r="FFK48" s="126"/>
      <c r="FFL48" s="126"/>
      <c r="FFM48" s="126"/>
      <c r="FFN48" s="126"/>
      <c r="FFO48" s="126"/>
      <c r="FFP48" s="126"/>
      <c r="FFQ48" s="126"/>
      <c r="FFR48" s="126"/>
      <c r="FFS48" s="126"/>
      <c r="FFT48" s="126"/>
      <c r="FFU48" s="126"/>
      <c r="FFV48" s="126"/>
      <c r="FFW48" s="126"/>
      <c r="FFX48" s="126"/>
      <c r="FFY48" s="126"/>
      <c r="FFZ48" s="126"/>
      <c r="FGA48" s="126"/>
      <c r="FGB48" s="126"/>
      <c r="FGC48" s="126"/>
      <c r="FGD48" s="126"/>
      <c r="FGE48" s="126"/>
      <c r="FGF48" s="126"/>
      <c r="FGG48" s="126"/>
      <c r="FGH48" s="126"/>
      <c r="FGI48" s="126"/>
      <c r="FGJ48" s="126"/>
      <c r="FGK48" s="126"/>
      <c r="FGL48" s="126"/>
      <c r="FGM48" s="126"/>
      <c r="FGN48" s="126"/>
      <c r="FGO48" s="126"/>
      <c r="FGP48" s="126"/>
      <c r="FGQ48" s="126"/>
      <c r="FGR48" s="126"/>
      <c r="FGS48" s="126"/>
      <c r="FGT48" s="126"/>
      <c r="FGU48" s="126"/>
      <c r="FGV48" s="126"/>
      <c r="FGW48" s="126"/>
      <c r="FGX48" s="126"/>
      <c r="FGY48" s="126"/>
      <c r="FGZ48" s="126"/>
      <c r="FHA48" s="126"/>
      <c r="FHB48" s="126"/>
      <c r="FHC48" s="126"/>
      <c r="FHD48" s="126"/>
      <c r="FHE48" s="126"/>
      <c r="FHF48" s="126"/>
      <c r="FHG48" s="126"/>
      <c r="FHH48" s="126"/>
      <c r="FHI48" s="126"/>
      <c r="FHJ48" s="126"/>
      <c r="FHK48" s="126"/>
      <c r="FHL48" s="126"/>
      <c r="FHM48" s="126"/>
      <c r="FHN48" s="126"/>
      <c r="FHO48" s="126"/>
      <c r="FHP48" s="126"/>
      <c r="FHQ48" s="126"/>
      <c r="FHR48" s="126"/>
      <c r="FHS48" s="126"/>
      <c r="FHT48" s="126"/>
      <c r="FHU48" s="126"/>
      <c r="FHV48" s="126"/>
      <c r="FHW48" s="126"/>
      <c r="FHX48" s="126"/>
      <c r="FHY48" s="126"/>
      <c r="FHZ48" s="126"/>
      <c r="FIA48" s="126"/>
      <c r="FIB48" s="126"/>
      <c r="FIC48" s="126"/>
      <c r="FID48" s="126"/>
      <c r="FIE48" s="126"/>
      <c r="FIF48" s="126"/>
      <c r="FIG48" s="126"/>
      <c r="FIH48" s="126"/>
      <c r="FII48" s="126"/>
      <c r="FIJ48" s="126"/>
      <c r="FIK48" s="126"/>
      <c r="FIL48" s="126"/>
      <c r="FIM48" s="126"/>
      <c r="FIN48" s="126"/>
      <c r="FIO48" s="126"/>
      <c r="FIP48" s="126"/>
      <c r="FIQ48" s="126"/>
      <c r="FIR48" s="126"/>
      <c r="FIS48" s="126"/>
      <c r="FIT48" s="126"/>
      <c r="FIU48" s="126"/>
      <c r="FIV48" s="126"/>
      <c r="FIW48" s="126"/>
      <c r="FIX48" s="126"/>
      <c r="FIY48" s="126"/>
      <c r="FIZ48" s="126"/>
      <c r="FJA48" s="126"/>
      <c r="FJB48" s="126"/>
      <c r="FJC48" s="126"/>
      <c r="FJD48" s="126"/>
      <c r="FJE48" s="126"/>
      <c r="FJF48" s="126"/>
      <c r="FJG48" s="126"/>
      <c r="FJH48" s="126"/>
      <c r="FJI48" s="126"/>
      <c r="FJJ48" s="126"/>
      <c r="FJK48" s="126"/>
      <c r="FJL48" s="126"/>
      <c r="FJM48" s="126"/>
      <c r="FJN48" s="126"/>
      <c r="FJO48" s="126"/>
      <c r="FJP48" s="126"/>
      <c r="FJQ48" s="126"/>
      <c r="FJR48" s="126"/>
      <c r="FJS48" s="126"/>
      <c r="FJT48" s="126"/>
      <c r="FJU48" s="126"/>
      <c r="FJV48" s="126"/>
      <c r="FJW48" s="126"/>
      <c r="FJX48" s="126"/>
      <c r="FJY48" s="126"/>
      <c r="FJZ48" s="126"/>
      <c r="FKA48" s="126"/>
      <c r="FKB48" s="126"/>
      <c r="FKC48" s="126"/>
      <c r="FKD48" s="126"/>
      <c r="FKE48" s="126"/>
      <c r="FKF48" s="126"/>
      <c r="FKG48" s="126"/>
      <c r="FKH48" s="126"/>
      <c r="FKI48" s="126"/>
      <c r="FKJ48" s="126"/>
      <c r="FKK48" s="126"/>
      <c r="FKL48" s="126"/>
      <c r="FKM48" s="126"/>
      <c r="FKN48" s="126"/>
      <c r="FKO48" s="126"/>
      <c r="FKP48" s="126"/>
      <c r="FKQ48" s="126"/>
      <c r="FKR48" s="126"/>
      <c r="FKS48" s="126"/>
      <c r="FKT48" s="126"/>
      <c r="FKU48" s="126"/>
      <c r="FKV48" s="126"/>
      <c r="FKW48" s="126"/>
      <c r="FKX48" s="126"/>
      <c r="FKY48" s="126"/>
      <c r="FKZ48" s="126"/>
      <c r="FLA48" s="126"/>
      <c r="FLB48" s="126"/>
      <c r="FLC48" s="126"/>
      <c r="FLD48" s="126"/>
      <c r="FLE48" s="126"/>
      <c r="FLF48" s="126"/>
      <c r="FLG48" s="126"/>
      <c r="FLH48" s="126"/>
      <c r="FLI48" s="126"/>
      <c r="FLJ48" s="126"/>
      <c r="FLK48" s="126"/>
      <c r="FLL48" s="126"/>
      <c r="FLM48" s="126"/>
      <c r="FLN48" s="126"/>
      <c r="FLO48" s="126"/>
      <c r="FLP48" s="126"/>
      <c r="FLQ48" s="126"/>
      <c r="FLR48" s="126"/>
      <c r="FLS48" s="126"/>
      <c r="FLT48" s="126"/>
      <c r="FLU48" s="126"/>
      <c r="FLV48" s="126"/>
      <c r="FLW48" s="126"/>
      <c r="FLX48" s="126"/>
      <c r="FLY48" s="126"/>
      <c r="FLZ48" s="126"/>
      <c r="FMA48" s="126"/>
      <c r="FMB48" s="126"/>
      <c r="FMC48" s="126"/>
      <c r="FMD48" s="126"/>
      <c r="FME48" s="126"/>
      <c r="FMF48" s="126"/>
      <c r="FMG48" s="126"/>
      <c r="FMH48" s="126"/>
      <c r="FMI48" s="126"/>
      <c r="FMJ48" s="126"/>
      <c r="FMK48" s="126"/>
      <c r="FML48" s="126"/>
      <c r="FMM48" s="126"/>
      <c r="FMN48" s="126"/>
      <c r="FMO48" s="126"/>
      <c r="FMP48" s="126"/>
      <c r="FMQ48" s="126"/>
      <c r="FMR48" s="126"/>
      <c r="FMS48" s="126"/>
      <c r="FMT48" s="126"/>
      <c r="FMU48" s="126"/>
      <c r="FMV48" s="126"/>
      <c r="FMW48" s="126"/>
      <c r="FMX48" s="126"/>
      <c r="FMY48" s="126"/>
      <c r="FMZ48" s="126"/>
      <c r="FNA48" s="126"/>
      <c r="FNB48" s="126"/>
      <c r="FNC48" s="126"/>
      <c r="FND48" s="126"/>
      <c r="FNE48" s="126"/>
      <c r="FNF48" s="126"/>
      <c r="FNG48" s="126"/>
      <c r="FNH48" s="126"/>
      <c r="FNI48" s="126"/>
      <c r="FNJ48" s="126"/>
      <c r="FNK48" s="126"/>
      <c r="FNL48" s="126"/>
      <c r="FNM48" s="126"/>
      <c r="FNN48" s="126"/>
      <c r="FNO48" s="126"/>
      <c r="FNP48" s="126"/>
      <c r="FNQ48" s="126"/>
      <c r="FNR48" s="126"/>
      <c r="FNS48" s="126"/>
      <c r="FNT48" s="126"/>
      <c r="FNU48" s="126"/>
      <c r="FNV48" s="126"/>
      <c r="FNW48" s="126"/>
      <c r="FNX48" s="126"/>
      <c r="FNY48" s="126"/>
      <c r="FNZ48" s="126"/>
      <c r="FOA48" s="126"/>
      <c r="FOB48" s="126"/>
      <c r="FOC48" s="126"/>
      <c r="FOD48" s="126"/>
      <c r="FOE48" s="126"/>
      <c r="FOF48" s="126"/>
      <c r="FOG48" s="126"/>
      <c r="FOH48" s="126"/>
      <c r="FOI48" s="126"/>
      <c r="FOJ48" s="126"/>
      <c r="FOK48" s="126"/>
      <c r="FOL48" s="126"/>
      <c r="FOM48" s="126"/>
      <c r="FON48" s="126"/>
      <c r="FOO48" s="126"/>
      <c r="FOP48" s="126"/>
      <c r="FOQ48" s="126"/>
      <c r="FOR48" s="126"/>
      <c r="FOS48" s="126"/>
      <c r="FOT48" s="126"/>
      <c r="FOU48" s="126"/>
      <c r="FOV48" s="126"/>
      <c r="FOW48" s="126"/>
      <c r="FOX48" s="126"/>
      <c r="FOY48" s="126"/>
      <c r="FOZ48" s="126"/>
      <c r="FPA48" s="126"/>
      <c r="FPB48" s="126"/>
      <c r="FPC48" s="126"/>
      <c r="FPD48" s="126"/>
      <c r="FPE48" s="126"/>
      <c r="FPF48" s="126"/>
      <c r="FPG48" s="126"/>
      <c r="FPH48" s="126"/>
      <c r="FPI48" s="126"/>
      <c r="FPJ48" s="126"/>
      <c r="FPK48" s="126"/>
      <c r="FPL48" s="126"/>
      <c r="FPM48" s="126"/>
      <c r="FPN48" s="126"/>
      <c r="FPO48" s="126"/>
      <c r="FPP48" s="126"/>
      <c r="FPQ48" s="126"/>
      <c r="FPR48" s="126"/>
      <c r="FPS48" s="126"/>
      <c r="FPT48" s="126"/>
      <c r="FPU48" s="126"/>
      <c r="FPV48" s="126"/>
      <c r="FPW48" s="126"/>
      <c r="FPX48" s="126"/>
      <c r="FPY48" s="126"/>
      <c r="FPZ48" s="126"/>
      <c r="FQA48" s="126"/>
      <c r="FQB48" s="126"/>
      <c r="FQC48" s="126"/>
      <c r="FQD48" s="126"/>
      <c r="FQE48" s="126"/>
      <c r="FQF48" s="126"/>
      <c r="FQG48" s="126"/>
      <c r="FQH48" s="126"/>
      <c r="FQI48" s="126"/>
      <c r="FQJ48" s="126"/>
      <c r="FQK48" s="126"/>
      <c r="FQL48" s="126"/>
      <c r="FQM48" s="126"/>
      <c r="FQN48" s="126"/>
      <c r="FQO48" s="126"/>
      <c r="FQP48" s="126"/>
      <c r="FQQ48" s="126"/>
      <c r="FQR48" s="126"/>
      <c r="FQS48" s="126"/>
      <c r="FQT48" s="126"/>
      <c r="FQU48" s="126"/>
      <c r="FQV48" s="126"/>
      <c r="FQW48" s="126"/>
      <c r="FQX48" s="126"/>
      <c r="FQY48" s="126"/>
      <c r="FQZ48" s="126"/>
      <c r="FRA48" s="126"/>
      <c r="FRB48" s="126"/>
      <c r="FRC48" s="126"/>
      <c r="FRD48" s="126"/>
      <c r="FRE48" s="126"/>
      <c r="FRF48" s="126"/>
      <c r="FRG48" s="126"/>
      <c r="FRH48" s="126"/>
      <c r="FRI48" s="126"/>
      <c r="FRJ48" s="126"/>
      <c r="FRK48" s="126"/>
      <c r="FRL48" s="126"/>
      <c r="FRM48" s="126"/>
      <c r="FRN48" s="126"/>
      <c r="FRO48" s="126"/>
      <c r="FRP48" s="126"/>
      <c r="FRQ48" s="126"/>
      <c r="FRR48" s="126"/>
      <c r="FRS48" s="126"/>
      <c r="FRT48" s="126"/>
      <c r="FRU48" s="126"/>
      <c r="FRV48" s="126"/>
      <c r="FRW48" s="126"/>
      <c r="FRX48" s="126"/>
      <c r="FRY48" s="126"/>
      <c r="FRZ48" s="126"/>
      <c r="FSA48" s="126"/>
      <c r="FSB48" s="126"/>
      <c r="FSC48" s="126"/>
      <c r="FSD48" s="126"/>
      <c r="FSE48" s="126"/>
      <c r="FSF48" s="126"/>
      <c r="FSG48" s="126"/>
      <c r="FSH48" s="126"/>
      <c r="FSI48" s="126"/>
      <c r="FSJ48" s="126"/>
      <c r="FSK48" s="126"/>
      <c r="FSL48" s="126"/>
      <c r="FSM48" s="126"/>
      <c r="FSN48" s="126"/>
      <c r="FSO48" s="126"/>
      <c r="FSP48" s="126"/>
      <c r="FSQ48" s="126"/>
      <c r="FSR48" s="126"/>
      <c r="FSS48" s="126"/>
      <c r="FST48" s="126"/>
      <c r="FSU48" s="126"/>
      <c r="FSV48" s="126"/>
      <c r="FSW48" s="126"/>
      <c r="FSX48" s="126"/>
      <c r="FSY48" s="126"/>
      <c r="FSZ48" s="126"/>
      <c r="FTA48" s="126"/>
      <c r="FTB48" s="126"/>
      <c r="FTC48" s="126"/>
      <c r="FTD48" s="126"/>
      <c r="FTE48" s="126"/>
      <c r="FTF48" s="126"/>
      <c r="FTG48" s="126"/>
      <c r="FTH48" s="126"/>
      <c r="FTI48" s="126"/>
      <c r="FTJ48" s="126"/>
      <c r="FTK48" s="126"/>
      <c r="FTL48" s="126"/>
      <c r="FTM48" s="126"/>
      <c r="FTN48" s="126"/>
      <c r="FTO48" s="126"/>
      <c r="FTP48" s="126"/>
      <c r="FTQ48" s="126"/>
      <c r="FTR48" s="126"/>
      <c r="FTS48" s="126"/>
      <c r="FTT48" s="126"/>
      <c r="FTU48" s="126"/>
      <c r="FTV48" s="126"/>
      <c r="FTW48" s="126"/>
      <c r="FTX48" s="126"/>
      <c r="FTY48" s="126"/>
      <c r="FTZ48" s="126"/>
      <c r="FUA48" s="126"/>
      <c r="FUB48" s="126"/>
      <c r="FUC48" s="126"/>
      <c r="FUD48" s="126"/>
      <c r="FUE48" s="126"/>
      <c r="FUF48" s="126"/>
      <c r="FUG48" s="126"/>
      <c r="FUH48" s="126"/>
      <c r="FUI48" s="126"/>
      <c r="FUJ48" s="126"/>
      <c r="FUK48" s="126"/>
      <c r="FUL48" s="126"/>
      <c r="FUM48" s="126"/>
      <c r="FUN48" s="126"/>
      <c r="FUO48" s="126"/>
      <c r="FUP48" s="126"/>
      <c r="FUQ48" s="126"/>
      <c r="FUR48" s="126"/>
      <c r="FUS48" s="126"/>
      <c r="FUT48" s="126"/>
      <c r="FUU48" s="126"/>
      <c r="FUV48" s="126"/>
      <c r="FUW48" s="126"/>
      <c r="FUX48" s="126"/>
      <c r="FUY48" s="126"/>
      <c r="FUZ48" s="126"/>
      <c r="FVA48" s="126"/>
      <c r="FVB48" s="126"/>
      <c r="FVC48" s="126"/>
      <c r="FVD48" s="126"/>
      <c r="FVE48" s="126"/>
      <c r="FVF48" s="126"/>
      <c r="FVG48" s="126"/>
      <c r="FVH48" s="126"/>
      <c r="FVI48" s="126"/>
      <c r="FVJ48" s="126"/>
      <c r="FVK48" s="126"/>
      <c r="FVL48" s="126"/>
      <c r="FVM48" s="126"/>
      <c r="FVN48" s="126"/>
      <c r="FVO48" s="126"/>
      <c r="FVP48" s="126"/>
      <c r="FVQ48" s="126"/>
      <c r="FVR48" s="126"/>
      <c r="FVS48" s="126"/>
      <c r="FVT48" s="126"/>
      <c r="FVU48" s="126"/>
      <c r="FVV48" s="126"/>
      <c r="FVW48" s="126"/>
      <c r="FVX48" s="126"/>
      <c r="FVY48" s="126"/>
      <c r="FVZ48" s="126"/>
      <c r="FWA48" s="126"/>
      <c r="FWB48" s="126"/>
      <c r="FWC48" s="126"/>
      <c r="FWD48" s="126"/>
      <c r="FWE48" s="126"/>
      <c r="FWF48" s="126"/>
      <c r="FWG48" s="126"/>
      <c r="FWH48" s="126"/>
      <c r="FWI48" s="126"/>
      <c r="FWJ48" s="126"/>
      <c r="FWK48" s="126"/>
      <c r="FWL48" s="126"/>
      <c r="FWM48" s="126"/>
      <c r="FWN48" s="126"/>
      <c r="FWO48" s="126"/>
      <c r="FWP48" s="126"/>
      <c r="FWQ48" s="126"/>
      <c r="FWR48" s="126"/>
      <c r="FWS48" s="126"/>
      <c r="FWT48" s="126"/>
      <c r="FWU48" s="126"/>
      <c r="FWV48" s="126"/>
      <c r="FWW48" s="126"/>
      <c r="FWX48" s="126"/>
      <c r="FWY48" s="126"/>
      <c r="FWZ48" s="126"/>
      <c r="FXA48" s="126"/>
      <c r="FXB48" s="126"/>
      <c r="FXC48" s="126"/>
      <c r="FXD48" s="126"/>
      <c r="FXE48" s="126"/>
      <c r="FXF48" s="126"/>
      <c r="FXG48" s="126"/>
      <c r="FXH48" s="126"/>
      <c r="FXI48" s="126"/>
      <c r="FXJ48" s="126"/>
      <c r="FXK48" s="126"/>
      <c r="FXL48" s="126"/>
      <c r="FXM48" s="126"/>
      <c r="FXN48" s="126"/>
      <c r="FXO48" s="126"/>
      <c r="FXP48" s="126"/>
      <c r="FXQ48" s="126"/>
      <c r="FXR48" s="126"/>
      <c r="FXS48" s="126"/>
      <c r="FXT48" s="126"/>
      <c r="FXU48" s="126"/>
      <c r="FXV48" s="126"/>
      <c r="FXW48" s="126"/>
      <c r="FXX48" s="126"/>
      <c r="FXY48" s="126"/>
      <c r="FXZ48" s="126"/>
      <c r="FYA48" s="126"/>
      <c r="FYB48" s="126"/>
      <c r="FYC48" s="126"/>
      <c r="FYD48" s="126"/>
      <c r="FYE48" s="126"/>
      <c r="FYF48" s="126"/>
      <c r="FYG48" s="126"/>
      <c r="FYH48" s="126"/>
      <c r="FYI48" s="126"/>
      <c r="FYJ48" s="126"/>
      <c r="FYK48" s="126"/>
      <c r="FYL48" s="126"/>
      <c r="FYM48" s="126"/>
      <c r="FYN48" s="126"/>
      <c r="FYO48" s="126"/>
      <c r="FYP48" s="126"/>
      <c r="FYQ48" s="126"/>
      <c r="FYR48" s="126"/>
      <c r="FYS48" s="126"/>
      <c r="FYT48" s="126"/>
      <c r="FYU48" s="126"/>
      <c r="FYV48" s="126"/>
      <c r="FYW48" s="126"/>
      <c r="FYX48" s="126"/>
      <c r="FYY48" s="126"/>
      <c r="FYZ48" s="126"/>
      <c r="FZA48" s="126"/>
      <c r="FZB48" s="126"/>
      <c r="FZC48" s="126"/>
      <c r="FZD48" s="126"/>
      <c r="FZE48" s="126"/>
      <c r="FZF48" s="126"/>
      <c r="FZG48" s="126"/>
      <c r="FZH48" s="126"/>
      <c r="FZI48" s="126"/>
      <c r="FZJ48" s="126"/>
      <c r="FZK48" s="126"/>
      <c r="FZL48" s="126"/>
      <c r="FZM48" s="126"/>
      <c r="FZN48" s="126"/>
      <c r="FZO48" s="126"/>
      <c r="FZP48" s="126"/>
      <c r="FZQ48" s="126"/>
      <c r="FZR48" s="126"/>
      <c r="FZS48" s="126"/>
      <c r="FZT48" s="126"/>
      <c r="FZU48" s="126"/>
      <c r="FZV48" s="126"/>
      <c r="FZW48" s="126"/>
      <c r="FZX48" s="126"/>
      <c r="FZY48" s="126"/>
      <c r="FZZ48" s="126"/>
      <c r="GAA48" s="126"/>
      <c r="GAB48" s="126"/>
      <c r="GAC48" s="126"/>
      <c r="GAD48" s="126"/>
      <c r="GAE48" s="126"/>
      <c r="GAF48" s="126"/>
      <c r="GAG48" s="126"/>
      <c r="GAH48" s="126"/>
      <c r="GAI48" s="126"/>
      <c r="GAJ48" s="126"/>
      <c r="GAK48" s="126"/>
      <c r="GAL48" s="126"/>
      <c r="GAM48" s="126"/>
      <c r="GAN48" s="126"/>
      <c r="GAO48" s="126"/>
      <c r="GAP48" s="126"/>
      <c r="GAQ48" s="126"/>
      <c r="GAR48" s="126"/>
      <c r="GAS48" s="126"/>
      <c r="GAT48" s="126"/>
      <c r="GAU48" s="126"/>
      <c r="GAV48" s="126"/>
      <c r="GAW48" s="126"/>
      <c r="GAX48" s="126"/>
      <c r="GAY48" s="126"/>
      <c r="GAZ48" s="126"/>
      <c r="GBA48" s="126"/>
      <c r="GBB48" s="126"/>
      <c r="GBC48" s="126"/>
      <c r="GBD48" s="126"/>
      <c r="GBE48" s="126"/>
      <c r="GBF48" s="126"/>
      <c r="GBG48" s="126"/>
      <c r="GBH48" s="126"/>
      <c r="GBI48" s="126"/>
      <c r="GBJ48" s="126"/>
      <c r="GBK48" s="126"/>
      <c r="GBL48" s="126"/>
      <c r="GBM48" s="126"/>
      <c r="GBN48" s="126"/>
      <c r="GBO48" s="126"/>
      <c r="GBP48" s="126"/>
      <c r="GBQ48" s="126"/>
      <c r="GBR48" s="126"/>
      <c r="GBS48" s="126"/>
      <c r="GBT48" s="126"/>
      <c r="GBU48" s="126"/>
      <c r="GBV48" s="126"/>
      <c r="GBW48" s="126"/>
      <c r="GBX48" s="126"/>
      <c r="GBY48" s="126"/>
      <c r="GBZ48" s="126"/>
      <c r="GCA48" s="126"/>
      <c r="GCB48" s="126"/>
      <c r="GCC48" s="126"/>
      <c r="GCD48" s="126"/>
      <c r="GCE48" s="126"/>
      <c r="GCF48" s="126"/>
      <c r="GCG48" s="126"/>
      <c r="GCH48" s="126"/>
      <c r="GCI48" s="126"/>
      <c r="GCJ48" s="126"/>
      <c r="GCK48" s="126"/>
      <c r="GCL48" s="126"/>
      <c r="GCM48" s="126"/>
      <c r="GCN48" s="126"/>
      <c r="GCO48" s="126"/>
      <c r="GCP48" s="126"/>
      <c r="GCQ48" s="126"/>
      <c r="GCR48" s="126"/>
      <c r="GCS48" s="126"/>
      <c r="GCT48" s="126"/>
      <c r="GCU48" s="126"/>
      <c r="GCV48" s="126"/>
      <c r="GCW48" s="126"/>
      <c r="GCX48" s="126"/>
      <c r="GCY48" s="126"/>
      <c r="GCZ48" s="126"/>
      <c r="GDA48" s="126"/>
      <c r="GDB48" s="126"/>
      <c r="GDC48" s="126"/>
      <c r="GDD48" s="126"/>
      <c r="GDE48" s="126"/>
      <c r="GDF48" s="126"/>
      <c r="GDG48" s="126"/>
      <c r="GDH48" s="126"/>
      <c r="GDI48" s="126"/>
      <c r="GDJ48" s="126"/>
      <c r="GDK48" s="126"/>
      <c r="GDL48" s="126"/>
      <c r="GDM48" s="126"/>
      <c r="GDN48" s="126"/>
      <c r="GDO48" s="126"/>
      <c r="GDP48" s="126"/>
      <c r="GDQ48" s="126"/>
      <c r="GDR48" s="126"/>
      <c r="GDS48" s="126"/>
      <c r="GDT48" s="126"/>
      <c r="GDU48" s="126"/>
      <c r="GDV48" s="126"/>
      <c r="GDW48" s="126"/>
      <c r="GDX48" s="126"/>
      <c r="GDY48" s="126"/>
      <c r="GDZ48" s="126"/>
      <c r="GEA48" s="126"/>
      <c r="GEB48" s="126"/>
      <c r="GEC48" s="126"/>
      <c r="GED48" s="126"/>
      <c r="GEE48" s="126"/>
      <c r="GEF48" s="126"/>
      <c r="GEG48" s="126"/>
      <c r="GEH48" s="126"/>
      <c r="GEI48" s="126"/>
      <c r="GEJ48" s="126"/>
      <c r="GEK48" s="126"/>
      <c r="GEL48" s="126"/>
      <c r="GEM48" s="126"/>
      <c r="GEN48" s="126"/>
      <c r="GEO48" s="126"/>
      <c r="GEP48" s="126"/>
      <c r="GEQ48" s="126"/>
      <c r="GER48" s="126"/>
      <c r="GES48" s="126"/>
      <c r="GET48" s="126"/>
      <c r="GEU48" s="126"/>
      <c r="GEV48" s="126"/>
      <c r="GEW48" s="126"/>
      <c r="GEX48" s="126"/>
      <c r="GEY48" s="126"/>
      <c r="GEZ48" s="126"/>
      <c r="GFA48" s="126"/>
      <c r="GFB48" s="126"/>
      <c r="GFC48" s="126"/>
      <c r="GFD48" s="126"/>
      <c r="GFE48" s="126"/>
      <c r="GFF48" s="126"/>
      <c r="GFG48" s="126"/>
      <c r="GFH48" s="126"/>
      <c r="GFI48" s="126"/>
      <c r="GFJ48" s="126"/>
      <c r="GFK48" s="126"/>
      <c r="GFL48" s="126"/>
      <c r="GFM48" s="126"/>
      <c r="GFN48" s="126"/>
      <c r="GFO48" s="126"/>
      <c r="GFP48" s="126"/>
      <c r="GFQ48" s="126"/>
      <c r="GFR48" s="126"/>
      <c r="GFS48" s="126"/>
      <c r="GFT48" s="126"/>
      <c r="GFU48" s="126"/>
      <c r="GFV48" s="126"/>
      <c r="GFW48" s="126"/>
      <c r="GFX48" s="126"/>
      <c r="GFY48" s="126"/>
      <c r="GFZ48" s="126"/>
      <c r="GGA48" s="126"/>
      <c r="GGB48" s="126"/>
      <c r="GGC48" s="126"/>
      <c r="GGD48" s="126"/>
      <c r="GGE48" s="126"/>
      <c r="GGF48" s="126"/>
      <c r="GGG48" s="126"/>
      <c r="GGH48" s="126"/>
      <c r="GGI48" s="126"/>
      <c r="GGJ48" s="126"/>
      <c r="GGK48" s="126"/>
      <c r="GGL48" s="126"/>
      <c r="GGM48" s="126"/>
      <c r="GGN48" s="126"/>
      <c r="GGO48" s="126"/>
      <c r="GGP48" s="126"/>
      <c r="GGQ48" s="126"/>
      <c r="GGR48" s="126"/>
      <c r="GGS48" s="126"/>
      <c r="GGT48" s="126"/>
      <c r="GGU48" s="126"/>
      <c r="GGV48" s="126"/>
      <c r="GGW48" s="126"/>
      <c r="GGX48" s="126"/>
      <c r="GGY48" s="126"/>
      <c r="GGZ48" s="126"/>
      <c r="GHA48" s="126"/>
      <c r="GHB48" s="126"/>
      <c r="GHC48" s="126"/>
      <c r="GHD48" s="126"/>
      <c r="GHE48" s="126"/>
      <c r="GHF48" s="126"/>
      <c r="GHG48" s="126"/>
      <c r="GHH48" s="126"/>
      <c r="GHI48" s="126"/>
      <c r="GHJ48" s="126"/>
      <c r="GHK48" s="126"/>
      <c r="GHL48" s="126"/>
      <c r="GHM48" s="126"/>
      <c r="GHN48" s="126"/>
      <c r="GHO48" s="126"/>
      <c r="GHP48" s="126"/>
      <c r="GHQ48" s="126"/>
      <c r="GHR48" s="126"/>
      <c r="GHS48" s="126"/>
      <c r="GHT48" s="126"/>
      <c r="GHU48" s="126"/>
      <c r="GHV48" s="126"/>
      <c r="GHW48" s="126"/>
      <c r="GHX48" s="126"/>
      <c r="GHY48" s="126"/>
      <c r="GHZ48" s="126"/>
      <c r="GIA48" s="126"/>
      <c r="GIB48" s="126"/>
      <c r="GIC48" s="126"/>
      <c r="GID48" s="126"/>
      <c r="GIE48" s="126"/>
      <c r="GIF48" s="126"/>
      <c r="GIG48" s="126"/>
      <c r="GIH48" s="126"/>
      <c r="GII48" s="126"/>
      <c r="GIJ48" s="126"/>
      <c r="GIK48" s="126"/>
      <c r="GIL48" s="126"/>
      <c r="GIM48" s="126"/>
      <c r="GIN48" s="126"/>
      <c r="GIO48" s="126"/>
      <c r="GIP48" s="126"/>
      <c r="GIQ48" s="126"/>
      <c r="GIR48" s="126"/>
      <c r="GIS48" s="126"/>
      <c r="GIT48" s="126"/>
      <c r="GIU48" s="126"/>
      <c r="GIV48" s="126"/>
      <c r="GIW48" s="126"/>
      <c r="GIX48" s="126"/>
      <c r="GIY48" s="126"/>
      <c r="GIZ48" s="126"/>
      <c r="GJA48" s="126"/>
      <c r="GJB48" s="126"/>
      <c r="GJC48" s="126"/>
      <c r="GJD48" s="126"/>
      <c r="GJE48" s="126"/>
      <c r="GJF48" s="126"/>
      <c r="GJG48" s="126"/>
      <c r="GJH48" s="126"/>
      <c r="GJI48" s="126"/>
      <c r="GJJ48" s="126"/>
      <c r="GJK48" s="126"/>
      <c r="GJL48" s="126"/>
      <c r="GJM48" s="126"/>
      <c r="GJN48" s="126"/>
      <c r="GJO48" s="126"/>
      <c r="GJP48" s="126"/>
      <c r="GJQ48" s="126"/>
      <c r="GJR48" s="126"/>
      <c r="GJS48" s="126"/>
      <c r="GJT48" s="126"/>
      <c r="GJU48" s="126"/>
      <c r="GJV48" s="126"/>
      <c r="GJW48" s="126"/>
      <c r="GJX48" s="126"/>
      <c r="GJY48" s="126"/>
      <c r="GJZ48" s="126"/>
      <c r="GKA48" s="126"/>
      <c r="GKB48" s="126"/>
      <c r="GKC48" s="126"/>
      <c r="GKD48" s="126"/>
      <c r="GKE48" s="126"/>
      <c r="GKF48" s="126"/>
      <c r="GKG48" s="126"/>
      <c r="GKH48" s="126"/>
      <c r="GKI48" s="126"/>
      <c r="GKJ48" s="126"/>
      <c r="GKK48" s="126"/>
      <c r="GKL48" s="126"/>
      <c r="GKM48" s="126"/>
      <c r="GKN48" s="126"/>
      <c r="GKO48" s="126"/>
      <c r="GKP48" s="126"/>
      <c r="GKQ48" s="126"/>
      <c r="GKR48" s="126"/>
      <c r="GKS48" s="126"/>
      <c r="GKT48" s="126"/>
      <c r="GKU48" s="126"/>
      <c r="GKV48" s="126"/>
      <c r="GKW48" s="126"/>
      <c r="GKX48" s="126"/>
      <c r="GKY48" s="126"/>
      <c r="GKZ48" s="126"/>
      <c r="GLA48" s="126"/>
      <c r="GLB48" s="126"/>
      <c r="GLC48" s="126"/>
      <c r="GLD48" s="126"/>
      <c r="GLE48" s="126"/>
      <c r="GLF48" s="126"/>
      <c r="GLG48" s="126"/>
      <c r="GLH48" s="126"/>
      <c r="GLI48" s="126"/>
      <c r="GLJ48" s="126"/>
      <c r="GLK48" s="126"/>
      <c r="GLL48" s="126"/>
      <c r="GLM48" s="126"/>
      <c r="GLN48" s="126"/>
      <c r="GLO48" s="126"/>
      <c r="GLP48" s="126"/>
      <c r="GLQ48" s="126"/>
      <c r="GLR48" s="126"/>
      <c r="GLS48" s="126"/>
      <c r="GLT48" s="126"/>
      <c r="GLU48" s="126"/>
      <c r="GLV48" s="126"/>
      <c r="GLW48" s="126"/>
      <c r="GLX48" s="126"/>
      <c r="GLY48" s="126"/>
      <c r="GLZ48" s="126"/>
      <c r="GMA48" s="126"/>
      <c r="GMB48" s="126"/>
      <c r="GMC48" s="126"/>
      <c r="GMD48" s="126"/>
      <c r="GME48" s="126"/>
      <c r="GMF48" s="126"/>
      <c r="GMG48" s="126"/>
      <c r="GMH48" s="126"/>
      <c r="GMI48" s="126"/>
      <c r="GMJ48" s="126"/>
      <c r="GMK48" s="126"/>
      <c r="GML48" s="126"/>
      <c r="GMM48" s="126"/>
      <c r="GMN48" s="126"/>
      <c r="GMO48" s="126"/>
      <c r="GMP48" s="126"/>
      <c r="GMQ48" s="126"/>
      <c r="GMR48" s="126"/>
      <c r="GMS48" s="126"/>
      <c r="GMT48" s="126"/>
      <c r="GMU48" s="126"/>
      <c r="GMV48" s="126"/>
      <c r="GMW48" s="126"/>
      <c r="GMX48" s="126"/>
      <c r="GMY48" s="126"/>
      <c r="GMZ48" s="126"/>
      <c r="GNA48" s="126"/>
      <c r="GNB48" s="126"/>
      <c r="GNC48" s="126"/>
      <c r="GND48" s="126"/>
      <c r="GNE48" s="126"/>
      <c r="GNF48" s="126"/>
      <c r="GNG48" s="126"/>
      <c r="GNH48" s="126"/>
      <c r="GNI48" s="126"/>
      <c r="GNJ48" s="126"/>
      <c r="GNK48" s="126"/>
      <c r="GNL48" s="126"/>
      <c r="GNM48" s="126"/>
      <c r="GNN48" s="126"/>
      <c r="GNO48" s="126"/>
      <c r="GNP48" s="126"/>
      <c r="GNQ48" s="126"/>
      <c r="GNR48" s="126"/>
      <c r="GNS48" s="126"/>
      <c r="GNT48" s="126"/>
      <c r="GNU48" s="126"/>
      <c r="GNV48" s="126"/>
      <c r="GNW48" s="126"/>
      <c r="GNX48" s="126"/>
      <c r="GNY48" s="126"/>
      <c r="GNZ48" s="126"/>
      <c r="GOA48" s="126"/>
      <c r="GOB48" s="126"/>
      <c r="GOC48" s="126"/>
      <c r="GOD48" s="126"/>
      <c r="GOE48" s="126"/>
      <c r="GOF48" s="126"/>
      <c r="GOG48" s="126"/>
      <c r="GOH48" s="126"/>
      <c r="GOI48" s="126"/>
      <c r="GOJ48" s="126"/>
      <c r="GOK48" s="126"/>
      <c r="GOL48" s="126"/>
      <c r="GOM48" s="126"/>
      <c r="GON48" s="126"/>
      <c r="GOO48" s="126"/>
      <c r="GOP48" s="126"/>
      <c r="GOQ48" s="126"/>
      <c r="GOR48" s="126"/>
      <c r="GOS48" s="126"/>
      <c r="GOT48" s="126"/>
      <c r="GOU48" s="126"/>
      <c r="GOV48" s="126"/>
      <c r="GOW48" s="126"/>
      <c r="GOX48" s="126"/>
      <c r="GOY48" s="126"/>
      <c r="GOZ48" s="126"/>
      <c r="GPA48" s="126"/>
      <c r="GPB48" s="126"/>
      <c r="GPC48" s="126"/>
      <c r="GPD48" s="126"/>
      <c r="GPE48" s="126"/>
      <c r="GPF48" s="126"/>
      <c r="GPG48" s="126"/>
      <c r="GPH48" s="126"/>
      <c r="GPI48" s="126"/>
      <c r="GPJ48" s="126"/>
      <c r="GPK48" s="126"/>
      <c r="GPL48" s="126"/>
      <c r="GPM48" s="126"/>
      <c r="GPN48" s="126"/>
      <c r="GPO48" s="126"/>
      <c r="GPP48" s="126"/>
      <c r="GPQ48" s="126"/>
      <c r="GPR48" s="126"/>
      <c r="GPS48" s="126"/>
      <c r="GPT48" s="126"/>
      <c r="GPU48" s="126"/>
      <c r="GPV48" s="126"/>
      <c r="GPW48" s="126"/>
      <c r="GPX48" s="126"/>
      <c r="GPY48" s="126"/>
      <c r="GPZ48" s="126"/>
      <c r="GQA48" s="126"/>
      <c r="GQB48" s="126"/>
      <c r="GQC48" s="126"/>
      <c r="GQD48" s="126"/>
      <c r="GQE48" s="126"/>
      <c r="GQF48" s="126"/>
      <c r="GQG48" s="126"/>
      <c r="GQH48" s="126"/>
      <c r="GQI48" s="126"/>
      <c r="GQJ48" s="126"/>
      <c r="GQK48" s="126"/>
      <c r="GQL48" s="126"/>
      <c r="GQM48" s="126"/>
      <c r="GQN48" s="126"/>
      <c r="GQO48" s="126"/>
      <c r="GQP48" s="126"/>
      <c r="GQQ48" s="126"/>
      <c r="GQR48" s="126"/>
      <c r="GQS48" s="126"/>
      <c r="GQT48" s="126"/>
      <c r="GQU48" s="126"/>
      <c r="GQV48" s="126"/>
      <c r="GQW48" s="126"/>
      <c r="GQX48" s="126"/>
      <c r="GQY48" s="126"/>
      <c r="GQZ48" s="126"/>
      <c r="GRA48" s="126"/>
      <c r="GRB48" s="126"/>
      <c r="GRC48" s="126"/>
      <c r="GRD48" s="126"/>
      <c r="GRE48" s="126"/>
      <c r="GRF48" s="126"/>
      <c r="GRG48" s="126"/>
      <c r="GRH48" s="126"/>
      <c r="GRI48" s="126"/>
      <c r="GRJ48" s="126"/>
      <c r="GRK48" s="126"/>
      <c r="GRL48" s="126"/>
      <c r="GRM48" s="126"/>
      <c r="GRN48" s="126"/>
      <c r="GRO48" s="126"/>
      <c r="GRP48" s="126"/>
      <c r="GRQ48" s="126"/>
      <c r="GRR48" s="126"/>
      <c r="GRS48" s="126"/>
      <c r="GRT48" s="126"/>
      <c r="GRU48" s="126"/>
      <c r="GRV48" s="126"/>
      <c r="GRW48" s="126"/>
      <c r="GRX48" s="126"/>
      <c r="GRY48" s="126"/>
      <c r="GRZ48" s="126"/>
      <c r="GSA48" s="126"/>
      <c r="GSB48" s="126"/>
      <c r="GSC48" s="126"/>
      <c r="GSD48" s="126"/>
      <c r="GSE48" s="126"/>
      <c r="GSF48" s="126"/>
      <c r="GSG48" s="126"/>
      <c r="GSH48" s="126"/>
      <c r="GSI48" s="126"/>
      <c r="GSJ48" s="126"/>
      <c r="GSK48" s="126"/>
      <c r="GSL48" s="126"/>
      <c r="GSM48" s="126"/>
      <c r="GSN48" s="126"/>
      <c r="GSO48" s="126"/>
      <c r="GSP48" s="126"/>
      <c r="GSQ48" s="126"/>
      <c r="GSR48" s="126"/>
      <c r="GSS48" s="126"/>
      <c r="GST48" s="126"/>
      <c r="GSU48" s="126"/>
      <c r="GSV48" s="126"/>
      <c r="GSW48" s="126"/>
      <c r="GSX48" s="126"/>
      <c r="GSY48" s="126"/>
      <c r="GSZ48" s="126"/>
      <c r="GTA48" s="126"/>
      <c r="GTB48" s="126"/>
      <c r="GTC48" s="126"/>
      <c r="GTD48" s="126"/>
      <c r="GTE48" s="126"/>
      <c r="GTF48" s="126"/>
      <c r="GTG48" s="126"/>
      <c r="GTH48" s="126"/>
      <c r="GTI48" s="126"/>
      <c r="GTJ48" s="126"/>
      <c r="GTK48" s="126"/>
      <c r="GTL48" s="126"/>
      <c r="GTM48" s="126"/>
      <c r="GTN48" s="126"/>
      <c r="GTO48" s="126"/>
      <c r="GTP48" s="126"/>
      <c r="GTQ48" s="126"/>
      <c r="GTR48" s="126"/>
      <c r="GTS48" s="126"/>
      <c r="GTT48" s="126"/>
      <c r="GTU48" s="126"/>
      <c r="GTV48" s="126"/>
      <c r="GTW48" s="126"/>
      <c r="GTX48" s="126"/>
      <c r="GTY48" s="126"/>
      <c r="GTZ48" s="126"/>
      <c r="GUA48" s="126"/>
      <c r="GUB48" s="126"/>
      <c r="GUC48" s="126"/>
      <c r="GUD48" s="126"/>
      <c r="GUE48" s="126"/>
      <c r="GUF48" s="126"/>
      <c r="GUG48" s="126"/>
      <c r="GUH48" s="126"/>
      <c r="GUI48" s="126"/>
      <c r="GUJ48" s="126"/>
      <c r="GUK48" s="126"/>
      <c r="GUL48" s="126"/>
      <c r="GUM48" s="126"/>
      <c r="GUN48" s="126"/>
      <c r="GUO48" s="126"/>
      <c r="GUP48" s="126"/>
      <c r="GUQ48" s="126"/>
      <c r="GUR48" s="126"/>
      <c r="GUS48" s="126"/>
      <c r="GUT48" s="126"/>
      <c r="GUU48" s="126"/>
      <c r="GUV48" s="126"/>
      <c r="GUW48" s="126"/>
      <c r="GUX48" s="126"/>
      <c r="GUY48" s="126"/>
      <c r="GUZ48" s="126"/>
      <c r="GVA48" s="126"/>
      <c r="GVB48" s="126"/>
      <c r="GVC48" s="126"/>
      <c r="GVD48" s="126"/>
      <c r="GVE48" s="126"/>
      <c r="GVF48" s="126"/>
      <c r="GVG48" s="126"/>
      <c r="GVH48" s="126"/>
      <c r="GVI48" s="126"/>
      <c r="GVJ48" s="126"/>
      <c r="GVK48" s="126"/>
      <c r="GVL48" s="126"/>
      <c r="GVM48" s="126"/>
      <c r="GVN48" s="126"/>
      <c r="GVO48" s="126"/>
      <c r="GVP48" s="126"/>
      <c r="GVQ48" s="126"/>
      <c r="GVR48" s="126"/>
      <c r="GVS48" s="126"/>
      <c r="GVT48" s="126"/>
      <c r="GVU48" s="126"/>
      <c r="GVV48" s="126"/>
      <c r="GVW48" s="126"/>
      <c r="GVX48" s="126"/>
      <c r="GVY48" s="126"/>
      <c r="GVZ48" s="126"/>
      <c r="GWA48" s="126"/>
      <c r="GWB48" s="126"/>
      <c r="GWC48" s="126"/>
      <c r="GWD48" s="126"/>
      <c r="GWE48" s="126"/>
      <c r="GWF48" s="126"/>
      <c r="GWG48" s="126"/>
      <c r="GWH48" s="126"/>
      <c r="GWI48" s="126"/>
      <c r="GWJ48" s="126"/>
      <c r="GWK48" s="126"/>
      <c r="GWL48" s="126"/>
      <c r="GWM48" s="126"/>
      <c r="GWN48" s="126"/>
      <c r="GWO48" s="126"/>
      <c r="GWP48" s="126"/>
      <c r="GWQ48" s="126"/>
      <c r="GWR48" s="126"/>
      <c r="GWS48" s="126"/>
      <c r="GWT48" s="126"/>
      <c r="GWU48" s="126"/>
      <c r="GWV48" s="126"/>
      <c r="GWW48" s="126"/>
      <c r="GWX48" s="126"/>
      <c r="GWY48" s="126"/>
      <c r="GWZ48" s="126"/>
      <c r="GXA48" s="126"/>
      <c r="GXB48" s="126"/>
      <c r="GXC48" s="126"/>
      <c r="GXD48" s="126"/>
      <c r="GXE48" s="126"/>
      <c r="GXF48" s="126"/>
      <c r="GXG48" s="126"/>
      <c r="GXH48" s="126"/>
      <c r="GXI48" s="126"/>
      <c r="GXJ48" s="126"/>
      <c r="GXK48" s="126"/>
      <c r="GXL48" s="126"/>
      <c r="GXM48" s="126"/>
      <c r="GXN48" s="126"/>
      <c r="GXO48" s="126"/>
      <c r="GXP48" s="126"/>
      <c r="GXQ48" s="126"/>
      <c r="GXR48" s="126"/>
      <c r="GXS48" s="126"/>
      <c r="GXT48" s="126"/>
      <c r="GXU48" s="126"/>
      <c r="GXV48" s="126"/>
      <c r="GXW48" s="126"/>
      <c r="GXX48" s="126"/>
      <c r="GXY48" s="126"/>
      <c r="GXZ48" s="126"/>
      <c r="GYA48" s="126"/>
      <c r="GYB48" s="126"/>
      <c r="GYC48" s="126"/>
      <c r="GYD48" s="126"/>
      <c r="GYE48" s="126"/>
      <c r="GYF48" s="126"/>
      <c r="GYG48" s="126"/>
      <c r="GYH48" s="126"/>
      <c r="GYI48" s="126"/>
      <c r="GYJ48" s="126"/>
      <c r="GYK48" s="126"/>
      <c r="GYL48" s="126"/>
      <c r="GYM48" s="126"/>
      <c r="GYN48" s="126"/>
      <c r="GYO48" s="126"/>
      <c r="GYP48" s="126"/>
      <c r="GYQ48" s="126"/>
      <c r="GYR48" s="126"/>
      <c r="GYS48" s="126"/>
      <c r="GYT48" s="126"/>
      <c r="GYU48" s="126"/>
      <c r="GYV48" s="126"/>
      <c r="GYW48" s="126"/>
      <c r="GYX48" s="126"/>
      <c r="GYY48" s="126"/>
      <c r="GYZ48" s="126"/>
      <c r="GZA48" s="126"/>
      <c r="GZB48" s="126"/>
      <c r="GZC48" s="126"/>
      <c r="GZD48" s="126"/>
      <c r="GZE48" s="126"/>
      <c r="GZF48" s="126"/>
      <c r="GZG48" s="126"/>
      <c r="GZH48" s="126"/>
      <c r="GZI48" s="126"/>
      <c r="GZJ48" s="126"/>
      <c r="GZK48" s="126"/>
      <c r="GZL48" s="126"/>
      <c r="GZM48" s="126"/>
      <c r="GZN48" s="126"/>
      <c r="GZO48" s="126"/>
      <c r="GZP48" s="126"/>
      <c r="GZQ48" s="126"/>
      <c r="GZR48" s="126"/>
      <c r="GZS48" s="126"/>
      <c r="GZT48" s="126"/>
      <c r="GZU48" s="126"/>
      <c r="GZV48" s="126"/>
      <c r="GZW48" s="126"/>
      <c r="GZX48" s="126"/>
      <c r="GZY48" s="126"/>
      <c r="GZZ48" s="126"/>
      <c r="HAA48" s="126"/>
      <c r="HAB48" s="126"/>
      <c r="HAC48" s="126"/>
      <c r="HAD48" s="126"/>
      <c r="HAE48" s="126"/>
      <c r="HAF48" s="126"/>
      <c r="HAG48" s="126"/>
      <c r="HAH48" s="126"/>
      <c r="HAI48" s="126"/>
      <c r="HAJ48" s="126"/>
      <c r="HAK48" s="126"/>
      <c r="HAL48" s="126"/>
      <c r="HAM48" s="126"/>
      <c r="HAN48" s="126"/>
      <c r="HAO48" s="126"/>
      <c r="HAP48" s="126"/>
      <c r="HAQ48" s="126"/>
      <c r="HAR48" s="126"/>
      <c r="HAS48" s="126"/>
      <c r="HAT48" s="126"/>
      <c r="HAU48" s="126"/>
      <c r="HAV48" s="126"/>
      <c r="HAW48" s="126"/>
      <c r="HAX48" s="126"/>
      <c r="HAY48" s="126"/>
      <c r="HAZ48" s="126"/>
      <c r="HBA48" s="126"/>
      <c r="HBB48" s="126"/>
      <c r="HBC48" s="126"/>
      <c r="HBD48" s="126"/>
      <c r="HBE48" s="126"/>
      <c r="HBF48" s="126"/>
      <c r="HBG48" s="126"/>
      <c r="HBH48" s="126"/>
      <c r="HBI48" s="126"/>
      <c r="HBJ48" s="126"/>
      <c r="HBK48" s="126"/>
      <c r="HBL48" s="126"/>
      <c r="HBM48" s="126"/>
      <c r="HBN48" s="126"/>
      <c r="HBO48" s="126"/>
      <c r="HBP48" s="126"/>
      <c r="HBQ48" s="126"/>
      <c r="HBR48" s="126"/>
      <c r="HBS48" s="126"/>
      <c r="HBT48" s="126"/>
      <c r="HBU48" s="126"/>
      <c r="HBV48" s="126"/>
      <c r="HBW48" s="126"/>
      <c r="HBX48" s="126"/>
      <c r="HBY48" s="126"/>
      <c r="HBZ48" s="126"/>
      <c r="HCA48" s="126"/>
      <c r="HCB48" s="126"/>
      <c r="HCC48" s="126"/>
      <c r="HCD48" s="126"/>
      <c r="HCE48" s="126"/>
      <c r="HCF48" s="126"/>
      <c r="HCG48" s="126"/>
      <c r="HCH48" s="126"/>
      <c r="HCI48" s="126"/>
      <c r="HCJ48" s="126"/>
      <c r="HCK48" s="126"/>
      <c r="HCL48" s="126"/>
      <c r="HCM48" s="126"/>
      <c r="HCN48" s="126"/>
      <c r="HCO48" s="126"/>
      <c r="HCP48" s="126"/>
      <c r="HCQ48" s="126"/>
      <c r="HCR48" s="126"/>
      <c r="HCS48" s="126"/>
      <c r="HCT48" s="126"/>
      <c r="HCU48" s="126"/>
      <c r="HCV48" s="126"/>
      <c r="HCW48" s="126"/>
      <c r="HCX48" s="126"/>
      <c r="HCY48" s="126"/>
      <c r="HCZ48" s="126"/>
      <c r="HDA48" s="126"/>
      <c r="HDB48" s="126"/>
      <c r="HDC48" s="126"/>
      <c r="HDD48" s="126"/>
      <c r="HDE48" s="126"/>
      <c r="HDF48" s="126"/>
      <c r="HDG48" s="126"/>
      <c r="HDH48" s="126"/>
      <c r="HDI48" s="126"/>
      <c r="HDJ48" s="126"/>
      <c r="HDK48" s="126"/>
      <c r="HDL48" s="126"/>
      <c r="HDM48" s="126"/>
      <c r="HDN48" s="126"/>
      <c r="HDO48" s="126"/>
      <c r="HDP48" s="126"/>
      <c r="HDQ48" s="126"/>
      <c r="HDR48" s="126"/>
      <c r="HDS48" s="126"/>
      <c r="HDT48" s="126"/>
      <c r="HDU48" s="126"/>
      <c r="HDV48" s="126"/>
      <c r="HDW48" s="126"/>
      <c r="HDX48" s="126"/>
      <c r="HDY48" s="126"/>
      <c r="HDZ48" s="126"/>
      <c r="HEA48" s="126"/>
      <c r="HEB48" s="126"/>
      <c r="HEC48" s="126"/>
      <c r="HED48" s="126"/>
      <c r="HEE48" s="126"/>
      <c r="HEF48" s="126"/>
      <c r="HEG48" s="126"/>
      <c r="HEH48" s="126"/>
      <c r="HEI48" s="126"/>
      <c r="HEJ48" s="126"/>
      <c r="HEK48" s="126"/>
      <c r="HEL48" s="126"/>
      <c r="HEM48" s="126"/>
      <c r="HEN48" s="126"/>
      <c r="HEO48" s="126"/>
      <c r="HEP48" s="126"/>
      <c r="HEQ48" s="126"/>
      <c r="HER48" s="126"/>
      <c r="HES48" s="126"/>
      <c r="HET48" s="126"/>
      <c r="HEU48" s="126"/>
      <c r="HEV48" s="126"/>
      <c r="HEW48" s="126"/>
      <c r="HEX48" s="126"/>
      <c r="HEY48" s="126"/>
      <c r="HEZ48" s="126"/>
      <c r="HFA48" s="126"/>
      <c r="HFB48" s="126"/>
      <c r="HFC48" s="126"/>
      <c r="HFD48" s="126"/>
      <c r="HFE48" s="126"/>
      <c r="HFF48" s="126"/>
      <c r="HFG48" s="126"/>
      <c r="HFH48" s="126"/>
      <c r="HFI48" s="126"/>
      <c r="HFJ48" s="126"/>
      <c r="HFK48" s="126"/>
      <c r="HFL48" s="126"/>
      <c r="HFM48" s="126"/>
      <c r="HFN48" s="126"/>
      <c r="HFO48" s="126"/>
      <c r="HFP48" s="126"/>
      <c r="HFQ48" s="126"/>
      <c r="HFR48" s="126"/>
      <c r="HFS48" s="126"/>
      <c r="HFT48" s="126"/>
      <c r="HFU48" s="126"/>
      <c r="HFV48" s="126"/>
      <c r="HFW48" s="126"/>
      <c r="HFX48" s="126"/>
      <c r="HFY48" s="126"/>
      <c r="HFZ48" s="126"/>
      <c r="HGA48" s="126"/>
      <c r="HGB48" s="126"/>
      <c r="HGC48" s="126"/>
      <c r="HGD48" s="126"/>
      <c r="HGE48" s="126"/>
      <c r="HGF48" s="126"/>
      <c r="HGG48" s="126"/>
      <c r="HGH48" s="126"/>
      <c r="HGI48" s="126"/>
      <c r="HGJ48" s="126"/>
      <c r="HGK48" s="126"/>
      <c r="HGL48" s="126"/>
      <c r="HGM48" s="126"/>
      <c r="HGN48" s="126"/>
      <c r="HGO48" s="126"/>
      <c r="HGP48" s="126"/>
      <c r="HGQ48" s="126"/>
      <c r="HGR48" s="126"/>
      <c r="HGS48" s="126"/>
      <c r="HGT48" s="126"/>
      <c r="HGU48" s="126"/>
      <c r="HGV48" s="126"/>
      <c r="HGW48" s="126"/>
      <c r="HGX48" s="126"/>
      <c r="HGY48" s="126"/>
      <c r="HGZ48" s="126"/>
      <c r="HHA48" s="126"/>
      <c r="HHB48" s="126"/>
      <c r="HHC48" s="126"/>
      <c r="HHD48" s="126"/>
      <c r="HHE48" s="126"/>
      <c r="HHF48" s="126"/>
      <c r="HHG48" s="126"/>
      <c r="HHH48" s="126"/>
      <c r="HHI48" s="126"/>
      <c r="HHJ48" s="126"/>
      <c r="HHK48" s="126"/>
      <c r="HHL48" s="126"/>
      <c r="HHM48" s="126"/>
      <c r="HHN48" s="126"/>
      <c r="HHO48" s="126"/>
      <c r="HHP48" s="126"/>
      <c r="HHQ48" s="126"/>
      <c r="HHR48" s="126"/>
      <c r="HHS48" s="126"/>
      <c r="HHT48" s="126"/>
      <c r="HHU48" s="126"/>
      <c r="HHV48" s="126"/>
      <c r="HHW48" s="126"/>
      <c r="HHX48" s="126"/>
      <c r="HHY48" s="126"/>
      <c r="HHZ48" s="126"/>
      <c r="HIA48" s="126"/>
      <c r="HIB48" s="126"/>
      <c r="HIC48" s="126"/>
      <c r="HID48" s="126"/>
      <c r="HIE48" s="126"/>
      <c r="HIF48" s="126"/>
      <c r="HIG48" s="126"/>
      <c r="HIH48" s="126"/>
      <c r="HII48" s="126"/>
      <c r="HIJ48" s="126"/>
      <c r="HIK48" s="126"/>
      <c r="HIL48" s="126"/>
      <c r="HIM48" s="126"/>
      <c r="HIN48" s="126"/>
      <c r="HIO48" s="126"/>
      <c r="HIP48" s="126"/>
      <c r="HIQ48" s="126"/>
      <c r="HIR48" s="126"/>
      <c r="HIS48" s="126"/>
      <c r="HIT48" s="126"/>
      <c r="HIU48" s="126"/>
      <c r="HIV48" s="126"/>
      <c r="HIW48" s="126"/>
      <c r="HIX48" s="126"/>
      <c r="HIY48" s="126"/>
      <c r="HIZ48" s="126"/>
      <c r="HJA48" s="126"/>
      <c r="HJB48" s="126"/>
      <c r="HJC48" s="126"/>
      <c r="HJD48" s="126"/>
      <c r="HJE48" s="126"/>
      <c r="HJF48" s="126"/>
      <c r="HJG48" s="126"/>
      <c r="HJH48" s="126"/>
      <c r="HJI48" s="126"/>
      <c r="HJJ48" s="126"/>
      <c r="HJK48" s="126"/>
      <c r="HJL48" s="126"/>
      <c r="HJM48" s="126"/>
      <c r="HJN48" s="126"/>
      <c r="HJO48" s="126"/>
      <c r="HJP48" s="126"/>
      <c r="HJQ48" s="126"/>
      <c r="HJR48" s="126"/>
      <c r="HJS48" s="126"/>
      <c r="HJT48" s="126"/>
      <c r="HJU48" s="126"/>
      <c r="HJV48" s="126"/>
      <c r="HJW48" s="126"/>
      <c r="HJX48" s="126"/>
      <c r="HJY48" s="126"/>
      <c r="HJZ48" s="126"/>
      <c r="HKA48" s="126"/>
      <c r="HKB48" s="126"/>
      <c r="HKC48" s="126"/>
      <c r="HKD48" s="126"/>
      <c r="HKE48" s="126"/>
      <c r="HKF48" s="126"/>
      <c r="HKG48" s="126"/>
      <c r="HKH48" s="126"/>
      <c r="HKI48" s="126"/>
      <c r="HKJ48" s="126"/>
      <c r="HKK48" s="126"/>
      <c r="HKL48" s="126"/>
      <c r="HKM48" s="126"/>
      <c r="HKN48" s="126"/>
      <c r="HKO48" s="126"/>
      <c r="HKP48" s="126"/>
      <c r="HKQ48" s="126"/>
      <c r="HKR48" s="126"/>
      <c r="HKS48" s="126"/>
      <c r="HKT48" s="126"/>
      <c r="HKU48" s="126"/>
      <c r="HKV48" s="126"/>
      <c r="HKW48" s="126"/>
      <c r="HKX48" s="126"/>
      <c r="HKY48" s="126"/>
      <c r="HKZ48" s="126"/>
      <c r="HLA48" s="126"/>
      <c r="HLB48" s="126"/>
      <c r="HLC48" s="126"/>
      <c r="HLD48" s="126"/>
      <c r="HLE48" s="126"/>
      <c r="HLF48" s="126"/>
      <c r="HLG48" s="126"/>
      <c r="HLH48" s="126"/>
      <c r="HLI48" s="126"/>
      <c r="HLJ48" s="126"/>
      <c r="HLK48" s="126"/>
      <c r="HLL48" s="126"/>
      <c r="HLM48" s="126"/>
      <c r="HLN48" s="126"/>
      <c r="HLO48" s="126"/>
      <c r="HLP48" s="126"/>
      <c r="HLQ48" s="126"/>
      <c r="HLR48" s="126"/>
      <c r="HLS48" s="126"/>
      <c r="HLT48" s="126"/>
      <c r="HLU48" s="126"/>
      <c r="HLV48" s="126"/>
      <c r="HLW48" s="126"/>
      <c r="HLX48" s="126"/>
      <c r="HLY48" s="126"/>
      <c r="HLZ48" s="126"/>
      <c r="HMA48" s="126"/>
      <c r="HMB48" s="126"/>
      <c r="HMC48" s="126"/>
      <c r="HMD48" s="126"/>
      <c r="HME48" s="126"/>
      <c r="HMF48" s="126"/>
      <c r="HMG48" s="126"/>
      <c r="HMH48" s="126"/>
      <c r="HMI48" s="126"/>
      <c r="HMJ48" s="126"/>
      <c r="HMK48" s="126"/>
      <c r="HML48" s="126"/>
      <c r="HMM48" s="126"/>
      <c r="HMN48" s="126"/>
      <c r="HMO48" s="126"/>
      <c r="HMP48" s="126"/>
      <c r="HMQ48" s="126"/>
      <c r="HMR48" s="126"/>
      <c r="HMS48" s="126"/>
      <c r="HMT48" s="126"/>
      <c r="HMU48" s="126"/>
      <c r="HMV48" s="126"/>
      <c r="HMW48" s="126"/>
      <c r="HMX48" s="126"/>
      <c r="HMY48" s="126"/>
      <c r="HMZ48" s="126"/>
      <c r="HNA48" s="126"/>
      <c r="HNB48" s="126"/>
      <c r="HNC48" s="126"/>
      <c r="HND48" s="126"/>
      <c r="HNE48" s="126"/>
      <c r="HNF48" s="126"/>
      <c r="HNG48" s="126"/>
      <c r="HNH48" s="126"/>
      <c r="HNI48" s="126"/>
      <c r="HNJ48" s="126"/>
      <c r="HNK48" s="126"/>
      <c r="HNL48" s="126"/>
      <c r="HNM48" s="126"/>
      <c r="HNN48" s="126"/>
      <c r="HNO48" s="126"/>
      <c r="HNP48" s="126"/>
      <c r="HNQ48" s="126"/>
      <c r="HNR48" s="126"/>
      <c r="HNS48" s="126"/>
      <c r="HNT48" s="126"/>
      <c r="HNU48" s="126"/>
      <c r="HNV48" s="126"/>
      <c r="HNW48" s="126"/>
      <c r="HNX48" s="126"/>
      <c r="HNY48" s="126"/>
      <c r="HNZ48" s="126"/>
      <c r="HOA48" s="126"/>
      <c r="HOB48" s="126"/>
      <c r="HOC48" s="126"/>
      <c r="HOD48" s="126"/>
      <c r="HOE48" s="126"/>
      <c r="HOF48" s="126"/>
      <c r="HOG48" s="126"/>
      <c r="HOH48" s="126"/>
      <c r="HOI48" s="126"/>
      <c r="HOJ48" s="126"/>
      <c r="HOK48" s="126"/>
      <c r="HOL48" s="126"/>
      <c r="HOM48" s="126"/>
      <c r="HON48" s="126"/>
      <c r="HOO48" s="126"/>
      <c r="HOP48" s="126"/>
      <c r="HOQ48" s="126"/>
      <c r="HOR48" s="126"/>
      <c r="HOS48" s="126"/>
      <c r="HOT48" s="126"/>
      <c r="HOU48" s="126"/>
      <c r="HOV48" s="126"/>
      <c r="HOW48" s="126"/>
      <c r="HOX48" s="126"/>
      <c r="HOY48" s="126"/>
      <c r="HOZ48" s="126"/>
      <c r="HPA48" s="126"/>
      <c r="HPB48" s="126"/>
      <c r="HPC48" s="126"/>
      <c r="HPD48" s="126"/>
      <c r="HPE48" s="126"/>
      <c r="HPF48" s="126"/>
      <c r="HPG48" s="126"/>
      <c r="HPH48" s="126"/>
      <c r="HPI48" s="126"/>
      <c r="HPJ48" s="126"/>
      <c r="HPK48" s="126"/>
      <c r="HPL48" s="126"/>
      <c r="HPM48" s="126"/>
      <c r="HPN48" s="126"/>
      <c r="HPO48" s="126"/>
      <c r="HPP48" s="126"/>
      <c r="HPQ48" s="126"/>
      <c r="HPR48" s="126"/>
      <c r="HPS48" s="126"/>
      <c r="HPT48" s="126"/>
      <c r="HPU48" s="126"/>
      <c r="HPV48" s="126"/>
      <c r="HPW48" s="126"/>
      <c r="HPX48" s="126"/>
      <c r="HPY48" s="126"/>
      <c r="HPZ48" s="126"/>
      <c r="HQA48" s="126"/>
      <c r="HQB48" s="126"/>
      <c r="HQC48" s="126"/>
      <c r="HQD48" s="126"/>
      <c r="HQE48" s="126"/>
      <c r="HQF48" s="126"/>
      <c r="HQG48" s="126"/>
      <c r="HQH48" s="126"/>
      <c r="HQI48" s="126"/>
      <c r="HQJ48" s="126"/>
      <c r="HQK48" s="126"/>
      <c r="HQL48" s="126"/>
      <c r="HQM48" s="126"/>
      <c r="HQN48" s="126"/>
      <c r="HQO48" s="126"/>
      <c r="HQP48" s="126"/>
      <c r="HQQ48" s="126"/>
      <c r="HQR48" s="126"/>
      <c r="HQS48" s="126"/>
      <c r="HQT48" s="126"/>
      <c r="HQU48" s="126"/>
      <c r="HQV48" s="126"/>
      <c r="HQW48" s="126"/>
      <c r="HQX48" s="126"/>
      <c r="HQY48" s="126"/>
      <c r="HQZ48" s="126"/>
      <c r="HRA48" s="126"/>
      <c r="HRB48" s="126"/>
      <c r="HRC48" s="126"/>
      <c r="HRD48" s="126"/>
      <c r="HRE48" s="126"/>
      <c r="HRF48" s="126"/>
      <c r="HRG48" s="126"/>
      <c r="HRH48" s="126"/>
      <c r="HRI48" s="126"/>
      <c r="HRJ48" s="126"/>
      <c r="HRK48" s="126"/>
      <c r="HRL48" s="126"/>
      <c r="HRM48" s="126"/>
      <c r="HRN48" s="126"/>
      <c r="HRO48" s="126"/>
      <c r="HRP48" s="126"/>
      <c r="HRQ48" s="126"/>
      <c r="HRR48" s="126"/>
      <c r="HRS48" s="126"/>
      <c r="HRT48" s="126"/>
      <c r="HRU48" s="126"/>
      <c r="HRV48" s="126"/>
      <c r="HRW48" s="126"/>
      <c r="HRX48" s="126"/>
      <c r="HRY48" s="126"/>
      <c r="HRZ48" s="126"/>
      <c r="HSA48" s="126"/>
      <c r="HSB48" s="126"/>
      <c r="HSC48" s="126"/>
      <c r="HSD48" s="126"/>
      <c r="HSE48" s="126"/>
      <c r="HSF48" s="126"/>
      <c r="HSG48" s="126"/>
      <c r="HSH48" s="126"/>
      <c r="HSI48" s="126"/>
      <c r="HSJ48" s="126"/>
      <c r="HSK48" s="126"/>
      <c r="HSL48" s="126"/>
      <c r="HSM48" s="126"/>
      <c r="HSN48" s="126"/>
      <c r="HSO48" s="126"/>
      <c r="HSP48" s="126"/>
      <c r="HSQ48" s="126"/>
      <c r="HSR48" s="126"/>
      <c r="HSS48" s="126"/>
      <c r="HST48" s="126"/>
      <c r="HSU48" s="126"/>
      <c r="HSV48" s="126"/>
      <c r="HSW48" s="126"/>
      <c r="HSX48" s="126"/>
      <c r="HSY48" s="126"/>
      <c r="HSZ48" s="126"/>
      <c r="HTA48" s="126"/>
      <c r="HTB48" s="126"/>
      <c r="HTC48" s="126"/>
      <c r="HTD48" s="126"/>
      <c r="HTE48" s="126"/>
      <c r="HTF48" s="126"/>
      <c r="HTG48" s="126"/>
      <c r="HTH48" s="126"/>
      <c r="HTI48" s="126"/>
      <c r="HTJ48" s="126"/>
      <c r="HTK48" s="126"/>
      <c r="HTL48" s="126"/>
      <c r="HTM48" s="126"/>
      <c r="HTN48" s="126"/>
      <c r="HTO48" s="126"/>
      <c r="HTP48" s="126"/>
      <c r="HTQ48" s="126"/>
      <c r="HTR48" s="126"/>
      <c r="HTS48" s="126"/>
      <c r="HTT48" s="126"/>
      <c r="HTU48" s="126"/>
      <c r="HTV48" s="126"/>
      <c r="HTW48" s="126"/>
      <c r="HTX48" s="126"/>
      <c r="HTY48" s="126"/>
      <c r="HTZ48" s="126"/>
      <c r="HUA48" s="126"/>
      <c r="HUB48" s="126"/>
      <c r="HUC48" s="126"/>
      <c r="HUD48" s="126"/>
      <c r="HUE48" s="126"/>
      <c r="HUF48" s="126"/>
      <c r="HUG48" s="126"/>
      <c r="HUH48" s="126"/>
      <c r="HUI48" s="126"/>
      <c r="HUJ48" s="126"/>
      <c r="HUK48" s="126"/>
      <c r="HUL48" s="126"/>
      <c r="HUM48" s="126"/>
      <c r="HUN48" s="126"/>
      <c r="HUO48" s="126"/>
      <c r="HUP48" s="126"/>
      <c r="HUQ48" s="126"/>
      <c r="HUR48" s="126"/>
      <c r="HUS48" s="126"/>
      <c r="HUT48" s="126"/>
      <c r="HUU48" s="126"/>
      <c r="HUV48" s="126"/>
      <c r="HUW48" s="126"/>
      <c r="HUX48" s="126"/>
      <c r="HUY48" s="126"/>
      <c r="HUZ48" s="126"/>
      <c r="HVA48" s="126"/>
      <c r="HVB48" s="126"/>
      <c r="HVC48" s="126"/>
      <c r="HVD48" s="126"/>
      <c r="HVE48" s="126"/>
      <c r="HVF48" s="126"/>
      <c r="HVG48" s="126"/>
      <c r="HVH48" s="126"/>
      <c r="HVI48" s="126"/>
      <c r="HVJ48" s="126"/>
      <c r="HVK48" s="126"/>
      <c r="HVL48" s="126"/>
      <c r="HVM48" s="126"/>
      <c r="HVN48" s="126"/>
      <c r="HVO48" s="126"/>
      <c r="HVP48" s="126"/>
      <c r="HVQ48" s="126"/>
      <c r="HVR48" s="126"/>
      <c r="HVS48" s="126"/>
      <c r="HVT48" s="126"/>
      <c r="HVU48" s="126"/>
      <c r="HVV48" s="126"/>
      <c r="HVW48" s="126"/>
      <c r="HVX48" s="126"/>
      <c r="HVY48" s="126"/>
      <c r="HVZ48" s="126"/>
      <c r="HWA48" s="126"/>
      <c r="HWB48" s="126"/>
      <c r="HWC48" s="126"/>
      <c r="HWD48" s="126"/>
      <c r="HWE48" s="126"/>
      <c r="HWF48" s="126"/>
      <c r="HWG48" s="126"/>
      <c r="HWH48" s="126"/>
      <c r="HWI48" s="126"/>
      <c r="HWJ48" s="126"/>
      <c r="HWK48" s="126"/>
      <c r="HWL48" s="126"/>
      <c r="HWM48" s="126"/>
      <c r="HWN48" s="126"/>
      <c r="HWO48" s="126"/>
      <c r="HWP48" s="126"/>
      <c r="HWQ48" s="126"/>
      <c r="HWR48" s="126"/>
      <c r="HWS48" s="126"/>
      <c r="HWT48" s="126"/>
      <c r="HWU48" s="126"/>
      <c r="HWV48" s="126"/>
      <c r="HWW48" s="126"/>
      <c r="HWX48" s="126"/>
      <c r="HWY48" s="126"/>
      <c r="HWZ48" s="126"/>
      <c r="HXA48" s="126"/>
      <c r="HXB48" s="126"/>
      <c r="HXC48" s="126"/>
      <c r="HXD48" s="126"/>
      <c r="HXE48" s="126"/>
      <c r="HXF48" s="126"/>
      <c r="HXG48" s="126"/>
      <c r="HXH48" s="126"/>
      <c r="HXI48" s="126"/>
      <c r="HXJ48" s="126"/>
      <c r="HXK48" s="126"/>
      <c r="HXL48" s="126"/>
      <c r="HXM48" s="126"/>
      <c r="HXN48" s="126"/>
      <c r="HXO48" s="126"/>
      <c r="HXP48" s="126"/>
      <c r="HXQ48" s="126"/>
      <c r="HXR48" s="126"/>
      <c r="HXS48" s="126"/>
      <c r="HXT48" s="126"/>
      <c r="HXU48" s="126"/>
      <c r="HXV48" s="126"/>
      <c r="HXW48" s="126"/>
      <c r="HXX48" s="126"/>
      <c r="HXY48" s="126"/>
      <c r="HXZ48" s="126"/>
      <c r="HYA48" s="126"/>
      <c r="HYB48" s="126"/>
      <c r="HYC48" s="126"/>
      <c r="HYD48" s="126"/>
      <c r="HYE48" s="126"/>
      <c r="HYF48" s="126"/>
      <c r="HYG48" s="126"/>
      <c r="HYH48" s="126"/>
      <c r="HYI48" s="126"/>
      <c r="HYJ48" s="126"/>
      <c r="HYK48" s="126"/>
      <c r="HYL48" s="126"/>
      <c r="HYM48" s="126"/>
      <c r="HYN48" s="126"/>
      <c r="HYO48" s="126"/>
      <c r="HYP48" s="126"/>
      <c r="HYQ48" s="126"/>
      <c r="HYR48" s="126"/>
      <c r="HYS48" s="126"/>
      <c r="HYT48" s="126"/>
      <c r="HYU48" s="126"/>
      <c r="HYV48" s="126"/>
      <c r="HYW48" s="126"/>
      <c r="HYX48" s="126"/>
      <c r="HYY48" s="126"/>
      <c r="HYZ48" s="126"/>
      <c r="HZA48" s="126"/>
      <c r="HZB48" s="126"/>
      <c r="HZC48" s="126"/>
      <c r="HZD48" s="126"/>
      <c r="HZE48" s="126"/>
      <c r="HZF48" s="126"/>
      <c r="HZG48" s="126"/>
      <c r="HZH48" s="126"/>
      <c r="HZI48" s="126"/>
      <c r="HZJ48" s="126"/>
      <c r="HZK48" s="126"/>
      <c r="HZL48" s="126"/>
      <c r="HZM48" s="126"/>
      <c r="HZN48" s="126"/>
      <c r="HZO48" s="126"/>
      <c r="HZP48" s="126"/>
      <c r="HZQ48" s="126"/>
      <c r="HZR48" s="126"/>
      <c r="HZS48" s="126"/>
      <c r="HZT48" s="126"/>
      <c r="HZU48" s="126"/>
      <c r="HZV48" s="126"/>
      <c r="HZW48" s="126"/>
      <c r="HZX48" s="126"/>
      <c r="HZY48" s="126"/>
      <c r="HZZ48" s="126"/>
      <c r="IAA48" s="126"/>
      <c r="IAB48" s="126"/>
      <c r="IAC48" s="126"/>
      <c r="IAD48" s="126"/>
      <c r="IAE48" s="126"/>
      <c r="IAF48" s="126"/>
      <c r="IAG48" s="126"/>
      <c r="IAH48" s="126"/>
      <c r="IAI48" s="126"/>
      <c r="IAJ48" s="126"/>
      <c r="IAK48" s="126"/>
      <c r="IAL48" s="126"/>
      <c r="IAM48" s="126"/>
      <c r="IAN48" s="126"/>
      <c r="IAO48" s="126"/>
      <c r="IAP48" s="126"/>
      <c r="IAQ48" s="126"/>
      <c r="IAR48" s="126"/>
      <c r="IAS48" s="126"/>
      <c r="IAT48" s="126"/>
      <c r="IAU48" s="126"/>
      <c r="IAV48" s="126"/>
      <c r="IAW48" s="126"/>
      <c r="IAX48" s="126"/>
      <c r="IAY48" s="126"/>
      <c r="IAZ48" s="126"/>
      <c r="IBA48" s="126"/>
      <c r="IBB48" s="126"/>
      <c r="IBC48" s="126"/>
      <c r="IBD48" s="126"/>
      <c r="IBE48" s="126"/>
      <c r="IBF48" s="126"/>
      <c r="IBG48" s="126"/>
      <c r="IBH48" s="126"/>
      <c r="IBI48" s="126"/>
      <c r="IBJ48" s="126"/>
      <c r="IBK48" s="126"/>
      <c r="IBL48" s="126"/>
      <c r="IBM48" s="126"/>
      <c r="IBN48" s="126"/>
      <c r="IBO48" s="126"/>
      <c r="IBP48" s="126"/>
      <c r="IBQ48" s="126"/>
      <c r="IBR48" s="126"/>
      <c r="IBS48" s="126"/>
      <c r="IBT48" s="126"/>
      <c r="IBU48" s="126"/>
      <c r="IBV48" s="126"/>
      <c r="IBW48" s="126"/>
      <c r="IBX48" s="126"/>
      <c r="IBY48" s="126"/>
      <c r="IBZ48" s="126"/>
      <c r="ICA48" s="126"/>
      <c r="ICB48" s="126"/>
      <c r="ICC48" s="126"/>
      <c r="ICD48" s="126"/>
      <c r="ICE48" s="126"/>
      <c r="ICF48" s="126"/>
      <c r="ICG48" s="126"/>
      <c r="ICH48" s="126"/>
      <c r="ICI48" s="126"/>
      <c r="ICJ48" s="126"/>
      <c r="ICK48" s="126"/>
      <c r="ICL48" s="126"/>
      <c r="ICM48" s="126"/>
      <c r="ICN48" s="126"/>
      <c r="ICO48" s="126"/>
      <c r="ICP48" s="126"/>
      <c r="ICQ48" s="126"/>
      <c r="ICR48" s="126"/>
      <c r="ICS48" s="126"/>
      <c r="ICT48" s="126"/>
      <c r="ICU48" s="126"/>
      <c r="ICV48" s="126"/>
      <c r="ICW48" s="126"/>
      <c r="ICX48" s="126"/>
      <c r="ICY48" s="126"/>
      <c r="ICZ48" s="126"/>
      <c r="IDA48" s="126"/>
      <c r="IDB48" s="126"/>
      <c r="IDC48" s="126"/>
      <c r="IDD48" s="126"/>
      <c r="IDE48" s="126"/>
      <c r="IDF48" s="126"/>
      <c r="IDG48" s="126"/>
      <c r="IDH48" s="126"/>
      <c r="IDI48" s="126"/>
      <c r="IDJ48" s="126"/>
      <c r="IDK48" s="126"/>
      <c r="IDL48" s="126"/>
      <c r="IDM48" s="126"/>
      <c r="IDN48" s="126"/>
      <c r="IDO48" s="126"/>
      <c r="IDP48" s="126"/>
      <c r="IDQ48" s="126"/>
      <c r="IDR48" s="126"/>
      <c r="IDS48" s="126"/>
      <c r="IDT48" s="126"/>
      <c r="IDU48" s="126"/>
      <c r="IDV48" s="126"/>
      <c r="IDW48" s="126"/>
      <c r="IDX48" s="126"/>
      <c r="IDY48" s="126"/>
      <c r="IDZ48" s="126"/>
      <c r="IEA48" s="126"/>
      <c r="IEB48" s="126"/>
      <c r="IEC48" s="126"/>
      <c r="IED48" s="126"/>
      <c r="IEE48" s="126"/>
      <c r="IEF48" s="126"/>
      <c r="IEG48" s="126"/>
      <c r="IEH48" s="126"/>
      <c r="IEI48" s="126"/>
      <c r="IEJ48" s="126"/>
      <c r="IEK48" s="126"/>
      <c r="IEL48" s="126"/>
      <c r="IEM48" s="126"/>
      <c r="IEN48" s="126"/>
      <c r="IEO48" s="126"/>
      <c r="IEP48" s="126"/>
      <c r="IEQ48" s="126"/>
      <c r="IER48" s="126"/>
      <c r="IES48" s="126"/>
      <c r="IET48" s="126"/>
      <c r="IEU48" s="126"/>
      <c r="IEV48" s="126"/>
      <c r="IEW48" s="126"/>
      <c r="IEX48" s="126"/>
      <c r="IEY48" s="126"/>
      <c r="IEZ48" s="126"/>
      <c r="IFA48" s="126"/>
      <c r="IFB48" s="126"/>
      <c r="IFC48" s="126"/>
      <c r="IFD48" s="126"/>
      <c r="IFE48" s="126"/>
      <c r="IFF48" s="126"/>
      <c r="IFG48" s="126"/>
      <c r="IFH48" s="126"/>
      <c r="IFI48" s="126"/>
      <c r="IFJ48" s="126"/>
      <c r="IFK48" s="126"/>
      <c r="IFL48" s="126"/>
      <c r="IFM48" s="126"/>
      <c r="IFN48" s="126"/>
      <c r="IFO48" s="126"/>
      <c r="IFP48" s="126"/>
      <c r="IFQ48" s="126"/>
      <c r="IFR48" s="126"/>
      <c r="IFS48" s="126"/>
      <c r="IFT48" s="126"/>
      <c r="IFU48" s="126"/>
      <c r="IFV48" s="126"/>
      <c r="IFW48" s="126"/>
      <c r="IFX48" s="126"/>
      <c r="IFY48" s="126"/>
      <c r="IFZ48" s="126"/>
      <c r="IGA48" s="126"/>
      <c r="IGB48" s="126"/>
      <c r="IGC48" s="126"/>
      <c r="IGD48" s="126"/>
      <c r="IGE48" s="126"/>
      <c r="IGF48" s="126"/>
      <c r="IGG48" s="126"/>
      <c r="IGH48" s="126"/>
      <c r="IGI48" s="126"/>
      <c r="IGJ48" s="126"/>
      <c r="IGK48" s="126"/>
      <c r="IGL48" s="126"/>
      <c r="IGM48" s="126"/>
      <c r="IGN48" s="126"/>
      <c r="IGO48" s="126"/>
      <c r="IGP48" s="126"/>
      <c r="IGQ48" s="126"/>
      <c r="IGR48" s="126"/>
      <c r="IGS48" s="126"/>
      <c r="IGT48" s="126"/>
      <c r="IGU48" s="126"/>
      <c r="IGV48" s="126"/>
      <c r="IGW48" s="126"/>
      <c r="IGX48" s="126"/>
      <c r="IGY48" s="126"/>
      <c r="IGZ48" s="126"/>
      <c r="IHA48" s="126"/>
      <c r="IHB48" s="126"/>
      <c r="IHC48" s="126"/>
      <c r="IHD48" s="126"/>
      <c r="IHE48" s="126"/>
      <c r="IHF48" s="126"/>
      <c r="IHG48" s="126"/>
      <c r="IHH48" s="126"/>
      <c r="IHI48" s="126"/>
      <c r="IHJ48" s="126"/>
      <c r="IHK48" s="126"/>
      <c r="IHL48" s="126"/>
      <c r="IHM48" s="126"/>
      <c r="IHN48" s="126"/>
      <c r="IHO48" s="126"/>
      <c r="IHP48" s="126"/>
      <c r="IHQ48" s="126"/>
      <c r="IHR48" s="126"/>
      <c r="IHS48" s="126"/>
      <c r="IHT48" s="126"/>
      <c r="IHU48" s="126"/>
      <c r="IHV48" s="126"/>
      <c r="IHW48" s="126"/>
      <c r="IHX48" s="126"/>
      <c r="IHY48" s="126"/>
      <c r="IHZ48" s="126"/>
      <c r="IIA48" s="126"/>
      <c r="IIB48" s="126"/>
      <c r="IIC48" s="126"/>
      <c r="IID48" s="126"/>
      <c r="IIE48" s="126"/>
      <c r="IIF48" s="126"/>
      <c r="IIG48" s="126"/>
      <c r="IIH48" s="126"/>
      <c r="III48" s="126"/>
      <c r="IIJ48" s="126"/>
      <c r="IIK48" s="126"/>
      <c r="IIL48" s="126"/>
      <c r="IIM48" s="126"/>
      <c r="IIN48" s="126"/>
      <c r="IIO48" s="126"/>
      <c r="IIP48" s="126"/>
      <c r="IIQ48" s="126"/>
      <c r="IIR48" s="126"/>
      <c r="IIS48" s="126"/>
      <c r="IIT48" s="126"/>
      <c r="IIU48" s="126"/>
      <c r="IIV48" s="126"/>
      <c r="IIW48" s="126"/>
      <c r="IIX48" s="126"/>
      <c r="IIY48" s="126"/>
      <c r="IIZ48" s="126"/>
      <c r="IJA48" s="126"/>
      <c r="IJB48" s="126"/>
      <c r="IJC48" s="126"/>
      <c r="IJD48" s="126"/>
      <c r="IJE48" s="126"/>
      <c r="IJF48" s="126"/>
      <c r="IJG48" s="126"/>
      <c r="IJH48" s="126"/>
      <c r="IJI48" s="126"/>
      <c r="IJJ48" s="126"/>
      <c r="IJK48" s="126"/>
      <c r="IJL48" s="126"/>
      <c r="IJM48" s="126"/>
      <c r="IJN48" s="126"/>
      <c r="IJO48" s="126"/>
      <c r="IJP48" s="126"/>
      <c r="IJQ48" s="126"/>
      <c r="IJR48" s="126"/>
      <c r="IJS48" s="126"/>
      <c r="IJT48" s="126"/>
      <c r="IJU48" s="126"/>
      <c r="IJV48" s="126"/>
      <c r="IJW48" s="126"/>
      <c r="IJX48" s="126"/>
      <c r="IJY48" s="126"/>
      <c r="IJZ48" s="126"/>
      <c r="IKA48" s="126"/>
      <c r="IKB48" s="126"/>
      <c r="IKC48" s="126"/>
      <c r="IKD48" s="126"/>
      <c r="IKE48" s="126"/>
      <c r="IKF48" s="126"/>
      <c r="IKG48" s="126"/>
      <c r="IKH48" s="126"/>
      <c r="IKI48" s="126"/>
      <c r="IKJ48" s="126"/>
      <c r="IKK48" s="126"/>
      <c r="IKL48" s="126"/>
      <c r="IKM48" s="126"/>
      <c r="IKN48" s="126"/>
      <c r="IKO48" s="126"/>
      <c r="IKP48" s="126"/>
      <c r="IKQ48" s="126"/>
      <c r="IKR48" s="126"/>
      <c r="IKS48" s="126"/>
      <c r="IKT48" s="126"/>
      <c r="IKU48" s="126"/>
      <c r="IKV48" s="126"/>
      <c r="IKW48" s="126"/>
      <c r="IKX48" s="126"/>
      <c r="IKY48" s="126"/>
      <c r="IKZ48" s="126"/>
      <c r="ILA48" s="126"/>
      <c r="ILB48" s="126"/>
      <c r="ILC48" s="126"/>
      <c r="ILD48" s="126"/>
      <c r="ILE48" s="126"/>
      <c r="ILF48" s="126"/>
      <c r="ILG48" s="126"/>
      <c r="ILH48" s="126"/>
      <c r="ILI48" s="126"/>
      <c r="ILJ48" s="126"/>
      <c r="ILK48" s="126"/>
      <c r="ILL48" s="126"/>
      <c r="ILM48" s="126"/>
      <c r="ILN48" s="126"/>
      <c r="ILO48" s="126"/>
      <c r="ILP48" s="126"/>
      <c r="ILQ48" s="126"/>
      <c r="ILR48" s="126"/>
      <c r="ILS48" s="126"/>
      <c r="ILT48" s="126"/>
      <c r="ILU48" s="126"/>
      <c r="ILV48" s="126"/>
      <c r="ILW48" s="126"/>
      <c r="ILX48" s="126"/>
      <c r="ILY48" s="126"/>
      <c r="ILZ48" s="126"/>
      <c r="IMA48" s="126"/>
      <c r="IMB48" s="126"/>
      <c r="IMC48" s="126"/>
      <c r="IMD48" s="126"/>
      <c r="IME48" s="126"/>
      <c r="IMF48" s="126"/>
      <c r="IMG48" s="126"/>
      <c r="IMH48" s="126"/>
      <c r="IMI48" s="126"/>
      <c r="IMJ48" s="126"/>
      <c r="IMK48" s="126"/>
      <c r="IML48" s="126"/>
      <c r="IMM48" s="126"/>
      <c r="IMN48" s="126"/>
      <c r="IMO48" s="126"/>
      <c r="IMP48" s="126"/>
      <c r="IMQ48" s="126"/>
      <c r="IMR48" s="126"/>
      <c r="IMS48" s="126"/>
      <c r="IMT48" s="126"/>
      <c r="IMU48" s="126"/>
      <c r="IMV48" s="126"/>
      <c r="IMW48" s="126"/>
      <c r="IMX48" s="126"/>
      <c r="IMY48" s="126"/>
      <c r="IMZ48" s="126"/>
      <c r="INA48" s="126"/>
      <c r="INB48" s="126"/>
      <c r="INC48" s="126"/>
      <c r="IND48" s="126"/>
      <c r="INE48" s="126"/>
      <c r="INF48" s="126"/>
      <c r="ING48" s="126"/>
      <c r="INH48" s="126"/>
      <c r="INI48" s="126"/>
      <c r="INJ48" s="126"/>
      <c r="INK48" s="126"/>
      <c r="INL48" s="126"/>
      <c r="INM48" s="126"/>
      <c r="INN48" s="126"/>
      <c r="INO48" s="126"/>
      <c r="INP48" s="126"/>
      <c r="INQ48" s="126"/>
      <c r="INR48" s="126"/>
      <c r="INS48" s="126"/>
      <c r="INT48" s="126"/>
      <c r="INU48" s="126"/>
      <c r="INV48" s="126"/>
      <c r="INW48" s="126"/>
      <c r="INX48" s="126"/>
      <c r="INY48" s="126"/>
      <c r="INZ48" s="126"/>
      <c r="IOA48" s="126"/>
      <c r="IOB48" s="126"/>
      <c r="IOC48" s="126"/>
      <c r="IOD48" s="126"/>
      <c r="IOE48" s="126"/>
      <c r="IOF48" s="126"/>
      <c r="IOG48" s="126"/>
      <c r="IOH48" s="126"/>
      <c r="IOI48" s="126"/>
      <c r="IOJ48" s="126"/>
      <c r="IOK48" s="126"/>
      <c r="IOL48" s="126"/>
      <c r="IOM48" s="126"/>
      <c r="ION48" s="126"/>
      <c r="IOO48" s="126"/>
      <c r="IOP48" s="126"/>
      <c r="IOQ48" s="126"/>
      <c r="IOR48" s="126"/>
      <c r="IOS48" s="126"/>
      <c r="IOT48" s="126"/>
      <c r="IOU48" s="126"/>
      <c r="IOV48" s="126"/>
      <c r="IOW48" s="126"/>
      <c r="IOX48" s="126"/>
      <c r="IOY48" s="126"/>
      <c r="IOZ48" s="126"/>
      <c r="IPA48" s="126"/>
      <c r="IPB48" s="126"/>
      <c r="IPC48" s="126"/>
      <c r="IPD48" s="126"/>
      <c r="IPE48" s="126"/>
      <c r="IPF48" s="126"/>
      <c r="IPG48" s="126"/>
      <c r="IPH48" s="126"/>
      <c r="IPI48" s="126"/>
      <c r="IPJ48" s="126"/>
      <c r="IPK48" s="126"/>
      <c r="IPL48" s="126"/>
      <c r="IPM48" s="126"/>
      <c r="IPN48" s="126"/>
      <c r="IPO48" s="126"/>
      <c r="IPP48" s="126"/>
      <c r="IPQ48" s="126"/>
      <c r="IPR48" s="126"/>
      <c r="IPS48" s="126"/>
      <c r="IPT48" s="126"/>
      <c r="IPU48" s="126"/>
      <c r="IPV48" s="126"/>
      <c r="IPW48" s="126"/>
      <c r="IPX48" s="126"/>
      <c r="IPY48" s="126"/>
      <c r="IPZ48" s="126"/>
      <c r="IQA48" s="126"/>
      <c r="IQB48" s="126"/>
      <c r="IQC48" s="126"/>
      <c r="IQD48" s="126"/>
      <c r="IQE48" s="126"/>
      <c r="IQF48" s="126"/>
      <c r="IQG48" s="126"/>
      <c r="IQH48" s="126"/>
      <c r="IQI48" s="126"/>
      <c r="IQJ48" s="126"/>
      <c r="IQK48" s="126"/>
      <c r="IQL48" s="126"/>
      <c r="IQM48" s="126"/>
      <c r="IQN48" s="126"/>
      <c r="IQO48" s="126"/>
      <c r="IQP48" s="126"/>
      <c r="IQQ48" s="126"/>
      <c r="IQR48" s="126"/>
      <c r="IQS48" s="126"/>
      <c r="IQT48" s="126"/>
      <c r="IQU48" s="126"/>
      <c r="IQV48" s="126"/>
      <c r="IQW48" s="126"/>
      <c r="IQX48" s="126"/>
      <c r="IQY48" s="126"/>
      <c r="IQZ48" s="126"/>
      <c r="IRA48" s="126"/>
      <c r="IRB48" s="126"/>
      <c r="IRC48" s="126"/>
      <c r="IRD48" s="126"/>
      <c r="IRE48" s="126"/>
      <c r="IRF48" s="126"/>
      <c r="IRG48" s="126"/>
      <c r="IRH48" s="126"/>
      <c r="IRI48" s="126"/>
      <c r="IRJ48" s="126"/>
      <c r="IRK48" s="126"/>
      <c r="IRL48" s="126"/>
      <c r="IRM48" s="126"/>
      <c r="IRN48" s="126"/>
      <c r="IRO48" s="126"/>
      <c r="IRP48" s="126"/>
      <c r="IRQ48" s="126"/>
      <c r="IRR48" s="126"/>
      <c r="IRS48" s="126"/>
      <c r="IRT48" s="126"/>
      <c r="IRU48" s="126"/>
      <c r="IRV48" s="126"/>
      <c r="IRW48" s="126"/>
      <c r="IRX48" s="126"/>
      <c r="IRY48" s="126"/>
      <c r="IRZ48" s="126"/>
      <c r="ISA48" s="126"/>
      <c r="ISB48" s="126"/>
      <c r="ISC48" s="126"/>
      <c r="ISD48" s="126"/>
      <c r="ISE48" s="126"/>
      <c r="ISF48" s="126"/>
      <c r="ISG48" s="126"/>
      <c r="ISH48" s="126"/>
      <c r="ISI48" s="126"/>
      <c r="ISJ48" s="126"/>
      <c r="ISK48" s="126"/>
      <c r="ISL48" s="126"/>
      <c r="ISM48" s="126"/>
      <c r="ISN48" s="126"/>
      <c r="ISO48" s="126"/>
      <c r="ISP48" s="126"/>
      <c r="ISQ48" s="126"/>
      <c r="ISR48" s="126"/>
      <c r="ISS48" s="126"/>
      <c r="IST48" s="126"/>
      <c r="ISU48" s="126"/>
      <c r="ISV48" s="126"/>
      <c r="ISW48" s="126"/>
      <c r="ISX48" s="126"/>
      <c r="ISY48" s="126"/>
      <c r="ISZ48" s="126"/>
      <c r="ITA48" s="126"/>
      <c r="ITB48" s="126"/>
      <c r="ITC48" s="126"/>
      <c r="ITD48" s="126"/>
      <c r="ITE48" s="126"/>
      <c r="ITF48" s="126"/>
      <c r="ITG48" s="126"/>
      <c r="ITH48" s="126"/>
      <c r="ITI48" s="126"/>
      <c r="ITJ48" s="126"/>
      <c r="ITK48" s="126"/>
      <c r="ITL48" s="126"/>
      <c r="ITM48" s="126"/>
      <c r="ITN48" s="126"/>
      <c r="ITO48" s="126"/>
      <c r="ITP48" s="126"/>
      <c r="ITQ48" s="126"/>
      <c r="ITR48" s="126"/>
      <c r="ITS48" s="126"/>
      <c r="ITT48" s="126"/>
      <c r="ITU48" s="126"/>
      <c r="ITV48" s="126"/>
      <c r="ITW48" s="126"/>
      <c r="ITX48" s="126"/>
      <c r="ITY48" s="126"/>
      <c r="ITZ48" s="126"/>
      <c r="IUA48" s="126"/>
      <c r="IUB48" s="126"/>
      <c r="IUC48" s="126"/>
      <c r="IUD48" s="126"/>
      <c r="IUE48" s="126"/>
      <c r="IUF48" s="126"/>
      <c r="IUG48" s="126"/>
      <c r="IUH48" s="126"/>
      <c r="IUI48" s="126"/>
      <c r="IUJ48" s="126"/>
      <c r="IUK48" s="126"/>
      <c r="IUL48" s="126"/>
      <c r="IUM48" s="126"/>
      <c r="IUN48" s="126"/>
      <c r="IUO48" s="126"/>
      <c r="IUP48" s="126"/>
      <c r="IUQ48" s="126"/>
      <c r="IUR48" s="126"/>
      <c r="IUS48" s="126"/>
      <c r="IUT48" s="126"/>
      <c r="IUU48" s="126"/>
      <c r="IUV48" s="126"/>
      <c r="IUW48" s="126"/>
      <c r="IUX48" s="126"/>
      <c r="IUY48" s="126"/>
      <c r="IUZ48" s="126"/>
      <c r="IVA48" s="126"/>
      <c r="IVB48" s="126"/>
      <c r="IVC48" s="126"/>
      <c r="IVD48" s="126"/>
      <c r="IVE48" s="126"/>
      <c r="IVF48" s="126"/>
      <c r="IVG48" s="126"/>
      <c r="IVH48" s="126"/>
      <c r="IVI48" s="126"/>
      <c r="IVJ48" s="126"/>
      <c r="IVK48" s="126"/>
      <c r="IVL48" s="126"/>
      <c r="IVM48" s="126"/>
      <c r="IVN48" s="126"/>
      <c r="IVO48" s="126"/>
      <c r="IVP48" s="126"/>
      <c r="IVQ48" s="126"/>
      <c r="IVR48" s="126"/>
      <c r="IVS48" s="126"/>
      <c r="IVT48" s="126"/>
      <c r="IVU48" s="126"/>
      <c r="IVV48" s="126"/>
      <c r="IVW48" s="126"/>
      <c r="IVX48" s="126"/>
      <c r="IVY48" s="126"/>
      <c r="IVZ48" s="126"/>
      <c r="IWA48" s="126"/>
      <c r="IWB48" s="126"/>
      <c r="IWC48" s="126"/>
      <c r="IWD48" s="126"/>
      <c r="IWE48" s="126"/>
      <c r="IWF48" s="126"/>
      <c r="IWG48" s="126"/>
      <c r="IWH48" s="126"/>
      <c r="IWI48" s="126"/>
      <c r="IWJ48" s="126"/>
      <c r="IWK48" s="126"/>
      <c r="IWL48" s="126"/>
      <c r="IWM48" s="126"/>
      <c r="IWN48" s="126"/>
      <c r="IWO48" s="126"/>
      <c r="IWP48" s="126"/>
      <c r="IWQ48" s="126"/>
      <c r="IWR48" s="126"/>
      <c r="IWS48" s="126"/>
      <c r="IWT48" s="126"/>
      <c r="IWU48" s="126"/>
      <c r="IWV48" s="126"/>
      <c r="IWW48" s="126"/>
      <c r="IWX48" s="126"/>
      <c r="IWY48" s="126"/>
      <c r="IWZ48" s="126"/>
      <c r="IXA48" s="126"/>
      <c r="IXB48" s="126"/>
      <c r="IXC48" s="126"/>
      <c r="IXD48" s="126"/>
      <c r="IXE48" s="126"/>
      <c r="IXF48" s="126"/>
      <c r="IXG48" s="126"/>
      <c r="IXH48" s="126"/>
      <c r="IXI48" s="126"/>
      <c r="IXJ48" s="126"/>
      <c r="IXK48" s="126"/>
      <c r="IXL48" s="126"/>
      <c r="IXM48" s="126"/>
      <c r="IXN48" s="126"/>
      <c r="IXO48" s="126"/>
      <c r="IXP48" s="126"/>
      <c r="IXQ48" s="126"/>
      <c r="IXR48" s="126"/>
      <c r="IXS48" s="126"/>
      <c r="IXT48" s="126"/>
      <c r="IXU48" s="126"/>
      <c r="IXV48" s="126"/>
      <c r="IXW48" s="126"/>
      <c r="IXX48" s="126"/>
      <c r="IXY48" s="126"/>
      <c r="IXZ48" s="126"/>
      <c r="IYA48" s="126"/>
      <c r="IYB48" s="126"/>
      <c r="IYC48" s="126"/>
      <c r="IYD48" s="126"/>
      <c r="IYE48" s="126"/>
      <c r="IYF48" s="126"/>
      <c r="IYG48" s="126"/>
      <c r="IYH48" s="126"/>
      <c r="IYI48" s="126"/>
      <c r="IYJ48" s="126"/>
      <c r="IYK48" s="126"/>
      <c r="IYL48" s="126"/>
      <c r="IYM48" s="126"/>
      <c r="IYN48" s="126"/>
      <c r="IYO48" s="126"/>
      <c r="IYP48" s="126"/>
      <c r="IYQ48" s="126"/>
      <c r="IYR48" s="126"/>
      <c r="IYS48" s="126"/>
      <c r="IYT48" s="126"/>
      <c r="IYU48" s="126"/>
      <c r="IYV48" s="126"/>
      <c r="IYW48" s="126"/>
      <c r="IYX48" s="126"/>
      <c r="IYY48" s="126"/>
      <c r="IYZ48" s="126"/>
      <c r="IZA48" s="126"/>
      <c r="IZB48" s="126"/>
      <c r="IZC48" s="126"/>
      <c r="IZD48" s="126"/>
      <c r="IZE48" s="126"/>
      <c r="IZF48" s="126"/>
      <c r="IZG48" s="126"/>
      <c r="IZH48" s="126"/>
      <c r="IZI48" s="126"/>
      <c r="IZJ48" s="126"/>
      <c r="IZK48" s="126"/>
      <c r="IZL48" s="126"/>
      <c r="IZM48" s="126"/>
      <c r="IZN48" s="126"/>
      <c r="IZO48" s="126"/>
      <c r="IZP48" s="126"/>
      <c r="IZQ48" s="126"/>
      <c r="IZR48" s="126"/>
      <c r="IZS48" s="126"/>
      <c r="IZT48" s="126"/>
      <c r="IZU48" s="126"/>
      <c r="IZV48" s="126"/>
      <c r="IZW48" s="126"/>
      <c r="IZX48" s="126"/>
      <c r="IZY48" s="126"/>
      <c r="IZZ48" s="126"/>
      <c r="JAA48" s="126"/>
      <c r="JAB48" s="126"/>
      <c r="JAC48" s="126"/>
      <c r="JAD48" s="126"/>
      <c r="JAE48" s="126"/>
      <c r="JAF48" s="126"/>
      <c r="JAG48" s="126"/>
      <c r="JAH48" s="126"/>
      <c r="JAI48" s="126"/>
      <c r="JAJ48" s="126"/>
      <c r="JAK48" s="126"/>
      <c r="JAL48" s="126"/>
      <c r="JAM48" s="126"/>
      <c r="JAN48" s="126"/>
      <c r="JAO48" s="126"/>
      <c r="JAP48" s="126"/>
      <c r="JAQ48" s="126"/>
      <c r="JAR48" s="126"/>
      <c r="JAS48" s="126"/>
      <c r="JAT48" s="126"/>
      <c r="JAU48" s="126"/>
      <c r="JAV48" s="126"/>
      <c r="JAW48" s="126"/>
      <c r="JAX48" s="126"/>
      <c r="JAY48" s="126"/>
      <c r="JAZ48" s="126"/>
      <c r="JBA48" s="126"/>
      <c r="JBB48" s="126"/>
      <c r="JBC48" s="126"/>
      <c r="JBD48" s="126"/>
      <c r="JBE48" s="126"/>
      <c r="JBF48" s="126"/>
      <c r="JBG48" s="126"/>
      <c r="JBH48" s="126"/>
      <c r="JBI48" s="126"/>
      <c r="JBJ48" s="126"/>
      <c r="JBK48" s="126"/>
      <c r="JBL48" s="126"/>
      <c r="JBM48" s="126"/>
      <c r="JBN48" s="126"/>
      <c r="JBO48" s="126"/>
      <c r="JBP48" s="126"/>
      <c r="JBQ48" s="126"/>
      <c r="JBR48" s="126"/>
      <c r="JBS48" s="126"/>
      <c r="JBT48" s="126"/>
      <c r="JBU48" s="126"/>
      <c r="JBV48" s="126"/>
      <c r="JBW48" s="126"/>
      <c r="JBX48" s="126"/>
      <c r="JBY48" s="126"/>
      <c r="JBZ48" s="126"/>
      <c r="JCA48" s="126"/>
      <c r="JCB48" s="126"/>
      <c r="JCC48" s="126"/>
      <c r="JCD48" s="126"/>
      <c r="JCE48" s="126"/>
      <c r="JCF48" s="126"/>
      <c r="JCG48" s="126"/>
      <c r="JCH48" s="126"/>
      <c r="JCI48" s="126"/>
      <c r="JCJ48" s="126"/>
      <c r="JCK48" s="126"/>
      <c r="JCL48" s="126"/>
      <c r="JCM48" s="126"/>
      <c r="JCN48" s="126"/>
      <c r="JCO48" s="126"/>
      <c r="JCP48" s="126"/>
      <c r="JCQ48" s="126"/>
      <c r="JCR48" s="126"/>
      <c r="JCS48" s="126"/>
      <c r="JCT48" s="126"/>
      <c r="JCU48" s="126"/>
      <c r="JCV48" s="126"/>
      <c r="JCW48" s="126"/>
      <c r="JCX48" s="126"/>
      <c r="JCY48" s="126"/>
      <c r="JCZ48" s="126"/>
      <c r="JDA48" s="126"/>
      <c r="JDB48" s="126"/>
      <c r="JDC48" s="126"/>
      <c r="JDD48" s="126"/>
      <c r="JDE48" s="126"/>
      <c r="JDF48" s="126"/>
      <c r="JDG48" s="126"/>
      <c r="JDH48" s="126"/>
      <c r="JDI48" s="126"/>
      <c r="JDJ48" s="126"/>
      <c r="JDK48" s="126"/>
      <c r="JDL48" s="126"/>
      <c r="JDM48" s="126"/>
      <c r="JDN48" s="126"/>
      <c r="JDO48" s="126"/>
      <c r="JDP48" s="126"/>
      <c r="JDQ48" s="126"/>
      <c r="JDR48" s="126"/>
      <c r="JDS48" s="126"/>
      <c r="JDT48" s="126"/>
      <c r="JDU48" s="126"/>
      <c r="JDV48" s="126"/>
      <c r="JDW48" s="126"/>
      <c r="JDX48" s="126"/>
      <c r="JDY48" s="126"/>
      <c r="JDZ48" s="126"/>
      <c r="JEA48" s="126"/>
      <c r="JEB48" s="126"/>
      <c r="JEC48" s="126"/>
      <c r="JED48" s="126"/>
      <c r="JEE48" s="126"/>
      <c r="JEF48" s="126"/>
      <c r="JEG48" s="126"/>
      <c r="JEH48" s="126"/>
      <c r="JEI48" s="126"/>
      <c r="JEJ48" s="126"/>
      <c r="JEK48" s="126"/>
      <c r="JEL48" s="126"/>
      <c r="JEM48" s="126"/>
      <c r="JEN48" s="126"/>
      <c r="JEO48" s="126"/>
      <c r="JEP48" s="126"/>
      <c r="JEQ48" s="126"/>
      <c r="JER48" s="126"/>
      <c r="JES48" s="126"/>
      <c r="JET48" s="126"/>
      <c r="JEU48" s="126"/>
      <c r="JEV48" s="126"/>
      <c r="JEW48" s="126"/>
      <c r="JEX48" s="126"/>
      <c r="JEY48" s="126"/>
      <c r="JEZ48" s="126"/>
      <c r="JFA48" s="126"/>
      <c r="JFB48" s="126"/>
      <c r="JFC48" s="126"/>
      <c r="JFD48" s="126"/>
      <c r="JFE48" s="126"/>
      <c r="JFF48" s="126"/>
      <c r="JFG48" s="126"/>
      <c r="JFH48" s="126"/>
      <c r="JFI48" s="126"/>
      <c r="JFJ48" s="126"/>
      <c r="JFK48" s="126"/>
      <c r="JFL48" s="126"/>
      <c r="JFM48" s="126"/>
      <c r="JFN48" s="126"/>
      <c r="JFO48" s="126"/>
      <c r="JFP48" s="126"/>
      <c r="JFQ48" s="126"/>
      <c r="JFR48" s="126"/>
      <c r="JFS48" s="126"/>
      <c r="JFT48" s="126"/>
      <c r="JFU48" s="126"/>
      <c r="JFV48" s="126"/>
      <c r="JFW48" s="126"/>
      <c r="JFX48" s="126"/>
      <c r="JFY48" s="126"/>
      <c r="JFZ48" s="126"/>
      <c r="JGA48" s="126"/>
      <c r="JGB48" s="126"/>
      <c r="JGC48" s="126"/>
      <c r="JGD48" s="126"/>
      <c r="JGE48" s="126"/>
      <c r="JGF48" s="126"/>
      <c r="JGG48" s="126"/>
      <c r="JGH48" s="126"/>
      <c r="JGI48" s="126"/>
      <c r="JGJ48" s="126"/>
      <c r="JGK48" s="126"/>
      <c r="JGL48" s="126"/>
      <c r="JGM48" s="126"/>
      <c r="JGN48" s="126"/>
      <c r="JGO48" s="126"/>
      <c r="JGP48" s="126"/>
      <c r="JGQ48" s="126"/>
      <c r="JGR48" s="126"/>
      <c r="JGS48" s="126"/>
      <c r="JGT48" s="126"/>
      <c r="JGU48" s="126"/>
      <c r="JGV48" s="126"/>
      <c r="JGW48" s="126"/>
      <c r="JGX48" s="126"/>
      <c r="JGY48" s="126"/>
      <c r="JGZ48" s="126"/>
      <c r="JHA48" s="126"/>
      <c r="JHB48" s="126"/>
      <c r="JHC48" s="126"/>
      <c r="JHD48" s="126"/>
      <c r="JHE48" s="126"/>
      <c r="JHF48" s="126"/>
      <c r="JHG48" s="126"/>
      <c r="JHH48" s="126"/>
      <c r="JHI48" s="126"/>
      <c r="JHJ48" s="126"/>
      <c r="JHK48" s="126"/>
      <c r="JHL48" s="126"/>
      <c r="JHM48" s="126"/>
      <c r="JHN48" s="126"/>
      <c r="JHO48" s="126"/>
      <c r="JHP48" s="126"/>
      <c r="JHQ48" s="126"/>
      <c r="JHR48" s="126"/>
      <c r="JHS48" s="126"/>
      <c r="JHT48" s="126"/>
      <c r="JHU48" s="126"/>
      <c r="JHV48" s="126"/>
      <c r="JHW48" s="126"/>
      <c r="JHX48" s="126"/>
      <c r="JHY48" s="126"/>
      <c r="JHZ48" s="126"/>
      <c r="JIA48" s="126"/>
      <c r="JIB48" s="126"/>
      <c r="JIC48" s="126"/>
      <c r="JID48" s="126"/>
      <c r="JIE48" s="126"/>
      <c r="JIF48" s="126"/>
      <c r="JIG48" s="126"/>
      <c r="JIH48" s="126"/>
      <c r="JII48" s="126"/>
      <c r="JIJ48" s="126"/>
      <c r="JIK48" s="126"/>
      <c r="JIL48" s="126"/>
      <c r="JIM48" s="126"/>
      <c r="JIN48" s="126"/>
      <c r="JIO48" s="126"/>
      <c r="JIP48" s="126"/>
      <c r="JIQ48" s="126"/>
      <c r="JIR48" s="126"/>
      <c r="JIS48" s="126"/>
      <c r="JIT48" s="126"/>
      <c r="JIU48" s="126"/>
      <c r="JIV48" s="126"/>
      <c r="JIW48" s="126"/>
      <c r="JIX48" s="126"/>
      <c r="JIY48" s="126"/>
      <c r="JIZ48" s="126"/>
      <c r="JJA48" s="126"/>
      <c r="JJB48" s="126"/>
      <c r="JJC48" s="126"/>
      <c r="JJD48" s="126"/>
      <c r="JJE48" s="126"/>
      <c r="JJF48" s="126"/>
      <c r="JJG48" s="126"/>
      <c r="JJH48" s="126"/>
      <c r="JJI48" s="126"/>
      <c r="JJJ48" s="126"/>
      <c r="JJK48" s="126"/>
      <c r="JJL48" s="126"/>
      <c r="JJM48" s="126"/>
      <c r="JJN48" s="126"/>
      <c r="JJO48" s="126"/>
      <c r="JJP48" s="126"/>
      <c r="JJQ48" s="126"/>
      <c r="JJR48" s="126"/>
      <c r="JJS48" s="126"/>
      <c r="JJT48" s="126"/>
      <c r="JJU48" s="126"/>
      <c r="JJV48" s="126"/>
      <c r="JJW48" s="126"/>
      <c r="JJX48" s="126"/>
      <c r="JJY48" s="126"/>
      <c r="JJZ48" s="126"/>
      <c r="JKA48" s="126"/>
      <c r="JKB48" s="126"/>
      <c r="JKC48" s="126"/>
      <c r="JKD48" s="126"/>
      <c r="JKE48" s="126"/>
      <c r="JKF48" s="126"/>
      <c r="JKG48" s="126"/>
      <c r="JKH48" s="126"/>
      <c r="JKI48" s="126"/>
      <c r="JKJ48" s="126"/>
      <c r="JKK48" s="126"/>
      <c r="JKL48" s="126"/>
      <c r="JKM48" s="126"/>
      <c r="JKN48" s="126"/>
      <c r="JKO48" s="126"/>
      <c r="JKP48" s="126"/>
      <c r="JKQ48" s="126"/>
      <c r="JKR48" s="126"/>
      <c r="JKS48" s="126"/>
      <c r="JKT48" s="126"/>
      <c r="JKU48" s="126"/>
      <c r="JKV48" s="126"/>
      <c r="JKW48" s="126"/>
      <c r="JKX48" s="126"/>
      <c r="JKY48" s="126"/>
      <c r="JKZ48" s="126"/>
      <c r="JLA48" s="126"/>
      <c r="JLB48" s="126"/>
      <c r="JLC48" s="126"/>
      <c r="JLD48" s="126"/>
      <c r="JLE48" s="126"/>
      <c r="JLF48" s="126"/>
      <c r="JLG48" s="126"/>
      <c r="JLH48" s="126"/>
      <c r="JLI48" s="126"/>
      <c r="JLJ48" s="126"/>
      <c r="JLK48" s="126"/>
      <c r="JLL48" s="126"/>
      <c r="JLM48" s="126"/>
      <c r="JLN48" s="126"/>
      <c r="JLO48" s="126"/>
      <c r="JLP48" s="126"/>
      <c r="JLQ48" s="126"/>
      <c r="JLR48" s="126"/>
      <c r="JLS48" s="126"/>
      <c r="JLT48" s="126"/>
      <c r="JLU48" s="126"/>
      <c r="JLV48" s="126"/>
      <c r="JLW48" s="126"/>
      <c r="JLX48" s="126"/>
      <c r="JLY48" s="126"/>
      <c r="JLZ48" s="126"/>
      <c r="JMA48" s="126"/>
      <c r="JMB48" s="126"/>
      <c r="JMC48" s="126"/>
      <c r="JMD48" s="126"/>
      <c r="JME48" s="126"/>
      <c r="JMF48" s="126"/>
      <c r="JMG48" s="126"/>
      <c r="JMH48" s="126"/>
      <c r="JMI48" s="126"/>
      <c r="JMJ48" s="126"/>
      <c r="JMK48" s="126"/>
      <c r="JML48" s="126"/>
      <c r="JMM48" s="126"/>
      <c r="JMN48" s="126"/>
      <c r="JMO48" s="126"/>
      <c r="JMP48" s="126"/>
      <c r="JMQ48" s="126"/>
      <c r="JMR48" s="126"/>
      <c r="JMS48" s="126"/>
      <c r="JMT48" s="126"/>
      <c r="JMU48" s="126"/>
      <c r="JMV48" s="126"/>
      <c r="JMW48" s="126"/>
      <c r="JMX48" s="126"/>
      <c r="JMY48" s="126"/>
      <c r="JMZ48" s="126"/>
      <c r="JNA48" s="126"/>
      <c r="JNB48" s="126"/>
      <c r="JNC48" s="126"/>
      <c r="JND48" s="126"/>
      <c r="JNE48" s="126"/>
      <c r="JNF48" s="126"/>
      <c r="JNG48" s="126"/>
      <c r="JNH48" s="126"/>
      <c r="JNI48" s="126"/>
      <c r="JNJ48" s="126"/>
      <c r="JNK48" s="126"/>
      <c r="JNL48" s="126"/>
      <c r="JNM48" s="126"/>
      <c r="JNN48" s="126"/>
      <c r="JNO48" s="126"/>
      <c r="JNP48" s="126"/>
      <c r="JNQ48" s="126"/>
      <c r="JNR48" s="126"/>
      <c r="JNS48" s="126"/>
      <c r="JNT48" s="126"/>
      <c r="JNU48" s="126"/>
      <c r="JNV48" s="126"/>
      <c r="JNW48" s="126"/>
      <c r="JNX48" s="126"/>
      <c r="JNY48" s="126"/>
      <c r="JNZ48" s="126"/>
      <c r="JOA48" s="126"/>
      <c r="JOB48" s="126"/>
      <c r="JOC48" s="126"/>
      <c r="JOD48" s="126"/>
      <c r="JOE48" s="126"/>
      <c r="JOF48" s="126"/>
      <c r="JOG48" s="126"/>
      <c r="JOH48" s="126"/>
      <c r="JOI48" s="126"/>
      <c r="JOJ48" s="126"/>
      <c r="JOK48" s="126"/>
      <c r="JOL48" s="126"/>
      <c r="JOM48" s="126"/>
      <c r="JON48" s="126"/>
      <c r="JOO48" s="126"/>
      <c r="JOP48" s="126"/>
      <c r="JOQ48" s="126"/>
      <c r="JOR48" s="126"/>
      <c r="JOS48" s="126"/>
      <c r="JOT48" s="126"/>
      <c r="JOU48" s="126"/>
      <c r="JOV48" s="126"/>
      <c r="JOW48" s="126"/>
      <c r="JOX48" s="126"/>
      <c r="JOY48" s="126"/>
      <c r="JOZ48" s="126"/>
      <c r="JPA48" s="126"/>
      <c r="JPB48" s="126"/>
      <c r="JPC48" s="126"/>
      <c r="JPD48" s="126"/>
      <c r="JPE48" s="126"/>
      <c r="JPF48" s="126"/>
      <c r="JPG48" s="126"/>
      <c r="JPH48" s="126"/>
      <c r="JPI48" s="126"/>
      <c r="JPJ48" s="126"/>
      <c r="JPK48" s="126"/>
      <c r="JPL48" s="126"/>
      <c r="JPM48" s="126"/>
      <c r="JPN48" s="126"/>
      <c r="JPO48" s="126"/>
      <c r="JPP48" s="126"/>
      <c r="JPQ48" s="126"/>
      <c r="JPR48" s="126"/>
      <c r="JPS48" s="126"/>
      <c r="JPT48" s="126"/>
      <c r="JPU48" s="126"/>
      <c r="JPV48" s="126"/>
      <c r="JPW48" s="126"/>
      <c r="JPX48" s="126"/>
      <c r="JPY48" s="126"/>
      <c r="JPZ48" s="126"/>
      <c r="JQA48" s="126"/>
      <c r="JQB48" s="126"/>
      <c r="JQC48" s="126"/>
      <c r="JQD48" s="126"/>
      <c r="JQE48" s="126"/>
      <c r="JQF48" s="126"/>
      <c r="JQG48" s="126"/>
      <c r="JQH48" s="126"/>
      <c r="JQI48" s="126"/>
      <c r="JQJ48" s="126"/>
      <c r="JQK48" s="126"/>
      <c r="JQL48" s="126"/>
      <c r="JQM48" s="126"/>
      <c r="JQN48" s="126"/>
      <c r="JQO48" s="126"/>
      <c r="JQP48" s="126"/>
      <c r="JQQ48" s="126"/>
      <c r="JQR48" s="126"/>
      <c r="JQS48" s="126"/>
      <c r="JQT48" s="126"/>
      <c r="JQU48" s="126"/>
      <c r="JQV48" s="126"/>
      <c r="JQW48" s="126"/>
      <c r="JQX48" s="126"/>
      <c r="JQY48" s="126"/>
      <c r="JQZ48" s="126"/>
      <c r="JRA48" s="126"/>
      <c r="JRB48" s="126"/>
      <c r="JRC48" s="126"/>
      <c r="JRD48" s="126"/>
      <c r="JRE48" s="126"/>
      <c r="JRF48" s="126"/>
      <c r="JRG48" s="126"/>
      <c r="JRH48" s="126"/>
      <c r="JRI48" s="126"/>
      <c r="JRJ48" s="126"/>
      <c r="JRK48" s="126"/>
      <c r="JRL48" s="126"/>
      <c r="JRM48" s="126"/>
      <c r="JRN48" s="126"/>
      <c r="JRO48" s="126"/>
      <c r="JRP48" s="126"/>
      <c r="JRQ48" s="126"/>
      <c r="JRR48" s="126"/>
      <c r="JRS48" s="126"/>
      <c r="JRT48" s="126"/>
      <c r="JRU48" s="126"/>
      <c r="JRV48" s="126"/>
      <c r="JRW48" s="126"/>
      <c r="JRX48" s="126"/>
      <c r="JRY48" s="126"/>
      <c r="JRZ48" s="126"/>
      <c r="JSA48" s="126"/>
      <c r="JSB48" s="126"/>
      <c r="JSC48" s="126"/>
      <c r="JSD48" s="126"/>
      <c r="JSE48" s="126"/>
      <c r="JSF48" s="126"/>
      <c r="JSG48" s="126"/>
      <c r="JSH48" s="126"/>
      <c r="JSI48" s="126"/>
      <c r="JSJ48" s="126"/>
      <c r="JSK48" s="126"/>
      <c r="JSL48" s="126"/>
      <c r="JSM48" s="126"/>
      <c r="JSN48" s="126"/>
      <c r="JSO48" s="126"/>
      <c r="JSP48" s="126"/>
      <c r="JSQ48" s="126"/>
      <c r="JSR48" s="126"/>
      <c r="JSS48" s="126"/>
      <c r="JST48" s="126"/>
      <c r="JSU48" s="126"/>
      <c r="JSV48" s="126"/>
      <c r="JSW48" s="126"/>
      <c r="JSX48" s="126"/>
      <c r="JSY48" s="126"/>
      <c r="JSZ48" s="126"/>
      <c r="JTA48" s="126"/>
      <c r="JTB48" s="126"/>
      <c r="JTC48" s="126"/>
      <c r="JTD48" s="126"/>
      <c r="JTE48" s="126"/>
      <c r="JTF48" s="126"/>
      <c r="JTG48" s="126"/>
      <c r="JTH48" s="126"/>
      <c r="JTI48" s="126"/>
      <c r="JTJ48" s="126"/>
      <c r="JTK48" s="126"/>
      <c r="JTL48" s="126"/>
      <c r="JTM48" s="126"/>
      <c r="JTN48" s="126"/>
      <c r="JTO48" s="126"/>
      <c r="JTP48" s="126"/>
      <c r="JTQ48" s="126"/>
      <c r="JTR48" s="126"/>
      <c r="JTS48" s="126"/>
      <c r="JTT48" s="126"/>
      <c r="JTU48" s="126"/>
      <c r="JTV48" s="126"/>
      <c r="JTW48" s="126"/>
      <c r="JTX48" s="126"/>
      <c r="JTY48" s="126"/>
      <c r="JTZ48" s="126"/>
      <c r="JUA48" s="126"/>
      <c r="JUB48" s="126"/>
      <c r="JUC48" s="126"/>
      <c r="JUD48" s="126"/>
      <c r="JUE48" s="126"/>
      <c r="JUF48" s="126"/>
      <c r="JUG48" s="126"/>
      <c r="JUH48" s="126"/>
      <c r="JUI48" s="126"/>
      <c r="JUJ48" s="126"/>
      <c r="JUK48" s="126"/>
      <c r="JUL48" s="126"/>
      <c r="JUM48" s="126"/>
      <c r="JUN48" s="126"/>
      <c r="JUO48" s="126"/>
      <c r="JUP48" s="126"/>
      <c r="JUQ48" s="126"/>
      <c r="JUR48" s="126"/>
      <c r="JUS48" s="126"/>
      <c r="JUT48" s="126"/>
      <c r="JUU48" s="126"/>
      <c r="JUV48" s="126"/>
      <c r="JUW48" s="126"/>
      <c r="JUX48" s="126"/>
      <c r="JUY48" s="126"/>
      <c r="JUZ48" s="126"/>
      <c r="JVA48" s="126"/>
      <c r="JVB48" s="126"/>
      <c r="JVC48" s="126"/>
      <c r="JVD48" s="126"/>
      <c r="JVE48" s="126"/>
      <c r="JVF48" s="126"/>
      <c r="JVG48" s="126"/>
      <c r="JVH48" s="126"/>
      <c r="JVI48" s="126"/>
      <c r="JVJ48" s="126"/>
      <c r="JVK48" s="126"/>
      <c r="JVL48" s="126"/>
      <c r="JVM48" s="126"/>
      <c r="JVN48" s="126"/>
      <c r="JVO48" s="126"/>
      <c r="JVP48" s="126"/>
      <c r="JVQ48" s="126"/>
      <c r="JVR48" s="126"/>
      <c r="JVS48" s="126"/>
      <c r="JVT48" s="126"/>
      <c r="JVU48" s="126"/>
      <c r="JVV48" s="126"/>
      <c r="JVW48" s="126"/>
      <c r="JVX48" s="126"/>
      <c r="JVY48" s="126"/>
      <c r="JVZ48" s="126"/>
      <c r="JWA48" s="126"/>
      <c r="JWB48" s="126"/>
      <c r="JWC48" s="126"/>
      <c r="JWD48" s="126"/>
      <c r="JWE48" s="126"/>
      <c r="JWF48" s="126"/>
      <c r="JWG48" s="126"/>
      <c r="JWH48" s="126"/>
      <c r="JWI48" s="126"/>
      <c r="JWJ48" s="126"/>
      <c r="JWK48" s="126"/>
      <c r="JWL48" s="126"/>
      <c r="JWM48" s="126"/>
      <c r="JWN48" s="126"/>
      <c r="JWO48" s="126"/>
      <c r="JWP48" s="126"/>
      <c r="JWQ48" s="126"/>
      <c r="JWR48" s="126"/>
      <c r="JWS48" s="126"/>
      <c r="JWT48" s="126"/>
      <c r="JWU48" s="126"/>
      <c r="JWV48" s="126"/>
      <c r="JWW48" s="126"/>
      <c r="JWX48" s="126"/>
      <c r="JWY48" s="126"/>
      <c r="JWZ48" s="126"/>
      <c r="JXA48" s="126"/>
      <c r="JXB48" s="126"/>
      <c r="JXC48" s="126"/>
      <c r="JXD48" s="126"/>
      <c r="JXE48" s="126"/>
      <c r="JXF48" s="126"/>
      <c r="JXG48" s="126"/>
      <c r="JXH48" s="126"/>
      <c r="JXI48" s="126"/>
      <c r="JXJ48" s="126"/>
      <c r="JXK48" s="126"/>
      <c r="JXL48" s="126"/>
      <c r="JXM48" s="126"/>
      <c r="JXN48" s="126"/>
      <c r="JXO48" s="126"/>
      <c r="JXP48" s="126"/>
      <c r="JXQ48" s="126"/>
      <c r="JXR48" s="126"/>
      <c r="JXS48" s="126"/>
      <c r="JXT48" s="126"/>
      <c r="JXU48" s="126"/>
      <c r="JXV48" s="126"/>
      <c r="JXW48" s="126"/>
      <c r="JXX48" s="126"/>
      <c r="JXY48" s="126"/>
      <c r="JXZ48" s="126"/>
      <c r="JYA48" s="126"/>
      <c r="JYB48" s="126"/>
      <c r="JYC48" s="126"/>
      <c r="JYD48" s="126"/>
      <c r="JYE48" s="126"/>
      <c r="JYF48" s="126"/>
      <c r="JYG48" s="126"/>
      <c r="JYH48" s="126"/>
      <c r="JYI48" s="126"/>
      <c r="JYJ48" s="126"/>
      <c r="JYK48" s="126"/>
      <c r="JYL48" s="126"/>
      <c r="JYM48" s="126"/>
      <c r="JYN48" s="126"/>
      <c r="JYO48" s="126"/>
      <c r="JYP48" s="126"/>
      <c r="JYQ48" s="126"/>
      <c r="JYR48" s="126"/>
      <c r="JYS48" s="126"/>
      <c r="JYT48" s="126"/>
      <c r="JYU48" s="126"/>
      <c r="JYV48" s="126"/>
      <c r="JYW48" s="126"/>
      <c r="JYX48" s="126"/>
      <c r="JYY48" s="126"/>
      <c r="JYZ48" s="126"/>
      <c r="JZA48" s="126"/>
      <c r="JZB48" s="126"/>
      <c r="JZC48" s="126"/>
      <c r="JZD48" s="126"/>
      <c r="JZE48" s="126"/>
      <c r="JZF48" s="126"/>
      <c r="JZG48" s="126"/>
      <c r="JZH48" s="126"/>
      <c r="JZI48" s="126"/>
      <c r="JZJ48" s="126"/>
      <c r="JZK48" s="126"/>
      <c r="JZL48" s="126"/>
      <c r="JZM48" s="126"/>
      <c r="JZN48" s="126"/>
      <c r="JZO48" s="126"/>
      <c r="JZP48" s="126"/>
      <c r="JZQ48" s="126"/>
      <c r="JZR48" s="126"/>
      <c r="JZS48" s="126"/>
      <c r="JZT48" s="126"/>
      <c r="JZU48" s="126"/>
      <c r="JZV48" s="126"/>
      <c r="JZW48" s="126"/>
      <c r="JZX48" s="126"/>
      <c r="JZY48" s="126"/>
      <c r="JZZ48" s="126"/>
      <c r="KAA48" s="126"/>
      <c r="KAB48" s="126"/>
      <c r="KAC48" s="126"/>
      <c r="KAD48" s="126"/>
      <c r="KAE48" s="126"/>
      <c r="KAF48" s="126"/>
      <c r="KAG48" s="126"/>
      <c r="KAH48" s="126"/>
      <c r="KAI48" s="126"/>
      <c r="KAJ48" s="126"/>
      <c r="KAK48" s="126"/>
      <c r="KAL48" s="126"/>
      <c r="KAM48" s="126"/>
      <c r="KAN48" s="126"/>
      <c r="KAO48" s="126"/>
      <c r="KAP48" s="126"/>
      <c r="KAQ48" s="126"/>
      <c r="KAR48" s="126"/>
      <c r="KAS48" s="126"/>
      <c r="KAT48" s="126"/>
      <c r="KAU48" s="126"/>
      <c r="KAV48" s="126"/>
      <c r="KAW48" s="126"/>
      <c r="KAX48" s="126"/>
      <c r="KAY48" s="126"/>
      <c r="KAZ48" s="126"/>
      <c r="KBA48" s="126"/>
      <c r="KBB48" s="126"/>
      <c r="KBC48" s="126"/>
      <c r="KBD48" s="126"/>
      <c r="KBE48" s="126"/>
      <c r="KBF48" s="126"/>
      <c r="KBG48" s="126"/>
      <c r="KBH48" s="126"/>
      <c r="KBI48" s="126"/>
      <c r="KBJ48" s="126"/>
      <c r="KBK48" s="126"/>
      <c r="KBL48" s="126"/>
      <c r="KBM48" s="126"/>
      <c r="KBN48" s="126"/>
      <c r="KBO48" s="126"/>
      <c r="KBP48" s="126"/>
      <c r="KBQ48" s="126"/>
      <c r="KBR48" s="126"/>
      <c r="KBS48" s="126"/>
      <c r="KBT48" s="126"/>
      <c r="KBU48" s="126"/>
      <c r="KBV48" s="126"/>
      <c r="KBW48" s="126"/>
      <c r="KBX48" s="126"/>
      <c r="KBY48" s="126"/>
      <c r="KBZ48" s="126"/>
      <c r="KCA48" s="126"/>
      <c r="KCB48" s="126"/>
      <c r="KCC48" s="126"/>
      <c r="KCD48" s="126"/>
      <c r="KCE48" s="126"/>
      <c r="KCF48" s="126"/>
      <c r="KCG48" s="126"/>
      <c r="KCH48" s="126"/>
      <c r="KCI48" s="126"/>
      <c r="KCJ48" s="126"/>
      <c r="KCK48" s="126"/>
      <c r="KCL48" s="126"/>
      <c r="KCM48" s="126"/>
      <c r="KCN48" s="126"/>
      <c r="KCO48" s="126"/>
      <c r="KCP48" s="126"/>
      <c r="KCQ48" s="126"/>
      <c r="KCR48" s="126"/>
      <c r="KCS48" s="126"/>
      <c r="KCT48" s="126"/>
      <c r="KCU48" s="126"/>
      <c r="KCV48" s="126"/>
      <c r="KCW48" s="126"/>
      <c r="KCX48" s="126"/>
      <c r="KCY48" s="126"/>
      <c r="KCZ48" s="126"/>
      <c r="KDA48" s="126"/>
      <c r="KDB48" s="126"/>
      <c r="KDC48" s="126"/>
      <c r="KDD48" s="126"/>
      <c r="KDE48" s="126"/>
      <c r="KDF48" s="126"/>
      <c r="KDG48" s="126"/>
      <c r="KDH48" s="126"/>
      <c r="KDI48" s="126"/>
      <c r="KDJ48" s="126"/>
      <c r="KDK48" s="126"/>
      <c r="KDL48" s="126"/>
      <c r="KDM48" s="126"/>
      <c r="KDN48" s="126"/>
      <c r="KDO48" s="126"/>
      <c r="KDP48" s="126"/>
      <c r="KDQ48" s="126"/>
      <c r="KDR48" s="126"/>
      <c r="KDS48" s="126"/>
      <c r="KDT48" s="126"/>
      <c r="KDU48" s="126"/>
      <c r="KDV48" s="126"/>
      <c r="KDW48" s="126"/>
      <c r="KDX48" s="126"/>
      <c r="KDY48" s="126"/>
      <c r="KDZ48" s="126"/>
      <c r="KEA48" s="126"/>
      <c r="KEB48" s="126"/>
      <c r="KEC48" s="126"/>
      <c r="KED48" s="126"/>
      <c r="KEE48" s="126"/>
      <c r="KEF48" s="126"/>
      <c r="KEG48" s="126"/>
      <c r="KEH48" s="126"/>
      <c r="KEI48" s="126"/>
      <c r="KEJ48" s="126"/>
      <c r="KEK48" s="126"/>
      <c r="KEL48" s="126"/>
      <c r="KEM48" s="126"/>
      <c r="KEN48" s="126"/>
      <c r="KEO48" s="126"/>
      <c r="KEP48" s="126"/>
      <c r="KEQ48" s="126"/>
      <c r="KER48" s="126"/>
      <c r="KES48" s="126"/>
      <c r="KET48" s="126"/>
      <c r="KEU48" s="126"/>
      <c r="KEV48" s="126"/>
      <c r="KEW48" s="126"/>
      <c r="KEX48" s="126"/>
      <c r="KEY48" s="126"/>
      <c r="KEZ48" s="126"/>
      <c r="KFA48" s="126"/>
      <c r="KFB48" s="126"/>
      <c r="KFC48" s="126"/>
      <c r="KFD48" s="126"/>
      <c r="KFE48" s="126"/>
      <c r="KFF48" s="126"/>
      <c r="KFG48" s="126"/>
      <c r="KFH48" s="126"/>
      <c r="KFI48" s="126"/>
      <c r="KFJ48" s="126"/>
      <c r="KFK48" s="126"/>
      <c r="KFL48" s="126"/>
      <c r="KFM48" s="126"/>
      <c r="KFN48" s="126"/>
      <c r="KFO48" s="126"/>
      <c r="KFP48" s="126"/>
      <c r="KFQ48" s="126"/>
      <c r="KFR48" s="126"/>
      <c r="KFS48" s="126"/>
      <c r="KFT48" s="126"/>
      <c r="KFU48" s="126"/>
      <c r="KFV48" s="126"/>
      <c r="KFW48" s="126"/>
      <c r="KFX48" s="126"/>
      <c r="KFY48" s="126"/>
      <c r="KFZ48" s="126"/>
      <c r="KGA48" s="126"/>
      <c r="KGB48" s="126"/>
      <c r="KGC48" s="126"/>
      <c r="KGD48" s="126"/>
      <c r="KGE48" s="126"/>
      <c r="KGF48" s="126"/>
      <c r="KGG48" s="126"/>
      <c r="KGH48" s="126"/>
      <c r="KGI48" s="126"/>
      <c r="KGJ48" s="126"/>
      <c r="KGK48" s="126"/>
      <c r="KGL48" s="126"/>
      <c r="KGM48" s="126"/>
      <c r="KGN48" s="126"/>
      <c r="KGO48" s="126"/>
      <c r="KGP48" s="126"/>
      <c r="KGQ48" s="126"/>
      <c r="KGR48" s="126"/>
      <c r="KGS48" s="126"/>
      <c r="KGT48" s="126"/>
      <c r="KGU48" s="126"/>
      <c r="KGV48" s="126"/>
      <c r="KGW48" s="126"/>
      <c r="KGX48" s="126"/>
      <c r="KGY48" s="126"/>
      <c r="KGZ48" s="126"/>
      <c r="KHA48" s="126"/>
      <c r="KHB48" s="126"/>
      <c r="KHC48" s="126"/>
      <c r="KHD48" s="126"/>
      <c r="KHE48" s="126"/>
      <c r="KHF48" s="126"/>
      <c r="KHG48" s="126"/>
      <c r="KHH48" s="126"/>
      <c r="KHI48" s="126"/>
      <c r="KHJ48" s="126"/>
      <c r="KHK48" s="126"/>
      <c r="KHL48" s="126"/>
      <c r="KHM48" s="126"/>
      <c r="KHN48" s="126"/>
      <c r="KHO48" s="126"/>
      <c r="KHP48" s="126"/>
      <c r="KHQ48" s="126"/>
      <c r="KHR48" s="126"/>
      <c r="KHS48" s="126"/>
      <c r="KHT48" s="126"/>
      <c r="KHU48" s="126"/>
      <c r="KHV48" s="126"/>
      <c r="KHW48" s="126"/>
      <c r="KHX48" s="126"/>
      <c r="KHY48" s="126"/>
      <c r="KHZ48" s="126"/>
      <c r="KIA48" s="126"/>
      <c r="KIB48" s="126"/>
      <c r="KIC48" s="126"/>
      <c r="KID48" s="126"/>
      <c r="KIE48" s="126"/>
      <c r="KIF48" s="126"/>
      <c r="KIG48" s="126"/>
      <c r="KIH48" s="126"/>
      <c r="KII48" s="126"/>
      <c r="KIJ48" s="126"/>
      <c r="KIK48" s="126"/>
      <c r="KIL48" s="126"/>
      <c r="KIM48" s="126"/>
      <c r="KIN48" s="126"/>
      <c r="KIO48" s="126"/>
      <c r="KIP48" s="126"/>
      <c r="KIQ48" s="126"/>
      <c r="KIR48" s="126"/>
      <c r="KIS48" s="126"/>
      <c r="KIT48" s="126"/>
      <c r="KIU48" s="126"/>
      <c r="KIV48" s="126"/>
      <c r="KIW48" s="126"/>
      <c r="KIX48" s="126"/>
      <c r="KIY48" s="126"/>
      <c r="KIZ48" s="126"/>
      <c r="KJA48" s="126"/>
      <c r="KJB48" s="126"/>
      <c r="KJC48" s="126"/>
      <c r="KJD48" s="126"/>
      <c r="KJE48" s="126"/>
      <c r="KJF48" s="126"/>
      <c r="KJG48" s="126"/>
      <c r="KJH48" s="126"/>
      <c r="KJI48" s="126"/>
      <c r="KJJ48" s="126"/>
      <c r="KJK48" s="126"/>
      <c r="KJL48" s="126"/>
      <c r="KJM48" s="126"/>
      <c r="KJN48" s="126"/>
      <c r="KJO48" s="126"/>
      <c r="KJP48" s="126"/>
      <c r="KJQ48" s="126"/>
      <c r="KJR48" s="126"/>
      <c r="KJS48" s="126"/>
      <c r="KJT48" s="126"/>
      <c r="KJU48" s="126"/>
      <c r="KJV48" s="126"/>
      <c r="KJW48" s="126"/>
      <c r="KJX48" s="126"/>
      <c r="KJY48" s="126"/>
      <c r="KJZ48" s="126"/>
      <c r="KKA48" s="126"/>
      <c r="KKB48" s="126"/>
      <c r="KKC48" s="126"/>
      <c r="KKD48" s="126"/>
      <c r="KKE48" s="126"/>
      <c r="KKF48" s="126"/>
      <c r="KKG48" s="126"/>
      <c r="KKH48" s="126"/>
      <c r="KKI48" s="126"/>
      <c r="KKJ48" s="126"/>
      <c r="KKK48" s="126"/>
      <c r="KKL48" s="126"/>
      <c r="KKM48" s="126"/>
      <c r="KKN48" s="126"/>
      <c r="KKO48" s="126"/>
      <c r="KKP48" s="126"/>
      <c r="KKQ48" s="126"/>
      <c r="KKR48" s="126"/>
      <c r="KKS48" s="126"/>
      <c r="KKT48" s="126"/>
      <c r="KKU48" s="126"/>
      <c r="KKV48" s="126"/>
      <c r="KKW48" s="126"/>
      <c r="KKX48" s="126"/>
      <c r="KKY48" s="126"/>
      <c r="KKZ48" s="126"/>
      <c r="KLA48" s="126"/>
      <c r="KLB48" s="126"/>
      <c r="KLC48" s="126"/>
      <c r="KLD48" s="126"/>
      <c r="KLE48" s="126"/>
      <c r="KLF48" s="126"/>
      <c r="KLG48" s="126"/>
      <c r="KLH48" s="126"/>
      <c r="KLI48" s="126"/>
      <c r="KLJ48" s="126"/>
      <c r="KLK48" s="126"/>
      <c r="KLL48" s="126"/>
      <c r="KLM48" s="126"/>
      <c r="KLN48" s="126"/>
      <c r="KLO48" s="126"/>
      <c r="KLP48" s="126"/>
      <c r="KLQ48" s="126"/>
      <c r="KLR48" s="126"/>
      <c r="KLS48" s="126"/>
      <c r="KLT48" s="126"/>
      <c r="KLU48" s="126"/>
      <c r="KLV48" s="126"/>
      <c r="KLW48" s="126"/>
      <c r="KLX48" s="126"/>
      <c r="KLY48" s="126"/>
      <c r="KLZ48" s="126"/>
      <c r="KMA48" s="126"/>
      <c r="KMB48" s="126"/>
      <c r="KMC48" s="126"/>
      <c r="KMD48" s="126"/>
      <c r="KME48" s="126"/>
      <c r="KMF48" s="126"/>
      <c r="KMG48" s="126"/>
      <c r="KMH48" s="126"/>
      <c r="KMI48" s="126"/>
      <c r="KMJ48" s="126"/>
      <c r="KMK48" s="126"/>
      <c r="KML48" s="126"/>
      <c r="KMM48" s="126"/>
      <c r="KMN48" s="126"/>
      <c r="KMO48" s="126"/>
      <c r="KMP48" s="126"/>
      <c r="KMQ48" s="126"/>
      <c r="KMR48" s="126"/>
      <c r="KMS48" s="126"/>
      <c r="KMT48" s="126"/>
      <c r="KMU48" s="126"/>
      <c r="KMV48" s="126"/>
      <c r="KMW48" s="126"/>
      <c r="KMX48" s="126"/>
      <c r="KMY48" s="126"/>
      <c r="KMZ48" s="126"/>
      <c r="KNA48" s="126"/>
      <c r="KNB48" s="126"/>
      <c r="KNC48" s="126"/>
      <c r="KND48" s="126"/>
      <c r="KNE48" s="126"/>
      <c r="KNF48" s="126"/>
      <c r="KNG48" s="126"/>
      <c r="KNH48" s="126"/>
      <c r="KNI48" s="126"/>
      <c r="KNJ48" s="126"/>
      <c r="KNK48" s="126"/>
      <c r="KNL48" s="126"/>
      <c r="KNM48" s="126"/>
      <c r="KNN48" s="126"/>
      <c r="KNO48" s="126"/>
      <c r="KNP48" s="126"/>
      <c r="KNQ48" s="126"/>
      <c r="KNR48" s="126"/>
      <c r="KNS48" s="126"/>
      <c r="KNT48" s="126"/>
      <c r="KNU48" s="126"/>
      <c r="KNV48" s="126"/>
      <c r="KNW48" s="126"/>
      <c r="KNX48" s="126"/>
      <c r="KNY48" s="126"/>
      <c r="KNZ48" s="126"/>
      <c r="KOA48" s="126"/>
      <c r="KOB48" s="126"/>
      <c r="KOC48" s="126"/>
      <c r="KOD48" s="126"/>
      <c r="KOE48" s="126"/>
      <c r="KOF48" s="126"/>
      <c r="KOG48" s="126"/>
      <c r="KOH48" s="126"/>
      <c r="KOI48" s="126"/>
      <c r="KOJ48" s="126"/>
      <c r="KOK48" s="126"/>
      <c r="KOL48" s="126"/>
      <c r="KOM48" s="126"/>
      <c r="KON48" s="126"/>
      <c r="KOO48" s="126"/>
      <c r="KOP48" s="126"/>
      <c r="KOQ48" s="126"/>
      <c r="KOR48" s="126"/>
      <c r="KOS48" s="126"/>
      <c r="KOT48" s="126"/>
      <c r="KOU48" s="126"/>
      <c r="KOV48" s="126"/>
      <c r="KOW48" s="126"/>
      <c r="KOX48" s="126"/>
      <c r="KOY48" s="126"/>
      <c r="KOZ48" s="126"/>
      <c r="KPA48" s="126"/>
      <c r="KPB48" s="126"/>
      <c r="KPC48" s="126"/>
      <c r="KPD48" s="126"/>
      <c r="KPE48" s="126"/>
      <c r="KPF48" s="126"/>
      <c r="KPG48" s="126"/>
      <c r="KPH48" s="126"/>
      <c r="KPI48" s="126"/>
      <c r="KPJ48" s="126"/>
      <c r="KPK48" s="126"/>
      <c r="KPL48" s="126"/>
      <c r="KPM48" s="126"/>
      <c r="KPN48" s="126"/>
      <c r="KPO48" s="126"/>
      <c r="KPP48" s="126"/>
      <c r="KPQ48" s="126"/>
      <c r="KPR48" s="126"/>
      <c r="KPS48" s="126"/>
      <c r="KPT48" s="126"/>
      <c r="KPU48" s="126"/>
      <c r="KPV48" s="126"/>
      <c r="KPW48" s="126"/>
      <c r="KPX48" s="126"/>
      <c r="KPY48" s="126"/>
      <c r="KPZ48" s="126"/>
      <c r="KQA48" s="126"/>
      <c r="KQB48" s="126"/>
      <c r="KQC48" s="126"/>
      <c r="KQD48" s="126"/>
      <c r="KQE48" s="126"/>
      <c r="KQF48" s="126"/>
      <c r="KQG48" s="126"/>
      <c r="KQH48" s="126"/>
      <c r="KQI48" s="126"/>
      <c r="KQJ48" s="126"/>
      <c r="KQK48" s="126"/>
      <c r="KQL48" s="126"/>
      <c r="KQM48" s="126"/>
      <c r="KQN48" s="126"/>
      <c r="KQO48" s="126"/>
      <c r="KQP48" s="126"/>
      <c r="KQQ48" s="126"/>
      <c r="KQR48" s="126"/>
      <c r="KQS48" s="126"/>
      <c r="KQT48" s="126"/>
      <c r="KQU48" s="126"/>
      <c r="KQV48" s="126"/>
      <c r="KQW48" s="126"/>
      <c r="KQX48" s="126"/>
      <c r="KQY48" s="126"/>
      <c r="KQZ48" s="126"/>
      <c r="KRA48" s="126"/>
      <c r="KRB48" s="126"/>
      <c r="KRC48" s="126"/>
      <c r="KRD48" s="126"/>
      <c r="KRE48" s="126"/>
      <c r="KRF48" s="126"/>
      <c r="KRG48" s="126"/>
      <c r="KRH48" s="126"/>
      <c r="KRI48" s="126"/>
      <c r="KRJ48" s="126"/>
      <c r="KRK48" s="126"/>
      <c r="KRL48" s="126"/>
      <c r="KRM48" s="126"/>
      <c r="KRN48" s="126"/>
      <c r="KRO48" s="126"/>
      <c r="KRP48" s="126"/>
      <c r="KRQ48" s="126"/>
      <c r="KRR48" s="126"/>
      <c r="KRS48" s="126"/>
      <c r="KRT48" s="126"/>
      <c r="KRU48" s="126"/>
      <c r="KRV48" s="126"/>
      <c r="KRW48" s="126"/>
      <c r="KRX48" s="126"/>
      <c r="KRY48" s="126"/>
      <c r="KRZ48" s="126"/>
      <c r="KSA48" s="126"/>
      <c r="KSB48" s="126"/>
      <c r="KSC48" s="126"/>
      <c r="KSD48" s="126"/>
      <c r="KSE48" s="126"/>
      <c r="KSF48" s="126"/>
      <c r="KSG48" s="126"/>
      <c r="KSH48" s="126"/>
      <c r="KSI48" s="126"/>
      <c r="KSJ48" s="126"/>
      <c r="KSK48" s="126"/>
      <c r="KSL48" s="126"/>
      <c r="KSM48" s="126"/>
      <c r="KSN48" s="126"/>
      <c r="KSO48" s="126"/>
      <c r="KSP48" s="126"/>
      <c r="KSQ48" s="126"/>
      <c r="KSR48" s="126"/>
      <c r="KSS48" s="126"/>
      <c r="KST48" s="126"/>
      <c r="KSU48" s="126"/>
      <c r="KSV48" s="126"/>
      <c r="KSW48" s="126"/>
      <c r="KSX48" s="126"/>
      <c r="KSY48" s="126"/>
      <c r="KSZ48" s="126"/>
      <c r="KTA48" s="126"/>
      <c r="KTB48" s="126"/>
      <c r="KTC48" s="126"/>
      <c r="KTD48" s="126"/>
      <c r="KTE48" s="126"/>
      <c r="KTF48" s="126"/>
      <c r="KTG48" s="126"/>
      <c r="KTH48" s="126"/>
      <c r="KTI48" s="126"/>
      <c r="KTJ48" s="126"/>
      <c r="KTK48" s="126"/>
      <c r="KTL48" s="126"/>
      <c r="KTM48" s="126"/>
      <c r="KTN48" s="126"/>
      <c r="KTO48" s="126"/>
      <c r="KTP48" s="126"/>
      <c r="KTQ48" s="126"/>
      <c r="KTR48" s="126"/>
      <c r="KTS48" s="126"/>
      <c r="KTT48" s="126"/>
      <c r="KTU48" s="126"/>
      <c r="KTV48" s="126"/>
      <c r="KTW48" s="126"/>
      <c r="KTX48" s="126"/>
      <c r="KTY48" s="126"/>
      <c r="KTZ48" s="126"/>
      <c r="KUA48" s="126"/>
      <c r="KUB48" s="126"/>
      <c r="KUC48" s="126"/>
      <c r="KUD48" s="126"/>
      <c r="KUE48" s="126"/>
      <c r="KUF48" s="126"/>
      <c r="KUG48" s="126"/>
      <c r="KUH48" s="126"/>
      <c r="KUI48" s="126"/>
      <c r="KUJ48" s="126"/>
      <c r="KUK48" s="126"/>
      <c r="KUL48" s="126"/>
      <c r="KUM48" s="126"/>
      <c r="KUN48" s="126"/>
      <c r="KUO48" s="126"/>
      <c r="KUP48" s="126"/>
      <c r="KUQ48" s="126"/>
      <c r="KUR48" s="126"/>
      <c r="KUS48" s="126"/>
      <c r="KUT48" s="126"/>
      <c r="KUU48" s="126"/>
      <c r="KUV48" s="126"/>
      <c r="KUW48" s="126"/>
      <c r="KUX48" s="126"/>
      <c r="KUY48" s="126"/>
      <c r="KUZ48" s="126"/>
      <c r="KVA48" s="126"/>
      <c r="KVB48" s="126"/>
      <c r="KVC48" s="126"/>
      <c r="KVD48" s="126"/>
      <c r="KVE48" s="126"/>
      <c r="KVF48" s="126"/>
      <c r="KVG48" s="126"/>
      <c r="KVH48" s="126"/>
      <c r="KVI48" s="126"/>
      <c r="KVJ48" s="126"/>
      <c r="KVK48" s="126"/>
      <c r="KVL48" s="126"/>
      <c r="KVM48" s="126"/>
      <c r="KVN48" s="126"/>
      <c r="KVO48" s="126"/>
      <c r="KVP48" s="126"/>
      <c r="KVQ48" s="126"/>
      <c r="KVR48" s="126"/>
      <c r="KVS48" s="126"/>
      <c r="KVT48" s="126"/>
      <c r="KVU48" s="126"/>
      <c r="KVV48" s="126"/>
      <c r="KVW48" s="126"/>
      <c r="KVX48" s="126"/>
      <c r="KVY48" s="126"/>
      <c r="KVZ48" s="126"/>
      <c r="KWA48" s="126"/>
      <c r="KWB48" s="126"/>
      <c r="KWC48" s="126"/>
      <c r="KWD48" s="126"/>
      <c r="KWE48" s="126"/>
      <c r="KWF48" s="126"/>
      <c r="KWG48" s="126"/>
      <c r="KWH48" s="126"/>
      <c r="KWI48" s="126"/>
      <c r="KWJ48" s="126"/>
      <c r="KWK48" s="126"/>
      <c r="KWL48" s="126"/>
      <c r="KWM48" s="126"/>
      <c r="KWN48" s="126"/>
      <c r="KWO48" s="126"/>
      <c r="KWP48" s="126"/>
      <c r="KWQ48" s="126"/>
      <c r="KWR48" s="126"/>
      <c r="KWS48" s="126"/>
      <c r="KWT48" s="126"/>
      <c r="KWU48" s="126"/>
      <c r="KWV48" s="126"/>
      <c r="KWW48" s="126"/>
      <c r="KWX48" s="126"/>
      <c r="KWY48" s="126"/>
      <c r="KWZ48" s="126"/>
      <c r="KXA48" s="126"/>
      <c r="KXB48" s="126"/>
      <c r="KXC48" s="126"/>
      <c r="KXD48" s="126"/>
      <c r="KXE48" s="126"/>
      <c r="KXF48" s="126"/>
      <c r="KXG48" s="126"/>
      <c r="KXH48" s="126"/>
      <c r="KXI48" s="126"/>
      <c r="KXJ48" s="126"/>
      <c r="KXK48" s="126"/>
      <c r="KXL48" s="126"/>
      <c r="KXM48" s="126"/>
      <c r="KXN48" s="126"/>
      <c r="KXO48" s="126"/>
      <c r="KXP48" s="126"/>
      <c r="KXQ48" s="126"/>
      <c r="KXR48" s="126"/>
      <c r="KXS48" s="126"/>
      <c r="KXT48" s="126"/>
      <c r="KXU48" s="126"/>
      <c r="KXV48" s="126"/>
      <c r="KXW48" s="126"/>
      <c r="KXX48" s="126"/>
      <c r="KXY48" s="126"/>
      <c r="KXZ48" s="126"/>
      <c r="KYA48" s="126"/>
      <c r="KYB48" s="126"/>
      <c r="KYC48" s="126"/>
      <c r="KYD48" s="126"/>
      <c r="KYE48" s="126"/>
      <c r="KYF48" s="126"/>
      <c r="KYG48" s="126"/>
      <c r="KYH48" s="126"/>
      <c r="KYI48" s="126"/>
      <c r="KYJ48" s="126"/>
      <c r="KYK48" s="126"/>
      <c r="KYL48" s="126"/>
      <c r="KYM48" s="126"/>
      <c r="KYN48" s="126"/>
      <c r="KYO48" s="126"/>
      <c r="KYP48" s="126"/>
      <c r="KYQ48" s="126"/>
      <c r="KYR48" s="126"/>
      <c r="KYS48" s="126"/>
      <c r="KYT48" s="126"/>
      <c r="KYU48" s="126"/>
      <c r="KYV48" s="126"/>
      <c r="KYW48" s="126"/>
      <c r="KYX48" s="126"/>
      <c r="KYY48" s="126"/>
      <c r="KYZ48" s="126"/>
      <c r="KZA48" s="126"/>
      <c r="KZB48" s="126"/>
      <c r="KZC48" s="126"/>
      <c r="KZD48" s="126"/>
      <c r="KZE48" s="126"/>
      <c r="KZF48" s="126"/>
      <c r="KZG48" s="126"/>
      <c r="KZH48" s="126"/>
      <c r="KZI48" s="126"/>
      <c r="KZJ48" s="126"/>
      <c r="KZK48" s="126"/>
      <c r="KZL48" s="126"/>
      <c r="KZM48" s="126"/>
      <c r="KZN48" s="126"/>
      <c r="KZO48" s="126"/>
      <c r="KZP48" s="126"/>
      <c r="KZQ48" s="126"/>
      <c r="KZR48" s="126"/>
      <c r="KZS48" s="126"/>
      <c r="KZT48" s="126"/>
      <c r="KZU48" s="126"/>
      <c r="KZV48" s="126"/>
      <c r="KZW48" s="126"/>
      <c r="KZX48" s="126"/>
      <c r="KZY48" s="126"/>
      <c r="KZZ48" s="126"/>
      <c r="LAA48" s="126"/>
      <c r="LAB48" s="126"/>
      <c r="LAC48" s="126"/>
      <c r="LAD48" s="126"/>
      <c r="LAE48" s="126"/>
      <c r="LAF48" s="126"/>
      <c r="LAG48" s="126"/>
      <c r="LAH48" s="126"/>
      <c r="LAI48" s="126"/>
      <c r="LAJ48" s="126"/>
      <c r="LAK48" s="126"/>
      <c r="LAL48" s="126"/>
      <c r="LAM48" s="126"/>
      <c r="LAN48" s="126"/>
      <c r="LAO48" s="126"/>
      <c r="LAP48" s="126"/>
      <c r="LAQ48" s="126"/>
      <c r="LAR48" s="126"/>
      <c r="LAS48" s="126"/>
      <c r="LAT48" s="126"/>
      <c r="LAU48" s="126"/>
      <c r="LAV48" s="126"/>
      <c r="LAW48" s="126"/>
      <c r="LAX48" s="126"/>
      <c r="LAY48" s="126"/>
      <c r="LAZ48" s="126"/>
      <c r="LBA48" s="126"/>
      <c r="LBB48" s="126"/>
      <c r="LBC48" s="126"/>
      <c r="LBD48" s="126"/>
      <c r="LBE48" s="126"/>
      <c r="LBF48" s="126"/>
      <c r="LBG48" s="126"/>
      <c r="LBH48" s="126"/>
      <c r="LBI48" s="126"/>
      <c r="LBJ48" s="126"/>
      <c r="LBK48" s="126"/>
      <c r="LBL48" s="126"/>
      <c r="LBM48" s="126"/>
      <c r="LBN48" s="126"/>
      <c r="LBO48" s="126"/>
      <c r="LBP48" s="126"/>
      <c r="LBQ48" s="126"/>
      <c r="LBR48" s="126"/>
      <c r="LBS48" s="126"/>
      <c r="LBT48" s="126"/>
      <c r="LBU48" s="126"/>
      <c r="LBV48" s="126"/>
      <c r="LBW48" s="126"/>
      <c r="LBX48" s="126"/>
      <c r="LBY48" s="126"/>
      <c r="LBZ48" s="126"/>
      <c r="LCA48" s="126"/>
      <c r="LCB48" s="126"/>
      <c r="LCC48" s="126"/>
      <c r="LCD48" s="126"/>
      <c r="LCE48" s="126"/>
      <c r="LCF48" s="126"/>
      <c r="LCG48" s="126"/>
      <c r="LCH48" s="126"/>
      <c r="LCI48" s="126"/>
      <c r="LCJ48" s="126"/>
      <c r="LCK48" s="126"/>
      <c r="LCL48" s="126"/>
      <c r="LCM48" s="126"/>
      <c r="LCN48" s="126"/>
      <c r="LCO48" s="126"/>
      <c r="LCP48" s="126"/>
      <c r="LCQ48" s="126"/>
      <c r="LCR48" s="126"/>
      <c r="LCS48" s="126"/>
      <c r="LCT48" s="126"/>
      <c r="LCU48" s="126"/>
      <c r="LCV48" s="126"/>
      <c r="LCW48" s="126"/>
      <c r="LCX48" s="126"/>
      <c r="LCY48" s="126"/>
      <c r="LCZ48" s="126"/>
      <c r="LDA48" s="126"/>
      <c r="LDB48" s="126"/>
      <c r="LDC48" s="126"/>
      <c r="LDD48" s="126"/>
      <c r="LDE48" s="126"/>
      <c r="LDF48" s="126"/>
      <c r="LDG48" s="126"/>
      <c r="LDH48" s="126"/>
      <c r="LDI48" s="126"/>
      <c r="LDJ48" s="126"/>
      <c r="LDK48" s="126"/>
      <c r="LDL48" s="126"/>
      <c r="LDM48" s="126"/>
      <c r="LDN48" s="126"/>
      <c r="LDO48" s="126"/>
      <c r="LDP48" s="126"/>
      <c r="LDQ48" s="126"/>
      <c r="LDR48" s="126"/>
      <c r="LDS48" s="126"/>
      <c r="LDT48" s="126"/>
      <c r="LDU48" s="126"/>
      <c r="LDV48" s="126"/>
      <c r="LDW48" s="126"/>
      <c r="LDX48" s="126"/>
      <c r="LDY48" s="126"/>
      <c r="LDZ48" s="126"/>
      <c r="LEA48" s="126"/>
      <c r="LEB48" s="126"/>
      <c r="LEC48" s="126"/>
      <c r="LED48" s="126"/>
      <c r="LEE48" s="126"/>
      <c r="LEF48" s="126"/>
      <c r="LEG48" s="126"/>
      <c r="LEH48" s="126"/>
      <c r="LEI48" s="126"/>
      <c r="LEJ48" s="126"/>
      <c r="LEK48" s="126"/>
      <c r="LEL48" s="126"/>
      <c r="LEM48" s="126"/>
      <c r="LEN48" s="126"/>
      <c r="LEO48" s="126"/>
      <c r="LEP48" s="126"/>
      <c r="LEQ48" s="126"/>
      <c r="LER48" s="126"/>
      <c r="LES48" s="126"/>
      <c r="LET48" s="126"/>
      <c r="LEU48" s="126"/>
      <c r="LEV48" s="126"/>
      <c r="LEW48" s="126"/>
      <c r="LEX48" s="126"/>
      <c r="LEY48" s="126"/>
      <c r="LEZ48" s="126"/>
      <c r="LFA48" s="126"/>
      <c r="LFB48" s="126"/>
      <c r="LFC48" s="126"/>
      <c r="LFD48" s="126"/>
      <c r="LFE48" s="126"/>
      <c r="LFF48" s="126"/>
      <c r="LFG48" s="126"/>
      <c r="LFH48" s="126"/>
      <c r="LFI48" s="126"/>
      <c r="LFJ48" s="126"/>
      <c r="LFK48" s="126"/>
      <c r="LFL48" s="126"/>
      <c r="LFM48" s="126"/>
      <c r="LFN48" s="126"/>
      <c r="LFO48" s="126"/>
      <c r="LFP48" s="126"/>
      <c r="LFQ48" s="126"/>
      <c r="LFR48" s="126"/>
      <c r="LFS48" s="126"/>
      <c r="LFT48" s="126"/>
      <c r="LFU48" s="126"/>
      <c r="LFV48" s="126"/>
      <c r="LFW48" s="126"/>
      <c r="LFX48" s="126"/>
      <c r="LFY48" s="126"/>
      <c r="LFZ48" s="126"/>
      <c r="LGA48" s="126"/>
      <c r="LGB48" s="126"/>
      <c r="LGC48" s="126"/>
      <c r="LGD48" s="126"/>
      <c r="LGE48" s="126"/>
      <c r="LGF48" s="126"/>
      <c r="LGG48" s="126"/>
      <c r="LGH48" s="126"/>
      <c r="LGI48" s="126"/>
      <c r="LGJ48" s="126"/>
      <c r="LGK48" s="126"/>
      <c r="LGL48" s="126"/>
      <c r="LGM48" s="126"/>
      <c r="LGN48" s="126"/>
      <c r="LGO48" s="126"/>
      <c r="LGP48" s="126"/>
      <c r="LGQ48" s="126"/>
      <c r="LGR48" s="126"/>
      <c r="LGS48" s="126"/>
      <c r="LGT48" s="126"/>
      <c r="LGU48" s="126"/>
      <c r="LGV48" s="126"/>
      <c r="LGW48" s="126"/>
      <c r="LGX48" s="126"/>
      <c r="LGY48" s="126"/>
      <c r="LGZ48" s="126"/>
      <c r="LHA48" s="126"/>
      <c r="LHB48" s="126"/>
      <c r="LHC48" s="126"/>
      <c r="LHD48" s="126"/>
      <c r="LHE48" s="126"/>
      <c r="LHF48" s="126"/>
      <c r="LHG48" s="126"/>
      <c r="LHH48" s="126"/>
      <c r="LHI48" s="126"/>
      <c r="LHJ48" s="126"/>
      <c r="LHK48" s="126"/>
      <c r="LHL48" s="126"/>
      <c r="LHM48" s="126"/>
      <c r="LHN48" s="126"/>
      <c r="LHO48" s="126"/>
      <c r="LHP48" s="126"/>
      <c r="LHQ48" s="126"/>
      <c r="LHR48" s="126"/>
      <c r="LHS48" s="126"/>
      <c r="LHT48" s="126"/>
      <c r="LHU48" s="126"/>
      <c r="LHV48" s="126"/>
      <c r="LHW48" s="126"/>
      <c r="LHX48" s="126"/>
      <c r="LHY48" s="126"/>
      <c r="LHZ48" s="126"/>
      <c r="LIA48" s="126"/>
      <c r="LIB48" s="126"/>
      <c r="LIC48" s="126"/>
      <c r="LID48" s="126"/>
      <c r="LIE48" s="126"/>
      <c r="LIF48" s="126"/>
      <c r="LIG48" s="126"/>
      <c r="LIH48" s="126"/>
      <c r="LII48" s="126"/>
      <c r="LIJ48" s="126"/>
      <c r="LIK48" s="126"/>
      <c r="LIL48" s="126"/>
      <c r="LIM48" s="126"/>
      <c r="LIN48" s="126"/>
      <c r="LIO48" s="126"/>
      <c r="LIP48" s="126"/>
      <c r="LIQ48" s="126"/>
      <c r="LIR48" s="126"/>
      <c r="LIS48" s="126"/>
      <c r="LIT48" s="126"/>
      <c r="LIU48" s="126"/>
      <c r="LIV48" s="126"/>
      <c r="LIW48" s="126"/>
      <c r="LIX48" s="126"/>
      <c r="LIY48" s="126"/>
      <c r="LIZ48" s="126"/>
      <c r="LJA48" s="126"/>
      <c r="LJB48" s="126"/>
      <c r="LJC48" s="126"/>
      <c r="LJD48" s="126"/>
      <c r="LJE48" s="126"/>
      <c r="LJF48" s="126"/>
      <c r="LJG48" s="126"/>
      <c r="LJH48" s="126"/>
      <c r="LJI48" s="126"/>
      <c r="LJJ48" s="126"/>
      <c r="LJK48" s="126"/>
      <c r="LJL48" s="126"/>
      <c r="LJM48" s="126"/>
      <c r="LJN48" s="126"/>
      <c r="LJO48" s="126"/>
      <c r="LJP48" s="126"/>
      <c r="LJQ48" s="126"/>
      <c r="LJR48" s="126"/>
      <c r="LJS48" s="126"/>
      <c r="LJT48" s="126"/>
      <c r="LJU48" s="126"/>
      <c r="LJV48" s="126"/>
      <c r="LJW48" s="126"/>
      <c r="LJX48" s="126"/>
      <c r="LJY48" s="126"/>
      <c r="LJZ48" s="126"/>
      <c r="LKA48" s="126"/>
      <c r="LKB48" s="126"/>
      <c r="LKC48" s="126"/>
      <c r="LKD48" s="126"/>
      <c r="LKE48" s="126"/>
      <c r="LKF48" s="126"/>
      <c r="LKG48" s="126"/>
      <c r="LKH48" s="126"/>
      <c r="LKI48" s="126"/>
      <c r="LKJ48" s="126"/>
      <c r="LKK48" s="126"/>
      <c r="LKL48" s="126"/>
      <c r="LKM48" s="126"/>
      <c r="LKN48" s="126"/>
      <c r="LKO48" s="126"/>
      <c r="LKP48" s="126"/>
      <c r="LKQ48" s="126"/>
      <c r="LKR48" s="126"/>
      <c r="LKS48" s="126"/>
      <c r="LKT48" s="126"/>
      <c r="LKU48" s="126"/>
      <c r="LKV48" s="126"/>
      <c r="LKW48" s="126"/>
      <c r="LKX48" s="126"/>
      <c r="LKY48" s="126"/>
      <c r="LKZ48" s="126"/>
      <c r="LLA48" s="126"/>
      <c r="LLB48" s="126"/>
      <c r="LLC48" s="126"/>
      <c r="LLD48" s="126"/>
      <c r="LLE48" s="126"/>
      <c r="LLF48" s="126"/>
      <c r="LLG48" s="126"/>
      <c r="LLH48" s="126"/>
      <c r="LLI48" s="126"/>
      <c r="LLJ48" s="126"/>
      <c r="LLK48" s="126"/>
      <c r="LLL48" s="126"/>
      <c r="LLM48" s="126"/>
      <c r="LLN48" s="126"/>
      <c r="LLO48" s="126"/>
      <c r="LLP48" s="126"/>
      <c r="LLQ48" s="126"/>
      <c r="LLR48" s="126"/>
      <c r="LLS48" s="126"/>
      <c r="LLT48" s="126"/>
      <c r="LLU48" s="126"/>
      <c r="LLV48" s="126"/>
      <c r="LLW48" s="126"/>
      <c r="LLX48" s="126"/>
      <c r="LLY48" s="126"/>
      <c r="LLZ48" s="126"/>
      <c r="LMA48" s="126"/>
      <c r="LMB48" s="126"/>
      <c r="LMC48" s="126"/>
      <c r="LMD48" s="126"/>
      <c r="LME48" s="126"/>
      <c r="LMF48" s="126"/>
      <c r="LMG48" s="126"/>
      <c r="LMH48" s="126"/>
      <c r="LMI48" s="126"/>
      <c r="LMJ48" s="126"/>
      <c r="LMK48" s="126"/>
      <c r="LML48" s="126"/>
      <c r="LMM48" s="126"/>
      <c r="LMN48" s="126"/>
      <c r="LMO48" s="126"/>
      <c r="LMP48" s="126"/>
      <c r="LMQ48" s="126"/>
      <c r="LMR48" s="126"/>
      <c r="LMS48" s="126"/>
      <c r="LMT48" s="126"/>
      <c r="LMU48" s="126"/>
      <c r="LMV48" s="126"/>
      <c r="LMW48" s="126"/>
      <c r="LMX48" s="126"/>
      <c r="LMY48" s="126"/>
      <c r="LMZ48" s="126"/>
      <c r="LNA48" s="126"/>
      <c r="LNB48" s="126"/>
      <c r="LNC48" s="126"/>
      <c r="LND48" s="126"/>
      <c r="LNE48" s="126"/>
      <c r="LNF48" s="126"/>
      <c r="LNG48" s="126"/>
      <c r="LNH48" s="126"/>
      <c r="LNI48" s="126"/>
      <c r="LNJ48" s="126"/>
      <c r="LNK48" s="126"/>
      <c r="LNL48" s="126"/>
      <c r="LNM48" s="126"/>
      <c r="LNN48" s="126"/>
      <c r="LNO48" s="126"/>
      <c r="LNP48" s="126"/>
      <c r="LNQ48" s="126"/>
      <c r="LNR48" s="126"/>
      <c r="LNS48" s="126"/>
      <c r="LNT48" s="126"/>
      <c r="LNU48" s="126"/>
      <c r="LNV48" s="126"/>
      <c r="LNW48" s="126"/>
      <c r="LNX48" s="126"/>
      <c r="LNY48" s="126"/>
      <c r="LNZ48" s="126"/>
      <c r="LOA48" s="126"/>
      <c r="LOB48" s="126"/>
      <c r="LOC48" s="126"/>
      <c r="LOD48" s="126"/>
      <c r="LOE48" s="126"/>
      <c r="LOF48" s="126"/>
      <c r="LOG48" s="126"/>
      <c r="LOH48" s="126"/>
      <c r="LOI48" s="126"/>
      <c r="LOJ48" s="126"/>
      <c r="LOK48" s="126"/>
      <c r="LOL48" s="126"/>
      <c r="LOM48" s="126"/>
      <c r="LON48" s="126"/>
      <c r="LOO48" s="126"/>
      <c r="LOP48" s="126"/>
      <c r="LOQ48" s="126"/>
      <c r="LOR48" s="126"/>
      <c r="LOS48" s="126"/>
      <c r="LOT48" s="126"/>
      <c r="LOU48" s="126"/>
      <c r="LOV48" s="126"/>
      <c r="LOW48" s="126"/>
      <c r="LOX48" s="126"/>
      <c r="LOY48" s="126"/>
      <c r="LOZ48" s="126"/>
      <c r="LPA48" s="126"/>
      <c r="LPB48" s="126"/>
      <c r="LPC48" s="126"/>
      <c r="LPD48" s="126"/>
      <c r="LPE48" s="126"/>
      <c r="LPF48" s="126"/>
      <c r="LPG48" s="126"/>
      <c r="LPH48" s="126"/>
      <c r="LPI48" s="126"/>
      <c r="LPJ48" s="126"/>
      <c r="LPK48" s="126"/>
      <c r="LPL48" s="126"/>
      <c r="LPM48" s="126"/>
      <c r="LPN48" s="126"/>
      <c r="LPO48" s="126"/>
      <c r="LPP48" s="126"/>
      <c r="LPQ48" s="126"/>
      <c r="LPR48" s="126"/>
      <c r="LPS48" s="126"/>
      <c r="LPT48" s="126"/>
      <c r="LPU48" s="126"/>
      <c r="LPV48" s="126"/>
      <c r="LPW48" s="126"/>
      <c r="LPX48" s="126"/>
      <c r="LPY48" s="126"/>
      <c r="LPZ48" s="126"/>
      <c r="LQA48" s="126"/>
      <c r="LQB48" s="126"/>
      <c r="LQC48" s="126"/>
      <c r="LQD48" s="126"/>
      <c r="LQE48" s="126"/>
      <c r="LQF48" s="126"/>
      <c r="LQG48" s="126"/>
      <c r="LQH48" s="126"/>
      <c r="LQI48" s="126"/>
      <c r="LQJ48" s="126"/>
      <c r="LQK48" s="126"/>
      <c r="LQL48" s="126"/>
      <c r="LQM48" s="126"/>
      <c r="LQN48" s="126"/>
      <c r="LQO48" s="126"/>
      <c r="LQP48" s="126"/>
      <c r="LQQ48" s="126"/>
      <c r="LQR48" s="126"/>
      <c r="LQS48" s="126"/>
      <c r="LQT48" s="126"/>
      <c r="LQU48" s="126"/>
      <c r="LQV48" s="126"/>
      <c r="LQW48" s="126"/>
      <c r="LQX48" s="126"/>
      <c r="LQY48" s="126"/>
      <c r="LQZ48" s="126"/>
      <c r="LRA48" s="126"/>
      <c r="LRB48" s="126"/>
      <c r="LRC48" s="126"/>
      <c r="LRD48" s="126"/>
      <c r="LRE48" s="126"/>
      <c r="LRF48" s="126"/>
      <c r="LRG48" s="126"/>
      <c r="LRH48" s="126"/>
      <c r="LRI48" s="126"/>
      <c r="LRJ48" s="126"/>
      <c r="LRK48" s="126"/>
      <c r="LRL48" s="126"/>
      <c r="LRM48" s="126"/>
      <c r="LRN48" s="126"/>
      <c r="LRO48" s="126"/>
      <c r="LRP48" s="126"/>
      <c r="LRQ48" s="126"/>
      <c r="LRR48" s="126"/>
      <c r="LRS48" s="126"/>
      <c r="LRT48" s="126"/>
      <c r="LRU48" s="126"/>
      <c r="LRV48" s="126"/>
      <c r="LRW48" s="126"/>
      <c r="LRX48" s="126"/>
      <c r="LRY48" s="126"/>
      <c r="LRZ48" s="126"/>
      <c r="LSA48" s="126"/>
      <c r="LSB48" s="126"/>
      <c r="LSC48" s="126"/>
      <c r="LSD48" s="126"/>
      <c r="LSE48" s="126"/>
      <c r="LSF48" s="126"/>
      <c r="LSG48" s="126"/>
      <c r="LSH48" s="126"/>
      <c r="LSI48" s="126"/>
      <c r="LSJ48" s="126"/>
      <c r="LSK48" s="126"/>
      <c r="LSL48" s="126"/>
      <c r="LSM48" s="126"/>
      <c r="LSN48" s="126"/>
      <c r="LSO48" s="126"/>
      <c r="LSP48" s="126"/>
      <c r="LSQ48" s="126"/>
      <c r="LSR48" s="126"/>
      <c r="LSS48" s="126"/>
      <c r="LST48" s="126"/>
      <c r="LSU48" s="126"/>
      <c r="LSV48" s="126"/>
      <c r="LSW48" s="126"/>
      <c r="LSX48" s="126"/>
      <c r="LSY48" s="126"/>
      <c r="LSZ48" s="126"/>
      <c r="LTA48" s="126"/>
      <c r="LTB48" s="126"/>
      <c r="LTC48" s="126"/>
      <c r="LTD48" s="126"/>
      <c r="LTE48" s="126"/>
      <c r="LTF48" s="126"/>
      <c r="LTG48" s="126"/>
      <c r="LTH48" s="126"/>
      <c r="LTI48" s="126"/>
      <c r="LTJ48" s="126"/>
      <c r="LTK48" s="126"/>
      <c r="LTL48" s="126"/>
      <c r="LTM48" s="126"/>
      <c r="LTN48" s="126"/>
      <c r="LTO48" s="126"/>
      <c r="LTP48" s="126"/>
      <c r="LTQ48" s="126"/>
      <c r="LTR48" s="126"/>
      <c r="LTS48" s="126"/>
      <c r="LTT48" s="126"/>
      <c r="LTU48" s="126"/>
      <c r="LTV48" s="126"/>
      <c r="LTW48" s="126"/>
      <c r="LTX48" s="126"/>
      <c r="LTY48" s="126"/>
      <c r="LTZ48" s="126"/>
      <c r="LUA48" s="126"/>
      <c r="LUB48" s="126"/>
      <c r="LUC48" s="126"/>
      <c r="LUD48" s="126"/>
      <c r="LUE48" s="126"/>
      <c r="LUF48" s="126"/>
      <c r="LUG48" s="126"/>
      <c r="LUH48" s="126"/>
      <c r="LUI48" s="126"/>
      <c r="LUJ48" s="126"/>
      <c r="LUK48" s="126"/>
      <c r="LUL48" s="126"/>
      <c r="LUM48" s="126"/>
      <c r="LUN48" s="126"/>
      <c r="LUO48" s="126"/>
      <c r="LUP48" s="126"/>
      <c r="LUQ48" s="126"/>
      <c r="LUR48" s="126"/>
      <c r="LUS48" s="126"/>
      <c r="LUT48" s="126"/>
      <c r="LUU48" s="126"/>
      <c r="LUV48" s="126"/>
      <c r="LUW48" s="126"/>
      <c r="LUX48" s="126"/>
      <c r="LUY48" s="126"/>
      <c r="LUZ48" s="126"/>
      <c r="LVA48" s="126"/>
      <c r="LVB48" s="126"/>
      <c r="LVC48" s="126"/>
      <c r="LVD48" s="126"/>
      <c r="LVE48" s="126"/>
      <c r="LVF48" s="126"/>
      <c r="LVG48" s="126"/>
      <c r="LVH48" s="126"/>
      <c r="LVI48" s="126"/>
      <c r="LVJ48" s="126"/>
      <c r="LVK48" s="126"/>
      <c r="LVL48" s="126"/>
      <c r="LVM48" s="126"/>
      <c r="LVN48" s="126"/>
      <c r="LVO48" s="126"/>
      <c r="LVP48" s="126"/>
      <c r="LVQ48" s="126"/>
      <c r="LVR48" s="126"/>
      <c r="LVS48" s="126"/>
      <c r="LVT48" s="126"/>
      <c r="LVU48" s="126"/>
      <c r="LVV48" s="126"/>
      <c r="LVW48" s="126"/>
      <c r="LVX48" s="126"/>
      <c r="LVY48" s="126"/>
      <c r="LVZ48" s="126"/>
      <c r="LWA48" s="126"/>
      <c r="LWB48" s="126"/>
      <c r="LWC48" s="126"/>
      <c r="LWD48" s="126"/>
      <c r="LWE48" s="126"/>
      <c r="LWF48" s="126"/>
      <c r="LWG48" s="126"/>
      <c r="LWH48" s="126"/>
      <c r="LWI48" s="126"/>
      <c r="LWJ48" s="126"/>
      <c r="LWK48" s="126"/>
      <c r="LWL48" s="126"/>
      <c r="LWM48" s="126"/>
      <c r="LWN48" s="126"/>
      <c r="LWO48" s="126"/>
      <c r="LWP48" s="126"/>
      <c r="LWQ48" s="126"/>
      <c r="LWR48" s="126"/>
      <c r="LWS48" s="126"/>
      <c r="LWT48" s="126"/>
      <c r="LWU48" s="126"/>
      <c r="LWV48" s="126"/>
      <c r="LWW48" s="126"/>
      <c r="LWX48" s="126"/>
      <c r="LWY48" s="126"/>
      <c r="LWZ48" s="126"/>
      <c r="LXA48" s="126"/>
      <c r="LXB48" s="126"/>
      <c r="LXC48" s="126"/>
      <c r="LXD48" s="126"/>
      <c r="LXE48" s="126"/>
      <c r="LXF48" s="126"/>
      <c r="LXG48" s="126"/>
      <c r="LXH48" s="126"/>
      <c r="LXI48" s="126"/>
      <c r="LXJ48" s="126"/>
      <c r="LXK48" s="126"/>
      <c r="LXL48" s="126"/>
      <c r="LXM48" s="126"/>
      <c r="LXN48" s="126"/>
      <c r="LXO48" s="126"/>
      <c r="LXP48" s="126"/>
      <c r="LXQ48" s="126"/>
      <c r="LXR48" s="126"/>
      <c r="LXS48" s="126"/>
      <c r="LXT48" s="126"/>
      <c r="LXU48" s="126"/>
      <c r="LXV48" s="126"/>
      <c r="LXW48" s="126"/>
      <c r="LXX48" s="126"/>
      <c r="LXY48" s="126"/>
      <c r="LXZ48" s="126"/>
      <c r="LYA48" s="126"/>
      <c r="LYB48" s="126"/>
      <c r="LYC48" s="126"/>
      <c r="LYD48" s="126"/>
      <c r="LYE48" s="126"/>
      <c r="LYF48" s="126"/>
      <c r="LYG48" s="126"/>
      <c r="LYH48" s="126"/>
      <c r="LYI48" s="126"/>
      <c r="LYJ48" s="126"/>
      <c r="LYK48" s="126"/>
      <c r="LYL48" s="126"/>
      <c r="LYM48" s="126"/>
      <c r="LYN48" s="126"/>
      <c r="LYO48" s="126"/>
      <c r="LYP48" s="126"/>
      <c r="LYQ48" s="126"/>
      <c r="LYR48" s="126"/>
      <c r="LYS48" s="126"/>
      <c r="LYT48" s="126"/>
      <c r="LYU48" s="126"/>
      <c r="LYV48" s="126"/>
      <c r="LYW48" s="126"/>
      <c r="LYX48" s="126"/>
      <c r="LYY48" s="126"/>
      <c r="LYZ48" s="126"/>
      <c r="LZA48" s="126"/>
      <c r="LZB48" s="126"/>
      <c r="LZC48" s="126"/>
      <c r="LZD48" s="126"/>
      <c r="LZE48" s="126"/>
      <c r="LZF48" s="126"/>
      <c r="LZG48" s="126"/>
      <c r="LZH48" s="126"/>
      <c r="LZI48" s="126"/>
      <c r="LZJ48" s="126"/>
      <c r="LZK48" s="126"/>
      <c r="LZL48" s="126"/>
      <c r="LZM48" s="126"/>
      <c r="LZN48" s="126"/>
      <c r="LZO48" s="126"/>
      <c r="LZP48" s="126"/>
      <c r="LZQ48" s="126"/>
      <c r="LZR48" s="126"/>
      <c r="LZS48" s="126"/>
      <c r="LZT48" s="126"/>
      <c r="LZU48" s="126"/>
      <c r="LZV48" s="126"/>
      <c r="LZW48" s="126"/>
      <c r="LZX48" s="126"/>
      <c r="LZY48" s="126"/>
      <c r="LZZ48" s="126"/>
      <c r="MAA48" s="126"/>
      <c r="MAB48" s="126"/>
      <c r="MAC48" s="126"/>
      <c r="MAD48" s="126"/>
      <c r="MAE48" s="126"/>
      <c r="MAF48" s="126"/>
      <c r="MAG48" s="126"/>
      <c r="MAH48" s="126"/>
      <c r="MAI48" s="126"/>
      <c r="MAJ48" s="126"/>
      <c r="MAK48" s="126"/>
      <c r="MAL48" s="126"/>
      <c r="MAM48" s="126"/>
      <c r="MAN48" s="126"/>
      <c r="MAO48" s="126"/>
      <c r="MAP48" s="126"/>
      <c r="MAQ48" s="126"/>
      <c r="MAR48" s="126"/>
      <c r="MAS48" s="126"/>
      <c r="MAT48" s="126"/>
      <c r="MAU48" s="126"/>
      <c r="MAV48" s="126"/>
      <c r="MAW48" s="126"/>
      <c r="MAX48" s="126"/>
      <c r="MAY48" s="126"/>
      <c r="MAZ48" s="126"/>
      <c r="MBA48" s="126"/>
      <c r="MBB48" s="126"/>
      <c r="MBC48" s="126"/>
      <c r="MBD48" s="126"/>
      <c r="MBE48" s="126"/>
      <c r="MBF48" s="126"/>
      <c r="MBG48" s="126"/>
      <c r="MBH48" s="126"/>
      <c r="MBI48" s="126"/>
      <c r="MBJ48" s="126"/>
      <c r="MBK48" s="126"/>
      <c r="MBL48" s="126"/>
      <c r="MBM48" s="126"/>
      <c r="MBN48" s="126"/>
      <c r="MBO48" s="126"/>
      <c r="MBP48" s="126"/>
      <c r="MBQ48" s="126"/>
      <c r="MBR48" s="126"/>
      <c r="MBS48" s="126"/>
      <c r="MBT48" s="126"/>
      <c r="MBU48" s="126"/>
      <c r="MBV48" s="126"/>
      <c r="MBW48" s="126"/>
      <c r="MBX48" s="126"/>
      <c r="MBY48" s="126"/>
      <c r="MBZ48" s="126"/>
      <c r="MCA48" s="126"/>
      <c r="MCB48" s="126"/>
      <c r="MCC48" s="126"/>
      <c r="MCD48" s="126"/>
      <c r="MCE48" s="126"/>
      <c r="MCF48" s="126"/>
      <c r="MCG48" s="126"/>
      <c r="MCH48" s="126"/>
      <c r="MCI48" s="126"/>
      <c r="MCJ48" s="126"/>
      <c r="MCK48" s="126"/>
      <c r="MCL48" s="126"/>
      <c r="MCM48" s="126"/>
      <c r="MCN48" s="126"/>
      <c r="MCO48" s="126"/>
      <c r="MCP48" s="126"/>
      <c r="MCQ48" s="126"/>
      <c r="MCR48" s="126"/>
      <c r="MCS48" s="126"/>
      <c r="MCT48" s="126"/>
      <c r="MCU48" s="126"/>
      <c r="MCV48" s="126"/>
      <c r="MCW48" s="126"/>
      <c r="MCX48" s="126"/>
      <c r="MCY48" s="126"/>
      <c r="MCZ48" s="126"/>
      <c r="MDA48" s="126"/>
      <c r="MDB48" s="126"/>
      <c r="MDC48" s="126"/>
      <c r="MDD48" s="126"/>
      <c r="MDE48" s="126"/>
      <c r="MDF48" s="126"/>
      <c r="MDG48" s="126"/>
      <c r="MDH48" s="126"/>
      <c r="MDI48" s="126"/>
      <c r="MDJ48" s="126"/>
      <c r="MDK48" s="126"/>
      <c r="MDL48" s="126"/>
      <c r="MDM48" s="126"/>
      <c r="MDN48" s="126"/>
      <c r="MDO48" s="126"/>
      <c r="MDP48" s="126"/>
      <c r="MDQ48" s="126"/>
      <c r="MDR48" s="126"/>
      <c r="MDS48" s="126"/>
      <c r="MDT48" s="126"/>
      <c r="MDU48" s="126"/>
      <c r="MDV48" s="126"/>
      <c r="MDW48" s="126"/>
      <c r="MDX48" s="126"/>
      <c r="MDY48" s="126"/>
      <c r="MDZ48" s="126"/>
      <c r="MEA48" s="126"/>
      <c r="MEB48" s="126"/>
      <c r="MEC48" s="126"/>
      <c r="MED48" s="126"/>
      <c r="MEE48" s="126"/>
      <c r="MEF48" s="126"/>
      <c r="MEG48" s="126"/>
      <c r="MEH48" s="126"/>
      <c r="MEI48" s="126"/>
      <c r="MEJ48" s="126"/>
      <c r="MEK48" s="126"/>
      <c r="MEL48" s="126"/>
      <c r="MEM48" s="126"/>
      <c r="MEN48" s="126"/>
      <c r="MEO48" s="126"/>
      <c r="MEP48" s="126"/>
      <c r="MEQ48" s="126"/>
      <c r="MER48" s="126"/>
      <c r="MES48" s="126"/>
      <c r="MET48" s="126"/>
      <c r="MEU48" s="126"/>
      <c r="MEV48" s="126"/>
      <c r="MEW48" s="126"/>
      <c r="MEX48" s="126"/>
      <c r="MEY48" s="126"/>
      <c r="MEZ48" s="126"/>
      <c r="MFA48" s="126"/>
      <c r="MFB48" s="126"/>
      <c r="MFC48" s="126"/>
      <c r="MFD48" s="126"/>
      <c r="MFE48" s="126"/>
      <c r="MFF48" s="126"/>
      <c r="MFG48" s="126"/>
      <c r="MFH48" s="126"/>
      <c r="MFI48" s="126"/>
      <c r="MFJ48" s="126"/>
      <c r="MFK48" s="126"/>
      <c r="MFL48" s="126"/>
      <c r="MFM48" s="126"/>
      <c r="MFN48" s="126"/>
      <c r="MFO48" s="126"/>
      <c r="MFP48" s="126"/>
      <c r="MFQ48" s="126"/>
      <c r="MFR48" s="126"/>
      <c r="MFS48" s="126"/>
      <c r="MFT48" s="126"/>
      <c r="MFU48" s="126"/>
      <c r="MFV48" s="126"/>
      <c r="MFW48" s="126"/>
      <c r="MFX48" s="126"/>
      <c r="MFY48" s="126"/>
      <c r="MFZ48" s="126"/>
      <c r="MGA48" s="126"/>
      <c r="MGB48" s="126"/>
      <c r="MGC48" s="126"/>
      <c r="MGD48" s="126"/>
      <c r="MGE48" s="126"/>
      <c r="MGF48" s="126"/>
      <c r="MGG48" s="126"/>
      <c r="MGH48" s="126"/>
      <c r="MGI48" s="126"/>
      <c r="MGJ48" s="126"/>
      <c r="MGK48" s="126"/>
      <c r="MGL48" s="126"/>
      <c r="MGM48" s="126"/>
      <c r="MGN48" s="126"/>
      <c r="MGO48" s="126"/>
      <c r="MGP48" s="126"/>
      <c r="MGQ48" s="126"/>
      <c r="MGR48" s="126"/>
      <c r="MGS48" s="126"/>
      <c r="MGT48" s="126"/>
      <c r="MGU48" s="126"/>
      <c r="MGV48" s="126"/>
      <c r="MGW48" s="126"/>
      <c r="MGX48" s="126"/>
      <c r="MGY48" s="126"/>
      <c r="MGZ48" s="126"/>
      <c r="MHA48" s="126"/>
      <c r="MHB48" s="126"/>
      <c r="MHC48" s="126"/>
      <c r="MHD48" s="126"/>
      <c r="MHE48" s="126"/>
      <c r="MHF48" s="126"/>
      <c r="MHG48" s="126"/>
      <c r="MHH48" s="126"/>
      <c r="MHI48" s="126"/>
      <c r="MHJ48" s="126"/>
      <c r="MHK48" s="126"/>
      <c r="MHL48" s="126"/>
      <c r="MHM48" s="126"/>
      <c r="MHN48" s="126"/>
      <c r="MHO48" s="126"/>
      <c r="MHP48" s="126"/>
      <c r="MHQ48" s="126"/>
      <c r="MHR48" s="126"/>
      <c r="MHS48" s="126"/>
      <c r="MHT48" s="126"/>
      <c r="MHU48" s="126"/>
      <c r="MHV48" s="126"/>
      <c r="MHW48" s="126"/>
      <c r="MHX48" s="126"/>
      <c r="MHY48" s="126"/>
      <c r="MHZ48" s="126"/>
      <c r="MIA48" s="126"/>
      <c r="MIB48" s="126"/>
      <c r="MIC48" s="126"/>
      <c r="MID48" s="126"/>
      <c r="MIE48" s="126"/>
      <c r="MIF48" s="126"/>
      <c r="MIG48" s="126"/>
      <c r="MIH48" s="126"/>
      <c r="MII48" s="126"/>
      <c r="MIJ48" s="126"/>
      <c r="MIK48" s="126"/>
      <c r="MIL48" s="126"/>
      <c r="MIM48" s="126"/>
      <c r="MIN48" s="126"/>
      <c r="MIO48" s="126"/>
      <c r="MIP48" s="126"/>
      <c r="MIQ48" s="126"/>
      <c r="MIR48" s="126"/>
      <c r="MIS48" s="126"/>
      <c r="MIT48" s="126"/>
      <c r="MIU48" s="126"/>
      <c r="MIV48" s="126"/>
      <c r="MIW48" s="126"/>
      <c r="MIX48" s="126"/>
      <c r="MIY48" s="126"/>
      <c r="MIZ48" s="126"/>
      <c r="MJA48" s="126"/>
      <c r="MJB48" s="126"/>
      <c r="MJC48" s="126"/>
      <c r="MJD48" s="126"/>
      <c r="MJE48" s="126"/>
      <c r="MJF48" s="126"/>
      <c r="MJG48" s="126"/>
      <c r="MJH48" s="126"/>
      <c r="MJI48" s="126"/>
      <c r="MJJ48" s="126"/>
      <c r="MJK48" s="126"/>
      <c r="MJL48" s="126"/>
      <c r="MJM48" s="126"/>
      <c r="MJN48" s="126"/>
      <c r="MJO48" s="126"/>
      <c r="MJP48" s="126"/>
      <c r="MJQ48" s="126"/>
      <c r="MJR48" s="126"/>
      <c r="MJS48" s="126"/>
      <c r="MJT48" s="126"/>
      <c r="MJU48" s="126"/>
      <c r="MJV48" s="126"/>
      <c r="MJW48" s="126"/>
      <c r="MJX48" s="126"/>
      <c r="MJY48" s="126"/>
      <c r="MJZ48" s="126"/>
      <c r="MKA48" s="126"/>
      <c r="MKB48" s="126"/>
      <c r="MKC48" s="126"/>
      <c r="MKD48" s="126"/>
      <c r="MKE48" s="126"/>
      <c r="MKF48" s="126"/>
      <c r="MKG48" s="126"/>
      <c r="MKH48" s="126"/>
      <c r="MKI48" s="126"/>
      <c r="MKJ48" s="126"/>
      <c r="MKK48" s="126"/>
      <c r="MKL48" s="126"/>
      <c r="MKM48" s="126"/>
      <c r="MKN48" s="126"/>
      <c r="MKO48" s="126"/>
      <c r="MKP48" s="126"/>
      <c r="MKQ48" s="126"/>
      <c r="MKR48" s="126"/>
      <c r="MKS48" s="126"/>
      <c r="MKT48" s="126"/>
      <c r="MKU48" s="126"/>
      <c r="MKV48" s="126"/>
      <c r="MKW48" s="126"/>
      <c r="MKX48" s="126"/>
      <c r="MKY48" s="126"/>
      <c r="MKZ48" s="126"/>
      <c r="MLA48" s="126"/>
      <c r="MLB48" s="126"/>
      <c r="MLC48" s="126"/>
      <c r="MLD48" s="126"/>
      <c r="MLE48" s="126"/>
      <c r="MLF48" s="126"/>
      <c r="MLG48" s="126"/>
      <c r="MLH48" s="126"/>
      <c r="MLI48" s="126"/>
      <c r="MLJ48" s="126"/>
      <c r="MLK48" s="126"/>
      <c r="MLL48" s="126"/>
      <c r="MLM48" s="126"/>
      <c r="MLN48" s="126"/>
      <c r="MLO48" s="126"/>
      <c r="MLP48" s="126"/>
      <c r="MLQ48" s="126"/>
      <c r="MLR48" s="126"/>
      <c r="MLS48" s="126"/>
      <c r="MLT48" s="126"/>
      <c r="MLU48" s="126"/>
      <c r="MLV48" s="126"/>
      <c r="MLW48" s="126"/>
      <c r="MLX48" s="126"/>
      <c r="MLY48" s="126"/>
      <c r="MLZ48" s="126"/>
      <c r="MMA48" s="126"/>
      <c r="MMB48" s="126"/>
      <c r="MMC48" s="126"/>
      <c r="MMD48" s="126"/>
      <c r="MME48" s="126"/>
      <c r="MMF48" s="126"/>
      <c r="MMG48" s="126"/>
      <c r="MMH48" s="126"/>
      <c r="MMI48" s="126"/>
      <c r="MMJ48" s="126"/>
      <c r="MMK48" s="126"/>
      <c r="MML48" s="126"/>
      <c r="MMM48" s="126"/>
      <c r="MMN48" s="126"/>
      <c r="MMO48" s="126"/>
      <c r="MMP48" s="126"/>
      <c r="MMQ48" s="126"/>
      <c r="MMR48" s="126"/>
      <c r="MMS48" s="126"/>
      <c r="MMT48" s="126"/>
      <c r="MMU48" s="126"/>
      <c r="MMV48" s="126"/>
      <c r="MMW48" s="126"/>
      <c r="MMX48" s="126"/>
      <c r="MMY48" s="126"/>
      <c r="MMZ48" s="126"/>
      <c r="MNA48" s="126"/>
      <c r="MNB48" s="126"/>
      <c r="MNC48" s="126"/>
      <c r="MND48" s="126"/>
      <c r="MNE48" s="126"/>
      <c r="MNF48" s="126"/>
      <c r="MNG48" s="126"/>
      <c r="MNH48" s="126"/>
      <c r="MNI48" s="126"/>
      <c r="MNJ48" s="126"/>
      <c r="MNK48" s="126"/>
      <c r="MNL48" s="126"/>
      <c r="MNM48" s="126"/>
      <c r="MNN48" s="126"/>
      <c r="MNO48" s="126"/>
      <c r="MNP48" s="126"/>
      <c r="MNQ48" s="126"/>
      <c r="MNR48" s="126"/>
      <c r="MNS48" s="126"/>
      <c r="MNT48" s="126"/>
      <c r="MNU48" s="126"/>
      <c r="MNV48" s="126"/>
      <c r="MNW48" s="126"/>
      <c r="MNX48" s="126"/>
      <c r="MNY48" s="126"/>
      <c r="MNZ48" s="126"/>
      <c r="MOA48" s="126"/>
      <c r="MOB48" s="126"/>
      <c r="MOC48" s="126"/>
      <c r="MOD48" s="126"/>
      <c r="MOE48" s="126"/>
      <c r="MOF48" s="126"/>
      <c r="MOG48" s="126"/>
      <c r="MOH48" s="126"/>
      <c r="MOI48" s="126"/>
      <c r="MOJ48" s="126"/>
      <c r="MOK48" s="126"/>
      <c r="MOL48" s="126"/>
      <c r="MOM48" s="126"/>
      <c r="MON48" s="126"/>
      <c r="MOO48" s="126"/>
      <c r="MOP48" s="126"/>
      <c r="MOQ48" s="126"/>
      <c r="MOR48" s="126"/>
      <c r="MOS48" s="126"/>
      <c r="MOT48" s="126"/>
      <c r="MOU48" s="126"/>
      <c r="MOV48" s="126"/>
      <c r="MOW48" s="126"/>
      <c r="MOX48" s="126"/>
      <c r="MOY48" s="126"/>
      <c r="MOZ48" s="126"/>
      <c r="MPA48" s="126"/>
      <c r="MPB48" s="126"/>
      <c r="MPC48" s="126"/>
      <c r="MPD48" s="126"/>
      <c r="MPE48" s="126"/>
      <c r="MPF48" s="126"/>
      <c r="MPG48" s="126"/>
      <c r="MPH48" s="126"/>
      <c r="MPI48" s="126"/>
      <c r="MPJ48" s="126"/>
      <c r="MPK48" s="126"/>
      <c r="MPL48" s="126"/>
      <c r="MPM48" s="126"/>
      <c r="MPN48" s="126"/>
      <c r="MPO48" s="126"/>
      <c r="MPP48" s="126"/>
      <c r="MPQ48" s="126"/>
      <c r="MPR48" s="126"/>
      <c r="MPS48" s="126"/>
      <c r="MPT48" s="126"/>
      <c r="MPU48" s="126"/>
      <c r="MPV48" s="126"/>
      <c r="MPW48" s="126"/>
      <c r="MPX48" s="126"/>
      <c r="MPY48" s="126"/>
      <c r="MPZ48" s="126"/>
      <c r="MQA48" s="126"/>
      <c r="MQB48" s="126"/>
      <c r="MQC48" s="126"/>
      <c r="MQD48" s="126"/>
      <c r="MQE48" s="126"/>
      <c r="MQF48" s="126"/>
      <c r="MQG48" s="126"/>
      <c r="MQH48" s="126"/>
      <c r="MQI48" s="126"/>
      <c r="MQJ48" s="126"/>
      <c r="MQK48" s="126"/>
      <c r="MQL48" s="126"/>
      <c r="MQM48" s="126"/>
      <c r="MQN48" s="126"/>
      <c r="MQO48" s="126"/>
      <c r="MQP48" s="126"/>
      <c r="MQQ48" s="126"/>
      <c r="MQR48" s="126"/>
      <c r="MQS48" s="126"/>
      <c r="MQT48" s="126"/>
      <c r="MQU48" s="126"/>
      <c r="MQV48" s="126"/>
      <c r="MQW48" s="126"/>
      <c r="MQX48" s="126"/>
      <c r="MQY48" s="126"/>
      <c r="MQZ48" s="126"/>
      <c r="MRA48" s="126"/>
      <c r="MRB48" s="126"/>
      <c r="MRC48" s="126"/>
      <c r="MRD48" s="126"/>
      <c r="MRE48" s="126"/>
      <c r="MRF48" s="126"/>
      <c r="MRG48" s="126"/>
      <c r="MRH48" s="126"/>
      <c r="MRI48" s="126"/>
      <c r="MRJ48" s="126"/>
      <c r="MRK48" s="126"/>
      <c r="MRL48" s="126"/>
      <c r="MRM48" s="126"/>
      <c r="MRN48" s="126"/>
      <c r="MRO48" s="126"/>
      <c r="MRP48" s="126"/>
      <c r="MRQ48" s="126"/>
      <c r="MRR48" s="126"/>
      <c r="MRS48" s="126"/>
      <c r="MRT48" s="126"/>
      <c r="MRU48" s="126"/>
      <c r="MRV48" s="126"/>
      <c r="MRW48" s="126"/>
      <c r="MRX48" s="126"/>
      <c r="MRY48" s="126"/>
      <c r="MRZ48" s="126"/>
      <c r="MSA48" s="126"/>
      <c r="MSB48" s="126"/>
      <c r="MSC48" s="126"/>
      <c r="MSD48" s="126"/>
      <c r="MSE48" s="126"/>
      <c r="MSF48" s="126"/>
      <c r="MSG48" s="126"/>
      <c r="MSH48" s="126"/>
      <c r="MSI48" s="126"/>
      <c r="MSJ48" s="126"/>
      <c r="MSK48" s="126"/>
      <c r="MSL48" s="126"/>
      <c r="MSM48" s="126"/>
      <c r="MSN48" s="126"/>
      <c r="MSO48" s="126"/>
      <c r="MSP48" s="126"/>
      <c r="MSQ48" s="126"/>
      <c r="MSR48" s="126"/>
      <c r="MSS48" s="126"/>
      <c r="MST48" s="126"/>
      <c r="MSU48" s="126"/>
      <c r="MSV48" s="126"/>
      <c r="MSW48" s="126"/>
      <c r="MSX48" s="126"/>
      <c r="MSY48" s="126"/>
      <c r="MSZ48" s="126"/>
      <c r="MTA48" s="126"/>
      <c r="MTB48" s="126"/>
      <c r="MTC48" s="126"/>
      <c r="MTD48" s="126"/>
      <c r="MTE48" s="126"/>
      <c r="MTF48" s="126"/>
      <c r="MTG48" s="126"/>
      <c r="MTH48" s="126"/>
      <c r="MTI48" s="126"/>
      <c r="MTJ48" s="126"/>
      <c r="MTK48" s="126"/>
      <c r="MTL48" s="126"/>
      <c r="MTM48" s="126"/>
      <c r="MTN48" s="126"/>
      <c r="MTO48" s="126"/>
      <c r="MTP48" s="126"/>
      <c r="MTQ48" s="126"/>
      <c r="MTR48" s="126"/>
      <c r="MTS48" s="126"/>
      <c r="MTT48" s="126"/>
      <c r="MTU48" s="126"/>
      <c r="MTV48" s="126"/>
      <c r="MTW48" s="126"/>
      <c r="MTX48" s="126"/>
      <c r="MTY48" s="126"/>
      <c r="MTZ48" s="126"/>
      <c r="MUA48" s="126"/>
      <c r="MUB48" s="126"/>
      <c r="MUC48" s="126"/>
      <c r="MUD48" s="126"/>
      <c r="MUE48" s="126"/>
      <c r="MUF48" s="126"/>
      <c r="MUG48" s="126"/>
      <c r="MUH48" s="126"/>
      <c r="MUI48" s="126"/>
      <c r="MUJ48" s="126"/>
      <c r="MUK48" s="126"/>
      <c r="MUL48" s="126"/>
      <c r="MUM48" s="126"/>
      <c r="MUN48" s="126"/>
      <c r="MUO48" s="126"/>
      <c r="MUP48" s="126"/>
      <c r="MUQ48" s="126"/>
      <c r="MUR48" s="126"/>
      <c r="MUS48" s="126"/>
      <c r="MUT48" s="126"/>
      <c r="MUU48" s="126"/>
      <c r="MUV48" s="126"/>
      <c r="MUW48" s="126"/>
      <c r="MUX48" s="126"/>
      <c r="MUY48" s="126"/>
      <c r="MUZ48" s="126"/>
      <c r="MVA48" s="126"/>
      <c r="MVB48" s="126"/>
      <c r="MVC48" s="126"/>
      <c r="MVD48" s="126"/>
      <c r="MVE48" s="126"/>
      <c r="MVF48" s="126"/>
      <c r="MVG48" s="126"/>
      <c r="MVH48" s="126"/>
      <c r="MVI48" s="126"/>
      <c r="MVJ48" s="126"/>
      <c r="MVK48" s="126"/>
      <c r="MVL48" s="126"/>
      <c r="MVM48" s="126"/>
      <c r="MVN48" s="126"/>
      <c r="MVO48" s="126"/>
      <c r="MVP48" s="126"/>
      <c r="MVQ48" s="126"/>
      <c r="MVR48" s="126"/>
      <c r="MVS48" s="126"/>
      <c r="MVT48" s="126"/>
      <c r="MVU48" s="126"/>
      <c r="MVV48" s="126"/>
      <c r="MVW48" s="126"/>
      <c r="MVX48" s="126"/>
      <c r="MVY48" s="126"/>
      <c r="MVZ48" s="126"/>
      <c r="MWA48" s="126"/>
      <c r="MWB48" s="126"/>
      <c r="MWC48" s="126"/>
      <c r="MWD48" s="126"/>
      <c r="MWE48" s="126"/>
      <c r="MWF48" s="126"/>
      <c r="MWG48" s="126"/>
      <c r="MWH48" s="126"/>
      <c r="MWI48" s="126"/>
      <c r="MWJ48" s="126"/>
      <c r="MWK48" s="126"/>
      <c r="MWL48" s="126"/>
      <c r="MWM48" s="126"/>
      <c r="MWN48" s="126"/>
      <c r="MWO48" s="126"/>
      <c r="MWP48" s="126"/>
      <c r="MWQ48" s="126"/>
      <c r="MWR48" s="126"/>
      <c r="MWS48" s="126"/>
      <c r="MWT48" s="126"/>
      <c r="MWU48" s="126"/>
      <c r="MWV48" s="126"/>
      <c r="MWW48" s="126"/>
      <c r="MWX48" s="126"/>
      <c r="MWY48" s="126"/>
      <c r="MWZ48" s="126"/>
      <c r="MXA48" s="126"/>
      <c r="MXB48" s="126"/>
      <c r="MXC48" s="126"/>
      <c r="MXD48" s="126"/>
      <c r="MXE48" s="126"/>
      <c r="MXF48" s="126"/>
      <c r="MXG48" s="126"/>
      <c r="MXH48" s="126"/>
      <c r="MXI48" s="126"/>
      <c r="MXJ48" s="126"/>
      <c r="MXK48" s="126"/>
      <c r="MXL48" s="126"/>
      <c r="MXM48" s="126"/>
      <c r="MXN48" s="126"/>
      <c r="MXO48" s="126"/>
      <c r="MXP48" s="126"/>
      <c r="MXQ48" s="126"/>
      <c r="MXR48" s="126"/>
      <c r="MXS48" s="126"/>
      <c r="MXT48" s="126"/>
      <c r="MXU48" s="126"/>
      <c r="MXV48" s="126"/>
      <c r="MXW48" s="126"/>
      <c r="MXX48" s="126"/>
      <c r="MXY48" s="126"/>
      <c r="MXZ48" s="126"/>
      <c r="MYA48" s="126"/>
      <c r="MYB48" s="126"/>
      <c r="MYC48" s="126"/>
      <c r="MYD48" s="126"/>
      <c r="MYE48" s="126"/>
      <c r="MYF48" s="126"/>
      <c r="MYG48" s="126"/>
      <c r="MYH48" s="126"/>
      <c r="MYI48" s="126"/>
      <c r="MYJ48" s="126"/>
      <c r="MYK48" s="126"/>
      <c r="MYL48" s="126"/>
      <c r="MYM48" s="126"/>
      <c r="MYN48" s="126"/>
      <c r="MYO48" s="126"/>
      <c r="MYP48" s="126"/>
      <c r="MYQ48" s="126"/>
      <c r="MYR48" s="126"/>
      <c r="MYS48" s="126"/>
      <c r="MYT48" s="126"/>
      <c r="MYU48" s="126"/>
      <c r="MYV48" s="126"/>
      <c r="MYW48" s="126"/>
      <c r="MYX48" s="126"/>
      <c r="MYY48" s="126"/>
      <c r="MYZ48" s="126"/>
      <c r="MZA48" s="126"/>
      <c r="MZB48" s="126"/>
      <c r="MZC48" s="126"/>
      <c r="MZD48" s="126"/>
      <c r="MZE48" s="126"/>
      <c r="MZF48" s="126"/>
      <c r="MZG48" s="126"/>
      <c r="MZH48" s="126"/>
      <c r="MZI48" s="126"/>
      <c r="MZJ48" s="126"/>
      <c r="MZK48" s="126"/>
      <c r="MZL48" s="126"/>
      <c r="MZM48" s="126"/>
      <c r="MZN48" s="126"/>
      <c r="MZO48" s="126"/>
      <c r="MZP48" s="126"/>
      <c r="MZQ48" s="126"/>
      <c r="MZR48" s="126"/>
      <c r="MZS48" s="126"/>
      <c r="MZT48" s="126"/>
      <c r="MZU48" s="126"/>
      <c r="MZV48" s="126"/>
      <c r="MZW48" s="126"/>
      <c r="MZX48" s="126"/>
      <c r="MZY48" s="126"/>
      <c r="MZZ48" s="126"/>
      <c r="NAA48" s="126"/>
      <c r="NAB48" s="126"/>
      <c r="NAC48" s="126"/>
      <c r="NAD48" s="126"/>
      <c r="NAE48" s="126"/>
      <c r="NAF48" s="126"/>
      <c r="NAG48" s="126"/>
      <c r="NAH48" s="126"/>
      <c r="NAI48" s="126"/>
      <c r="NAJ48" s="126"/>
      <c r="NAK48" s="126"/>
      <c r="NAL48" s="126"/>
      <c r="NAM48" s="126"/>
      <c r="NAN48" s="126"/>
      <c r="NAO48" s="126"/>
      <c r="NAP48" s="126"/>
      <c r="NAQ48" s="126"/>
      <c r="NAR48" s="126"/>
      <c r="NAS48" s="126"/>
      <c r="NAT48" s="126"/>
      <c r="NAU48" s="126"/>
      <c r="NAV48" s="126"/>
      <c r="NAW48" s="126"/>
      <c r="NAX48" s="126"/>
      <c r="NAY48" s="126"/>
      <c r="NAZ48" s="126"/>
      <c r="NBA48" s="126"/>
      <c r="NBB48" s="126"/>
      <c r="NBC48" s="126"/>
      <c r="NBD48" s="126"/>
      <c r="NBE48" s="126"/>
      <c r="NBF48" s="126"/>
      <c r="NBG48" s="126"/>
      <c r="NBH48" s="126"/>
      <c r="NBI48" s="126"/>
      <c r="NBJ48" s="126"/>
      <c r="NBK48" s="126"/>
      <c r="NBL48" s="126"/>
      <c r="NBM48" s="126"/>
      <c r="NBN48" s="126"/>
      <c r="NBO48" s="126"/>
      <c r="NBP48" s="126"/>
      <c r="NBQ48" s="126"/>
      <c r="NBR48" s="126"/>
      <c r="NBS48" s="126"/>
      <c r="NBT48" s="126"/>
      <c r="NBU48" s="126"/>
      <c r="NBV48" s="126"/>
      <c r="NBW48" s="126"/>
      <c r="NBX48" s="126"/>
      <c r="NBY48" s="126"/>
      <c r="NBZ48" s="126"/>
      <c r="NCA48" s="126"/>
      <c r="NCB48" s="126"/>
      <c r="NCC48" s="126"/>
      <c r="NCD48" s="126"/>
      <c r="NCE48" s="126"/>
      <c r="NCF48" s="126"/>
      <c r="NCG48" s="126"/>
      <c r="NCH48" s="126"/>
      <c r="NCI48" s="126"/>
      <c r="NCJ48" s="126"/>
      <c r="NCK48" s="126"/>
      <c r="NCL48" s="126"/>
      <c r="NCM48" s="126"/>
      <c r="NCN48" s="126"/>
      <c r="NCO48" s="126"/>
      <c r="NCP48" s="126"/>
      <c r="NCQ48" s="126"/>
      <c r="NCR48" s="126"/>
      <c r="NCS48" s="126"/>
      <c r="NCT48" s="126"/>
      <c r="NCU48" s="126"/>
      <c r="NCV48" s="126"/>
      <c r="NCW48" s="126"/>
      <c r="NCX48" s="126"/>
      <c r="NCY48" s="126"/>
      <c r="NCZ48" s="126"/>
      <c r="NDA48" s="126"/>
      <c r="NDB48" s="126"/>
      <c r="NDC48" s="126"/>
      <c r="NDD48" s="126"/>
      <c r="NDE48" s="126"/>
      <c r="NDF48" s="126"/>
      <c r="NDG48" s="126"/>
      <c r="NDH48" s="126"/>
      <c r="NDI48" s="126"/>
      <c r="NDJ48" s="126"/>
      <c r="NDK48" s="126"/>
      <c r="NDL48" s="126"/>
      <c r="NDM48" s="126"/>
      <c r="NDN48" s="126"/>
      <c r="NDO48" s="126"/>
      <c r="NDP48" s="126"/>
      <c r="NDQ48" s="126"/>
      <c r="NDR48" s="126"/>
      <c r="NDS48" s="126"/>
      <c r="NDT48" s="126"/>
      <c r="NDU48" s="126"/>
      <c r="NDV48" s="126"/>
      <c r="NDW48" s="126"/>
      <c r="NDX48" s="126"/>
      <c r="NDY48" s="126"/>
      <c r="NDZ48" s="126"/>
      <c r="NEA48" s="126"/>
      <c r="NEB48" s="126"/>
      <c r="NEC48" s="126"/>
      <c r="NED48" s="126"/>
      <c r="NEE48" s="126"/>
      <c r="NEF48" s="126"/>
      <c r="NEG48" s="126"/>
      <c r="NEH48" s="126"/>
      <c r="NEI48" s="126"/>
      <c r="NEJ48" s="126"/>
      <c r="NEK48" s="126"/>
      <c r="NEL48" s="126"/>
      <c r="NEM48" s="126"/>
      <c r="NEN48" s="126"/>
      <c r="NEO48" s="126"/>
      <c r="NEP48" s="126"/>
      <c r="NEQ48" s="126"/>
      <c r="NER48" s="126"/>
      <c r="NES48" s="126"/>
      <c r="NET48" s="126"/>
      <c r="NEU48" s="126"/>
      <c r="NEV48" s="126"/>
      <c r="NEW48" s="126"/>
      <c r="NEX48" s="126"/>
      <c r="NEY48" s="126"/>
      <c r="NEZ48" s="126"/>
      <c r="NFA48" s="126"/>
      <c r="NFB48" s="126"/>
      <c r="NFC48" s="126"/>
      <c r="NFD48" s="126"/>
      <c r="NFE48" s="126"/>
      <c r="NFF48" s="126"/>
      <c r="NFG48" s="126"/>
      <c r="NFH48" s="126"/>
      <c r="NFI48" s="126"/>
      <c r="NFJ48" s="126"/>
      <c r="NFK48" s="126"/>
      <c r="NFL48" s="126"/>
      <c r="NFM48" s="126"/>
      <c r="NFN48" s="126"/>
      <c r="NFO48" s="126"/>
      <c r="NFP48" s="126"/>
      <c r="NFQ48" s="126"/>
      <c r="NFR48" s="126"/>
      <c r="NFS48" s="126"/>
      <c r="NFT48" s="126"/>
      <c r="NFU48" s="126"/>
      <c r="NFV48" s="126"/>
      <c r="NFW48" s="126"/>
      <c r="NFX48" s="126"/>
      <c r="NFY48" s="126"/>
      <c r="NFZ48" s="126"/>
      <c r="NGA48" s="126"/>
      <c r="NGB48" s="126"/>
      <c r="NGC48" s="126"/>
      <c r="NGD48" s="126"/>
      <c r="NGE48" s="126"/>
      <c r="NGF48" s="126"/>
      <c r="NGG48" s="126"/>
      <c r="NGH48" s="126"/>
      <c r="NGI48" s="126"/>
      <c r="NGJ48" s="126"/>
      <c r="NGK48" s="126"/>
      <c r="NGL48" s="126"/>
      <c r="NGM48" s="126"/>
      <c r="NGN48" s="126"/>
      <c r="NGO48" s="126"/>
      <c r="NGP48" s="126"/>
      <c r="NGQ48" s="126"/>
      <c r="NGR48" s="126"/>
      <c r="NGS48" s="126"/>
      <c r="NGT48" s="126"/>
      <c r="NGU48" s="126"/>
      <c r="NGV48" s="126"/>
      <c r="NGW48" s="126"/>
      <c r="NGX48" s="126"/>
      <c r="NGY48" s="126"/>
      <c r="NGZ48" s="126"/>
      <c r="NHA48" s="126"/>
      <c r="NHB48" s="126"/>
      <c r="NHC48" s="126"/>
      <c r="NHD48" s="126"/>
      <c r="NHE48" s="126"/>
      <c r="NHF48" s="126"/>
      <c r="NHG48" s="126"/>
      <c r="NHH48" s="126"/>
      <c r="NHI48" s="126"/>
      <c r="NHJ48" s="126"/>
      <c r="NHK48" s="126"/>
      <c r="NHL48" s="126"/>
      <c r="NHM48" s="126"/>
      <c r="NHN48" s="126"/>
      <c r="NHO48" s="126"/>
      <c r="NHP48" s="126"/>
      <c r="NHQ48" s="126"/>
      <c r="NHR48" s="126"/>
      <c r="NHS48" s="126"/>
      <c r="NHT48" s="126"/>
      <c r="NHU48" s="126"/>
      <c r="NHV48" s="126"/>
      <c r="NHW48" s="126"/>
      <c r="NHX48" s="126"/>
      <c r="NHY48" s="126"/>
      <c r="NHZ48" s="126"/>
      <c r="NIA48" s="126"/>
      <c r="NIB48" s="126"/>
      <c r="NIC48" s="126"/>
      <c r="NID48" s="126"/>
      <c r="NIE48" s="126"/>
      <c r="NIF48" s="126"/>
      <c r="NIG48" s="126"/>
      <c r="NIH48" s="126"/>
      <c r="NII48" s="126"/>
      <c r="NIJ48" s="126"/>
      <c r="NIK48" s="126"/>
      <c r="NIL48" s="126"/>
      <c r="NIM48" s="126"/>
      <c r="NIN48" s="126"/>
      <c r="NIO48" s="126"/>
      <c r="NIP48" s="126"/>
      <c r="NIQ48" s="126"/>
      <c r="NIR48" s="126"/>
      <c r="NIS48" s="126"/>
      <c r="NIT48" s="126"/>
      <c r="NIU48" s="126"/>
      <c r="NIV48" s="126"/>
      <c r="NIW48" s="126"/>
      <c r="NIX48" s="126"/>
      <c r="NIY48" s="126"/>
      <c r="NIZ48" s="126"/>
      <c r="NJA48" s="126"/>
      <c r="NJB48" s="126"/>
      <c r="NJC48" s="126"/>
      <c r="NJD48" s="126"/>
      <c r="NJE48" s="126"/>
      <c r="NJF48" s="126"/>
      <c r="NJG48" s="126"/>
      <c r="NJH48" s="126"/>
      <c r="NJI48" s="126"/>
      <c r="NJJ48" s="126"/>
      <c r="NJK48" s="126"/>
      <c r="NJL48" s="126"/>
      <c r="NJM48" s="126"/>
      <c r="NJN48" s="126"/>
      <c r="NJO48" s="126"/>
      <c r="NJP48" s="126"/>
      <c r="NJQ48" s="126"/>
      <c r="NJR48" s="126"/>
      <c r="NJS48" s="126"/>
      <c r="NJT48" s="126"/>
      <c r="NJU48" s="126"/>
      <c r="NJV48" s="126"/>
      <c r="NJW48" s="126"/>
      <c r="NJX48" s="126"/>
      <c r="NJY48" s="126"/>
      <c r="NJZ48" s="126"/>
      <c r="NKA48" s="126"/>
      <c r="NKB48" s="126"/>
      <c r="NKC48" s="126"/>
      <c r="NKD48" s="126"/>
      <c r="NKE48" s="126"/>
      <c r="NKF48" s="126"/>
      <c r="NKG48" s="126"/>
      <c r="NKH48" s="126"/>
      <c r="NKI48" s="126"/>
      <c r="NKJ48" s="126"/>
      <c r="NKK48" s="126"/>
      <c r="NKL48" s="126"/>
      <c r="NKM48" s="126"/>
      <c r="NKN48" s="126"/>
      <c r="NKO48" s="126"/>
      <c r="NKP48" s="126"/>
      <c r="NKQ48" s="126"/>
      <c r="NKR48" s="126"/>
      <c r="NKS48" s="126"/>
      <c r="NKT48" s="126"/>
      <c r="NKU48" s="126"/>
      <c r="NKV48" s="126"/>
      <c r="NKW48" s="126"/>
      <c r="NKX48" s="126"/>
      <c r="NKY48" s="126"/>
      <c r="NKZ48" s="126"/>
      <c r="NLA48" s="126"/>
      <c r="NLB48" s="126"/>
      <c r="NLC48" s="126"/>
      <c r="NLD48" s="126"/>
      <c r="NLE48" s="126"/>
      <c r="NLF48" s="126"/>
      <c r="NLG48" s="126"/>
      <c r="NLH48" s="126"/>
      <c r="NLI48" s="126"/>
      <c r="NLJ48" s="126"/>
      <c r="NLK48" s="126"/>
      <c r="NLL48" s="126"/>
      <c r="NLM48" s="126"/>
      <c r="NLN48" s="126"/>
      <c r="NLO48" s="126"/>
      <c r="NLP48" s="126"/>
      <c r="NLQ48" s="126"/>
      <c r="NLR48" s="126"/>
      <c r="NLS48" s="126"/>
      <c r="NLT48" s="126"/>
      <c r="NLU48" s="126"/>
      <c r="NLV48" s="126"/>
      <c r="NLW48" s="126"/>
      <c r="NLX48" s="126"/>
      <c r="NLY48" s="126"/>
      <c r="NLZ48" s="126"/>
      <c r="NMA48" s="126"/>
      <c r="NMB48" s="126"/>
      <c r="NMC48" s="126"/>
      <c r="NMD48" s="126"/>
      <c r="NME48" s="126"/>
      <c r="NMF48" s="126"/>
      <c r="NMG48" s="126"/>
      <c r="NMH48" s="126"/>
      <c r="NMI48" s="126"/>
      <c r="NMJ48" s="126"/>
      <c r="NMK48" s="126"/>
      <c r="NML48" s="126"/>
      <c r="NMM48" s="126"/>
      <c r="NMN48" s="126"/>
      <c r="NMO48" s="126"/>
      <c r="NMP48" s="126"/>
      <c r="NMQ48" s="126"/>
      <c r="NMR48" s="126"/>
      <c r="NMS48" s="126"/>
      <c r="NMT48" s="126"/>
      <c r="NMU48" s="126"/>
      <c r="NMV48" s="126"/>
      <c r="NMW48" s="126"/>
      <c r="NMX48" s="126"/>
      <c r="NMY48" s="126"/>
      <c r="NMZ48" s="126"/>
      <c r="NNA48" s="126"/>
      <c r="NNB48" s="126"/>
      <c r="NNC48" s="126"/>
      <c r="NND48" s="126"/>
      <c r="NNE48" s="126"/>
      <c r="NNF48" s="126"/>
      <c r="NNG48" s="126"/>
      <c r="NNH48" s="126"/>
      <c r="NNI48" s="126"/>
      <c r="NNJ48" s="126"/>
      <c r="NNK48" s="126"/>
      <c r="NNL48" s="126"/>
      <c r="NNM48" s="126"/>
      <c r="NNN48" s="126"/>
      <c r="NNO48" s="126"/>
      <c r="NNP48" s="126"/>
      <c r="NNQ48" s="126"/>
      <c r="NNR48" s="126"/>
      <c r="NNS48" s="126"/>
      <c r="NNT48" s="126"/>
      <c r="NNU48" s="126"/>
      <c r="NNV48" s="126"/>
      <c r="NNW48" s="126"/>
      <c r="NNX48" s="126"/>
      <c r="NNY48" s="126"/>
      <c r="NNZ48" s="126"/>
      <c r="NOA48" s="126"/>
      <c r="NOB48" s="126"/>
      <c r="NOC48" s="126"/>
      <c r="NOD48" s="126"/>
      <c r="NOE48" s="126"/>
      <c r="NOF48" s="126"/>
      <c r="NOG48" s="126"/>
      <c r="NOH48" s="126"/>
      <c r="NOI48" s="126"/>
      <c r="NOJ48" s="126"/>
      <c r="NOK48" s="126"/>
      <c r="NOL48" s="126"/>
      <c r="NOM48" s="126"/>
      <c r="NON48" s="126"/>
      <c r="NOO48" s="126"/>
      <c r="NOP48" s="126"/>
      <c r="NOQ48" s="126"/>
      <c r="NOR48" s="126"/>
      <c r="NOS48" s="126"/>
      <c r="NOT48" s="126"/>
      <c r="NOU48" s="126"/>
      <c r="NOV48" s="126"/>
      <c r="NOW48" s="126"/>
      <c r="NOX48" s="126"/>
      <c r="NOY48" s="126"/>
      <c r="NOZ48" s="126"/>
      <c r="NPA48" s="126"/>
      <c r="NPB48" s="126"/>
      <c r="NPC48" s="126"/>
      <c r="NPD48" s="126"/>
      <c r="NPE48" s="126"/>
      <c r="NPF48" s="126"/>
      <c r="NPG48" s="126"/>
      <c r="NPH48" s="126"/>
      <c r="NPI48" s="126"/>
      <c r="NPJ48" s="126"/>
      <c r="NPK48" s="126"/>
      <c r="NPL48" s="126"/>
      <c r="NPM48" s="126"/>
      <c r="NPN48" s="126"/>
      <c r="NPO48" s="126"/>
      <c r="NPP48" s="126"/>
      <c r="NPQ48" s="126"/>
      <c r="NPR48" s="126"/>
      <c r="NPS48" s="126"/>
      <c r="NPT48" s="126"/>
      <c r="NPU48" s="126"/>
      <c r="NPV48" s="126"/>
      <c r="NPW48" s="126"/>
      <c r="NPX48" s="126"/>
      <c r="NPY48" s="126"/>
      <c r="NPZ48" s="126"/>
      <c r="NQA48" s="126"/>
      <c r="NQB48" s="126"/>
      <c r="NQC48" s="126"/>
      <c r="NQD48" s="126"/>
      <c r="NQE48" s="126"/>
      <c r="NQF48" s="126"/>
      <c r="NQG48" s="126"/>
      <c r="NQH48" s="126"/>
      <c r="NQI48" s="126"/>
      <c r="NQJ48" s="126"/>
      <c r="NQK48" s="126"/>
      <c r="NQL48" s="126"/>
      <c r="NQM48" s="126"/>
      <c r="NQN48" s="126"/>
      <c r="NQO48" s="126"/>
      <c r="NQP48" s="126"/>
      <c r="NQQ48" s="126"/>
      <c r="NQR48" s="126"/>
      <c r="NQS48" s="126"/>
      <c r="NQT48" s="126"/>
      <c r="NQU48" s="126"/>
      <c r="NQV48" s="126"/>
      <c r="NQW48" s="126"/>
      <c r="NQX48" s="126"/>
      <c r="NQY48" s="126"/>
      <c r="NQZ48" s="126"/>
      <c r="NRA48" s="126"/>
      <c r="NRB48" s="126"/>
      <c r="NRC48" s="126"/>
      <c r="NRD48" s="126"/>
      <c r="NRE48" s="126"/>
      <c r="NRF48" s="126"/>
      <c r="NRG48" s="126"/>
      <c r="NRH48" s="126"/>
      <c r="NRI48" s="126"/>
      <c r="NRJ48" s="126"/>
      <c r="NRK48" s="126"/>
      <c r="NRL48" s="126"/>
      <c r="NRM48" s="126"/>
      <c r="NRN48" s="126"/>
      <c r="NRO48" s="126"/>
      <c r="NRP48" s="126"/>
      <c r="NRQ48" s="126"/>
      <c r="NRR48" s="126"/>
      <c r="NRS48" s="126"/>
      <c r="NRT48" s="126"/>
      <c r="NRU48" s="126"/>
      <c r="NRV48" s="126"/>
      <c r="NRW48" s="126"/>
      <c r="NRX48" s="126"/>
      <c r="NRY48" s="126"/>
      <c r="NRZ48" s="126"/>
      <c r="NSA48" s="126"/>
      <c r="NSB48" s="126"/>
      <c r="NSC48" s="126"/>
      <c r="NSD48" s="126"/>
      <c r="NSE48" s="126"/>
      <c r="NSF48" s="126"/>
      <c r="NSG48" s="126"/>
      <c r="NSH48" s="126"/>
      <c r="NSI48" s="126"/>
      <c r="NSJ48" s="126"/>
      <c r="NSK48" s="126"/>
      <c r="NSL48" s="126"/>
      <c r="NSM48" s="126"/>
      <c r="NSN48" s="126"/>
      <c r="NSO48" s="126"/>
      <c r="NSP48" s="126"/>
      <c r="NSQ48" s="126"/>
      <c r="NSR48" s="126"/>
      <c r="NSS48" s="126"/>
      <c r="NST48" s="126"/>
      <c r="NSU48" s="126"/>
      <c r="NSV48" s="126"/>
      <c r="NSW48" s="126"/>
      <c r="NSX48" s="126"/>
      <c r="NSY48" s="126"/>
      <c r="NSZ48" s="126"/>
      <c r="NTA48" s="126"/>
      <c r="NTB48" s="126"/>
      <c r="NTC48" s="126"/>
      <c r="NTD48" s="126"/>
      <c r="NTE48" s="126"/>
      <c r="NTF48" s="126"/>
      <c r="NTG48" s="126"/>
      <c r="NTH48" s="126"/>
      <c r="NTI48" s="126"/>
      <c r="NTJ48" s="126"/>
      <c r="NTK48" s="126"/>
      <c r="NTL48" s="126"/>
      <c r="NTM48" s="126"/>
      <c r="NTN48" s="126"/>
      <c r="NTO48" s="126"/>
      <c r="NTP48" s="126"/>
      <c r="NTQ48" s="126"/>
      <c r="NTR48" s="126"/>
      <c r="NTS48" s="126"/>
      <c r="NTT48" s="126"/>
      <c r="NTU48" s="126"/>
      <c r="NTV48" s="126"/>
      <c r="NTW48" s="126"/>
      <c r="NTX48" s="126"/>
      <c r="NTY48" s="126"/>
      <c r="NTZ48" s="126"/>
      <c r="NUA48" s="126"/>
      <c r="NUB48" s="126"/>
      <c r="NUC48" s="126"/>
      <c r="NUD48" s="126"/>
      <c r="NUE48" s="126"/>
      <c r="NUF48" s="126"/>
      <c r="NUG48" s="126"/>
      <c r="NUH48" s="126"/>
      <c r="NUI48" s="126"/>
      <c r="NUJ48" s="126"/>
      <c r="NUK48" s="126"/>
      <c r="NUL48" s="126"/>
      <c r="NUM48" s="126"/>
      <c r="NUN48" s="126"/>
      <c r="NUO48" s="126"/>
      <c r="NUP48" s="126"/>
      <c r="NUQ48" s="126"/>
      <c r="NUR48" s="126"/>
      <c r="NUS48" s="126"/>
      <c r="NUT48" s="126"/>
      <c r="NUU48" s="126"/>
      <c r="NUV48" s="126"/>
      <c r="NUW48" s="126"/>
      <c r="NUX48" s="126"/>
      <c r="NUY48" s="126"/>
      <c r="NUZ48" s="126"/>
      <c r="NVA48" s="126"/>
      <c r="NVB48" s="126"/>
      <c r="NVC48" s="126"/>
      <c r="NVD48" s="126"/>
      <c r="NVE48" s="126"/>
      <c r="NVF48" s="126"/>
      <c r="NVG48" s="126"/>
      <c r="NVH48" s="126"/>
      <c r="NVI48" s="126"/>
      <c r="NVJ48" s="126"/>
      <c r="NVK48" s="126"/>
      <c r="NVL48" s="126"/>
      <c r="NVM48" s="126"/>
      <c r="NVN48" s="126"/>
      <c r="NVO48" s="126"/>
      <c r="NVP48" s="126"/>
      <c r="NVQ48" s="126"/>
      <c r="NVR48" s="126"/>
      <c r="NVS48" s="126"/>
      <c r="NVT48" s="126"/>
      <c r="NVU48" s="126"/>
      <c r="NVV48" s="126"/>
      <c r="NVW48" s="126"/>
      <c r="NVX48" s="126"/>
      <c r="NVY48" s="126"/>
      <c r="NVZ48" s="126"/>
      <c r="NWA48" s="126"/>
      <c r="NWB48" s="126"/>
      <c r="NWC48" s="126"/>
      <c r="NWD48" s="126"/>
      <c r="NWE48" s="126"/>
      <c r="NWF48" s="126"/>
      <c r="NWG48" s="126"/>
      <c r="NWH48" s="126"/>
      <c r="NWI48" s="126"/>
      <c r="NWJ48" s="126"/>
      <c r="NWK48" s="126"/>
      <c r="NWL48" s="126"/>
      <c r="NWM48" s="126"/>
      <c r="NWN48" s="126"/>
      <c r="NWO48" s="126"/>
      <c r="NWP48" s="126"/>
      <c r="NWQ48" s="126"/>
      <c r="NWR48" s="126"/>
      <c r="NWS48" s="126"/>
      <c r="NWT48" s="126"/>
      <c r="NWU48" s="126"/>
      <c r="NWV48" s="126"/>
      <c r="NWW48" s="126"/>
      <c r="NWX48" s="126"/>
      <c r="NWY48" s="126"/>
      <c r="NWZ48" s="126"/>
      <c r="NXA48" s="126"/>
      <c r="NXB48" s="126"/>
      <c r="NXC48" s="126"/>
      <c r="NXD48" s="126"/>
      <c r="NXE48" s="126"/>
      <c r="NXF48" s="126"/>
      <c r="NXG48" s="126"/>
      <c r="NXH48" s="126"/>
      <c r="NXI48" s="126"/>
      <c r="NXJ48" s="126"/>
      <c r="NXK48" s="126"/>
      <c r="NXL48" s="126"/>
      <c r="NXM48" s="126"/>
      <c r="NXN48" s="126"/>
      <c r="NXO48" s="126"/>
      <c r="NXP48" s="126"/>
      <c r="NXQ48" s="126"/>
      <c r="NXR48" s="126"/>
      <c r="NXS48" s="126"/>
      <c r="NXT48" s="126"/>
      <c r="NXU48" s="126"/>
      <c r="NXV48" s="126"/>
      <c r="NXW48" s="126"/>
      <c r="NXX48" s="126"/>
      <c r="NXY48" s="126"/>
      <c r="NXZ48" s="126"/>
      <c r="NYA48" s="126"/>
      <c r="NYB48" s="126"/>
      <c r="NYC48" s="126"/>
      <c r="NYD48" s="126"/>
      <c r="NYE48" s="126"/>
      <c r="NYF48" s="126"/>
      <c r="NYG48" s="126"/>
      <c r="NYH48" s="126"/>
      <c r="NYI48" s="126"/>
      <c r="NYJ48" s="126"/>
      <c r="NYK48" s="126"/>
      <c r="NYL48" s="126"/>
      <c r="NYM48" s="126"/>
      <c r="NYN48" s="126"/>
      <c r="NYO48" s="126"/>
      <c r="NYP48" s="126"/>
      <c r="NYQ48" s="126"/>
      <c r="NYR48" s="126"/>
      <c r="NYS48" s="126"/>
      <c r="NYT48" s="126"/>
      <c r="NYU48" s="126"/>
      <c r="NYV48" s="126"/>
      <c r="NYW48" s="126"/>
      <c r="NYX48" s="126"/>
      <c r="NYY48" s="126"/>
      <c r="NYZ48" s="126"/>
      <c r="NZA48" s="126"/>
      <c r="NZB48" s="126"/>
      <c r="NZC48" s="126"/>
      <c r="NZD48" s="126"/>
      <c r="NZE48" s="126"/>
      <c r="NZF48" s="126"/>
      <c r="NZG48" s="126"/>
      <c r="NZH48" s="126"/>
      <c r="NZI48" s="126"/>
      <c r="NZJ48" s="126"/>
      <c r="NZK48" s="126"/>
      <c r="NZL48" s="126"/>
      <c r="NZM48" s="126"/>
      <c r="NZN48" s="126"/>
      <c r="NZO48" s="126"/>
      <c r="NZP48" s="126"/>
      <c r="NZQ48" s="126"/>
      <c r="NZR48" s="126"/>
      <c r="NZS48" s="126"/>
      <c r="NZT48" s="126"/>
      <c r="NZU48" s="126"/>
      <c r="NZV48" s="126"/>
      <c r="NZW48" s="126"/>
      <c r="NZX48" s="126"/>
      <c r="NZY48" s="126"/>
      <c r="NZZ48" s="126"/>
      <c r="OAA48" s="126"/>
      <c r="OAB48" s="126"/>
      <c r="OAC48" s="126"/>
      <c r="OAD48" s="126"/>
      <c r="OAE48" s="126"/>
      <c r="OAF48" s="126"/>
      <c r="OAG48" s="126"/>
      <c r="OAH48" s="126"/>
      <c r="OAI48" s="126"/>
      <c r="OAJ48" s="126"/>
      <c r="OAK48" s="126"/>
      <c r="OAL48" s="126"/>
      <c r="OAM48" s="126"/>
      <c r="OAN48" s="126"/>
      <c r="OAO48" s="126"/>
      <c r="OAP48" s="126"/>
      <c r="OAQ48" s="126"/>
      <c r="OAR48" s="126"/>
      <c r="OAS48" s="126"/>
      <c r="OAT48" s="126"/>
      <c r="OAU48" s="126"/>
      <c r="OAV48" s="126"/>
      <c r="OAW48" s="126"/>
      <c r="OAX48" s="126"/>
      <c r="OAY48" s="126"/>
      <c r="OAZ48" s="126"/>
      <c r="OBA48" s="126"/>
      <c r="OBB48" s="126"/>
      <c r="OBC48" s="126"/>
      <c r="OBD48" s="126"/>
      <c r="OBE48" s="126"/>
      <c r="OBF48" s="126"/>
      <c r="OBG48" s="126"/>
      <c r="OBH48" s="126"/>
      <c r="OBI48" s="126"/>
      <c r="OBJ48" s="126"/>
      <c r="OBK48" s="126"/>
      <c r="OBL48" s="126"/>
      <c r="OBM48" s="126"/>
      <c r="OBN48" s="126"/>
      <c r="OBO48" s="126"/>
      <c r="OBP48" s="126"/>
      <c r="OBQ48" s="126"/>
      <c r="OBR48" s="126"/>
      <c r="OBS48" s="126"/>
      <c r="OBT48" s="126"/>
      <c r="OBU48" s="126"/>
      <c r="OBV48" s="126"/>
      <c r="OBW48" s="126"/>
      <c r="OBX48" s="126"/>
      <c r="OBY48" s="126"/>
      <c r="OBZ48" s="126"/>
      <c r="OCA48" s="126"/>
      <c r="OCB48" s="126"/>
      <c r="OCC48" s="126"/>
      <c r="OCD48" s="126"/>
      <c r="OCE48" s="126"/>
      <c r="OCF48" s="126"/>
      <c r="OCG48" s="126"/>
      <c r="OCH48" s="126"/>
      <c r="OCI48" s="126"/>
      <c r="OCJ48" s="126"/>
      <c r="OCK48" s="126"/>
      <c r="OCL48" s="126"/>
      <c r="OCM48" s="126"/>
      <c r="OCN48" s="126"/>
      <c r="OCO48" s="126"/>
      <c r="OCP48" s="126"/>
      <c r="OCQ48" s="126"/>
      <c r="OCR48" s="126"/>
      <c r="OCS48" s="126"/>
      <c r="OCT48" s="126"/>
      <c r="OCU48" s="126"/>
      <c r="OCV48" s="126"/>
      <c r="OCW48" s="126"/>
      <c r="OCX48" s="126"/>
      <c r="OCY48" s="126"/>
      <c r="OCZ48" s="126"/>
      <c r="ODA48" s="126"/>
      <c r="ODB48" s="126"/>
      <c r="ODC48" s="126"/>
      <c r="ODD48" s="126"/>
      <c r="ODE48" s="126"/>
      <c r="ODF48" s="126"/>
      <c r="ODG48" s="126"/>
      <c r="ODH48" s="126"/>
      <c r="ODI48" s="126"/>
      <c r="ODJ48" s="126"/>
      <c r="ODK48" s="126"/>
      <c r="ODL48" s="126"/>
      <c r="ODM48" s="126"/>
      <c r="ODN48" s="126"/>
      <c r="ODO48" s="126"/>
      <c r="ODP48" s="126"/>
      <c r="ODQ48" s="126"/>
      <c r="ODR48" s="126"/>
      <c r="ODS48" s="126"/>
      <c r="ODT48" s="126"/>
      <c r="ODU48" s="126"/>
      <c r="ODV48" s="126"/>
      <c r="ODW48" s="126"/>
      <c r="ODX48" s="126"/>
      <c r="ODY48" s="126"/>
      <c r="ODZ48" s="126"/>
      <c r="OEA48" s="126"/>
      <c r="OEB48" s="126"/>
      <c r="OEC48" s="126"/>
      <c r="OED48" s="126"/>
      <c r="OEE48" s="126"/>
      <c r="OEF48" s="126"/>
      <c r="OEG48" s="126"/>
      <c r="OEH48" s="126"/>
      <c r="OEI48" s="126"/>
      <c r="OEJ48" s="126"/>
      <c r="OEK48" s="126"/>
      <c r="OEL48" s="126"/>
      <c r="OEM48" s="126"/>
      <c r="OEN48" s="126"/>
      <c r="OEO48" s="126"/>
      <c r="OEP48" s="126"/>
      <c r="OEQ48" s="126"/>
      <c r="OER48" s="126"/>
      <c r="OES48" s="126"/>
      <c r="OET48" s="126"/>
      <c r="OEU48" s="126"/>
      <c r="OEV48" s="126"/>
      <c r="OEW48" s="126"/>
      <c r="OEX48" s="126"/>
      <c r="OEY48" s="126"/>
      <c r="OEZ48" s="126"/>
      <c r="OFA48" s="126"/>
      <c r="OFB48" s="126"/>
      <c r="OFC48" s="126"/>
      <c r="OFD48" s="126"/>
      <c r="OFE48" s="126"/>
      <c r="OFF48" s="126"/>
      <c r="OFG48" s="126"/>
      <c r="OFH48" s="126"/>
      <c r="OFI48" s="126"/>
      <c r="OFJ48" s="126"/>
      <c r="OFK48" s="126"/>
      <c r="OFL48" s="126"/>
      <c r="OFM48" s="126"/>
      <c r="OFN48" s="126"/>
      <c r="OFO48" s="126"/>
      <c r="OFP48" s="126"/>
      <c r="OFQ48" s="126"/>
      <c r="OFR48" s="126"/>
      <c r="OFS48" s="126"/>
      <c r="OFT48" s="126"/>
      <c r="OFU48" s="126"/>
      <c r="OFV48" s="126"/>
      <c r="OFW48" s="126"/>
      <c r="OFX48" s="126"/>
      <c r="OFY48" s="126"/>
      <c r="OFZ48" s="126"/>
      <c r="OGA48" s="126"/>
      <c r="OGB48" s="126"/>
      <c r="OGC48" s="126"/>
      <c r="OGD48" s="126"/>
      <c r="OGE48" s="126"/>
      <c r="OGF48" s="126"/>
      <c r="OGG48" s="126"/>
      <c r="OGH48" s="126"/>
      <c r="OGI48" s="126"/>
      <c r="OGJ48" s="126"/>
      <c r="OGK48" s="126"/>
      <c r="OGL48" s="126"/>
      <c r="OGM48" s="126"/>
      <c r="OGN48" s="126"/>
      <c r="OGO48" s="126"/>
      <c r="OGP48" s="126"/>
      <c r="OGQ48" s="126"/>
      <c r="OGR48" s="126"/>
      <c r="OGS48" s="126"/>
      <c r="OGT48" s="126"/>
      <c r="OGU48" s="126"/>
      <c r="OGV48" s="126"/>
      <c r="OGW48" s="126"/>
      <c r="OGX48" s="126"/>
      <c r="OGY48" s="126"/>
      <c r="OGZ48" s="126"/>
      <c r="OHA48" s="126"/>
      <c r="OHB48" s="126"/>
      <c r="OHC48" s="126"/>
      <c r="OHD48" s="126"/>
      <c r="OHE48" s="126"/>
      <c r="OHF48" s="126"/>
      <c r="OHG48" s="126"/>
      <c r="OHH48" s="126"/>
      <c r="OHI48" s="126"/>
      <c r="OHJ48" s="126"/>
      <c r="OHK48" s="126"/>
      <c r="OHL48" s="126"/>
      <c r="OHM48" s="126"/>
      <c r="OHN48" s="126"/>
      <c r="OHO48" s="126"/>
      <c r="OHP48" s="126"/>
      <c r="OHQ48" s="126"/>
      <c r="OHR48" s="126"/>
      <c r="OHS48" s="126"/>
      <c r="OHT48" s="126"/>
      <c r="OHU48" s="126"/>
      <c r="OHV48" s="126"/>
      <c r="OHW48" s="126"/>
      <c r="OHX48" s="126"/>
      <c r="OHY48" s="126"/>
      <c r="OHZ48" s="126"/>
      <c r="OIA48" s="126"/>
      <c r="OIB48" s="126"/>
      <c r="OIC48" s="126"/>
      <c r="OID48" s="126"/>
      <c r="OIE48" s="126"/>
      <c r="OIF48" s="126"/>
      <c r="OIG48" s="126"/>
      <c r="OIH48" s="126"/>
      <c r="OII48" s="126"/>
      <c r="OIJ48" s="126"/>
      <c r="OIK48" s="126"/>
      <c r="OIL48" s="126"/>
      <c r="OIM48" s="126"/>
      <c r="OIN48" s="126"/>
      <c r="OIO48" s="126"/>
      <c r="OIP48" s="126"/>
      <c r="OIQ48" s="126"/>
      <c r="OIR48" s="126"/>
      <c r="OIS48" s="126"/>
      <c r="OIT48" s="126"/>
      <c r="OIU48" s="126"/>
      <c r="OIV48" s="126"/>
      <c r="OIW48" s="126"/>
      <c r="OIX48" s="126"/>
      <c r="OIY48" s="126"/>
      <c r="OIZ48" s="126"/>
      <c r="OJA48" s="126"/>
      <c r="OJB48" s="126"/>
      <c r="OJC48" s="126"/>
      <c r="OJD48" s="126"/>
      <c r="OJE48" s="126"/>
      <c r="OJF48" s="126"/>
      <c r="OJG48" s="126"/>
      <c r="OJH48" s="126"/>
      <c r="OJI48" s="126"/>
      <c r="OJJ48" s="126"/>
      <c r="OJK48" s="126"/>
      <c r="OJL48" s="126"/>
      <c r="OJM48" s="126"/>
      <c r="OJN48" s="126"/>
      <c r="OJO48" s="126"/>
      <c r="OJP48" s="126"/>
      <c r="OJQ48" s="126"/>
      <c r="OJR48" s="126"/>
      <c r="OJS48" s="126"/>
      <c r="OJT48" s="126"/>
      <c r="OJU48" s="126"/>
      <c r="OJV48" s="126"/>
      <c r="OJW48" s="126"/>
      <c r="OJX48" s="126"/>
      <c r="OJY48" s="126"/>
      <c r="OJZ48" s="126"/>
      <c r="OKA48" s="126"/>
      <c r="OKB48" s="126"/>
      <c r="OKC48" s="126"/>
      <c r="OKD48" s="126"/>
      <c r="OKE48" s="126"/>
      <c r="OKF48" s="126"/>
      <c r="OKG48" s="126"/>
      <c r="OKH48" s="126"/>
      <c r="OKI48" s="126"/>
      <c r="OKJ48" s="126"/>
      <c r="OKK48" s="126"/>
      <c r="OKL48" s="126"/>
      <c r="OKM48" s="126"/>
      <c r="OKN48" s="126"/>
      <c r="OKO48" s="126"/>
      <c r="OKP48" s="126"/>
      <c r="OKQ48" s="126"/>
      <c r="OKR48" s="126"/>
      <c r="OKS48" s="126"/>
      <c r="OKT48" s="126"/>
      <c r="OKU48" s="126"/>
      <c r="OKV48" s="126"/>
      <c r="OKW48" s="126"/>
      <c r="OKX48" s="126"/>
      <c r="OKY48" s="126"/>
      <c r="OKZ48" s="126"/>
      <c r="OLA48" s="126"/>
      <c r="OLB48" s="126"/>
      <c r="OLC48" s="126"/>
      <c r="OLD48" s="126"/>
      <c r="OLE48" s="126"/>
      <c r="OLF48" s="126"/>
      <c r="OLG48" s="126"/>
      <c r="OLH48" s="126"/>
      <c r="OLI48" s="126"/>
      <c r="OLJ48" s="126"/>
      <c r="OLK48" s="126"/>
      <c r="OLL48" s="126"/>
      <c r="OLM48" s="126"/>
      <c r="OLN48" s="126"/>
      <c r="OLO48" s="126"/>
      <c r="OLP48" s="126"/>
      <c r="OLQ48" s="126"/>
      <c r="OLR48" s="126"/>
      <c r="OLS48" s="126"/>
      <c r="OLT48" s="126"/>
      <c r="OLU48" s="126"/>
      <c r="OLV48" s="126"/>
      <c r="OLW48" s="126"/>
      <c r="OLX48" s="126"/>
      <c r="OLY48" s="126"/>
      <c r="OLZ48" s="126"/>
      <c r="OMA48" s="126"/>
      <c r="OMB48" s="126"/>
      <c r="OMC48" s="126"/>
      <c r="OMD48" s="126"/>
      <c r="OME48" s="126"/>
      <c r="OMF48" s="126"/>
      <c r="OMG48" s="126"/>
      <c r="OMH48" s="126"/>
      <c r="OMI48" s="126"/>
      <c r="OMJ48" s="126"/>
      <c r="OMK48" s="126"/>
      <c r="OML48" s="126"/>
      <c r="OMM48" s="126"/>
      <c r="OMN48" s="126"/>
      <c r="OMO48" s="126"/>
      <c r="OMP48" s="126"/>
      <c r="OMQ48" s="126"/>
      <c r="OMR48" s="126"/>
      <c r="OMS48" s="126"/>
      <c r="OMT48" s="126"/>
      <c r="OMU48" s="126"/>
      <c r="OMV48" s="126"/>
      <c r="OMW48" s="126"/>
      <c r="OMX48" s="126"/>
      <c r="OMY48" s="126"/>
      <c r="OMZ48" s="126"/>
      <c r="ONA48" s="126"/>
      <c r="ONB48" s="126"/>
      <c r="ONC48" s="126"/>
      <c r="OND48" s="126"/>
      <c r="ONE48" s="126"/>
      <c r="ONF48" s="126"/>
      <c r="ONG48" s="126"/>
      <c r="ONH48" s="126"/>
      <c r="ONI48" s="126"/>
      <c r="ONJ48" s="126"/>
      <c r="ONK48" s="126"/>
      <c r="ONL48" s="126"/>
      <c r="ONM48" s="126"/>
      <c r="ONN48" s="126"/>
      <c r="ONO48" s="126"/>
      <c r="ONP48" s="126"/>
      <c r="ONQ48" s="126"/>
      <c r="ONR48" s="126"/>
      <c r="ONS48" s="126"/>
      <c r="ONT48" s="126"/>
      <c r="ONU48" s="126"/>
      <c r="ONV48" s="126"/>
      <c r="ONW48" s="126"/>
      <c r="ONX48" s="126"/>
      <c r="ONY48" s="126"/>
      <c r="ONZ48" s="126"/>
      <c r="OOA48" s="126"/>
      <c r="OOB48" s="126"/>
      <c r="OOC48" s="126"/>
      <c r="OOD48" s="126"/>
      <c r="OOE48" s="126"/>
      <c r="OOF48" s="126"/>
      <c r="OOG48" s="126"/>
      <c r="OOH48" s="126"/>
      <c r="OOI48" s="126"/>
      <c r="OOJ48" s="126"/>
      <c r="OOK48" s="126"/>
      <c r="OOL48" s="126"/>
      <c r="OOM48" s="126"/>
      <c r="OON48" s="126"/>
      <c r="OOO48" s="126"/>
      <c r="OOP48" s="126"/>
      <c r="OOQ48" s="126"/>
      <c r="OOR48" s="126"/>
      <c r="OOS48" s="126"/>
      <c r="OOT48" s="126"/>
      <c r="OOU48" s="126"/>
      <c r="OOV48" s="126"/>
      <c r="OOW48" s="126"/>
      <c r="OOX48" s="126"/>
      <c r="OOY48" s="126"/>
      <c r="OOZ48" s="126"/>
      <c r="OPA48" s="126"/>
      <c r="OPB48" s="126"/>
      <c r="OPC48" s="126"/>
      <c r="OPD48" s="126"/>
      <c r="OPE48" s="126"/>
      <c r="OPF48" s="126"/>
      <c r="OPG48" s="126"/>
      <c r="OPH48" s="126"/>
      <c r="OPI48" s="126"/>
      <c r="OPJ48" s="126"/>
      <c r="OPK48" s="126"/>
      <c r="OPL48" s="126"/>
      <c r="OPM48" s="126"/>
      <c r="OPN48" s="126"/>
      <c r="OPO48" s="126"/>
      <c r="OPP48" s="126"/>
      <c r="OPQ48" s="126"/>
      <c r="OPR48" s="126"/>
      <c r="OPS48" s="126"/>
      <c r="OPT48" s="126"/>
      <c r="OPU48" s="126"/>
      <c r="OPV48" s="126"/>
      <c r="OPW48" s="126"/>
      <c r="OPX48" s="126"/>
      <c r="OPY48" s="126"/>
      <c r="OPZ48" s="126"/>
      <c r="OQA48" s="126"/>
      <c r="OQB48" s="126"/>
      <c r="OQC48" s="126"/>
      <c r="OQD48" s="126"/>
      <c r="OQE48" s="126"/>
      <c r="OQF48" s="126"/>
      <c r="OQG48" s="126"/>
      <c r="OQH48" s="126"/>
      <c r="OQI48" s="126"/>
      <c r="OQJ48" s="126"/>
      <c r="OQK48" s="126"/>
      <c r="OQL48" s="126"/>
      <c r="OQM48" s="126"/>
      <c r="OQN48" s="126"/>
      <c r="OQO48" s="126"/>
      <c r="OQP48" s="126"/>
      <c r="OQQ48" s="126"/>
      <c r="OQR48" s="126"/>
      <c r="OQS48" s="126"/>
      <c r="OQT48" s="126"/>
      <c r="OQU48" s="126"/>
      <c r="OQV48" s="126"/>
      <c r="OQW48" s="126"/>
      <c r="OQX48" s="126"/>
      <c r="OQY48" s="126"/>
      <c r="OQZ48" s="126"/>
      <c r="ORA48" s="126"/>
      <c r="ORB48" s="126"/>
      <c r="ORC48" s="126"/>
      <c r="ORD48" s="126"/>
      <c r="ORE48" s="126"/>
      <c r="ORF48" s="126"/>
      <c r="ORG48" s="126"/>
      <c r="ORH48" s="126"/>
      <c r="ORI48" s="126"/>
      <c r="ORJ48" s="126"/>
      <c r="ORK48" s="126"/>
      <c r="ORL48" s="126"/>
      <c r="ORM48" s="126"/>
      <c r="ORN48" s="126"/>
      <c r="ORO48" s="126"/>
      <c r="ORP48" s="126"/>
      <c r="ORQ48" s="126"/>
      <c r="ORR48" s="126"/>
      <c r="ORS48" s="126"/>
      <c r="ORT48" s="126"/>
      <c r="ORU48" s="126"/>
      <c r="ORV48" s="126"/>
      <c r="ORW48" s="126"/>
      <c r="ORX48" s="126"/>
      <c r="ORY48" s="126"/>
      <c r="ORZ48" s="126"/>
      <c r="OSA48" s="126"/>
      <c r="OSB48" s="126"/>
      <c r="OSC48" s="126"/>
      <c r="OSD48" s="126"/>
      <c r="OSE48" s="126"/>
      <c r="OSF48" s="126"/>
      <c r="OSG48" s="126"/>
      <c r="OSH48" s="126"/>
      <c r="OSI48" s="126"/>
      <c r="OSJ48" s="126"/>
      <c r="OSK48" s="126"/>
      <c r="OSL48" s="126"/>
      <c r="OSM48" s="126"/>
      <c r="OSN48" s="126"/>
      <c r="OSO48" s="126"/>
      <c r="OSP48" s="126"/>
      <c r="OSQ48" s="126"/>
      <c r="OSR48" s="126"/>
      <c r="OSS48" s="126"/>
      <c r="OST48" s="126"/>
      <c r="OSU48" s="126"/>
      <c r="OSV48" s="126"/>
      <c r="OSW48" s="126"/>
      <c r="OSX48" s="126"/>
      <c r="OSY48" s="126"/>
      <c r="OSZ48" s="126"/>
      <c r="OTA48" s="126"/>
      <c r="OTB48" s="126"/>
      <c r="OTC48" s="126"/>
      <c r="OTD48" s="126"/>
      <c r="OTE48" s="126"/>
      <c r="OTF48" s="126"/>
      <c r="OTG48" s="126"/>
      <c r="OTH48" s="126"/>
      <c r="OTI48" s="126"/>
      <c r="OTJ48" s="126"/>
      <c r="OTK48" s="126"/>
      <c r="OTL48" s="126"/>
      <c r="OTM48" s="126"/>
      <c r="OTN48" s="126"/>
      <c r="OTO48" s="126"/>
      <c r="OTP48" s="126"/>
      <c r="OTQ48" s="126"/>
      <c r="OTR48" s="126"/>
      <c r="OTS48" s="126"/>
      <c r="OTT48" s="126"/>
      <c r="OTU48" s="126"/>
      <c r="OTV48" s="126"/>
      <c r="OTW48" s="126"/>
      <c r="OTX48" s="126"/>
      <c r="OTY48" s="126"/>
      <c r="OTZ48" s="126"/>
      <c r="OUA48" s="126"/>
      <c r="OUB48" s="126"/>
      <c r="OUC48" s="126"/>
      <c r="OUD48" s="126"/>
      <c r="OUE48" s="126"/>
      <c r="OUF48" s="126"/>
      <c r="OUG48" s="126"/>
      <c r="OUH48" s="126"/>
      <c r="OUI48" s="126"/>
      <c r="OUJ48" s="126"/>
      <c r="OUK48" s="126"/>
      <c r="OUL48" s="126"/>
      <c r="OUM48" s="126"/>
      <c r="OUN48" s="126"/>
      <c r="OUO48" s="126"/>
      <c r="OUP48" s="126"/>
      <c r="OUQ48" s="126"/>
      <c r="OUR48" s="126"/>
      <c r="OUS48" s="126"/>
      <c r="OUT48" s="126"/>
      <c r="OUU48" s="126"/>
      <c r="OUV48" s="126"/>
      <c r="OUW48" s="126"/>
      <c r="OUX48" s="126"/>
      <c r="OUY48" s="126"/>
      <c r="OUZ48" s="126"/>
      <c r="OVA48" s="126"/>
      <c r="OVB48" s="126"/>
      <c r="OVC48" s="126"/>
      <c r="OVD48" s="126"/>
      <c r="OVE48" s="126"/>
      <c r="OVF48" s="126"/>
      <c r="OVG48" s="126"/>
      <c r="OVH48" s="126"/>
      <c r="OVI48" s="126"/>
      <c r="OVJ48" s="126"/>
      <c r="OVK48" s="126"/>
      <c r="OVL48" s="126"/>
      <c r="OVM48" s="126"/>
      <c r="OVN48" s="126"/>
      <c r="OVO48" s="126"/>
      <c r="OVP48" s="126"/>
      <c r="OVQ48" s="126"/>
      <c r="OVR48" s="126"/>
      <c r="OVS48" s="126"/>
      <c r="OVT48" s="126"/>
      <c r="OVU48" s="126"/>
      <c r="OVV48" s="126"/>
      <c r="OVW48" s="126"/>
      <c r="OVX48" s="126"/>
      <c r="OVY48" s="126"/>
      <c r="OVZ48" s="126"/>
      <c r="OWA48" s="126"/>
      <c r="OWB48" s="126"/>
      <c r="OWC48" s="126"/>
      <c r="OWD48" s="126"/>
      <c r="OWE48" s="126"/>
      <c r="OWF48" s="126"/>
      <c r="OWG48" s="126"/>
      <c r="OWH48" s="126"/>
      <c r="OWI48" s="126"/>
      <c r="OWJ48" s="126"/>
      <c r="OWK48" s="126"/>
      <c r="OWL48" s="126"/>
      <c r="OWM48" s="126"/>
      <c r="OWN48" s="126"/>
      <c r="OWO48" s="126"/>
      <c r="OWP48" s="126"/>
      <c r="OWQ48" s="126"/>
      <c r="OWR48" s="126"/>
      <c r="OWS48" s="126"/>
      <c r="OWT48" s="126"/>
      <c r="OWU48" s="126"/>
      <c r="OWV48" s="126"/>
      <c r="OWW48" s="126"/>
      <c r="OWX48" s="126"/>
      <c r="OWY48" s="126"/>
      <c r="OWZ48" s="126"/>
      <c r="OXA48" s="126"/>
      <c r="OXB48" s="126"/>
      <c r="OXC48" s="126"/>
      <c r="OXD48" s="126"/>
      <c r="OXE48" s="126"/>
      <c r="OXF48" s="126"/>
      <c r="OXG48" s="126"/>
      <c r="OXH48" s="126"/>
      <c r="OXI48" s="126"/>
      <c r="OXJ48" s="126"/>
      <c r="OXK48" s="126"/>
      <c r="OXL48" s="126"/>
      <c r="OXM48" s="126"/>
      <c r="OXN48" s="126"/>
      <c r="OXO48" s="126"/>
      <c r="OXP48" s="126"/>
      <c r="OXQ48" s="126"/>
      <c r="OXR48" s="126"/>
      <c r="OXS48" s="126"/>
      <c r="OXT48" s="126"/>
      <c r="OXU48" s="126"/>
      <c r="OXV48" s="126"/>
      <c r="OXW48" s="126"/>
      <c r="OXX48" s="126"/>
      <c r="OXY48" s="126"/>
      <c r="OXZ48" s="126"/>
      <c r="OYA48" s="126"/>
      <c r="OYB48" s="126"/>
      <c r="OYC48" s="126"/>
      <c r="OYD48" s="126"/>
      <c r="OYE48" s="126"/>
      <c r="OYF48" s="126"/>
      <c r="OYG48" s="126"/>
      <c r="OYH48" s="126"/>
      <c r="OYI48" s="126"/>
      <c r="OYJ48" s="126"/>
      <c r="OYK48" s="126"/>
      <c r="OYL48" s="126"/>
      <c r="OYM48" s="126"/>
      <c r="OYN48" s="126"/>
      <c r="OYO48" s="126"/>
      <c r="OYP48" s="126"/>
      <c r="OYQ48" s="126"/>
      <c r="OYR48" s="126"/>
      <c r="OYS48" s="126"/>
      <c r="OYT48" s="126"/>
      <c r="OYU48" s="126"/>
      <c r="OYV48" s="126"/>
      <c r="OYW48" s="126"/>
      <c r="OYX48" s="126"/>
      <c r="OYY48" s="126"/>
      <c r="OYZ48" s="126"/>
      <c r="OZA48" s="126"/>
      <c r="OZB48" s="126"/>
      <c r="OZC48" s="126"/>
      <c r="OZD48" s="126"/>
      <c r="OZE48" s="126"/>
      <c r="OZF48" s="126"/>
      <c r="OZG48" s="126"/>
      <c r="OZH48" s="126"/>
      <c r="OZI48" s="126"/>
      <c r="OZJ48" s="126"/>
      <c r="OZK48" s="126"/>
      <c r="OZL48" s="126"/>
      <c r="OZM48" s="126"/>
      <c r="OZN48" s="126"/>
      <c r="OZO48" s="126"/>
      <c r="OZP48" s="126"/>
      <c r="OZQ48" s="126"/>
      <c r="OZR48" s="126"/>
      <c r="OZS48" s="126"/>
      <c r="OZT48" s="126"/>
      <c r="OZU48" s="126"/>
      <c r="OZV48" s="126"/>
      <c r="OZW48" s="126"/>
      <c r="OZX48" s="126"/>
      <c r="OZY48" s="126"/>
      <c r="OZZ48" s="126"/>
      <c r="PAA48" s="126"/>
      <c r="PAB48" s="126"/>
      <c r="PAC48" s="126"/>
      <c r="PAD48" s="126"/>
      <c r="PAE48" s="126"/>
      <c r="PAF48" s="126"/>
      <c r="PAG48" s="126"/>
      <c r="PAH48" s="126"/>
      <c r="PAI48" s="126"/>
      <c r="PAJ48" s="126"/>
      <c r="PAK48" s="126"/>
      <c r="PAL48" s="126"/>
      <c r="PAM48" s="126"/>
      <c r="PAN48" s="126"/>
      <c r="PAO48" s="126"/>
      <c r="PAP48" s="126"/>
      <c r="PAQ48" s="126"/>
      <c r="PAR48" s="126"/>
      <c r="PAS48" s="126"/>
      <c r="PAT48" s="126"/>
      <c r="PAU48" s="126"/>
      <c r="PAV48" s="126"/>
      <c r="PAW48" s="126"/>
      <c r="PAX48" s="126"/>
      <c r="PAY48" s="126"/>
      <c r="PAZ48" s="126"/>
      <c r="PBA48" s="126"/>
      <c r="PBB48" s="126"/>
      <c r="PBC48" s="126"/>
      <c r="PBD48" s="126"/>
      <c r="PBE48" s="126"/>
      <c r="PBF48" s="126"/>
      <c r="PBG48" s="126"/>
      <c r="PBH48" s="126"/>
      <c r="PBI48" s="126"/>
      <c r="PBJ48" s="126"/>
      <c r="PBK48" s="126"/>
      <c r="PBL48" s="126"/>
      <c r="PBM48" s="126"/>
      <c r="PBN48" s="126"/>
      <c r="PBO48" s="126"/>
      <c r="PBP48" s="126"/>
      <c r="PBQ48" s="126"/>
      <c r="PBR48" s="126"/>
      <c r="PBS48" s="126"/>
      <c r="PBT48" s="126"/>
      <c r="PBU48" s="126"/>
      <c r="PBV48" s="126"/>
      <c r="PBW48" s="126"/>
      <c r="PBX48" s="126"/>
      <c r="PBY48" s="126"/>
      <c r="PBZ48" s="126"/>
      <c r="PCA48" s="126"/>
      <c r="PCB48" s="126"/>
      <c r="PCC48" s="126"/>
      <c r="PCD48" s="126"/>
      <c r="PCE48" s="126"/>
      <c r="PCF48" s="126"/>
      <c r="PCG48" s="126"/>
      <c r="PCH48" s="126"/>
      <c r="PCI48" s="126"/>
      <c r="PCJ48" s="126"/>
      <c r="PCK48" s="126"/>
      <c r="PCL48" s="126"/>
      <c r="PCM48" s="126"/>
      <c r="PCN48" s="126"/>
      <c r="PCO48" s="126"/>
      <c r="PCP48" s="126"/>
      <c r="PCQ48" s="126"/>
      <c r="PCR48" s="126"/>
      <c r="PCS48" s="126"/>
      <c r="PCT48" s="126"/>
      <c r="PCU48" s="126"/>
      <c r="PCV48" s="126"/>
      <c r="PCW48" s="126"/>
      <c r="PCX48" s="126"/>
      <c r="PCY48" s="126"/>
      <c r="PCZ48" s="126"/>
      <c r="PDA48" s="126"/>
      <c r="PDB48" s="126"/>
      <c r="PDC48" s="126"/>
      <c r="PDD48" s="126"/>
      <c r="PDE48" s="126"/>
      <c r="PDF48" s="126"/>
      <c r="PDG48" s="126"/>
      <c r="PDH48" s="126"/>
      <c r="PDI48" s="126"/>
      <c r="PDJ48" s="126"/>
      <c r="PDK48" s="126"/>
      <c r="PDL48" s="126"/>
      <c r="PDM48" s="126"/>
      <c r="PDN48" s="126"/>
      <c r="PDO48" s="126"/>
      <c r="PDP48" s="126"/>
      <c r="PDQ48" s="126"/>
      <c r="PDR48" s="126"/>
      <c r="PDS48" s="126"/>
      <c r="PDT48" s="126"/>
      <c r="PDU48" s="126"/>
      <c r="PDV48" s="126"/>
      <c r="PDW48" s="126"/>
      <c r="PDX48" s="126"/>
      <c r="PDY48" s="126"/>
      <c r="PDZ48" s="126"/>
      <c r="PEA48" s="126"/>
      <c r="PEB48" s="126"/>
      <c r="PEC48" s="126"/>
      <c r="PED48" s="126"/>
      <c r="PEE48" s="126"/>
      <c r="PEF48" s="126"/>
      <c r="PEG48" s="126"/>
      <c r="PEH48" s="126"/>
      <c r="PEI48" s="126"/>
      <c r="PEJ48" s="126"/>
      <c r="PEK48" s="126"/>
      <c r="PEL48" s="126"/>
      <c r="PEM48" s="126"/>
      <c r="PEN48" s="126"/>
      <c r="PEO48" s="126"/>
      <c r="PEP48" s="126"/>
      <c r="PEQ48" s="126"/>
      <c r="PER48" s="126"/>
      <c r="PES48" s="126"/>
      <c r="PET48" s="126"/>
      <c r="PEU48" s="126"/>
      <c r="PEV48" s="126"/>
      <c r="PEW48" s="126"/>
      <c r="PEX48" s="126"/>
      <c r="PEY48" s="126"/>
      <c r="PEZ48" s="126"/>
      <c r="PFA48" s="126"/>
      <c r="PFB48" s="126"/>
      <c r="PFC48" s="126"/>
      <c r="PFD48" s="126"/>
      <c r="PFE48" s="126"/>
      <c r="PFF48" s="126"/>
      <c r="PFG48" s="126"/>
      <c r="PFH48" s="126"/>
      <c r="PFI48" s="126"/>
      <c r="PFJ48" s="126"/>
      <c r="PFK48" s="126"/>
      <c r="PFL48" s="126"/>
      <c r="PFM48" s="126"/>
      <c r="PFN48" s="126"/>
      <c r="PFO48" s="126"/>
      <c r="PFP48" s="126"/>
      <c r="PFQ48" s="126"/>
      <c r="PFR48" s="126"/>
      <c r="PFS48" s="126"/>
      <c r="PFT48" s="126"/>
      <c r="PFU48" s="126"/>
      <c r="PFV48" s="126"/>
      <c r="PFW48" s="126"/>
      <c r="PFX48" s="126"/>
      <c r="PFY48" s="126"/>
      <c r="PFZ48" s="126"/>
      <c r="PGA48" s="126"/>
      <c r="PGB48" s="126"/>
      <c r="PGC48" s="126"/>
      <c r="PGD48" s="126"/>
      <c r="PGE48" s="126"/>
      <c r="PGF48" s="126"/>
      <c r="PGG48" s="126"/>
      <c r="PGH48" s="126"/>
      <c r="PGI48" s="126"/>
      <c r="PGJ48" s="126"/>
      <c r="PGK48" s="126"/>
      <c r="PGL48" s="126"/>
      <c r="PGM48" s="126"/>
      <c r="PGN48" s="126"/>
      <c r="PGO48" s="126"/>
      <c r="PGP48" s="126"/>
      <c r="PGQ48" s="126"/>
      <c r="PGR48" s="126"/>
      <c r="PGS48" s="126"/>
      <c r="PGT48" s="126"/>
      <c r="PGU48" s="126"/>
      <c r="PGV48" s="126"/>
      <c r="PGW48" s="126"/>
      <c r="PGX48" s="126"/>
      <c r="PGY48" s="126"/>
      <c r="PGZ48" s="126"/>
      <c r="PHA48" s="126"/>
      <c r="PHB48" s="126"/>
      <c r="PHC48" s="126"/>
      <c r="PHD48" s="126"/>
      <c r="PHE48" s="126"/>
      <c r="PHF48" s="126"/>
      <c r="PHG48" s="126"/>
      <c r="PHH48" s="126"/>
      <c r="PHI48" s="126"/>
      <c r="PHJ48" s="126"/>
      <c r="PHK48" s="126"/>
      <c r="PHL48" s="126"/>
      <c r="PHM48" s="126"/>
      <c r="PHN48" s="126"/>
      <c r="PHO48" s="126"/>
      <c r="PHP48" s="126"/>
      <c r="PHQ48" s="126"/>
      <c r="PHR48" s="126"/>
      <c r="PHS48" s="126"/>
      <c r="PHT48" s="126"/>
      <c r="PHU48" s="126"/>
      <c r="PHV48" s="126"/>
      <c r="PHW48" s="126"/>
      <c r="PHX48" s="126"/>
      <c r="PHY48" s="126"/>
      <c r="PHZ48" s="126"/>
      <c r="PIA48" s="126"/>
      <c r="PIB48" s="126"/>
      <c r="PIC48" s="126"/>
      <c r="PID48" s="126"/>
      <c r="PIE48" s="126"/>
      <c r="PIF48" s="126"/>
      <c r="PIG48" s="126"/>
      <c r="PIH48" s="126"/>
      <c r="PII48" s="126"/>
      <c r="PIJ48" s="126"/>
      <c r="PIK48" s="126"/>
      <c r="PIL48" s="126"/>
      <c r="PIM48" s="126"/>
      <c r="PIN48" s="126"/>
      <c r="PIO48" s="126"/>
      <c r="PIP48" s="126"/>
      <c r="PIQ48" s="126"/>
      <c r="PIR48" s="126"/>
      <c r="PIS48" s="126"/>
      <c r="PIT48" s="126"/>
      <c r="PIU48" s="126"/>
      <c r="PIV48" s="126"/>
      <c r="PIW48" s="126"/>
      <c r="PIX48" s="126"/>
      <c r="PIY48" s="126"/>
      <c r="PIZ48" s="126"/>
      <c r="PJA48" s="126"/>
      <c r="PJB48" s="126"/>
      <c r="PJC48" s="126"/>
      <c r="PJD48" s="126"/>
      <c r="PJE48" s="126"/>
      <c r="PJF48" s="126"/>
      <c r="PJG48" s="126"/>
      <c r="PJH48" s="126"/>
      <c r="PJI48" s="126"/>
      <c r="PJJ48" s="126"/>
      <c r="PJK48" s="126"/>
      <c r="PJL48" s="126"/>
      <c r="PJM48" s="126"/>
      <c r="PJN48" s="126"/>
      <c r="PJO48" s="126"/>
      <c r="PJP48" s="126"/>
      <c r="PJQ48" s="126"/>
      <c r="PJR48" s="126"/>
      <c r="PJS48" s="126"/>
      <c r="PJT48" s="126"/>
      <c r="PJU48" s="126"/>
      <c r="PJV48" s="126"/>
      <c r="PJW48" s="126"/>
      <c r="PJX48" s="126"/>
      <c r="PJY48" s="126"/>
      <c r="PJZ48" s="126"/>
      <c r="PKA48" s="126"/>
      <c r="PKB48" s="126"/>
      <c r="PKC48" s="126"/>
      <c r="PKD48" s="126"/>
      <c r="PKE48" s="126"/>
      <c r="PKF48" s="126"/>
      <c r="PKG48" s="126"/>
      <c r="PKH48" s="126"/>
      <c r="PKI48" s="126"/>
      <c r="PKJ48" s="126"/>
      <c r="PKK48" s="126"/>
      <c r="PKL48" s="126"/>
      <c r="PKM48" s="126"/>
      <c r="PKN48" s="126"/>
      <c r="PKO48" s="126"/>
      <c r="PKP48" s="126"/>
      <c r="PKQ48" s="126"/>
      <c r="PKR48" s="126"/>
      <c r="PKS48" s="126"/>
      <c r="PKT48" s="126"/>
      <c r="PKU48" s="126"/>
      <c r="PKV48" s="126"/>
      <c r="PKW48" s="126"/>
      <c r="PKX48" s="126"/>
      <c r="PKY48" s="126"/>
      <c r="PKZ48" s="126"/>
      <c r="PLA48" s="126"/>
      <c r="PLB48" s="126"/>
      <c r="PLC48" s="126"/>
      <c r="PLD48" s="126"/>
      <c r="PLE48" s="126"/>
      <c r="PLF48" s="126"/>
      <c r="PLG48" s="126"/>
      <c r="PLH48" s="126"/>
      <c r="PLI48" s="126"/>
      <c r="PLJ48" s="126"/>
      <c r="PLK48" s="126"/>
      <c r="PLL48" s="126"/>
      <c r="PLM48" s="126"/>
      <c r="PLN48" s="126"/>
      <c r="PLO48" s="126"/>
      <c r="PLP48" s="126"/>
      <c r="PLQ48" s="126"/>
      <c r="PLR48" s="126"/>
      <c r="PLS48" s="126"/>
      <c r="PLT48" s="126"/>
      <c r="PLU48" s="126"/>
      <c r="PLV48" s="126"/>
      <c r="PLW48" s="126"/>
      <c r="PLX48" s="126"/>
      <c r="PLY48" s="126"/>
      <c r="PLZ48" s="126"/>
      <c r="PMA48" s="126"/>
      <c r="PMB48" s="126"/>
      <c r="PMC48" s="126"/>
      <c r="PMD48" s="126"/>
      <c r="PME48" s="126"/>
      <c r="PMF48" s="126"/>
      <c r="PMG48" s="126"/>
      <c r="PMH48" s="126"/>
      <c r="PMI48" s="126"/>
      <c r="PMJ48" s="126"/>
      <c r="PMK48" s="126"/>
      <c r="PML48" s="126"/>
      <c r="PMM48" s="126"/>
      <c r="PMN48" s="126"/>
      <c r="PMO48" s="126"/>
      <c r="PMP48" s="126"/>
      <c r="PMQ48" s="126"/>
      <c r="PMR48" s="126"/>
      <c r="PMS48" s="126"/>
      <c r="PMT48" s="126"/>
      <c r="PMU48" s="126"/>
      <c r="PMV48" s="126"/>
      <c r="PMW48" s="126"/>
      <c r="PMX48" s="126"/>
      <c r="PMY48" s="126"/>
      <c r="PMZ48" s="126"/>
      <c r="PNA48" s="126"/>
      <c r="PNB48" s="126"/>
      <c r="PNC48" s="126"/>
      <c r="PND48" s="126"/>
      <c r="PNE48" s="126"/>
      <c r="PNF48" s="126"/>
      <c r="PNG48" s="126"/>
      <c r="PNH48" s="126"/>
      <c r="PNI48" s="126"/>
      <c r="PNJ48" s="126"/>
      <c r="PNK48" s="126"/>
      <c r="PNL48" s="126"/>
      <c r="PNM48" s="126"/>
      <c r="PNN48" s="126"/>
      <c r="PNO48" s="126"/>
      <c r="PNP48" s="126"/>
      <c r="PNQ48" s="126"/>
      <c r="PNR48" s="126"/>
      <c r="PNS48" s="126"/>
      <c r="PNT48" s="126"/>
      <c r="PNU48" s="126"/>
      <c r="PNV48" s="126"/>
      <c r="PNW48" s="126"/>
      <c r="PNX48" s="126"/>
      <c r="PNY48" s="126"/>
      <c r="PNZ48" s="126"/>
      <c r="POA48" s="126"/>
      <c r="POB48" s="126"/>
      <c r="POC48" s="126"/>
      <c r="POD48" s="126"/>
      <c r="POE48" s="126"/>
      <c r="POF48" s="126"/>
      <c r="POG48" s="126"/>
      <c r="POH48" s="126"/>
      <c r="POI48" s="126"/>
      <c r="POJ48" s="126"/>
      <c r="POK48" s="126"/>
      <c r="POL48" s="126"/>
      <c r="POM48" s="126"/>
      <c r="PON48" s="126"/>
      <c r="POO48" s="126"/>
      <c r="POP48" s="126"/>
      <c r="POQ48" s="126"/>
      <c r="POR48" s="126"/>
      <c r="POS48" s="126"/>
      <c r="POT48" s="126"/>
      <c r="POU48" s="126"/>
      <c r="POV48" s="126"/>
      <c r="POW48" s="126"/>
      <c r="POX48" s="126"/>
      <c r="POY48" s="126"/>
      <c r="POZ48" s="126"/>
      <c r="PPA48" s="126"/>
      <c r="PPB48" s="126"/>
      <c r="PPC48" s="126"/>
      <c r="PPD48" s="126"/>
      <c r="PPE48" s="126"/>
      <c r="PPF48" s="126"/>
      <c r="PPG48" s="126"/>
      <c r="PPH48" s="126"/>
      <c r="PPI48" s="126"/>
      <c r="PPJ48" s="126"/>
      <c r="PPK48" s="126"/>
      <c r="PPL48" s="126"/>
      <c r="PPM48" s="126"/>
      <c r="PPN48" s="126"/>
      <c r="PPO48" s="126"/>
      <c r="PPP48" s="126"/>
      <c r="PPQ48" s="126"/>
      <c r="PPR48" s="126"/>
      <c r="PPS48" s="126"/>
      <c r="PPT48" s="126"/>
      <c r="PPU48" s="126"/>
      <c r="PPV48" s="126"/>
      <c r="PPW48" s="126"/>
      <c r="PPX48" s="126"/>
      <c r="PPY48" s="126"/>
      <c r="PPZ48" s="126"/>
      <c r="PQA48" s="126"/>
      <c r="PQB48" s="126"/>
      <c r="PQC48" s="126"/>
      <c r="PQD48" s="126"/>
      <c r="PQE48" s="126"/>
      <c r="PQF48" s="126"/>
      <c r="PQG48" s="126"/>
      <c r="PQH48" s="126"/>
      <c r="PQI48" s="126"/>
      <c r="PQJ48" s="126"/>
      <c r="PQK48" s="126"/>
      <c r="PQL48" s="126"/>
      <c r="PQM48" s="126"/>
      <c r="PQN48" s="126"/>
      <c r="PQO48" s="126"/>
      <c r="PQP48" s="126"/>
      <c r="PQQ48" s="126"/>
      <c r="PQR48" s="126"/>
      <c r="PQS48" s="126"/>
      <c r="PQT48" s="126"/>
      <c r="PQU48" s="126"/>
      <c r="PQV48" s="126"/>
      <c r="PQW48" s="126"/>
      <c r="PQX48" s="126"/>
      <c r="PQY48" s="126"/>
      <c r="PQZ48" s="126"/>
      <c r="PRA48" s="126"/>
      <c r="PRB48" s="126"/>
      <c r="PRC48" s="126"/>
      <c r="PRD48" s="126"/>
      <c r="PRE48" s="126"/>
      <c r="PRF48" s="126"/>
      <c r="PRG48" s="126"/>
      <c r="PRH48" s="126"/>
      <c r="PRI48" s="126"/>
      <c r="PRJ48" s="126"/>
      <c r="PRK48" s="126"/>
      <c r="PRL48" s="126"/>
      <c r="PRM48" s="126"/>
      <c r="PRN48" s="126"/>
      <c r="PRO48" s="126"/>
      <c r="PRP48" s="126"/>
      <c r="PRQ48" s="126"/>
      <c r="PRR48" s="126"/>
      <c r="PRS48" s="126"/>
      <c r="PRT48" s="126"/>
      <c r="PRU48" s="126"/>
      <c r="PRV48" s="126"/>
      <c r="PRW48" s="126"/>
      <c r="PRX48" s="126"/>
      <c r="PRY48" s="126"/>
      <c r="PRZ48" s="126"/>
      <c r="PSA48" s="126"/>
      <c r="PSB48" s="126"/>
      <c r="PSC48" s="126"/>
      <c r="PSD48" s="126"/>
      <c r="PSE48" s="126"/>
      <c r="PSF48" s="126"/>
      <c r="PSG48" s="126"/>
      <c r="PSH48" s="126"/>
      <c r="PSI48" s="126"/>
      <c r="PSJ48" s="126"/>
      <c r="PSK48" s="126"/>
      <c r="PSL48" s="126"/>
      <c r="PSM48" s="126"/>
      <c r="PSN48" s="126"/>
      <c r="PSO48" s="126"/>
      <c r="PSP48" s="126"/>
      <c r="PSQ48" s="126"/>
      <c r="PSR48" s="126"/>
      <c r="PSS48" s="126"/>
      <c r="PST48" s="126"/>
      <c r="PSU48" s="126"/>
      <c r="PSV48" s="126"/>
      <c r="PSW48" s="126"/>
      <c r="PSX48" s="126"/>
      <c r="PSY48" s="126"/>
      <c r="PSZ48" s="126"/>
      <c r="PTA48" s="126"/>
      <c r="PTB48" s="126"/>
      <c r="PTC48" s="126"/>
      <c r="PTD48" s="126"/>
      <c r="PTE48" s="126"/>
      <c r="PTF48" s="126"/>
      <c r="PTG48" s="126"/>
      <c r="PTH48" s="126"/>
      <c r="PTI48" s="126"/>
      <c r="PTJ48" s="126"/>
      <c r="PTK48" s="126"/>
      <c r="PTL48" s="126"/>
      <c r="PTM48" s="126"/>
      <c r="PTN48" s="126"/>
      <c r="PTO48" s="126"/>
      <c r="PTP48" s="126"/>
      <c r="PTQ48" s="126"/>
      <c r="PTR48" s="126"/>
      <c r="PTS48" s="126"/>
      <c r="PTT48" s="126"/>
      <c r="PTU48" s="126"/>
      <c r="PTV48" s="126"/>
      <c r="PTW48" s="126"/>
      <c r="PTX48" s="126"/>
      <c r="PTY48" s="126"/>
      <c r="PTZ48" s="126"/>
      <c r="PUA48" s="126"/>
      <c r="PUB48" s="126"/>
      <c r="PUC48" s="126"/>
      <c r="PUD48" s="126"/>
      <c r="PUE48" s="126"/>
      <c r="PUF48" s="126"/>
      <c r="PUG48" s="126"/>
      <c r="PUH48" s="126"/>
      <c r="PUI48" s="126"/>
      <c r="PUJ48" s="126"/>
      <c r="PUK48" s="126"/>
      <c r="PUL48" s="126"/>
      <c r="PUM48" s="126"/>
      <c r="PUN48" s="126"/>
      <c r="PUO48" s="126"/>
      <c r="PUP48" s="126"/>
      <c r="PUQ48" s="126"/>
      <c r="PUR48" s="126"/>
      <c r="PUS48" s="126"/>
      <c r="PUT48" s="126"/>
      <c r="PUU48" s="126"/>
      <c r="PUV48" s="126"/>
      <c r="PUW48" s="126"/>
      <c r="PUX48" s="126"/>
      <c r="PUY48" s="126"/>
      <c r="PUZ48" s="126"/>
      <c r="PVA48" s="126"/>
      <c r="PVB48" s="126"/>
      <c r="PVC48" s="126"/>
      <c r="PVD48" s="126"/>
      <c r="PVE48" s="126"/>
      <c r="PVF48" s="126"/>
      <c r="PVG48" s="126"/>
      <c r="PVH48" s="126"/>
      <c r="PVI48" s="126"/>
      <c r="PVJ48" s="126"/>
      <c r="PVK48" s="126"/>
      <c r="PVL48" s="126"/>
      <c r="PVM48" s="126"/>
      <c r="PVN48" s="126"/>
      <c r="PVO48" s="126"/>
      <c r="PVP48" s="126"/>
      <c r="PVQ48" s="126"/>
      <c r="PVR48" s="126"/>
      <c r="PVS48" s="126"/>
      <c r="PVT48" s="126"/>
      <c r="PVU48" s="126"/>
      <c r="PVV48" s="126"/>
      <c r="PVW48" s="126"/>
      <c r="PVX48" s="126"/>
      <c r="PVY48" s="126"/>
      <c r="PVZ48" s="126"/>
      <c r="PWA48" s="126"/>
      <c r="PWB48" s="126"/>
      <c r="PWC48" s="126"/>
      <c r="PWD48" s="126"/>
      <c r="PWE48" s="126"/>
      <c r="PWF48" s="126"/>
      <c r="PWG48" s="126"/>
      <c r="PWH48" s="126"/>
      <c r="PWI48" s="126"/>
      <c r="PWJ48" s="126"/>
      <c r="PWK48" s="126"/>
      <c r="PWL48" s="126"/>
      <c r="PWM48" s="126"/>
      <c r="PWN48" s="126"/>
      <c r="PWO48" s="126"/>
      <c r="PWP48" s="126"/>
      <c r="PWQ48" s="126"/>
      <c r="PWR48" s="126"/>
      <c r="PWS48" s="126"/>
      <c r="PWT48" s="126"/>
      <c r="PWU48" s="126"/>
      <c r="PWV48" s="126"/>
      <c r="PWW48" s="126"/>
      <c r="PWX48" s="126"/>
      <c r="PWY48" s="126"/>
      <c r="PWZ48" s="126"/>
      <c r="PXA48" s="126"/>
      <c r="PXB48" s="126"/>
      <c r="PXC48" s="126"/>
      <c r="PXD48" s="126"/>
      <c r="PXE48" s="126"/>
      <c r="PXF48" s="126"/>
      <c r="PXG48" s="126"/>
      <c r="PXH48" s="126"/>
      <c r="PXI48" s="126"/>
      <c r="PXJ48" s="126"/>
      <c r="PXK48" s="126"/>
      <c r="PXL48" s="126"/>
      <c r="PXM48" s="126"/>
      <c r="PXN48" s="126"/>
      <c r="PXO48" s="126"/>
      <c r="PXP48" s="126"/>
      <c r="PXQ48" s="126"/>
      <c r="PXR48" s="126"/>
      <c r="PXS48" s="126"/>
      <c r="PXT48" s="126"/>
      <c r="PXU48" s="126"/>
      <c r="PXV48" s="126"/>
      <c r="PXW48" s="126"/>
      <c r="PXX48" s="126"/>
      <c r="PXY48" s="126"/>
      <c r="PXZ48" s="126"/>
      <c r="PYA48" s="126"/>
      <c r="PYB48" s="126"/>
      <c r="PYC48" s="126"/>
      <c r="PYD48" s="126"/>
      <c r="PYE48" s="126"/>
      <c r="PYF48" s="126"/>
      <c r="PYG48" s="126"/>
      <c r="PYH48" s="126"/>
      <c r="PYI48" s="126"/>
      <c r="PYJ48" s="126"/>
      <c r="PYK48" s="126"/>
      <c r="PYL48" s="126"/>
      <c r="PYM48" s="126"/>
      <c r="PYN48" s="126"/>
      <c r="PYO48" s="126"/>
      <c r="PYP48" s="126"/>
      <c r="PYQ48" s="126"/>
      <c r="PYR48" s="126"/>
      <c r="PYS48" s="126"/>
      <c r="PYT48" s="126"/>
      <c r="PYU48" s="126"/>
      <c r="PYV48" s="126"/>
      <c r="PYW48" s="126"/>
      <c r="PYX48" s="126"/>
      <c r="PYY48" s="126"/>
      <c r="PYZ48" s="126"/>
      <c r="PZA48" s="126"/>
      <c r="PZB48" s="126"/>
      <c r="PZC48" s="126"/>
      <c r="PZD48" s="126"/>
      <c r="PZE48" s="126"/>
      <c r="PZF48" s="126"/>
      <c r="PZG48" s="126"/>
      <c r="PZH48" s="126"/>
      <c r="PZI48" s="126"/>
      <c r="PZJ48" s="126"/>
      <c r="PZK48" s="126"/>
      <c r="PZL48" s="126"/>
      <c r="PZM48" s="126"/>
      <c r="PZN48" s="126"/>
      <c r="PZO48" s="126"/>
      <c r="PZP48" s="126"/>
      <c r="PZQ48" s="126"/>
      <c r="PZR48" s="126"/>
      <c r="PZS48" s="126"/>
      <c r="PZT48" s="126"/>
      <c r="PZU48" s="126"/>
      <c r="PZV48" s="126"/>
      <c r="PZW48" s="126"/>
      <c r="PZX48" s="126"/>
      <c r="PZY48" s="126"/>
      <c r="PZZ48" s="126"/>
      <c r="QAA48" s="126"/>
      <c r="QAB48" s="126"/>
      <c r="QAC48" s="126"/>
      <c r="QAD48" s="126"/>
      <c r="QAE48" s="126"/>
      <c r="QAF48" s="126"/>
      <c r="QAG48" s="126"/>
      <c r="QAH48" s="126"/>
      <c r="QAI48" s="126"/>
      <c r="QAJ48" s="126"/>
      <c r="QAK48" s="126"/>
      <c r="QAL48" s="126"/>
      <c r="QAM48" s="126"/>
      <c r="QAN48" s="126"/>
      <c r="QAO48" s="126"/>
      <c r="QAP48" s="126"/>
      <c r="QAQ48" s="126"/>
      <c r="QAR48" s="126"/>
      <c r="QAS48" s="126"/>
      <c r="QAT48" s="126"/>
      <c r="QAU48" s="126"/>
      <c r="QAV48" s="126"/>
      <c r="QAW48" s="126"/>
      <c r="QAX48" s="126"/>
      <c r="QAY48" s="126"/>
      <c r="QAZ48" s="126"/>
      <c r="QBA48" s="126"/>
      <c r="QBB48" s="126"/>
      <c r="QBC48" s="126"/>
      <c r="QBD48" s="126"/>
      <c r="QBE48" s="126"/>
      <c r="QBF48" s="126"/>
      <c r="QBG48" s="126"/>
      <c r="QBH48" s="126"/>
      <c r="QBI48" s="126"/>
      <c r="QBJ48" s="126"/>
      <c r="QBK48" s="126"/>
      <c r="QBL48" s="126"/>
      <c r="QBM48" s="126"/>
      <c r="QBN48" s="126"/>
      <c r="QBO48" s="126"/>
      <c r="QBP48" s="126"/>
      <c r="QBQ48" s="126"/>
      <c r="QBR48" s="126"/>
      <c r="QBS48" s="126"/>
      <c r="QBT48" s="126"/>
      <c r="QBU48" s="126"/>
      <c r="QBV48" s="126"/>
      <c r="QBW48" s="126"/>
      <c r="QBX48" s="126"/>
      <c r="QBY48" s="126"/>
      <c r="QBZ48" s="126"/>
      <c r="QCA48" s="126"/>
      <c r="QCB48" s="126"/>
      <c r="QCC48" s="126"/>
      <c r="QCD48" s="126"/>
      <c r="QCE48" s="126"/>
      <c r="QCF48" s="126"/>
      <c r="QCG48" s="126"/>
      <c r="QCH48" s="126"/>
      <c r="QCI48" s="126"/>
      <c r="QCJ48" s="126"/>
      <c r="QCK48" s="126"/>
      <c r="QCL48" s="126"/>
      <c r="QCM48" s="126"/>
      <c r="QCN48" s="126"/>
      <c r="QCO48" s="126"/>
      <c r="QCP48" s="126"/>
      <c r="QCQ48" s="126"/>
      <c r="QCR48" s="126"/>
      <c r="QCS48" s="126"/>
      <c r="QCT48" s="126"/>
      <c r="QCU48" s="126"/>
      <c r="QCV48" s="126"/>
      <c r="QCW48" s="126"/>
      <c r="QCX48" s="126"/>
      <c r="QCY48" s="126"/>
      <c r="QCZ48" s="126"/>
      <c r="QDA48" s="126"/>
      <c r="QDB48" s="126"/>
      <c r="QDC48" s="126"/>
      <c r="QDD48" s="126"/>
      <c r="QDE48" s="126"/>
      <c r="QDF48" s="126"/>
      <c r="QDG48" s="126"/>
      <c r="QDH48" s="126"/>
      <c r="QDI48" s="126"/>
      <c r="QDJ48" s="126"/>
      <c r="QDK48" s="126"/>
      <c r="QDL48" s="126"/>
      <c r="QDM48" s="126"/>
      <c r="QDN48" s="126"/>
      <c r="QDO48" s="126"/>
      <c r="QDP48" s="126"/>
      <c r="QDQ48" s="126"/>
      <c r="QDR48" s="126"/>
      <c r="QDS48" s="126"/>
      <c r="QDT48" s="126"/>
      <c r="QDU48" s="126"/>
      <c r="QDV48" s="126"/>
      <c r="QDW48" s="126"/>
      <c r="QDX48" s="126"/>
      <c r="QDY48" s="126"/>
      <c r="QDZ48" s="126"/>
      <c r="QEA48" s="126"/>
      <c r="QEB48" s="126"/>
      <c r="QEC48" s="126"/>
      <c r="QED48" s="126"/>
      <c r="QEE48" s="126"/>
      <c r="QEF48" s="126"/>
      <c r="QEG48" s="126"/>
      <c r="QEH48" s="126"/>
      <c r="QEI48" s="126"/>
      <c r="QEJ48" s="126"/>
      <c r="QEK48" s="126"/>
      <c r="QEL48" s="126"/>
      <c r="QEM48" s="126"/>
      <c r="QEN48" s="126"/>
      <c r="QEO48" s="126"/>
      <c r="QEP48" s="126"/>
      <c r="QEQ48" s="126"/>
      <c r="QER48" s="126"/>
      <c r="QES48" s="126"/>
      <c r="QET48" s="126"/>
      <c r="QEU48" s="126"/>
      <c r="QEV48" s="126"/>
      <c r="QEW48" s="126"/>
      <c r="QEX48" s="126"/>
      <c r="QEY48" s="126"/>
      <c r="QEZ48" s="126"/>
      <c r="QFA48" s="126"/>
      <c r="QFB48" s="126"/>
      <c r="QFC48" s="126"/>
      <c r="QFD48" s="126"/>
      <c r="QFE48" s="126"/>
      <c r="QFF48" s="126"/>
      <c r="QFG48" s="126"/>
      <c r="QFH48" s="126"/>
      <c r="QFI48" s="126"/>
      <c r="QFJ48" s="126"/>
      <c r="QFK48" s="126"/>
      <c r="QFL48" s="126"/>
      <c r="QFM48" s="126"/>
      <c r="QFN48" s="126"/>
      <c r="QFO48" s="126"/>
      <c r="QFP48" s="126"/>
      <c r="QFQ48" s="126"/>
      <c r="QFR48" s="126"/>
      <c r="QFS48" s="126"/>
      <c r="QFT48" s="126"/>
      <c r="QFU48" s="126"/>
      <c r="QFV48" s="126"/>
      <c r="QFW48" s="126"/>
      <c r="QFX48" s="126"/>
      <c r="QFY48" s="126"/>
      <c r="QFZ48" s="126"/>
      <c r="QGA48" s="126"/>
      <c r="QGB48" s="126"/>
      <c r="QGC48" s="126"/>
      <c r="QGD48" s="126"/>
      <c r="QGE48" s="126"/>
      <c r="QGF48" s="126"/>
      <c r="QGG48" s="126"/>
      <c r="QGH48" s="126"/>
      <c r="QGI48" s="126"/>
      <c r="QGJ48" s="126"/>
      <c r="QGK48" s="126"/>
      <c r="QGL48" s="126"/>
      <c r="QGM48" s="126"/>
      <c r="QGN48" s="126"/>
      <c r="QGO48" s="126"/>
      <c r="QGP48" s="126"/>
      <c r="QGQ48" s="126"/>
      <c r="QGR48" s="126"/>
      <c r="QGS48" s="126"/>
      <c r="QGT48" s="126"/>
      <c r="QGU48" s="126"/>
      <c r="QGV48" s="126"/>
      <c r="QGW48" s="126"/>
      <c r="QGX48" s="126"/>
      <c r="QGY48" s="126"/>
      <c r="QGZ48" s="126"/>
      <c r="QHA48" s="126"/>
      <c r="QHB48" s="126"/>
      <c r="QHC48" s="126"/>
      <c r="QHD48" s="126"/>
      <c r="QHE48" s="126"/>
      <c r="QHF48" s="126"/>
      <c r="QHG48" s="126"/>
      <c r="QHH48" s="126"/>
      <c r="QHI48" s="126"/>
      <c r="QHJ48" s="126"/>
      <c r="QHK48" s="126"/>
      <c r="QHL48" s="126"/>
      <c r="QHM48" s="126"/>
      <c r="QHN48" s="126"/>
      <c r="QHO48" s="126"/>
      <c r="QHP48" s="126"/>
      <c r="QHQ48" s="126"/>
      <c r="QHR48" s="126"/>
      <c r="QHS48" s="126"/>
      <c r="QHT48" s="126"/>
      <c r="QHU48" s="126"/>
      <c r="QHV48" s="126"/>
      <c r="QHW48" s="126"/>
      <c r="QHX48" s="126"/>
      <c r="QHY48" s="126"/>
      <c r="QHZ48" s="126"/>
      <c r="QIA48" s="126"/>
      <c r="QIB48" s="126"/>
      <c r="QIC48" s="126"/>
      <c r="QID48" s="126"/>
      <c r="QIE48" s="126"/>
      <c r="QIF48" s="126"/>
      <c r="QIG48" s="126"/>
      <c r="QIH48" s="126"/>
      <c r="QII48" s="126"/>
      <c r="QIJ48" s="126"/>
      <c r="QIK48" s="126"/>
      <c r="QIL48" s="126"/>
      <c r="QIM48" s="126"/>
      <c r="QIN48" s="126"/>
      <c r="QIO48" s="126"/>
      <c r="QIP48" s="126"/>
      <c r="QIQ48" s="126"/>
      <c r="QIR48" s="126"/>
      <c r="QIS48" s="126"/>
      <c r="QIT48" s="126"/>
      <c r="QIU48" s="126"/>
      <c r="QIV48" s="126"/>
      <c r="QIW48" s="126"/>
      <c r="QIX48" s="126"/>
      <c r="QIY48" s="126"/>
      <c r="QIZ48" s="126"/>
      <c r="QJA48" s="126"/>
      <c r="QJB48" s="126"/>
      <c r="QJC48" s="126"/>
      <c r="QJD48" s="126"/>
      <c r="QJE48" s="126"/>
      <c r="QJF48" s="126"/>
      <c r="QJG48" s="126"/>
      <c r="QJH48" s="126"/>
      <c r="QJI48" s="126"/>
      <c r="QJJ48" s="126"/>
      <c r="QJK48" s="126"/>
      <c r="QJL48" s="126"/>
      <c r="QJM48" s="126"/>
      <c r="QJN48" s="126"/>
      <c r="QJO48" s="126"/>
      <c r="QJP48" s="126"/>
      <c r="QJQ48" s="126"/>
      <c r="QJR48" s="126"/>
      <c r="QJS48" s="126"/>
      <c r="QJT48" s="126"/>
      <c r="QJU48" s="126"/>
      <c r="QJV48" s="126"/>
      <c r="QJW48" s="126"/>
      <c r="QJX48" s="126"/>
      <c r="QJY48" s="126"/>
      <c r="QJZ48" s="126"/>
      <c r="QKA48" s="126"/>
      <c r="QKB48" s="126"/>
      <c r="QKC48" s="126"/>
      <c r="QKD48" s="126"/>
      <c r="QKE48" s="126"/>
      <c r="QKF48" s="126"/>
      <c r="QKG48" s="126"/>
      <c r="QKH48" s="126"/>
      <c r="QKI48" s="126"/>
      <c r="QKJ48" s="126"/>
      <c r="QKK48" s="126"/>
      <c r="QKL48" s="126"/>
      <c r="QKM48" s="126"/>
      <c r="QKN48" s="126"/>
      <c r="QKO48" s="126"/>
      <c r="QKP48" s="126"/>
      <c r="QKQ48" s="126"/>
      <c r="QKR48" s="126"/>
      <c r="QKS48" s="126"/>
      <c r="QKT48" s="126"/>
      <c r="QKU48" s="126"/>
      <c r="QKV48" s="126"/>
      <c r="QKW48" s="126"/>
      <c r="QKX48" s="126"/>
      <c r="QKY48" s="126"/>
      <c r="QKZ48" s="126"/>
      <c r="QLA48" s="126"/>
      <c r="QLB48" s="126"/>
      <c r="QLC48" s="126"/>
      <c r="QLD48" s="126"/>
      <c r="QLE48" s="126"/>
      <c r="QLF48" s="126"/>
      <c r="QLG48" s="126"/>
      <c r="QLH48" s="126"/>
      <c r="QLI48" s="126"/>
      <c r="QLJ48" s="126"/>
      <c r="QLK48" s="126"/>
      <c r="QLL48" s="126"/>
      <c r="QLM48" s="126"/>
      <c r="QLN48" s="126"/>
      <c r="QLO48" s="126"/>
      <c r="QLP48" s="126"/>
      <c r="QLQ48" s="126"/>
      <c r="QLR48" s="126"/>
      <c r="QLS48" s="126"/>
      <c r="QLT48" s="126"/>
      <c r="QLU48" s="126"/>
      <c r="QLV48" s="126"/>
      <c r="QLW48" s="126"/>
      <c r="QLX48" s="126"/>
      <c r="QLY48" s="126"/>
      <c r="QLZ48" s="126"/>
      <c r="QMA48" s="126"/>
      <c r="QMB48" s="126"/>
      <c r="QMC48" s="126"/>
      <c r="QMD48" s="126"/>
      <c r="QME48" s="126"/>
      <c r="QMF48" s="126"/>
      <c r="QMG48" s="126"/>
      <c r="QMH48" s="126"/>
      <c r="QMI48" s="126"/>
      <c r="QMJ48" s="126"/>
      <c r="QMK48" s="126"/>
      <c r="QML48" s="126"/>
      <c r="QMM48" s="126"/>
      <c r="QMN48" s="126"/>
      <c r="QMO48" s="126"/>
      <c r="QMP48" s="126"/>
      <c r="QMQ48" s="126"/>
      <c r="QMR48" s="126"/>
      <c r="QMS48" s="126"/>
      <c r="QMT48" s="126"/>
      <c r="QMU48" s="126"/>
      <c r="QMV48" s="126"/>
      <c r="QMW48" s="126"/>
      <c r="QMX48" s="126"/>
      <c r="QMY48" s="126"/>
      <c r="QMZ48" s="126"/>
      <c r="QNA48" s="126"/>
      <c r="QNB48" s="126"/>
      <c r="QNC48" s="126"/>
      <c r="QND48" s="126"/>
      <c r="QNE48" s="126"/>
      <c r="QNF48" s="126"/>
      <c r="QNG48" s="126"/>
      <c r="QNH48" s="126"/>
      <c r="QNI48" s="126"/>
      <c r="QNJ48" s="126"/>
      <c r="QNK48" s="126"/>
      <c r="QNL48" s="126"/>
      <c r="QNM48" s="126"/>
      <c r="QNN48" s="126"/>
      <c r="QNO48" s="126"/>
      <c r="QNP48" s="126"/>
      <c r="QNQ48" s="126"/>
      <c r="QNR48" s="126"/>
      <c r="QNS48" s="126"/>
      <c r="QNT48" s="126"/>
      <c r="QNU48" s="126"/>
      <c r="QNV48" s="126"/>
      <c r="QNW48" s="126"/>
      <c r="QNX48" s="126"/>
      <c r="QNY48" s="126"/>
      <c r="QNZ48" s="126"/>
      <c r="QOA48" s="126"/>
      <c r="QOB48" s="126"/>
      <c r="QOC48" s="126"/>
      <c r="QOD48" s="126"/>
      <c r="QOE48" s="126"/>
      <c r="QOF48" s="126"/>
      <c r="QOG48" s="126"/>
      <c r="QOH48" s="126"/>
      <c r="QOI48" s="126"/>
      <c r="QOJ48" s="126"/>
      <c r="QOK48" s="126"/>
      <c r="QOL48" s="126"/>
      <c r="QOM48" s="126"/>
      <c r="QON48" s="126"/>
      <c r="QOO48" s="126"/>
      <c r="QOP48" s="126"/>
      <c r="QOQ48" s="126"/>
      <c r="QOR48" s="126"/>
      <c r="QOS48" s="126"/>
      <c r="QOT48" s="126"/>
      <c r="QOU48" s="126"/>
      <c r="QOV48" s="126"/>
      <c r="QOW48" s="126"/>
      <c r="QOX48" s="126"/>
      <c r="QOY48" s="126"/>
      <c r="QOZ48" s="126"/>
      <c r="QPA48" s="126"/>
      <c r="QPB48" s="126"/>
      <c r="QPC48" s="126"/>
      <c r="QPD48" s="126"/>
      <c r="QPE48" s="126"/>
      <c r="QPF48" s="126"/>
      <c r="QPG48" s="126"/>
      <c r="QPH48" s="126"/>
      <c r="QPI48" s="126"/>
      <c r="QPJ48" s="126"/>
      <c r="QPK48" s="126"/>
      <c r="QPL48" s="126"/>
      <c r="QPM48" s="126"/>
      <c r="QPN48" s="126"/>
      <c r="QPO48" s="126"/>
      <c r="QPP48" s="126"/>
      <c r="QPQ48" s="126"/>
      <c r="QPR48" s="126"/>
      <c r="QPS48" s="126"/>
      <c r="QPT48" s="126"/>
      <c r="QPU48" s="126"/>
      <c r="QPV48" s="126"/>
      <c r="QPW48" s="126"/>
      <c r="QPX48" s="126"/>
      <c r="QPY48" s="126"/>
      <c r="QPZ48" s="126"/>
      <c r="QQA48" s="126"/>
      <c r="QQB48" s="126"/>
      <c r="QQC48" s="126"/>
      <c r="QQD48" s="126"/>
      <c r="QQE48" s="126"/>
      <c r="QQF48" s="126"/>
      <c r="QQG48" s="126"/>
      <c r="QQH48" s="126"/>
      <c r="QQI48" s="126"/>
      <c r="QQJ48" s="126"/>
      <c r="QQK48" s="126"/>
      <c r="QQL48" s="126"/>
      <c r="QQM48" s="126"/>
      <c r="QQN48" s="126"/>
      <c r="QQO48" s="126"/>
      <c r="QQP48" s="126"/>
      <c r="QQQ48" s="126"/>
      <c r="QQR48" s="126"/>
      <c r="QQS48" s="126"/>
      <c r="QQT48" s="126"/>
      <c r="QQU48" s="126"/>
      <c r="QQV48" s="126"/>
      <c r="QQW48" s="126"/>
      <c r="QQX48" s="126"/>
      <c r="QQY48" s="126"/>
      <c r="QQZ48" s="126"/>
      <c r="QRA48" s="126"/>
      <c r="QRB48" s="126"/>
      <c r="QRC48" s="126"/>
      <c r="QRD48" s="126"/>
      <c r="QRE48" s="126"/>
      <c r="QRF48" s="126"/>
      <c r="QRG48" s="126"/>
      <c r="QRH48" s="126"/>
      <c r="QRI48" s="126"/>
      <c r="QRJ48" s="126"/>
      <c r="QRK48" s="126"/>
      <c r="QRL48" s="126"/>
      <c r="QRM48" s="126"/>
      <c r="QRN48" s="126"/>
      <c r="QRO48" s="126"/>
      <c r="QRP48" s="126"/>
      <c r="QRQ48" s="126"/>
      <c r="QRR48" s="126"/>
      <c r="QRS48" s="126"/>
      <c r="QRT48" s="126"/>
      <c r="QRU48" s="126"/>
      <c r="QRV48" s="126"/>
      <c r="QRW48" s="126"/>
      <c r="QRX48" s="126"/>
      <c r="QRY48" s="126"/>
      <c r="QRZ48" s="126"/>
      <c r="QSA48" s="126"/>
      <c r="QSB48" s="126"/>
      <c r="QSC48" s="126"/>
      <c r="QSD48" s="126"/>
      <c r="QSE48" s="126"/>
      <c r="QSF48" s="126"/>
      <c r="QSG48" s="126"/>
      <c r="QSH48" s="126"/>
      <c r="QSI48" s="126"/>
      <c r="QSJ48" s="126"/>
      <c r="QSK48" s="126"/>
      <c r="QSL48" s="126"/>
      <c r="QSM48" s="126"/>
      <c r="QSN48" s="126"/>
      <c r="QSO48" s="126"/>
      <c r="QSP48" s="126"/>
      <c r="QSQ48" s="126"/>
      <c r="QSR48" s="126"/>
      <c r="QSS48" s="126"/>
      <c r="QST48" s="126"/>
      <c r="QSU48" s="126"/>
      <c r="QSV48" s="126"/>
      <c r="QSW48" s="126"/>
      <c r="QSX48" s="126"/>
      <c r="QSY48" s="126"/>
      <c r="QSZ48" s="126"/>
      <c r="QTA48" s="126"/>
      <c r="QTB48" s="126"/>
      <c r="QTC48" s="126"/>
      <c r="QTD48" s="126"/>
      <c r="QTE48" s="126"/>
      <c r="QTF48" s="126"/>
      <c r="QTG48" s="126"/>
      <c r="QTH48" s="126"/>
      <c r="QTI48" s="126"/>
      <c r="QTJ48" s="126"/>
      <c r="QTK48" s="126"/>
      <c r="QTL48" s="126"/>
      <c r="QTM48" s="126"/>
      <c r="QTN48" s="126"/>
      <c r="QTO48" s="126"/>
      <c r="QTP48" s="126"/>
      <c r="QTQ48" s="126"/>
      <c r="QTR48" s="126"/>
      <c r="QTS48" s="126"/>
      <c r="QTT48" s="126"/>
      <c r="QTU48" s="126"/>
      <c r="QTV48" s="126"/>
      <c r="QTW48" s="126"/>
      <c r="QTX48" s="126"/>
      <c r="QTY48" s="126"/>
      <c r="QTZ48" s="126"/>
      <c r="QUA48" s="126"/>
      <c r="QUB48" s="126"/>
      <c r="QUC48" s="126"/>
      <c r="QUD48" s="126"/>
      <c r="QUE48" s="126"/>
      <c r="QUF48" s="126"/>
      <c r="QUG48" s="126"/>
      <c r="QUH48" s="126"/>
      <c r="QUI48" s="126"/>
      <c r="QUJ48" s="126"/>
      <c r="QUK48" s="126"/>
      <c r="QUL48" s="126"/>
      <c r="QUM48" s="126"/>
      <c r="QUN48" s="126"/>
      <c r="QUO48" s="126"/>
      <c r="QUP48" s="126"/>
      <c r="QUQ48" s="126"/>
      <c r="QUR48" s="126"/>
      <c r="QUS48" s="126"/>
      <c r="QUT48" s="126"/>
      <c r="QUU48" s="126"/>
      <c r="QUV48" s="126"/>
      <c r="QUW48" s="126"/>
      <c r="QUX48" s="126"/>
      <c r="QUY48" s="126"/>
      <c r="QUZ48" s="126"/>
      <c r="QVA48" s="126"/>
      <c r="QVB48" s="126"/>
      <c r="QVC48" s="126"/>
      <c r="QVD48" s="126"/>
      <c r="QVE48" s="126"/>
      <c r="QVF48" s="126"/>
      <c r="QVG48" s="126"/>
      <c r="QVH48" s="126"/>
      <c r="QVI48" s="126"/>
      <c r="QVJ48" s="126"/>
      <c r="QVK48" s="126"/>
      <c r="QVL48" s="126"/>
      <c r="QVM48" s="126"/>
      <c r="QVN48" s="126"/>
      <c r="QVO48" s="126"/>
      <c r="QVP48" s="126"/>
      <c r="QVQ48" s="126"/>
      <c r="QVR48" s="126"/>
      <c r="QVS48" s="126"/>
      <c r="QVT48" s="126"/>
      <c r="QVU48" s="126"/>
      <c r="QVV48" s="126"/>
      <c r="QVW48" s="126"/>
      <c r="QVX48" s="126"/>
      <c r="QVY48" s="126"/>
      <c r="QVZ48" s="126"/>
      <c r="QWA48" s="126"/>
      <c r="QWB48" s="126"/>
      <c r="QWC48" s="126"/>
      <c r="QWD48" s="126"/>
      <c r="QWE48" s="126"/>
      <c r="QWF48" s="126"/>
      <c r="QWG48" s="126"/>
      <c r="QWH48" s="126"/>
      <c r="QWI48" s="126"/>
      <c r="QWJ48" s="126"/>
      <c r="QWK48" s="126"/>
      <c r="QWL48" s="126"/>
      <c r="QWM48" s="126"/>
      <c r="QWN48" s="126"/>
      <c r="QWO48" s="126"/>
      <c r="QWP48" s="126"/>
      <c r="QWQ48" s="126"/>
      <c r="QWR48" s="126"/>
      <c r="QWS48" s="126"/>
      <c r="QWT48" s="126"/>
      <c r="QWU48" s="126"/>
      <c r="QWV48" s="126"/>
      <c r="QWW48" s="126"/>
      <c r="QWX48" s="126"/>
      <c r="QWY48" s="126"/>
      <c r="QWZ48" s="126"/>
      <c r="QXA48" s="126"/>
      <c r="QXB48" s="126"/>
      <c r="QXC48" s="126"/>
      <c r="QXD48" s="126"/>
      <c r="QXE48" s="126"/>
      <c r="QXF48" s="126"/>
      <c r="QXG48" s="126"/>
      <c r="QXH48" s="126"/>
      <c r="QXI48" s="126"/>
      <c r="QXJ48" s="126"/>
      <c r="QXK48" s="126"/>
      <c r="QXL48" s="126"/>
      <c r="QXM48" s="126"/>
      <c r="QXN48" s="126"/>
      <c r="QXO48" s="126"/>
      <c r="QXP48" s="126"/>
      <c r="QXQ48" s="126"/>
      <c r="QXR48" s="126"/>
      <c r="QXS48" s="126"/>
      <c r="QXT48" s="126"/>
      <c r="QXU48" s="126"/>
      <c r="QXV48" s="126"/>
      <c r="QXW48" s="126"/>
      <c r="QXX48" s="126"/>
      <c r="QXY48" s="126"/>
      <c r="QXZ48" s="126"/>
      <c r="QYA48" s="126"/>
      <c r="QYB48" s="126"/>
      <c r="QYC48" s="126"/>
      <c r="QYD48" s="126"/>
      <c r="QYE48" s="126"/>
      <c r="QYF48" s="126"/>
      <c r="QYG48" s="126"/>
      <c r="QYH48" s="126"/>
      <c r="QYI48" s="126"/>
      <c r="QYJ48" s="126"/>
      <c r="QYK48" s="126"/>
      <c r="QYL48" s="126"/>
      <c r="QYM48" s="126"/>
      <c r="QYN48" s="126"/>
      <c r="QYO48" s="126"/>
      <c r="QYP48" s="126"/>
      <c r="QYQ48" s="126"/>
      <c r="QYR48" s="126"/>
      <c r="QYS48" s="126"/>
      <c r="QYT48" s="126"/>
      <c r="QYU48" s="126"/>
      <c r="QYV48" s="126"/>
      <c r="QYW48" s="126"/>
      <c r="QYX48" s="126"/>
      <c r="QYY48" s="126"/>
      <c r="QYZ48" s="126"/>
      <c r="QZA48" s="126"/>
      <c r="QZB48" s="126"/>
      <c r="QZC48" s="126"/>
      <c r="QZD48" s="126"/>
      <c r="QZE48" s="126"/>
      <c r="QZF48" s="126"/>
      <c r="QZG48" s="126"/>
      <c r="QZH48" s="126"/>
      <c r="QZI48" s="126"/>
      <c r="QZJ48" s="126"/>
      <c r="QZK48" s="126"/>
      <c r="QZL48" s="126"/>
      <c r="QZM48" s="126"/>
      <c r="QZN48" s="126"/>
      <c r="QZO48" s="126"/>
      <c r="QZP48" s="126"/>
      <c r="QZQ48" s="126"/>
      <c r="QZR48" s="126"/>
      <c r="QZS48" s="126"/>
      <c r="QZT48" s="126"/>
      <c r="QZU48" s="126"/>
      <c r="QZV48" s="126"/>
      <c r="QZW48" s="126"/>
      <c r="QZX48" s="126"/>
      <c r="QZY48" s="126"/>
      <c r="QZZ48" s="126"/>
      <c r="RAA48" s="126"/>
      <c r="RAB48" s="126"/>
      <c r="RAC48" s="126"/>
      <c r="RAD48" s="126"/>
      <c r="RAE48" s="126"/>
      <c r="RAF48" s="126"/>
      <c r="RAG48" s="126"/>
      <c r="RAH48" s="126"/>
      <c r="RAI48" s="126"/>
      <c r="RAJ48" s="126"/>
      <c r="RAK48" s="126"/>
      <c r="RAL48" s="126"/>
      <c r="RAM48" s="126"/>
      <c r="RAN48" s="126"/>
      <c r="RAO48" s="126"/>
      <c r="RAP48" s="126"/>
      <c r="RAQ48" s="126"/>
      <c r="RAR48" s="126"/>
      <c r="RAS48" s="126"/>
      <c r="RAT48" s="126"/>
      <c r="RAU48" s="126"/>
      <c r="RAV48" s="126"/>
      <c r="RAW48" s="126"/>
      <c r="RAX48" s="126"/>
      <c r="RAY48" s="126"/>
      <c r="RAZ48" s="126"/>
      <c r="RBA48" s="126"/>
      <c r="RBB48" s="126"/>
      <c r="RBC48" s="126"/>
      <c r="RBD48" s="126"/>
      <c r="RBE48" s="126"/>
      <c r="RBF48" s="126"/>
      <c r="RBG48" s="126"/>
      <c r="RBH48" s="126"/>
      <c r="RBI48" s="126"/>
      <c r="RBJ48" s="126"/>
      <c r="RBK48" s="126"/>
      <c r="RBL48" s="126"/>
      <c r="RBM48" s="126"/>
      <c r="RBN48" s="126"/>
      <c r="RBO48" s="126"/>
      <c r="RBP48" s="126"/>
      <c r="RBQ48" s="126"/>
      <c r="RBR48" s="126"/>
      <c r="RBS48" s="126"/>
      <c r="RBT48" s="126"/>
      <c r="RBU48" s="126"/>
      <c r="RBV48" s="126"/>
      <c r="RBW48" s="126"/>
      <c r="RBX48" s="126"/>
      <c r="RBY48" s="126"/>
      <c r="RBZ48" s="126"/>
      <c r="RCA48" s="126"/>
      <c r="RCB48" s="126"/>
      <c r="RCC48" s="126"/>
      <c r="RCD48" s="126"/>
      <c r="RCE48" s="126"/>
      <c r="RCF48" s="126"/>
      <c r="RCG48" s="126"/>
      <c r="RCH48" s="126"/>
      <c r="RCI48" s="126"/>
      <c r="RCJ48" s="126"/>
      <c r="RCK48" s="126"/>
      <c r="RCL48" s="126"/>
      <c r="RCM48" s="126"/>
      <c r="RCN48" s="126"/>
      <c r="RCO48" s="126"/>
      <c r="RCP48" s="126"/>
      <c r="RCQ48" s="126"/>
      <c r="RCR48" s="126"/>
      <c r="RCS48" s="126"/>
      <c r="RCT48" s="126"/>
      <c r="RCU48" s="126"/>
      <c r="RCV48" s="126"/>
      <c r="RCW48" s="126"/>
      <c r="RCX48" s="126"/>
      <c r="RCY48" s="126"/>
      <c r="RCZ48" s="126"/>
      <c r="RDA48" s="126"/>
      <c r="RDB48" s="126"/>
      <c r="RDC48" s="126"/>
      <c r="RDD48" s="126"/>
      <c r="RDE48" s="126"/>
      <c r="RDF48" s="126"/>
      <c r="RDG48" s="126"/>
      <c r="RDH48" s="126"/>
      <c r="RDI48" s="126"/>
      <c r="RDJ48" s="126"/>
      <c r="RDK48" s="126"/>
      <c r="RDL48" s="126"/>
      <c r="RDM48" s="126"/>
      <c r="RDN48" s="126"/>
      <c r="RDO48" s="126"/>
      <c r="RDP48" s="126"/>
      <c r="RDQ48" s="126"/>
      <c r="RDR48" s="126"/>
      <c r="RDS48" s="126"/>
      <c r="RDT48" s="126"/>
      <c r="RDU48" s="126"/>
      <c r="RDV48" s="126"/>
      <c r="RDW48" s="126"/>
      <c r="RDX48" s="126"/>
      <c r="RDY48" s="126"/>
      <c r="RDZ48" s="126"/>
      <c r="REA48" s="126"/>
      <c r="REB48" s="126"/>
      <c r="REC48" s="126"/>
      <c r="RED48" s="126"/>
      <c r="REE48" s="126"/>
      <c r="REF48" s="126"/>
      <c r="REG48" s="126"/>
      <c r="REH48" s="126"/>
      <c r="REI48" s="126"/>
      <c r="REJ48" s="126"/>
      <c r="REK48" s="126"/>
      <c r="REL48" s="126"/>
      <c r="REM48" s="126"/>
      <c r="REN48" s="126"/>
      <c r="REO48" s="126"/>
      <c r="REP48" s="126"/>
      <c r="REQ48" s="126"/>
      <c r="RER48" s="126"/>
      <c r="RES48" s="126"/>
      <c r="RET48" s="126"/>
      <c r="REU48" s="126"/>
      <c r="REV48" s="126"/>
      <c r="REW48" s="126"/>
      <c r="REX48" s="126"/>
      <c r="REY48" s="126"/>
      <c r="REZ48" s="126"/>
      <c r="RFA48" s="126"/>
      <c r="RFB48" s="126"/>
      <c r="RFC48" s="126"/>
      <c r="RFD48" s="126"/>
      <c r="RFE48" s="126"/>
      <c r="RFF48" s="126"/>
      <c r="RFG48" s="126"/>
      <c r="RFH48" s="126"/>
      <c r="RFI48" s="126"/>
      <c r="RFJ48" s="126"/>
      <c r="RFK48" s="126"/>
      <c r="RFL48" s="126"/>
      <c r="RFM48" s="126"/>
      <c r="RFN48" s="126"/>
      <c r="RFO48" s="126"/>
      <c r="RFP48" s="126"/>
      <c r="RFQ48" s="126"/>
      <c r="RFR48" s="126"/>
      <c r="RFS48" s="126"/>
      <c r="RFT48" s="126"/>
      <c r="RFU48" s="126"/>
      <c r="RFV48" s="126"/>
      <c r="RFW48" s="126"/>
      <c r="RFX48" s="126"/>
      <c r="RFY48" s="126"/>
      <c r="RFZ48" s="126"/>
      <c r="RGA48" s="126"/>
      <c r="RGB48" s="126"/>
      <c r="RGC48" s="126"/>
      <c r="RGD48" s="126"/>
      <c r="RGE48" s="126"/>
      <c r="RGF48" s="126"/>
      <c r="RGG48" s="126"/>
      <c r="RGH48" s="126"/>
      <c r="RGI48" s="126"/>
      <c r="RGJ48" s="126"/>
      <c r="RGK48" s="126"/>
      <c r="RGL48" s="126"/>
      <c r="RGM48" s="126"/>
      <c r="RGN48" s="126"/>
      <c r="RGO48" s="126"/>
      <c r="RGP48" s="126"/>
      <c r="RGQ48" s="126"/>
      <c r="RGR48" s="126"/>
      <c r="RGS48" s="126"/>
      <c r="RGT48" s="126"/>
      <c r="RGU48" s="126"/>
      <c r="RGV48" s="126"/>
      <c r="RGW48" s="126"/>
      <c r="RGX48" s="126"/>
      <c r="RGY48" s="126"/>
      <c r="RGZ48" s="126"/>
      <c r="RHA48" s="126"/>
      <c r="RHB48" s="126"/>
      <c r="RHC48" s="126"/>
      <c r="RHD48" s="126"/>
      <c r="RHE48" s="126"/>
      <c r="RHF48" s="126"/>
      <c r="RHG48" s="126"/>
      <c r="RHH48" s="126"/>
      <c r="RHI48" s="126"/>
      <c r="RHJ48" s="126"/>
      <c r="RHK48" s="126"/>
      <c r="RHL48" s="126"/>
      <c r="RHM48" s="126"/>
      <c r="RHN48" s="126"/>
      <c r="RHO48" s="126"/>
      <c r="RHP48" s="126"/>
      <c r="RHQ48" s="126"/>
      <c r="RHR48" s="126"/>
      <c r="RHS48" s="126"/>
      <c r="RHT48" s="126"/>
      <c r="RHU48" s="126"/>
      <c r="RHV48" s="126"/>
      <c r="RHW48" s="126"/>
      <c r="RHX48" s="126"/>
      <c r="RHY48" s="126"/>
      <c r="RHZ48" s="126"/>
      <c r="RIA48" s="126"/>
      <c r="RIB48" s="126"/>
      <c r="RIC48" s="126"/>
      <c r="RID48" s="126"/>
      <c r="RIE48" s="126"/>
      <c r="RIF48" s="126"/>
      <c r="RIG48" s="126"/>
      <c r="RIH48" s="126"/>
      <c r="RII48" s="126"/>
      <c r="RIJ48" s="126"/>
      <c r="RIK48" s="126"/>
      <c r="RIL48" s="126"/>
      <c r="RIM48" s="126"/>
      <c r="RIN48" s="126"/>
      <c r="RIO48" s="126"/>
      <c r="RIP48" s="126"/>
      <c r="RIQ48" s="126"/>
      <c r="RIR48" s="126"/>
      <c r="RIS48" s="126"/>
      <c r="RIT48" s="126"/>
      <c r="RIU48" s="126"/>
      <c r="RIV48" s="126"/>
      <c r="RIW48" s="126"/>
      <c r="RIX48" s="126"/>
      <c r="RIY48" s="126"/>
      <c r="RIZ48" s="126"/>
      <c r="RJA48" s="126"/>
      <c r="RJB48" s="126"/>
      <c r="RJC48" s="126"/>
      <c r="RJD48" s="126"/>
      <c r="RJE48" s="126"/>
      <c r="RJF48" s="126"/>
      <c r="RJG48" s="126"/>
      <c r="RJH48" s="126"/>
      <c r="RJI48" s="126"/>
      <c r="RJJ48" s="126"/>
      <c r="RJK48" s="126"/>
      <c r="RJL48" s="126"/>
      <c r="RJM48" s="126"/>
      <c r="RJN48" s="126"/>
      <c r="RJO48" s="126"/>
      <c r="RJP48" s="126"/>
      <c r="RJQ48" s="126"/>
      <c r="RJR48" s="126"/>
      <c r="RJS48" s="126"/>
      <c r="RJT48" s="126"/>
      <c r="RJU48" s="126"/>
      <c r="RJV48" s="126"/>
      <c r="RJW48" s="126"/>
      <c r="RJX48" s="126"/>
      <c r="RJY48" s="126"/>
      <c r="RJZ48" s="126"/>
      <c r="RKA48" s="126"/>
      <c r="RKB48" s="126"/>
      <c r="RKC48" s="126"/>
      <c r="RKD48" s="126"/>
      <c r="RKE48" s="126"/>
      <c r="RKF48" s="126"/>
      <c r="RKG48" s="126"/>
      <c r="RKH48" s="126"/>
      <c r="RKI48" s="126"/>
      <c r="RKJ48" s="126"/>
      <c r="RKK48" s="126"/>
      <c r="RKL48" s="126"/>
      <c r="RKM48" s="126"/>
      <c r="RKN48" s="126"/>
      <c r="RKO48" s="126"/>
      <c r="RKP48" s="126"/>
      <c r="RKQ48" s="126"/>
      <c r="RKR48" s="126"/>
      <c r="RKS48" s="126"/>
      <c r="RKT48" s="126"/>
      <c r="RKU48" s="126"/>
      <c r="RKV48" s="126"/>
      <c r="RKW48" s="126"/>
      <c r="RKX48" s="126"/>
      <c r="RKY48" s="126"/>
      <c r="RKZ48" s="126"/>
      <c r="RLA48" s="126"/>
      <c r="RLB48" s="126"/>
      <c r="RLC48" s="126"/>
      <c r="RLD48" s="126"/>
      <c r="RLE48" s="126"/>
      <c r="RLF48" s="126"/>
      <c r="RLG48" s="126"/>
      <c r="RLH48" s="126"/>
      <c r="RLI48" s="126"/>
      <c r="RLJ48" s="126"/>
      <c r="RLK48" s="126"/>
      <c r="RLL48" s="126"/>
      <c r="RLM48" s="126"/>
      <c r="RLN48" s="126"/>
      <c r="RLO48" s="126"/>
      <c r="RLP48" s="126"/>
      <c r="RLQ48" s="126"/>
      <c r="RLR48" s="126"/>
      <c r="RLS48" s="126"/>
      <c r="RLT48" s="126"/>
      <c r="RLU48" s="126"/>
      <c r="RLV48" s="126"/>
      <c r="RLW48" s="126"/>
      <c r="RLX48" s="126"/>
      <c r="RLY48" s="126"/>
      <c r="RLZ48" s="126"/>
      <c r="RMA48" s="126"/>
      <c r="RMB48" s="126"/>
      <c r="RMC48" s="126"/>
      <c r="RMD48" s="126"/>
      <c r="RME48" s="126"/>
      <c r="RMF48" s="126"/>
      <c r="RMG48" s="126"/>
      <c r="RMH48" s="126"/>
      <c r="RMI48" s="126"/>
      <c r="RMJ48" s="126"/>
      <c r="RMK48" s="126"/>
      <c r="RML48" s="126"/>
      <c r="RMM48" s="126"/>
      <c r="RMN48" s="126"/>
      <c r="RMO48" s="126"/>
      <c r="RMP48" s="126"/>
      <c r="RMQ48" s="126"/>
      <c r="RMR48" s="126"/>
      <c r="RMS48" s="126"/>
      <c r="RMT48" s="126"/>
      <c r="RMU48" s="126"/>
      <c r="RMV48" s="126"/>
      <c r="RMW48" s="126"/>
      <c r="RMX48" s="126"/>
      <c r="RMY48" s="126"/>
      <c r="RMZ48" s="126"/>
      <c r="RNA48" s="126"/>
      <c r="RNB48" s="126"/>
      <c r="RNC48" s="126"/>
      <c r="RND48" s="126"/>
      <c r="RNE48" s="126"/>
      <c r="RNF48" s="126"/>
      <c r="RNG48" s="126"/>
      <c r="RNH48" s="126"/>
      <c r="RNI48" s="126"/>
      <c r="RNJ48" s="126"/>
      <c r="RNK48" s="126"/>
      <c r="RNL48" s="126"/>
      <c r="RNM48" s="126"/>
      <c r="RNN48" s="126"/>
      <c r="RNO48" s="126"/>
      <c r="RNP48" s="126"/>
      <c r="RNQ48" s="126"/>
      <c r="RNR48" s="126"/>
      <c r="RNS48" s="126"/>
      <c r="RNT48" s="126"/>
      <c r="RNU48" s="126"/>
      <c r="RNV48" s="126"/>
      <c r="RNW48" s="126"/>
      <c r="RNX48" s="126"/>
      <c r="RNY48" s="126"/>
      <c r="RNZ48" s="126"/>
      <c r="ROA48" s="126"/>
      <c r="ROB48" s="126"/>
      <c r="ROC48" s="126"/>
      <c r="ROD48" s="126"/>
      <c r="ROE48" s="126"/>
      <c r="ROF48" s="126"/>
      <c r="ROG48" s="126"/>
      <c r="ROH48" s="126"/>
      <c r="ROI48" s="126"/>
      <c r="ROJ48" s="126"/>
      <c r="ROK48" s="126"/>
      <c r="ROL48" s="126"/>
      <c r="ROM48" s="126"/>
      <c r="RON48" s="126"/>
      <c r="ROO48" s="126"/>
      <c r="ROP48" s="126"/>
      <c r="ROQ48" s="126"/>
      <c r="ROR48" s="126"/>
      <c r="ROS48" s="126"/>
      <c r="ROT48" s="126"/>
      <c r="ROU48" s="126"/>
      <c r="ROV48" s="126"/>
      <c r="ROW48" s="126"/>
      <c r="ROX48" s="126"/>
      <c r="ROY48" s="126"/>
      <c r="ROZ48" s="126"/>
      <c r="RPA48" s="126"/>
      <c r="RPB48" s="126"/>
      <c r="RPC48" s="126"/>
      <c r="RPD48" s="126"/>
      <c r="RPE48" s="126"/>
      <c r="RPF48" s="126"/>
      <c r="RPG48" s="126"/>
      <c r="RPH48" s="126"/>
      <c r="RPI48" s="126"/>
      <c r="RPJ48" s="126"/>
      <c r="RPK48" s="126"/>
      <c r="RPL48" s="126"/>
      <c r="RPM48" s="126"/>
      <c r="RPN48" s="126"/>
      <c r="RPO48" s="126"/>
      <c r="RPP48" s="126"/>
      <c r="RPQ48" s="126"/>
      <c r="RPR48" s="126"/>
      <c r="RPS48" s="126"/>
      <c r="RPT48" s="126"/>
      <c r="RPU48" s="126"/>
      <c r="RPV48" s="126"/>
      <c r="RPW48" s="126"/>
      <c r="RPX48" s="126"/>
      <c r="RPY48" s="126"/>
      <c r="RPZ48" s="126"/>
      <c r="RQA48" s="126"/>
      <c r="RQB48" s="126"/>
      <c r="RQC48" s="126"/>
      <c r="RQD48" s="126"/>
      <c r="RQE48" s="126"/>
      <c r="RQF48" s="126"/>
      <c r="RQG48" s="126"/>
      <c r="RQH48" s="126"/>
      <c r="RQI48" s="126"/>
      <c r="RQJ48" s="126"/>
      <c r="RQK48" s="126"/>
      <c r="RQL48" s="126"/>
      <c r="RQM48" s="126"/>
      <c r="RQN48" s="126"/>
      <c r="RQO48" s="126"/>
      <c r="RQP48" s="126"/>
      <c r="RQQ48" s="126"/>
      <c r="RQR48" s="126"/>
      <c r="RQS48" s="126"/>
      <c r="RQT48" s="126"/>
      <c r="RQU48" s="126"/>
      <c r="RQV48" s="126"/>
      <c r="RQW48" s="126"/>
      <c r="RQX48" s="126"/>
      <c r="RQY48" s="126"/>
      <c r="RQZ48" s="126"/>
      <c r="RRA48" s="126"/>
      <c r="RRB48" s="126"/>
      <c r="RRC48" s="126"/>
      <c r="RRD48" s="126"/>
      <c r="RRE48" s="126"/>
      <c r="RRF48" s="126"/>
      <c r="RRG48" s="126"/>
      <c r="RRH48" s="126"/>
      <c r="RRI48" s="126"/>
      <c r="RRJ48" s="126"/>
      <c r="RRK48" s="126"/>
      <c r="RRL48" s="126"/>
      <c r="RRM48" s="126"/>
      <c r="RRN48" s="126"/>
      <c r="RRO48" s="126"/>
      <c r="RRP48" s="126"/>
      <c r="RRQ48" s="126"/>
      <c r="RRR48" s="126"/>
      <c r="RRS48" s="126"/>
      <c r="RRT48" s="126"/>
      <c r="RRU48" s="126"/>
      <c r="RRV48" s="126"/>
      <c r="RRW48" s="126"/>
      <c r="RRX48" s="126"/>
      <c r="RRY48" s="126"/>
      <c r="RRZ48" s="126"/>
      <c r="RSA48" s="126"/>
      <c r="RSB48" s="126"/>
      <c r="RSC48" s="126"/>
      <c r="RSD48" s="126"/>
      <c r="RSE48" s="126"/>
      <c r="RSF48" s="126"/>
      <c r="RSG48" s="126"/>
      <c r="RSH48" s="126"/>
      <c r="RSI48" s="126"/>
      <c r="RSJ48" s="126"/>
      <c r="RSK48" s="126"/>
      <c r="RSL48" s="126"/>
      <c r="RSM48" s="126"/>
      <c r="RSN48" s="126"/>
      <c r="RSO48" s="126"/>
      <c r="RSP48" s="126"/>
      <c r="RSQ48" s="126"/>
      <c r="RSR48" s="126"/>
      <c r="RSS48" s="126"/>
      <c r="RST48" s="126"/>
      <c r="RSU48" s="126"/>
      <c r="RSV48" s="126"/>
      <c r="RSW48" s="126"/>
      <c r="RSX48" s="126"/>
      <c r="RSY48" s="126"/>
      <c r="RSZ48" s="126"/>
      <c r="RTA48" s="126"/>
      <c r="RTB48" s="126"/>
      <c r="RTC48" s="126"/>
      <c r="RTD48" s="126"/>
      <c r="RTE48" s="126"/>
      <c r="RTF48" s="126"/>
      <c r="RTG48" s="126"/>
      <c r="RTH48" s="126"/>
      <c r="RTI48" s="126"/>
      <c r="RTJ48" s="126"/>
      <c r="RTK48" s="126"/>
      <c r="RTL48" s="126"/>
      <c r="RTM48" s="126"/>
      <c r="RTN48" s="126"/>
      <c r="RTO48" s="126"/>
      <c r="RTP48" s="126"/>
      <c r="RTQ48" s="126"/>
      <c r="RTR48" s="126"/>
      <c r="RTS48" s="126"/>
      <c r="RTT48" s="126"/>
      <c r="RTU48" s="126"/>
      <c r="RTV48" s="126"/>
      <c r="RTW48" s="126"/>
      <c r="RTX48" s="126"/>
      <c r="RTY48" s="126"/>
      <c r="RTZ48" s="126"/>
      <c r="RUA48" s="126"/>
      <c r="RUB48" s="126"/>
      <c r="RUC48" s="126"/>
      <c r="RUD48" s="126"/>
      <c r="RUE48" s="126"/>
      <c r="RUF48" s="126"/>
      <c r="RUG48" s="126"/>
      <c r="RUH48" s="126"/>
      <c r="RUI48" s="126"/>
      <c r="RUJ48" s="126"/>
      <c r="RUK48" s="126"/>
      <c r="RUL48" s="126"/>
      <c r="RUM48" s="126"/>
      <c r="RUN48" s="126"/>
      <c r="RUO48" s="126"/>
      <c r="RUP48" s="126"/>
      <c r="RUQ48" s="126"/>
      <c r="RUR48" s="126"/>
      <c r="RUS48" s="126"/>
      <c r="RUT48" s="126"/>
      <c r="RUU48" s="126"/>
      <c r="RUV48" s="126"/>
      <c r="RUW48" s="126"/>
      <c r="RUX48" s="126"/>
      <c r="RUY48" s="126"/>
      <c r="RUZ48" s="126"/>
      <c r="RVA48" s="126"/>
      <c r="RVB48" s="126"/>
      <c r="RVC48" s="126"/>
      <c r="RVD48" s="126"/>
      <c r="RVE48" s="126"/>
      <c r="RVF48" s="126"/>
      <c r="RVG48" s="126"/>
      <c r="RVH48" s="126"/>
      <c r="RVI48" s="126"/>
      <c r="RVJ48" s="126"/>
      <c r="RVK48" s="126"/>
      <c r="RVL48" s="126"/>
      <c r="RVM48" s="126"/>
      <c r="RVN48" s="126"/>
      <c r="RVO48" s="126"/>
      <c r="RVP48" s="126"/>
      <c r="RVQ48" s="126"/>
      <c r="RVR48" s="126"/>
      <c r="RVS48" s="126"/>
      <c r="RVT48" s="126"/>
      <c r="RVU48" s="126"/>
      <c r="RVV48" s="126"/>
      <c r="RVW48" s="126"/>
      <c r="RVX48" s="126"/>
      <c r="RVY48" s="126"/>
      <c r="RVZ48" s="126"/>
      <c r="RWA48" s="126"/>
      <c r="RWB48" s="126"/>
      <c r="RWC48" s="126"/>
      <c r="RWD48" s="126"/>
      <c r="RWE48" s="126"/>
      <c r="RWF48" s="126"/>
      <c r="RWG48" s="126"/>
      <c r="RWH48" s="126"/>
      <c r="RWI48" s="126"/>
      <c r="RWJ48" s="126"/>
      <c r="RWK48" s="126"/>
      <c r="RWL48" s="126"/>
      <c r="RWM48" s="126"/>
      <c r="RWN48" s="126"/>
      <c r="RWO48" s="126"/>
      <c r="RWP48" s="126"/>
      <c r="RWQ48" s="126"/>
      <c r="RWR48" s="126"/>
      <c r="RWS48" s="126"/>
      <c r="RWT48" s="126"/>
      <c r="RWU48" s="126"/>
      <c r="RWV48" s="126"/>
      <c r="RWW48" s="126"/>
      <c r="RWX48" s="126"/>
      <c r="RWY48" s="126"/>
      <c r="RWZ48" s="126"/>
      <c r="RXA48" s="126"/>
      <c r="RXB48" s="126"/>
      <c r="RXC48" s="126"/>
      <c r="RXD48" s="126"/>
      <c r="RXE48" s="126"/>
      <c r="RXF48" s="126"/>
      <c r="RXG48" s="126"/>
      <c r="RXH48" s="126"/>
      <c r="RXI48" s="126"/>
      <c r="RXJ48" s="126"/>
      <c r="RXK48" s="126"/>
      <c r="RXL48" s="126"/>
      <c r="RXM48" s="126"/>
      <c r="RXN48" s="126"/>
      <c r="RXO48" s="126"/>
      <c r="RXP48" s="126"/>
      <c r="RXQ48" s="126"/>
      <c r="RXR48" s="126"/>
      <c r="RXS48" s="126"/>
      <c r="RXT48" s="126"/>
      <c r="RXU48" s="126"/>
      <c r="RXV48" s="126"/>
      <c r="RXW48" s="126"/>
      <c r="RXX48" s="126"/>
      <c r="RXY48" s="126"/>
      <c r="RXZ48" s="126"/>
      <c r="RYA48" s="126"/>
      <c r="RYB48" s="126"/>
      <c r="RYC48" s="126"/>
      <c r="RYD48" s="126"/>
      <c r="RYE48" s="126"/>
      <c r="RYF48" s="126"/>
      <c r="RYG48" s="126"/>
      <c r="RYH48" s="126"/>
      <c r="RYI48" s="126"/>
      <c r="RYJ48" s="126"/>
      <c r="RYK48" s="126"/>
      <c r="RYL48" s="126"/>
      <c r="RYM48" s="126"/>
      <c r="RYN48" s="126"/>
      <c r="RYO48" s="126"/>
      <c r="RYP48" s="126"/>
      <c r="RYQ48" s="126"/>
      <c r="RYR48" s="126"/>
      <c r="RYS48" s="126"/>
      <c r="RYT48" s="126"/>
      <c r="RYU48" s="126"/>
      <c r="RYV48" s="126"/>
      <c r="RYW48" s="126"/>
      <c r="RYX48" s="126"/>
      <c r="RYY48" s="126"/>
      <c r="RYZ48" s="126"/>
      <c r="RZA48" s="126"/>
      <c r="RZB48" s="126"/>
      <c r="RZC48" s="126"/>
      <c r="RZD48" s="126"/>
      <c r="RZE48" s="126"/>
      <c r="RZF48" s="126"/>
      <c r="RZG48" s="126"/>
      <c r="RZH48" s="126"/>
      <c r="RZI48" s="126"/>
      <c r="RZJ48" s="126"/>
      <c r="RZK48" s="126"/>
      <c r="RZL48" s="126"/>
      <c r="RZM48" s="126"/>
      <c r="RZN48" s="126"/>
      <c r="RZO48" s="126"/>
      <c r="RZP48" s="126"/>
      <c r="RZQ48" s="126"/>
      <c r="RZR48" s="126"/>
      <c r="RZS48" s="126"/>
      <c r="RZT48" s="126"/>
      <c r="RZU48" s="126"/>
      <c r="RZV48" s="126"/>
      <c r="RZW48" s="126"/>
      <c r="RZX48" s="126"/>
      <c r="RZY48" s="126"/>
      <c r="RZZ48" s="126"/>
      <c r="SAA48" s="126"/>
      <c r="SAB48" s="126"/>
      <c r="SAC48" s="126"/>
      <c r="SAD48" s="126"/>
      <c r="SAE48" s="126"/>
      <c r="SAF48" s="126"/>
      <c r="SAG48" s="126"/>
      <c r="SAH48" s="126"/>
      <c r="SAI48" s="126"/>
      <c r="SAJ48" s="126"/>
      <c r="SAK48" s="126"/>
      <c r="SAL48" s="126"/>
      <c r="SAM48" s="126"/>
      <c r="SAN48" s="126"/>
      <c r="SAO48" s="126"/>
      <c r="SAP48" s="126"/>
      <c r="SAQ48" s="126"/>
      <c r="SAR48" s="126"/>
      <c r="SAS48" s="126"/>
      <c r="SAT48" s="126"/>
      <c r="SAU48" s="126"/>
      <c r="SAV48" s="126"/>
      <c r="SAW48" s="126"/>
      <c r="SAX48" s="126"/>
      <c r="SAY48" s="126"/>
      <c r="SAZ48" s="126"/>
      <c r="SBA48" s="126"/>
      <c r="SBB48" s="126"/>
      <c r="SBC48" s="126"/>
      <c r="SBD48" s="126"/>
      <c r="SBE48" s="126"/>
      <c r="SBF48" s="126"/>
      <c r="SBG48" s="126"/>
      <c r="SBH48" s="126"/>
      <c r="SBI48" s="126"/>
      <c r="SBJ48" s="126"/>
      <c r="SBK48" s="126"/>
      <c r="SBL48" s="126"/>
      <c r="SBM48" s="126"/>
      <c r="SBN48" s="126"/>
      <c r="SBO48" s="126"/>
      <c r="SBP48" s="126"/>
      <c r="SBQ48" s="126"/>
      <c r="SBR48" s="126"/>
      <c r="SBS48" s="126"/>
      <c r="SBT48" s="126"/>
      <c r="SBU48" s="126"/>
      <c r="SBV48" s="126"/>
      <c r="SBW48" s="126"/>
      <c r="SBX48" s="126"/>
      <c r="SBY48" s="126"/>
      <c r="SBZ48" s="126"/>
      <c r="SCA48" s="126"/>
      <c r="SCB48" s="126"/>
      <c r="SCC48" s="126"/>
      <c r="SCD48" s="126"/>
      <c r="SCE48" s="126"/>
      <c r="SCF48" s="126"/>
      <c r="SCG48" s="126"/>
      <c r="SCH48" s="126"/>
      <c r="SCI48" s="126"/>
      <c r="SCJ48" s="126"/>
      <c r="SCK48" s="126"/>
      <c r="SCL48" s="126"/>
      <c r="SCM48" s="126"/>
      <c r="SCN48" s="126"/>
      <c r="SCO48" s="126"/>
      <c r="SCP48" s="126"/>
      <c r="SCQ48" s="126"/>
      <c r="SCR48" s="126"/>
      <c r="SCS48" s="126"/>
      <c r="SCT48" s="126"/>
      <c r="SCU48" s="126"/>
      <c r="SCV48" s="126"/>
      <c r="SCW48" s="126"/>
      <c r="SCX48" s="126"/>
      <c r="SCY48" s="126"/>
      <c r="SCZ48" s="126"/>
      <c r="SDA48" s="126"/>
      <c r="SDB48" s="126"/>
      <c r="SDC48" s="126"/>
      <c r="SDD48" s="126"/>
      <c r="SDE48" s="126"/>
      <c r="SDF48" s="126"/>
      <c r="SDG48" s="126"/>
      <c r="SDH48" s="126"/>
      <c r="SDI48" s="126"/>
      <c r="SDJ48" s="126"/>
      <c r="SDK48" s="126"/>
      <c r="SDL48" s="126"/>
      <c r="SDM48" s="126"/>
      <c r="SDN48" s="126"/>
      <c r="SDO48" s="126"/>
      <c r="SDP48" s="126"/>
      <c r="SDQ48" s="126"/>
      <c r="SDR48" s="126"/>
      <c r="SDS48" s="126"/>
      <c r="SDT48" s="126"/>
      <c r="SDU48" s="126"/>
      <c r="SDV48" s="126"/>
      <c r="SDW48" s="126"/>
      <c r="SDX48" s="126"/>
      <c r="SDY48" s="126"/>
      <c r="SDZ48" s="126"/>
      <c r="SEA48" s="126"/>
      <c r="SEB48" s="126"/>
      <c r="SEC48" s="126"/>
      <c r="SED48" s="126"/>
      <c r="SEE48" s="126"/>
      <c r="SEF48" s="126"/>
      <c r="SEG48" s="126"/>
      <c r="SEH48" s="126"/>
      <c r="SEI48" s="126"/>
      <c r="SEJ48" s="126"/>
      <c r="SEK48" s="126"/>
      <c r="SEL48" s="126"/>
      <c r="SEM48" s="126"/>
      <c r="SEN48" s="126"/>
      <c r="SEO48" s="126"/>
      <c r="SEP48" s="126"/>
      <c r="SEQ48" s="126"/>
      <c r="SER48" s="126"/>
      <c r="SES48" s="126"/>
      <c r="SET48" s="126"/>
      <c r="SEU48" s="126"/>
      <c r="SEV48" s="126"/>
      <c r="SEW48" s="126"/>
      <c r="SEX48" s="126"/>
      <c r="SEY48" s="126"/>
      <c r="SEZ48" s="126"/>
      <c r="SFA48" s="126"/>
      <c r="SFB48" s="126"/>
      <c r="SFC48" s="126"/>
      <c r="SFD48" s="126"/>
      <c r="SFE48" s="126"/>
      <c r="SFF48" s="126"/>
      <c r="SFG48" s="126"/>
      <c r="SFH48" s="126"/>
      <c r="SFI48" s="126"/>
      <c r="SFJ48" s="126"/>
      <c r="SFK48" s="126"/>
      <c r="SFL48" s="126"/>
      <c r="SFM48" s="126"/>
      <c r="SFN48" s="126"/>
      <c r="SFO48" s="126"/>
      <c r="SFP48" s="126"/>
      <c r="SFQ48" s="126"/>
      <c r="SFR48" s="126"/>
      <c r="SFS48" s="126"/>
      <c r="SFT48" s="126"/>
      <c r="SFU48" s="126"/>
      <c r="SFV48" s="126"/>
      <c r="SFW48" s="126"/>
      <c r="SFX48" s="126"/>
      <c r="SFY48" s="126"/>
      <c r="SFZ48" s="126"/>
      <c r="SGA48" s="126"/>
      <c r="SGB48" s="126"/>
      <c r="SGC48" s="126"/>
      <c r="SGD48" s="126"/>
      <c r="SGE48" s="126"/>
      <c r="SGF48" s="126"/>
      <c r="SGG48" s="126"/>
      <c r="SGH48" s="126"/>
      <c r="SGI48" s="126"/>
      <c r="SGJ48" s="126"/>
      <c r="SGK48" s="126"/>
      <c r="SGL48" s="126"/>
      <c r="SGM48" s="126"/>
      <c r="SGN48" s="126"/>
      <c r="SGO48" s="126"/>
      <c r="SGP48" s="126"/>
      <c r="SGQ48" s="126"/>
      <c r="SGR48" s="126"/>
      <c r="SGS48" s="126"/>
      <c r="SGT48" s="126"/>
      <c r="SGU48" s="126"/>
      <c r="SGV48" s="126"/>
      <c r="SGW48" s="126"/>
      <c r="SGX48" s="126"/>
      <c r="SGY48" s="126"/>
      <c r="SGZ48" s="126"/>
      <c r="SHA48" s="126"/>
      <c r="SHB48" s="126"/>
      <c r="SHC48" s="126"/>
      <c r="SHD48" s="126"/>
      <c r="SHE48" s="126"/>
      <c r="SHF48" s="126"/>
      <c r="SHG48" s="126"/>
      <c r="SHH48" s="126"/>
      <c r="SHI48" s="126"/>
      <c r="SHJ48" s="126"/>
      <c r="SHK48" s="126"/>
      <c r="SHL48" s="126"/>
      <c r="SHM48" s="126"/>
      <c r="SHN48" s="126"/>
      <c r="SHO48" s="126"/>
      <c r="SHP48" s="126"/>
      <c r="SHQ48" s="126"/>
      <c r="SHR48" s="126"/>
      <c r="SHS48" s="126"/>
      <c r="SHT48" s="126"/>
      <c r="SHU48" s="126"/>
      <c r="SHV48" s="126"/>
      <c r="SHW48" s="126"/>
      <c r="SHX48" s="126"/>
      <c r="SHY48" s="126"/>
      <c r="SHZ48" s="126"/>
      <c r="SIA48" s="126"/>
      <c r="SIB48" s="126"/>
      <c r="SIC48" s="126"/>
      <c r="SID48" s="126"/>
      <c r="SIE48" s="126"/>
      <c r="SIF48" s="126"/>
      <c r="SIG48" s="126"/>
      <c r="SIH48" s="126"/>
      <c r="SII48" s="126"/>
      <c r="SIJ48" s="126"/>
      <c r="SIK48" s="126"/>
      <c r="SIL48" s="126"/>
      <c r="SIM48" s="126"/>
      <c r="SIN48" s="126"/>
      <c r="SIO48" s="126"/>
      <c r="SIP48" s="126"/>
      <c r="SIQ48" s="126"/>
      <c r="SIR48" s="126"/>
      <c r="SIS48" s="126"/>
      <c r="SIT48" s="126"/>
      <c r="SIU48" s="126"/>
      <c r="SIV48" s="126"/>
      <c r="SIW48" s="126"/>
      <c r="SIX48" s="126"/>
      <c r="SIY48" s="126"/>
      <c r="SIZ48" s="126"/>
      <c r="SJA48" s="126"/>
      <c r="SJB48" s="126"/>
      <c r="SJC48" s="126"/>
      <c r="SJD48" s="126"/>
      <c r="SJE48" s="126"/>
      <c r="SJF48" s="126"/>
      <c r="SJG48" s="126"/>
      <c r="SJH48" s="126"/>
      <c r="SJI48" s="126"/>
      <c r="SJJ48" s="126"/>
      <c r="SJK48" s="126"/>
      <c r="SJL48" s="126"/>
      <c r="SJM48" s="126"/>
      <c r="SJN48" s="126"/>
      <c r="SJO48" s="126"/>
      <c r="SJP48" s="126"/>
      <c r="SJQ48" s="126"/>
      <c r="SJR48" s="126"/>
      <c r="SJS48" s="126"/>
      <c r="SJT48" s="126"/>
      <c r="SJU48" s="126"/>
      <c r="SJV48" s="126"/>
      <c r="SJW48" s="126"/>
      <c r="SJX48" s="126"/>
      <c r="SJY48" s="126"/>
      <c r="SJZ48" s="126"/>
      <c r="SKA48" s="126"/>
      <c r="SKB48" s="126"/>
      <c r="SKC48" s="126"/>
      <c r="SKD48" s="126"/>
      <c r="SKE48" s="126"/>
      <c r="SKF48" s="126"/>
      <c r="SKG48" s="126"/>
      <c r="SKH48" s="126"/>
      <c r="SKI48" s="126"/>
      <c r="SKJ48" s="126"/>
      <c r="SKK48" s="126"/>
      <c r="SKL48" s="126"/>
      <c r="SKM48" s="126"/>
      <c r="SKN48" s="126"/>
      <c r="SKO48" s="126"/>
      <c r="SKP48" s="126"/>
      <c r="SKQ48" s="126"/>
      <c r="SKR48" s="126"/>
      <c r="SKS48" s="126"/>
      <c r="SKT48" s="126"/>
      <c r="SKU48" s="126"/>
      <c r="SKV48" s="126"/>
      <c r="SKW48" s="126"/>
      <c r="SKX48" s="126"/>
      <c r="SKY48" s="126"/>
      <c r="SKZ48" s="126"/>
      <c r="SLA48" s="126"/>
      <c r="SLB48" s="126"/>
      <c r="SLC48" s="126"/>
      <c r="SLD48" s="126"/>
      <c r="SLE48" s="126"/>
      <c r="SLF48" s="126"/>
      <c r="SLG48" s="126"/>
      <c r="SLH48" s="126"/>
      <c r="SLI48" s="126"/>
      <c r="SLJ48" s="126"/>
      <c r="SLK48" s="126"/>
      <c r="SLL48" s="126"/>
      <c r="SLM48" s="126"/>
      <c r="SLN48" s="126"/>
      <c r="SLO48" s="126"/>
      <c r="SLP48" s="126"/>
      <c r="SLQ48" s="126"/>
      <c r="SLR48" s="126"/>
      <c r="SLS48" s="126"/>
      <c r="SLT48" s="126"/>
      <c r="SLU48" s="126"/>
      <c r="SLV48" s="126"/>
      <c r="SLW48" s="126"/>
      <c r="SLX48" s="126"/>
      <c r="SLY48" s="126"/>
      <c r="SLZ48" s="126"/>
      <c r="SMA48" s="126"/>
      <c r="SMB48" s="126"/>
      <c r="SMC48" s="126"/>
      <c r="SMD48" s="126"/>
      <c r="SME48" s="126"/>
      <c r="SMF48" s="126"/>
      <c r="SMG48" s="126"/>
      <c r="SMH48" s="126"/>
      <c r="SMI48" s="126"/>
      <c r="SMJ48" s="126"/>
      <c r="SMK48" s="126"/>
      <c r="SML48" s="126"/>
      <c r="SMM48" s="126"/>
      <c r="SMN48" s="126"/>
      <c r="SMO48" s="126"/>
      <c r="SMP48" s="126"/>
      <c r="SMQ48" s="126"/>
      <c r="SMR48" s="126"/>
      <c r="SMS48" s="126"/>
      <c r="SMT48" s="126"/>
      <c r="SMU48" s="126"/>
      <c r="SMV48" s="126"/>
      <c r="SMW48" s="126"/>
      <c r="SMX48" s="126"/>
      <c r="SMY48" s="126"/>
      <c r="SMZ48" s="126"/>
      <c r="SNA48" s="126"/>
      <c r="SNB48" s="126"/>
      <c r="SNC48" s="126"/>
      <c r="SND48" s="126"/>
      <c r="SNE48" s="126"/>
      <c r="SNF48" s="126"/>
      <c r="SNG48" s="126"/>
      <c r="SNH48" s="126"/>
      <c r="SNI48" s="126"/>
      <c r="SNJ48" s="126"/>
      <c r="SNK48" s="126"/>
      <c r="SNL48" s="126"/>
      <c r="SNM48" s="126"/>
      <c r="SNN48" s="126"/>
      <c r="SNO48" s="126"/>
      <c r="SNP48" s="126"/>
      <c r="SNQ48" s="126"/>
      <c r="SNR48" s="126"/>
      <c r="SNS48" s="126"/>
      <c r="SNT48" s="126"/>
      <c r="SNU48" s="126"/>
      <c r="SNV48" s="126"/>
      <c r="SNW48" s="126"/>
      <c r="SNX48" s="126"/>
      <c r="SNY48" s="126"/>
      <c r="SNZ48" s="126"/>
      <c r="SOA48" s="126"/>
      <c r="SOB48" s="126"/>
      <c r="SOC48" s="126"/>
      <c r="SOD48" s="126"/>
      <c r="SOE48" s="126"/>
      <c r="SOF48" s="126"/>
      <c r="SOG48" s="126"/>
      <c r="SOH48" s="126"/>
      <c r="SOI48" s="126"/>
      <c r="SOJ48" s="126"/>
      <c r="SOK48" s="126"/>
      <c r="SOL48" s="126"/>
      <c r="SOM48" s="126"/>
      <c r="SON48" s="126"/>
      <c r="SOO48" s="126"/>
      <c r="SOP48" s="126"/>
      <c r="SOQ48" s="126"/>
      <c r="SOR48" s="126"/>
      <c r="SOS48" s="126"/>
      <c r="SOT48" s="126"/>
      <c r="SOU48" s="126"/>
      <c r="SOV48" s="126"/>
      <c r="SOW48" s="126"/>
      <c r="SOX48" s="126"/>
      <c r="SOY48" s="126"/>
      <c r="SOZ48" s="126"/>
      <c r="SPA48" s="126"/>
      <c r="SPB48" s="126"/>
      <c r="SPC48" s="126"/>
      <c r="SPD48" s="126"/>
      <c r="SPE48" s="126"/>
      <c r="SPF48" s="126"/>
      <c r="SPG48" s="126"/>
      <c r="SPH48" s="126"/>
      <c r="SPI48" s="126"/>
      <c r="SPJ48" s="126"/>
      <c r="SPK48" s="126"/>
      <c r="SPL48" s="126"/>
      <c r="SPM48" s="126"/>
      <c r="SPN48" s="126"/>
      <c r="SPO48" s="126"/>
      <c r="SPP48" s="126"/>
      <c r="SPQ48" s="126"/>
      <c r="SPR48" s="126"/>
      <c r="SPS48" s="126"/>
      <c r="SPT48" s="126"/>
      <c r="SPU48" s="126"/>
      <c r="SPV48" s="126"/>
      <c r="SPW48" s="126"/>
      <c r="SPX48" s="126"/>
      <c r="SPY48" s="126"/>
      <c r="SPZ48" s="126"/>
      <c r="SQA48" s="126"/>
      <c r="SQB48" s="126"/>
      <c r="SQC48" s="126"/>
      <c r="SQD48" s="126"/>
      <c r="SQE48" s="126"/>
      <c r="SQF48" s="126"/>
      <c r="SQG48" s="126"/>
      <c r="SQH48" s="126"/>
      <c r="SQI48" s="126"/>
      <c r="SQJ48" s="126"/>
      <c r="SQK48" s="126"/>
      <c r="SQL48" s="126"/>
      <c r="SQM48" s="126"/>
      <c r="SQN48" s="126"/>
      <c r="SQO48" s="126"/>
      <c r="SQP48" s="126"/>
      <c r="SQQ48" s="126"/>
      <c r="SQR48" s="126"/>
      <c r="SQS48" s="126"/>
      <c r="SQT48" s="126"/>
      <c r="SQU48" s="126"/>
      <c r="SQV48" s="126"/>
      <c r="SQW48" s="126"/>
      <c r="SQX48" s="126"/>
      <c r="SQY48" s="126"/>
      <c r="SQZ48" s="126"/>
      <c r="SRA48" s="126"/>
      <c r="SRB48" s="126"/>
      <c r="SRC48" s="126"/>
      <c r="SRD48" s="126"/>
      <c r="SRE48" s="126"/>
      <c r="SRF48" s="126"/>
      <c r="SRG48" s="126"/>
      <c r="SRH48" s="126"/>
      <c r="SRI48" s="126"/>
      <c r="SRJ48" s="126"/>
      <c r="SRK48" s="126"/>
      <c r="SRL48" s="126"/>
      <c r="SRM48" s="126"/>
      <c r="SRN48" s="126"/>
      <c r="SRO48" s="126"/>
      <c r="SRP48" s="126"/>
      <c r="SRQ48" s="126"/>
      <c r="SRR48" s="126"/>
      <c r="SRS48" s="126"/>
      <c r="SRT48" s="126"/>
      <c r="SRU48" s="126"/>
      <c r="SRV48" s="126"/>
      <c r="SRW48" s="126"/>
      <c r="SRX48" s="126"/>
      <c r="SRY48" s="126"/>
      <c r="SRZ48" s="126"/>
      <c r="SSA48" s="126"/>
      <c r="SSB48" s="126"/>
      <c r="SSC48" s="126"/>
      <c r="SSD48" s="126"/>
      <c r="SSE48" s="126"/>
      <c r="SSF48" s="126"/>
      <c r="SSG48" s="126"/>
      <c r="SSH48" s="126"/>
      <c r="SSI48" s="126"/>
      <c r="SSJ48" s="126"/>
      <c r="SSK48" s="126"/>
      <c r="SSL48" s="126"/>
      <c r="SSM48" s="126"/>
      <c r="SSN48" s="126"/>
      <c r="SSO48" s="126"/>
      <c r="SSP48" s="126"/>
      <c r="SSQ48" s="126"/>
      <c r="SSR48" s="126"/>
      <c r="SSS48" s="126"/>
      <c r="SST48" s="126"/>
      <c r="SSU48" s="126"/>
      <c r="SSV48" s="126"/>
      <c r="SSW48" s="126"/>
      <c r="SSX48" s="126"/>
      <c r="SSY48" s="126"/>
      <c r="SSZ48" s="126"/>
      <c r="STA48" s="126"/>
      <c r="STB48" s="126"/>
      <c r="STC48" s="126"/>
      <c r="STD48" s="126"/>
      <c r="STE48" s="126"/>
      <c r="STF48" s="126"/>
      <c r="STG48" s="126"/>
      <c r="STH48" s="126"/>
      <c r="STI48" s="126"/>
      <c r="STJ48" s="126"/>
      <c r="STK48" s="126"/>
      <c r="STL48" s="126"/>
      <c r="STM48" s="126"/>
      <c r="STN48" s="126"/>
      <c r="STO48" s="126"/>
      <c r="STP48" s="126"/>
      <c r="STQ48" s="126"/>
      <c r="STR48" s="126"/>
      <c r="STS48" s="126"/>
      <c r="STT48" s="126"/>
      <c r="STU48" s="126"/>
      <c r="STV48" s="126"/>
      <c r="STW48" s="126"/>
      <c r="STX48" s="126"/>
      <c r="STY48" s="126"/>
      <c r="STZ48" s="126"/>
      <c r="SUA48" s="126"/>
      <c r="SUB48" s="126"/>
      <c r="SUC48" s="126"/>
      <c r="SUD48" s="126"/>
      <c r="SUE48" s="126"/>
      <c r="SUF48" s="126"/>
      <c r="SUG48" s="126"/>
      <c r="SUH48" s="126"/>
      <c r="SUI48" s="126"/>
      <c r="SUJ48" s="126"/>
      <c r="SUK48" s="126"/>
      <c r="SUL48" s="126"/>
      <c r="SUM48" s="126"/>
      <c r="SUN48" s="126"/>
      <c r="SUO48" s="126"/>
      <c r="SUP48" s="126"/>
      <c r="SUQ48" s="126"/>
      <c r="SUR48" s="126"/>
      <c r="SUS48" s="126"/>
      <c r="SUT48" s="126"/>
      <c r="SUU48" s="126"/>
      <c r="SUV48" s="126"/>
      <c r="SUW48" s="126"/>
      <c r="SUX48" s="126"/>
      <c r="SUY48" s="126"/>
      <c r="SUZ48" s="126"/>
      <c r="SVA48" s="126"/>
      <c r="SVB48" s="126"/>
      <c r="SVC48" s="126"/>
      <c r="SVD48" s="126"/>
      <c r="SVE48" s="126"/>
      <c r="SVF48" s="126"/>
      <c r="SVG48" s="126"/>
      <c r="SVH48" s="126"/>
      <c r="SVI48" s="126"/>
      <c r="SVJ48" s="126"/>
      <c r="SVK48" s="126"/>
      <c r="SVL48" s="126"/>
      <c r="SVM48" s="126"/>
      <c r="SVN48" s="126"/>
      <c r="SVO48" s="126"/>
      <c r="SVP48" s="126"/>
      <c r="SVQ48" s="126"/>
      <c r="SVR48" s="126"/>
      <c r="SVS48" s="126"/>
      <c r="SVT48" s="126"/>
      <c r="SVU48" s="126"/>
      <c r="SVV48" s="126"/>
      <c r="SVW48" s="126"/>
      <c r="SVX48" s="126"/>
      <c r="SVY48" s="126"/>
      <c r="SVZ48" s="126"/>
      <c r="SWA48" s="126"/>
      <c r="SWB48" s="126"/>
      <c r="SWC48" s="126"/>
      <c r="SWD48" s="126"/>
      <c r="SWE48" s="126"/>
      <c r="SWF48" s="126"/>
      <c r="SWG48" s="126"/>
      <c r="SWH48" s="126"/>
      <c r="SWI48" s="126"/>
      <c r="SWJ48" s="126"/>
      <c r="SWK48" s="126"/>
      <c r="SWL48" s="126"/>
      <c r="SWM48" s="126"/>
      <c r="SWN48" s="126"/>
      <c r="SWO48" s="126"/>
      <c r="SWP48" s="126"/>
      <c r="SWQ48" s="126"/>
      <c r="SWR48" s="126"/>
      <c r="SWS48" s="126"/>
      <c r="SWT48" s="126"/>
      <c r="SWU48" s="126"/>
      <c r="SWV48" s="126"/>
      <c r="SWW48" s="126"/>
      <c r="SWX48" s="126"/>
      <c r="SWY48" s="126"/>
      <c r="SWZ48" s="126"/>
      <c r="SXA48" s="126"/>
      <c r="SXB48" s="126"/>
      <c r="SXC48" s="126"/>
      <c r="SXD48" s="126"/>
      <c r="SXE48" s="126"/>
      <c r="SXF48" s="126"/>
      <c r="SXG48" s="126"/>
      <c r="SXH48" s="126"/>
      <c r="SXI48" s="126"/>
      <c r="SXJ48" s="126"/>
      <c r="SXK48" s="126"/>
      <c r="SXL48" s="126"/>
      <c r="SXM48" s="126"/>
      <c r="SXN48" s="126"/>
      <c r="SXO48" s="126"/>
      <c r="SXP48" s="126"/>
      <c r="SXQ48" s="126"/>
      <c r="SXR48" s="126"/>
      <c r="SXS48" s="126"/>
      <c r="SXT48" s="126"/>
      <c r="SXU48" s="126"/>
      <c r="SXV48" s="126"/>
      <c r="SXW48" s="126"/>
      <c r="SXX48" s="126"/>
      <c r="SXY48" s="126"/>
      <c r="SXZ48" s="126"/>
      <c r="SYA48" s="126"/>
      <c r="SYB48" s="126"/>
      <c r="SYC48" s="126"/>
      <c r="SYD48" s="126"/>
      <c r="SYE48" s="126"/>
      <c r="SYF48" s="126"/>
      <c r="SYG48" s="126"/>
      <c r="SYH48" s="126"/>
      <c r="SYI48" s="126"/>
      <c r="SYJ48" s="126"/>
      <c r="SYK48" s="126"/>
      <c r="SYL48" s="126"/>
      <c r="SYM48" s="126"/>
      <c r="SYN48" s="126"/>
      <c r="SYO48" s="126"/>
      <c r="SYP48" s="126"/>
      <c r="SYQ48" s="126"/>
      <c r="SYR48" s="126"/>
      <c r="SYS48" s="126"/>
      <c r="SYT48" s="126"/>
      <c r="SYU48" s="126"/>
      <c r="SYV48" s="126"/>
      <c r="SYW48" s="126"/>
      <c r="SYX48" s="126"/>
      <c r="SYY48" s="126"/>
      <c r="SYZ48" s="126"/>
      <c r="SZA48" s="126"/>
      <c r="SZB48" s="126"/>
      <c r="SZC48" s="126"/>
      <c r="SZD48" s="126"/>
      <c r="SZE48" s="126"/>
      <c r="SZF48" s="126"/>
      <c r="SZG48" s="126"/>
      <c r="SZH48" s="126"/>
      <c r="SZI48" s="126"/>
      <c r="SZJ48" s="126"/>
      <c r="SZK48" s="126"/>
      <c r="SZL48" s="126"/>
      <c r="SZM48" s="126"/>
      <c r="SZN48" s="126"/>
      <c r="SZO48" s="126"/>
      <c r="SZP48" s="126"/>
      <c r="SZQ48" s="126"/>
      <c r="SZR48" s="126"/>
      <c r="SZS48" s="126"/>
      <c r="SZT48" s="126"/>
      <c r="SZU48" s="126"/>
      <c r="SZV48" s="126"/>
      <c r="SZW48" s="126"/>
      <c r="SZX48" s="126"/>
      <c r="SZY48" s="126"/>
      <c r="SZZ48" s="126"/>
      <c r="TAA48" s="126"/>
      <c r="TAB48" s="126"/>
      <c r="TAC48" s="126"/>
      <c r="TAD48" s="126"/>
      <c r="TAE48" s="126"/>
      <c r="TAF48" s="126"/>
      <c r="TAG48" s="126"/>
      <c r="TAH48" s="126"/>
      <c r="TAI48" s="126"/>
      <c r="TAJ48" s="126"/>
      <c r="TAK48" s="126"/>
      <c r="TAL48" s="126"/>
      <c r="TAM48" s="126"/>
      <c r="TAN48" s="126"/>
      <c r="TAO48" s="126"/>
      <c r="TAP48" s="126"/>
      <c r="TAQ48" s="126"/>
      <c r="TAR48" s="126"/>
      <c r="TAS48" s="126"/>
      <c r="TAT48" s="126"/>
      <c r="TAU48" s="126"/>
      <c r="TAV48" s="126"/>
      <c r="TAW48" s="126"/>
      <c r="TAX48" s="126"/>
      <c r="TAY48" s="126"/>
      <c r="TAZ48" s="126"/>
      <c r="TBA48" s="126"/>
      <c r="TBB48" s="126"/>
      <c r="TBC48" s="126"/>
      <c r="TBD48" s="126"/>
      <c r="TBE48" s="126"/>
      <c r="TBF48" s="126"/>
      <c r="TBG48" s="126"/>
      <c r="TBH48" s="126"/>
      <c r="TBI48" s="126"/>
      <c r="TBJ48" s="126"/>
      <c r="TBK48" s="126"/>
      <c r="TBL48" s="126"/>
      <c r="TBM48" s="126"/>
      <c r="TBN48" s="126"/>
      <c r="TBO48" s="126"/>
      <c r="TBP48" s="126"/>
      <c r="TBQ48" s="126"/>
      <c r="TBR48" s="126"/>
      <c r="TBS48" s="126"/>
      <c r="TBT48" s="126"/>
      <c r="TBU48" s="126"/>
      <c r="TBV48" s="126"/>
      <c r="TBW48" s="126"/>
      <c r="TBX48" s="126"/>
      <c r="TBY48" s="126"/>
      <c r="TBZ48" s="126"/>
      <c r="TCA48" s="126"/>
      <c r="TCB48" s="126"/>
      <c r="TCC48" s="126"/>
      <c r="TCD48" s="126"/>
      <c r="TCE48" s="126"/>
      <c r="TCF48" s="126"/>
      <c r="TCG48" s="126"/>
      <c r="TCH48" s="126"/>
      <c r="TCI48" s="126"/>
      <c r="TCJ48" s="126"/>
      <c r="TCK48" s="126"/>
      <c r="TCL48" s="126"/>
      <c r="TCM48" s="126"/>
      <c r="TCN48" s="126"/>
      <c r="TCO48" s="126"/>
      <c r="TCP48" s="126"/>
      <c r="TCQ48" s="126"/>
      <c r="TCR48" s="126"/>
      <c r="TCS48" s="126"/>
      <c r="TCT48" s="126"/>
      <c r="TCU48" s="126"/>
      <c r="TCV48" s="126"/>
      <c r="TCW48" s="126"/>
      <c r="TCX48" s="126"/>
      <c r="TCY48" s="126"/>
      <c r="TCZ48" s="126"/>
      <c r="TDA48" s="126"/>
      <c r="TDB48" s="126"/>
      <c r="TDC48" s="126"/>
      <c r="TDD48" s="126"/>
      <c r="TDE48" s="126"/>
      <c r="TDF48" s="126"/>
      <c r="TDG48" s="126"/>
      <c r="TDH48" s="126"/>
      <c r="TDI48" s="126"/>
      <c r="TDJ48" s="126"/>
      <c r="TDK48" s="126"/>
      <c r="TDL48" s="126"/>
      <c r="TDM48" s="126"/>
      <c r="TDN48" s="126"/>
      <c r="TDO48" s="126"/>
      <c r="TDP48" s="126"/>
      <c r="TDQ48" s="126"/>
      <c r="TDR48" s="126"/>
      <c r="TDS48" s="126"/>
      <c r="TDT48" s="126"/>
      <c r="TDU48" s="126"/>
      <c r="TDV48" s="126"/>
      <c r="TDW48" s="126"/>
      <c r="TDX48" s="126"/>
      <c r="TDY48" s="126"/>
      <c r="TDZ48" s="126"/>
      <c r="TEA48" s="126"/>
      <c r="TEB48" s="126"/>
      <c r="TEC48" s="126"/>
      <c r="TED48" s="126"/>
      <c r="TEE48" s="126"/>
      <c r="TEF48" s="126"/>
      <c r="TEG48" s="126"/>
      <c r="TEH48" s="126"/>
      <c r="TEI48" s="126"/>
      <c r="TEJ48" s="126"/>
      <c r="TEK48" s="126"/>
      <c r="TEL48" s="126"/>
      <c r="TEM48" s="126"/>
      <c r="TEN48" s="126"/>
      <c r="TEO48" s="126"/>
      <c r="TEP48" s="126"/>
      <c r="TEQ48" s="126"/>
      <c r="TER48" s="126"/>
      <c r="TES48" s="126"/>
      <c r="TET48" s="126"/>
      <c r="TEU48" s="126"/>
      <c r="TEV48" s="126"/>
      <c r="TEW48" s="126"/>
      <c r="TEX48" s="126"/>
      <c r="TEY48" s="126"/>
      <c r="TEZ48" s="126"/>
      <c r="TFA48" s="126"/>
      <c r="TFB48" s="126"/>
      <c r="TFC48" s="126"/>
      <c r="TFD48" s="126"/>
      <c r="TFE48" s="126"/>
      <c r="TFF48" s="126"/>
      <c r="TFG48" s="126"/>
      <c r="TFH48" s="126"/>
      <c r="TFI48" s="126"/>
      <c r="TFJ48" s="126"/>
      <c r="TFK48" s="126"/>
      <c r="TFL48" s="126"/>
      <c r="TFM48" s="126"/>
      <c r="TFN48" s="126"/>
      <c r="TFO48" s="126"/>
      <c r="TFP48" s="126"/>
      <c r="TFQ48" s="126"/>
      <c r="TFR48" s="126"/>
      <c r="TFS48" s="126"/>
      <c r="TFT48" s="126"/>
      <c r="TFU48" s="126"/>
      <c r="TFV48" s="126"/>
      <c r="TFW48" s="126"/>
      <c r="TFX48" s="126"/>
      <c r="TFY48" s="126"/>
      <c r="TFZ48" s="126"/>
      <c r="TGA48" s="126"/>
      <c r="TGB48" s="126"/>
      <c r="TGC48" s="126"/>
      <c r="TGD48" s="126"/>
      <c r="TGE48" s="126"/>
      <c r="TGF48" s="126"/>
      <c r="TGG48" s="126"/>
      <c r="TGH48" s="126"/>
      <c r="TGI48" s="126"/>
      <c r="TGJ48" s="126"/>
      <c r="TGK48" s="126"/>
      <c r="TGL48" s="126"/>
      <c r="TGM48" s="126"/>
      <c r="TGN48" s="126"/>
      <c r="TGO48" s="126"/>
      <c r="TGP48" s="126"/>
      <c r="TGQ48" s="126"/>
      <c r="TGR48" s="126"/>
      <c r="TGS48" s="126"/>
      <c r="TGT48" s="126"/>
      <c r="TGU48" s="126"/>
      <c r="TGV48" s="126"/>
      <c r="TGW48" s="126"/>
      <c r="TGX48" s="126"/>
      <c r="TGY48" s="126"/>
      <c r="TGZ48" s="126"/>
      <c r="THA48" s="126"/>
      <c r="THB48" s="126"/>
      <c r="THC48" s="126"/>
      <c r="THD48" s="126"/>
      <c r="THE48" s="126"/>
      <c r="THF48" s="126"/>
      <c r="THG48" s="126"/>
      <c r="THH48" s="126"/>
      <c r="THI48" s="126"/>
      <c r="THJ48" s="126"/>
      <c r="THK48" s="126"/>
      <c r="THL48" s="126"/>
      <c r="THM48" s="126"/>
      <c r="THN48" s="126"/>
      <c r="THO48" s="126"/>
      <c r="THP48" s="126"/>
      <c r="THQ48" s="126"/>
      <c r="THR48" s="126"/>
      <c r="THS48" s="126"/>
      <c r="THT48" s="126"/>
      <c r="THU48" s="126"/>
      <c r="THV48" s="126"/>
      <c r="THW48" s="126"/>
      <c r="THX48" s="126"/>
      <c r="THY48" s="126"/>
      <c r="THZ48" s="126"/>
      <c r="TIA48" s="126"/>
      <c r="TIB48" s="126"/>
      <c r="TIC48" s="126"/>
      <c r="TID48" s="126"/>
      <c r="TIE48" s="126"/>
      <c r="TIF48" s="126"/>
      <c r="TIG48" s="126"/>
      <c r="TIH48" s="126"/>
      <c r="TII48" s="126"/>
      <c r="TIJ48" s="126"/>
      <c r="TIK48" s="126"/>
      <c r="TIL48" s="126"/>
      <c r="TIM48" s="126"/>
      <c r="TIN48" s="126"/>
      <c r="TIO48" s="126"/>
      <c r="TIP48" s="126"/>
      <c r="TIQ48" s="126"/>
      <c r="TIR48" s="126"/>
      <c r="TIS48" s="126"/>
      <c r="TIT48" s="126"/>
      <c r="TIU48" s="126"/>
      <c r="TIV48" s="126"/>
      <c r="TIW48" s="126"/>
      <c r="TIX48" s="126"/>
      <c r="TIY48" s="126"/>
      <c r="TIZ48" s="126"/>
      <c r="TJA48" s="126"/>
      <c r="TJB48" s="126"/>
      <c r="TJC48" s="126"/>
      <c r="TJD48" s="126"/>
      <c r="TJE48" s="126"/>
      <c r="TJF48" s="126"/>
      <c r="TJG48" s="126"/>
      <c r="TJH48" s="126"/>
      <c r="TJI48" s="126"/>
      <c r="TJJ48" s="126"/>
      <c r="TJK48" s="126"/>
      <c r="TJL48" s="126"/>
      <c r="TJM48" s="126"/>
      <c r="TJN48" s="126"/>
      <c r="TJO48" s="126"/>
      <c r="TJP48" s="126"/>
      <c r="TJQ48" s="126"/>
      <c r="TJR48" s="126"/>
      <c r="TJS48" s="126"/>
      <c r="TJT48" s="126"/>
      <c r="TJU48" s="126"/>
      <c r="TJV48" s="126"/>
      <c r="TJW48" s="126"/>
      <c r="TJX48" s="126"/>
      <c r="TJY48" s="126"/>
      <c r="TJZ48" s="126"/>
      <c r="TKA48" s="126"/>
      <c r="TKB48" s="126"/>
      <c r="TKC48" s="126"/>
      <c r="TKD48" s="126"/>
      <c r="TKE48" s="126"/>
      <c r="TKF48" s="126"/>
      <c r="TKG48" s="126"/>
      <c r="TKH48" s="126"/>
      <c r="TKI48" s="126"/>
      <c r="TKJ48" s="126"/>
      <c r="TKK48" s="126"/>
      <c r="TKL48" s="126"/>
      <c r="TKM48" s="126"/>
      <c r="TKN48" s="126"/>
      <c r="TKO48" s="126"/>
      <c r="TKP48" s="126"/>
      <c r="TKQ48" s="126"/>
      <c r="TKR48" s="126"/>
      <c r="TKS48" s="126"/>
      <c r="TKT48" s="126"/>
      <c r="TKU48" s="126"/>
      <c r="TKV48" s="126"/>
      <c r="TKW48" s="126"/>
      <c r="TKX48" s="126"/>
      <c r="TKY48" s="126"/>
      <c r="TKZ48" s="126"/>
      <c r="TLA48" s="126"/>
      <c r="TLB48" s="126"/>
      <c r="TLC48" s="126"/>
      <c r="TLD48" s="126"/>
      <c r="TLE48" s="126"/>
      <c r="TLF48" s="126"/>
      <c r="TLG48" s="126"/>
      <c r="TLH48" s="126"/>
      <c r="TLI48" s="126"/>
      <c r="TLJ48" s="126"/>
      <c r="TLK48" s="126"/>
      <c r="TLL48" s="126"/>
      <c r="TLM48" s="126"/>
      <c r="TLN48" s="126"/>
      <c r="TLO48" s="126"/>
      <c r="TLP48" s="126"/>
      <c r="TLQ48" s="126"/>
      <c r="TLR48" s="126"/>
      <c r="TLS48" s="126"/>
      <c r="TLT48" s="126"/>
      <c r="TLU48" s="126"/>
      <c r="TLV48" s="126"/>
      <c r="TLW48" s="126"/>
      <c r="TLX48" s="126"/>
      <c r="TLY48" s="126"/>
      <c r="TLZ48" s="126"/>
      <c r="TMA48" s="126"/>
      <c r="TMB48" s="126"/>
      <c r="TMC48" s="126"/>
      <c r="TMD48" s="126"/>
      <c r="TME48" s="126"/>
      <c r="TMF48" s="126"/>
      <c r="TMG48" s="126"/>
      <c r="TMH48" s="126"/>
      <c r="TMI48" s="126"/>
      <c r="TMJ48" s="126"/>
      <c r="TMK48" s="126"/>
      <c r="TML48" s="126"/>
      <c r="TMM48" s="126"/>
      <c r="TMN48" s="126"/>
      <c r="TMO48" s="126"/>
      <c r="TMP48" s="126"/>
      <c r="TMQ48" s="126"/>
      <c r="TMR48" s="126"/>
      <c r="TMS48" s="126"/>
      <c r="TMT48" s="126"/>
      <c r="TMU48" s="126"/>
      <c r="TMV48" s="126"/>
      <c r="TMW48" s="126"/>
      <c r="TMX48" s="126"/>
      <c r="TMY48" s="126"/>
      <c r="TMZ48" s="126"/>
      <c r="TNA48" s="126"/>
      <c r="TNB48" s="126"/>
      <c r="TNC48" s="126"/>
      <c r="TND48" s="126"/>
      <c r="TNE48" s="126"/>
      <c r="TNF48" s="126"/>
      <c r="TNG48" s="126"/>
      <c r="TNH48" s="126"/>
      <c r="TNI48" s="126"/>
      <c r="TNJ48" s="126"/>
      <c r="TNK48" s="126"/>
      <c r="TNL48" s="126"/>
      <c r="TNM48" s="126"/>
      <c r="TNN48" s="126"/>
      <c r="TNO48" s="126"/>
      <c r="TNP48" s="126"/>
      <c r="TNQ48" s="126"/>
      <c r="TNR48" s="126"/>
      <c r="TNS48" s="126"/>
      <c r="TNT48" s="126"/>
      <c r="TNU48" s="126"/>
      <c r="TNV48" s="126"/>
      <c r="TNW48" s="126"/>
      <c r="TNX48" s="126"/>
      <c r="TNY48" s="126"/>
      <c r="TNZ48" s="126"/>
      <c r="TOA48" s="126"/>
      <c r="TOB48" s="126"/>
      <c r="TOC48" s="126"/>
      <c r="TOD48" s="126"/>
      <c r="TOE48" s="126"/>
      <c r="TOF48" s="126"/>
      <c r="TOG48" s="126"/>
      <c r="TOH48" s="126"/>
      <c r="TOI48" s="126"/>
      <c r="TOJ48" s="126"/>
      <c r="TOK48" s="126"/>
      <c r="TOL48" s="126"/>
      <c r="TOM48" s="126"/>
      <c r="TON48" s="126"/>
      <c r="TOO48" s="126"/>
      <c r="TOP48" s="126"/>
      <c r="TOQ48" s="126"/>
      <c r="TOR48" s="126"/>
      <c r="TOS48" s="126"/>
      <c r="TOT48" s="126"/>
      <c r="TOU48" s="126"/>
      <c r="TOV48" s="126"/>
      <c r="TOW48" s="126"/>
      <c r="TOX48" s="126"/>
      <c r="TOY48" s="126"/>
      <c r="TOZ48" s="126"/>
      <c r="TPA48" s="126"/>
      <c r="TPB48" s="126"/>
      <c r="TPC48" s="126"/>
      <c r="TPD48" s="126"/>
      <c r="TPE48" s="126"/>
      <c r="TPF48" s="126"/>
      <c r="TPG48" s="126"/>
      <c r="TPH48" s="126"/>
      <c r="TPI48" s="126"/>
      <c r="TPJ48" s="126"/>
      <c r="TPK48" s="126"/>
      <c r="TPL48" s="126"/>
      <c r="TPM48" s="126"/>
      <c r="TPN48" s="126"/>
      <c r="TPO48" s="126"/>
      <c r="TPP48" s="126"/>
      <c r="TPQ48" s="126"/>
      <c r="TPR48" s="126"/>
      <c r="TPS48" s="126"/>
      <c r="TPT48" s="126"/>
      <c r="TPU48" s="126"/>
      <c r="TPV48" s="126"/>
      <c r="TPW48" s="126"/>
      <c r="TPX48" s="126"/>
      <c r="TPY48" s="126"/>
      <c r="TPZ48" s="126"/>
      <c r="TQA48" s="126"/>
      <c r="TQB48" s="126"/>
      <c r="TQC48" s="126"/>
      <c r="TQD48" s="126"/>
      <c r="TQE48" s="126"/>
      <c r="TQF48" s="126"/>
      <c r="TQG48" s="126"/>
      <c r="TQH48" s="126"/>
      <c r="TQI48" s="126"/>
      <c r="TQJ48" s="126"/>
      <c r="TQK48" s="126"/>
      <c r="TQL48" s="126"/>
      <c r="TQM48" s="126"/>
      <c r="TQN48" s="126"/>
      <c r="TQO48" s="126"/>
      <c r="TQP48" s="126"/>
      <c r="TQQ48" s="126"/>
      <c r="TQR48" s="126"/>
      <c r="TQS48" s="126"/>
      <c r="TQT48" s="126"/>
      <c r="TQU48" s="126"/>
      <c r="TQV48" s="126"/>
      <c r="TQW48" s="126"/>
      <c r="TQX48" s="126"/>
      <c r="TQY48" s="126"/>
      <c r="TQZ48" s="126"/>
      <c r="TRA48" s="126"/>
      <c r="TRB48" s="126"/>
      <c r="TRC48" s="126"/>
      <c r="TRD48" s="126"/>
      <c r="TRE48" s="126"/>
      <c r="TRF48" s="126"/>
      <c r="TRG48" s="126"/>
      <c r="TRH48" s="126"/>
      <c r="TRI48" s="126"/>
      <c r="TRJ48" s="126"/>
      <c r="TRK48" s="126"/>
      <c r="TRL48" s="126"/>
      <c r="TRM48" s="126"/>
      <c r="TRN48" s="126"/>
      <c r="TRO48" s="126"/>
      <c r="TRP48" s="126"/>
      <c r="TRQ48" s="126"/>
      <c r="TRR48" s="126"/>
      <c r="TRS48" s="126"/>
      <c r="TRT48" s="126"/>
      <c r="TRU48" s="126"/>
      <c r="TRV48" s="126"/>
      <c r="TRW48" s="126"/>
      <c r="TRX48" s="126"/>
      <c r="TRY48" s="126"/>
      <c r="TRZ48" s="126"/>
      <c r="TSA48" s="126"/>
      <c r="TSB48" s="126"/>
      <c r="TSC48" s="126"/>
      <c r="TSD48" s="126"/>
      <c r="TSE48" s="126"/>
      <c r="TSF48" s="126"/>
      <c r="TSG48" s="126"/>
      <c r="TSH48" s="126"/>
      <c r="TSI48" s="126"/>
      <c r="TSJ48" s="126"/>
      <c r="TSK48" s="126"/>
      <c r="TSL48" s="126"/>
      <c r="TSM48" s="126"/>
      <c r="TSN48" s="126"/>
      <c r="TSO48" s="126"/>
      <c r="TSP48" s="126"/>
      <c r="TSQ48" s="126"/>
      <c r="TSR48" s="126"/>
      <c r="TSS48" s="126"/>
      <c r="TST48" s="126"/>
      <c r="TSU48" s="126"/>
      <c r="TSV48" s="126"/>
      <c r="TSW48" s="126"/>
      <c r="TSX48" s="126"/>
      <c r="TSY48" s="126"/>
      <c r="TSZ48" s="126"/>
      <c r="TTA48" s="126"/>
      <c r="TTB48" s="126"/>
      <c r="TTC48" s="126"/>
      <c r="TTD48" s="126"/>
      <c r="TTE48" s="126"/>
      <c r="TTF48" s="126"/>
      <c r="TTG48" s="126"/>
      <c r="TTH48" s="126"/>
      <c r="TTI48" s="126"/>
      <c r="TTJ48" s="126"/>
      <c r="TTK48" s="126"/>
      <c r="TTL48" s="126"/>
      <c r="TTM48" s="126"/>
      <c r="TTN48" s="126"/>
      <c r="TTO48" s="126"/>
      <c r="TTP48" s="126"/>
      <c r="TTQ48" s="126"/>
      <c r="TTR48" s="126"/>
      <c r="TTS48" s="126"/>
      <c r="TTT48" s="126"/>
      <c r="TTU48" s="126"/>
      <c r="TTV48" s="126"/>
      <c r="TTW48" s="126"/>
      <c r="TTX48" s="126"/>
      <c r="TTY48" s="126"/>
      <c r="TTZ48" s="126"/>
      <c r="TUA48" s="126"/>
      <c r="TUB48" s="126"/>
      <c r="TUC48" s="126"/>
      <c r="TUD48" s="126"/>
      <c r="TUE48" s="126"/>
      <c r="TUF48" s="126"/>
      <c r="TUG48" s="126"/>
      <c r="TUH48" s="126"/>
      <c r="TUI48" s="126"/>
      <c r="TUJ48" s="126"/>
      <c r="TUK48" s="126"/>
      <c r="TUL48" s="126"/>
      <c r="TUM48" s="126"/>
      <c r="TUN48" s="126"/>
      <c r="TUO48" s="126"/>
      <c r="TUP48" s="126"/>
      <c r="TUQ48" s="126"/>
      <c r="TUR48" s="126"/>
      <c r="TUS48" s="126"/>
      <c r="TUT48" s="126"/>
      <c r="TUU48" s="126"/>
      <c r="TUV48" s="126"/>
      <c r="TUW48" s="126"/>
      <c r="TUX48" s="126"/>
      <c r="TUY48" s="126"/>
      <c r="TUZ48" s="126"/>
      <c r="TVA48" s="126"/>
      <c r="TVB48" s="126"/>
      <c r="TVC48" s="126"/>
      <c r="TVD48" s="126"/>
      <c r="TVE48" s="126"/>
      <c r="TVF48" s="126"/>
      <c r="TVG48" s="126"/>
      <c r="TVH48" s="126"/>
      <c r="TVI48" s="126"/>
      <c r="TVJ48" s="126"/>
      <c r="TVK48" s="126"/>
      <c r="TVL48" s="126"/>
      <c r="TVM48" s="126"/>
      <c r="TVN48" s="126"/>
      <c r="TVO48" s="126"/>
      <c r="TVP48" s="126"/>
      <c r="TVQ48" s="126"/>
      <c r="TVR48" s="126"/>
      <c r="TVS48" s="126"/>
      <c r="TVT48" s="126"/>
      <c r="TVU48" s="126"/>
      <c r="TVV48" s="126"/>
      <c r="TVW48" s="126"/>
      <c r="TVX48" s="126"/>
      <c r="TVY48" s="126"/>
      <c r="TVZ48" s="126"/>
      <c r="TWA48" s="126"/>
      <c r="TWB48" s="126"/>
      <c r="TWC48" s="126"/>
      <c r="TWD48" s="126"/>
      <c r="TWE48" s="126"/>
      <c r="TWF48" s="126"/>
      <c r="TWG48" s="126"/>
      <c r="TWH48" s="126"/>
      <c r="TWI48" s="126"/>
      <c r="TWJ48" s="126"/>
      <c r="TWK48" s="126"/>
      <c r="TWL48" s="126"/>
      <c r="TWM48" s="126"/>
      <c r="TWN48" s="126"/>
      <c r="TWO48" s="126"/>
      <c r="TWP48" s="126"/>
      <c r="TWQ48" s="126"/>
      <c r="TWR48" s="126"/>
      <c r="TWS48" s="126"/>
      <c r="TWT48" s="126"/>
      <c r="TWU48" s="126"/>
      <c r="TWV48" s="126"/>
      <c r="TWW48" s="126"/>
      <c r="TWX48" s="126"/>
      <c r="TWY48" s="126"/>
      <c r="TWZ48" s="126"/>
      <c r="TXA48" s="126"/>
      <c r="TXB48" s="126"/>
      <c r="TXC48" s="126"/>
      <c r="TXD48" s="126"/>
      <c r="TXE48" s="126"/>
      <c r="TXF48" s="126"/>
      <c r="TXG48" s="126"/>
      <c r="TXH48" s="126"/>
      <c r="TXI48" s="126"/>
      <c r="TXJ48" s="126"/>
      <c r="TXK48" s="126"/>
      <c r="TXL48" s="126"/>
      <c r="TXM48" s="126"/>
      <c r="TXN48" s="126"/>
      <c r="TXO48" s="126"/>
      <c r="TXP48" s="126"/>
      <c r="TXQ48" s="126"/>
      <c r="TXR48" s="126"/>
      <c r="TXS48" s="126"/>
      <c r="TXT48" s="126"/>
      <c r="TXU48" s="126"/>
      <c r="TXV48" s="126"/>
      <c r="TXW48" s="126"/>
      <c r="TXX48" s="126"/>
      <c r="TXY48" s="126"/>
      <c r="TXZ48" s="126"/>
      <c r="TYA48" s="126"/>
      <c r="TYB48" s="126"/>
      <c r="TYC48" s="126"/>
      <c r="TYD48" s="126"/>
      <c r="TYE48" s="126"/>
      <c r="TYF48" s="126"/>
      <c r="TYG48" s="126"/>
      <c r="TYH48" s="126"/>
      <c r="TYI48" s="126"/>
      <c r="TYJ48" s="126"/>
      <c r="TYK48" s="126"/>
      <c r="TYL48" s="126"/>
      <c r="TYM48" s="126"/>
      <c r="TYN48" s="126"/>
      <c r="TYO48" s="126"/>
      <c r="TYP48" s="126"/>
      <c r="TYQ48" s="126"/>
      <c r="TYR48" s="126"/>
      <c r="TYS48" s="126"/>
      <c r="TYT48" s="126"/>
      <c r="TYU48" s="126"/>
      <c r="TYV48" s="126"/>
      <c r="TYW48" s="126"/>
      <c r="TYX48" s="126"/>
      <c r="TYY48" s="126"/>
      <c r="TYZ48" s="126"/>
      <c r="TZA48" s="126"/>
      <c r="TZB48" s="126"/>
      <c r="TZC48" s="126"/>
      <c r="TZD48" s="126"/>
      <c r="TZE48" s="126"/>
      <c r="TZF48" s="126"/>
      <c r="TZG48" s="126"/>
      <c r="TZH48" s="126"/>
      <c r="TZI48" s="126"/>
      <c r="TZJ48" s="126"/>
      <c r="TZK48" s="126"/>
      <c r="TZL48" s="126"/>
      <c r="TZM48" s="126"/>
      <c r="TZN48" s="126"/>
      <c r="TZO48" s="126"/>
      <c r="TZP48" s="126"/>
      <c r="TZQ48" s="126"/>
      <c r="TZR48" s="126"/>
      <c r="TZS48" s="126"/>
      <c r="TZT48" s="126"/>
      <c r="TZU48" s="126"/>
      <c r="TZV48" s="126"/>
      <c r="TZW48" s="126"/>
      <c r="TZX48" s="126"/>
      <c r="TZY48" s="126"/>
      <c r="TZZ48" s="126"/>
      <c r="UAA48" s="126"/>
      <c r="UAB48" s="126"/>
      <c r="UAC48" s="126"/>
      <c r="UAD48" s="126"/>
      <c r="UAE48" s="126"/>
      <c r="UAF48" s="126"/>
      <c r="UAG48" s="126"/>
      <c r="UAH48" s="126"/>
      <c r="UAI48" s="126"/>
      <c r="UAJ48" s="126"/>
      <c r="UAK48" s="126"/>
      <c r="UAL48" s="126"/>
      <c r="UAM48" s="126"/>
      <c r="UAN48" s="126"/>
      <c r="UAO48" s="126"/>
      <c r="UAP48" s="126"/>
      <c r="UAQ48" s="126"/>
      <c r="UAR48" s="126"/>
      <c r="UAS48" s="126"/>
      <c r="UAT48" s="126"/>
      <c r="UAU48" s="126"/>
      <c r="UAV48" s="126"/>
      <c r="UAW48" s="126"/>
      <c r="UAX48" s="126"/>
      <c r="UAY48" s="126"/>
      <c r="UAZ48" s="126"/>
      <c r="UBA48" s="126"/>
      <c r="UBB48" s="126"/>
      <c r="UBC48" s="126"/>
      <c r="UBD48" s="126"/>
      <c r="UBE48" s="126"/>
      <c r="UBF48" s="126"/>
      <c r="UBG48" s="126"/>
      <c r="UBH48" s="126"/>
      <c r="UBI48" s="126"/>
      <c r="UBJ48" s="126"/>
      <c r="UBK48" s="126"/>
      <c r="UBL48" s="126"/>
      <c r="UBM48" s="126"/>
      <c r="UBN48" s="126"/>
      <c r="UBO48" s="126"/>
      <c r="UBP48" s="126"/>
      <c r="UBQ48" s="126"/>
      <c r="UBR48" s="126"/>
      <c r="UBS48" s="126"/>
      <c r="UBT48" s="126"/>
      <c r="UBU48" s="126"/>
      <c r="UBV48" s="126"/>
      <c r="UBW48" s="126"/>
      <c r="UBX48" s="126"/>
      <c r="UBY48" s="126"/>
      <c r="UBZ48" s="126"/>
      <c r="UCA48" s="126"/>
      <c r="UCB48" s="126"/>
      <c r="UCC48" s="126"/>
      <c r="UCD48" s="126"/>
      <c r="UCE48" s="126"/>
      <c r="UCF48" s="126"/>
      <c r="UCG48" s="126"/>
      <c r="UCH48" s="126"/>
      <c r="UCI48" s="126"/>
      <c r="UCJ48" s="126"/>
      <c r="UCK48" s="126"/>
      <c r="UCL48" s="126"/>
      <c r="UCM48" s="126"/>
      <c r="UCN48" s="126"/>
      <c r="UCO48" s="126"/>
      <c r="UCP48" s="126"/>
      <c r="UCQ48" s="126"/>
      <c r="UCR48" s="126"/>
      <c r="UCS48" s="126"/>
      <c r="UCT48" s="126"/>
      <c r="UCU48" s="126"/>
      <c r="UCV48" s="126"/>
      <c r="UCW48" s="126"/>
      <c r="UCX48" s="126"/>
      <c r="UCY48" s="126"/>
      <c r="UCZ48" s="126"/>
      <c r="UDA48" s="126"/>
      <c r="UDB48" s="126"/>
      <c r="UDC48" s="126"/>
      <c r="UDD48" s="126"/>
      <c r="UDE48" s="126"/>
      <c r="UDF48" s="126"/>
      <c r="UDG48" s="126"/>
      <c r="UDH48" s="126"/>
      <c r="UDI48" s="126"/>
      <c r="UDJ48" s="126"/>
      <c r="UDK48" s="126"/>
      <c r="UDL48" s="126"/>
      <c r="UDM48" s="126"/>
      <c r="UDN48" s="126"/>
      <c r="UDO48" s="126"/>
      <c r="UDP48" s="126"/>
      <c r="UDQ48" s="126"/>
      <c r="UDR48" s="126"/>
      <c r="UDS48" s="126"/>
      <c r="UDT48" s="126"/>
      <c r="UDU48" s="126"/>
      <c r="UDV48" s="126"/>
      <c r="UDW48" s="126"/>
      <c r="UDX48" s="126"/>
      <c r="UDY48" s="126"/>
      <c r="UDZ48" s="126"/>
      <c r="UEA48" s="126"/>
      <c r="UEB48" s="126"/>
      <c r="UEC48" s="126"/>
      <c r="UED48" s="126"/>
      <c r="UEE48" s="126"/>
      <c r="UEF48" s="126"/>
      <c r="UEG48" s="126"/>
      <c r="UEH48" s="126"/>
      <c r="UEI48" s="126"/>
      <c r="UEJ48" s="126"/>
      <c r="UEK48" s="126"/>
      <c r="UEL48" s="126"/>
      <c r="UEM48" s="126"/>
      <c r="UEN48" s="126"/>
      <c r="UEO48" s="126"/>
      <c r="UEP48" s="126"/>
      <c r="UEQ48" s="126"/>
      <c r="UER48" s="126"/>
      <c r="UES48" s="126"/>
      <c r="UET48" s="126"/>
      <c r="UEU48" s="126"/>
      <c r="UEV48" s="126"/>
      <c r="UEW48" s="126"/>
      <c r="UEX48" s="126"/>
      <c r="UEY48" s="126"/>
      <c r="UEZ48" s="126"/>
      <c r="UFA48" s="126"/>
      <c r="UFB48" s="126"/>
      <c r="UFC48" s="126"/>
      <c r="UFD48" s="126"/>
      <c r="UFE48" s="126"/>
      <c r="UFF48" s="126"/>
      <c r="UFG48" s="126"/>
      <c r="UFH48" s="126"/>
      <c r="UFI48" s="126"/>
      <c r="UFJ48" s="126"/>
      <c r="UFK48" s="126"/>
      <c r="UFL48" s="126"/>
      <c r="UFM48" s="126"/>
      <c r="UFN48" s="126"/>
      <c r="UFO48" s="126"/>
      <c r="UFP48" s="126"/>
      <c r="UFQ48" s="126"/>
      <c r="UFR48" s="126"/>
      <c r="UFS48" s="126"/>
      <c r="UFT48" s="126"/>
      <c r="UFU48" s="126"/>
      <c r="UFV48" s="126"/>
      <c r="UFW48" s="126"/>
      <c r="UFX48" s="126"/>
      <c r="UFY48" s="126"/>
      <c r="UFZ48" s="126"/>
      <c r="UGA48" s="126"/>
      <c r="UGB48" s="126"/>
      <c r="UGC48" s="126"/>
      <c r="UGD48" s="126"/>
      <c r="UGE48" s="126"/>
      <c r="UGF48" s="126"/>
      <c r="UGG48" s="126"/>
      <c r="UGH48" s="126"/>
      <c r="UGI48" s="126"/>
      <c r="UGJ48" s="126"/>
      <c r="UGK48" s="126"/>
      <c r="UGL48" s="126"/>
      <c r="UGM48" s="126"/>
      <c r="UGN48" s="126"/>
      <c r="UGO48" s="126"/>
      <c r="UGP48" s="126"/>
      <c r="UGQ48" s="126"/>
      <c r="UGR48" s="126"/>
      <c r="UGS48" s="126"/>
      <c r="UGT48" s="126"/>
      <c r="UGU48" s="126"/>
      <c r="UGV48" s="126"/>
      <c r="UGW48" s="126"/>
      <c r="UGX48" s="126"/>
      <c r="UGY48" s="126"/>
      <c r="UGZ48" s="126"/>
      <c r="UHA48" s="126"/>
      <c r="UHB48" s="126"/>
      <c r="UHC48" s="126"/>
      <c r="UHD48" s="126"/>
      <c r="UHE48" s="126"/>
      <c r="UHF48" s="126"/>
      <c r="UHG48" s="126"/>
      <c r="UHH48" s="126"/>
      <c r="UHI48" s="126"/>
      <c r="UHJ48" s="126"/>
      <c r="UHK48" s="126"/>
      <c r="UHL48" s="126"/>
      <c r="UHM48" s="126"/>
      <c r="UHN48" s="126"/>
      <c r="UHO48" s="126"/>
      <c r="UHP48" s="126"/>
      <c r="UHQ48" s="126"/>
      <c r="UHR48" s="126"/>
      <c r="UHS48" s="126"/>
      <c r="UHT48" s="126"/>
      <c r="UHU48" s="126"/>
      <c r="UHV48" s="126"/>
      <c r="UHW48" s="126"/>
      <c r="UHX48" s="126"/>
      <c r="UHY48" s="126"/>
      <c r="UHZ48" s="126"/>
      <c r="UIA48" s="126"/>
      <c r="UIB48" s="126"/>
      <c r="UIC48" s="126"/>
      <c r="UID48" s="126"/>
      <c r="UIE48" s="126"/>
      <c r="UIF48" s="126"/>
      <c r="UIG48" s="126"/>
      <c r="UIH48" s="126"/>
      <c r="UII48" s="126"/>
      <c r="UIJ48" s="126"/>
      <c r="UIK48" s="126"/>
      <c r="UIL48" s="126"/>
      <c r="UIM48" s="126"/>
      <c r="UIN48" s="126"/>
      <c r="UIO48" s="126"/>
      <c r="UIP48" s="126"/>
      <c r="UIQ48" s="126"/>
      <c r="UIR48" s="126"/>
      <c r="UIS48" s="126"/>
      <c r="UIT48" s="126"/>
      <c r="UIU48" s="126"/>
      <c r="UIV48" s="126"/>
      <c r="UIW48" s="126"/>
      <c r="UIX48" s="126"/>
      <c r="UIY48" s="126"/>
      <c r="UIZ48" s="126"/>
      <c r="UJA48" s="126"/>
      <c r="UJB48" s="126"/>
      <c r="UJC48" s="126"/>
      <c r="UJD48" s="126"/>
      <c r="UJE48" s="126"/>
      <c r="UJF48" s="126"/>
      <c r="UJG48" s="126"/>
      <c r="UJH48" s="126"/>
      <c r="UJI48" s="126"/>
      <c r="UJJ48" s="126"/>
      <c r="UJK48" s="126"/>
      <c r="UJL48" s="126"/>
      <c r="UJM48" s="126"/>
      <c r="UJN48" s="126"/>
      <c r="UJO48" s="126"/>
      <c r="UJP48" s="126"/>
      <c r="UJQ48" s="126"/>
      <c r="UJR48" s="126"/>
      <c r="UJS48" s="126"/>
      <c r="UJT48" s="126"/>
      <c r="UJU48" s="126"/>
      <c r="UJV48" s="126"/>
      <c r="UJW48" s="126"/>
      <c r="UJX48" s="126"/>
      <c r="UJY48" s="126"/>
      <c r="UJZ48" s="126"/>
      <c r="UKA48" s="126"/>
      <c r="UKB48" s="126"/>
      <c r="UKC48" s="126"/>
      <c r="UKD48" s="126"/>
      <c r="UKE48" s="126"/>
      <c r="UKF48" s="126"/>
      <c r="UKG48" s="126"/>
      <c r="UKH48" s="126"/>
      <c r="UKI48" s="126"/>
      <c r="UKJ48" s="126"/>
      <c r="UKK48" s="126"/>
      <c r="UKL48" s="126"/>
      <c r="UKM48" s="126"/>
      <c r="UKN48" s="126"/>
      <c r="UKO48" s="126"/>
      <c r="UKP48" s="126"/>
      <c r="UKQ48" s="126"/>
      <c r="UKR48" s="126"/>
      <c r="UKS48" s="126"/>
      <c r="UKT48" s="126"/>
      <c r="UKU48" s="126"/>
      <c r="UKV48" s="126"/>
      <c r="UKW48" s="126"/>
      <c r="UKX48" s="126"/>
      <c r="UKY48" s="126"/>
      <c r="UKZ48" s="126"/>
      <c r="ULA48" s="126"/>
      <c r="ULB48" s="126"/>
      <c r="ULC48" s="126"/>
      <c r="ULD48" s="126"/>
      <c r="ULE48" s="126"/>
      <c r="ULF48" s="126"/>
      <c r="ULG48" s="126"/>
      <c r="ULH48" s="126"/>
      <c r="ULI48" s="126"/>
      <c r="ULJ48" s="126"/>
      <c r="ULK48" s="126"/>
      <c r="ULL48" s="126"/>
      <c r="ULM48" s="126"/>
      <c r="ULN48" s="126"/>
      <c r="ULO48" s="126"/>
      <c r="ULP48" s="126"/>
      <c r="ULQ48" s="126"/>
      <c r="ULR48" s="126"/>
      <c r="ULS48" s="126"/>
      <c r="ULT48" s="126"/>
      <c r="ULU48" s="126"/>
      <c r="ULV48" s="126"/>
      <c r="ULW48" s="126"/>
      <c r="ULX48" s="126"/>
      <c r="ULY48" s="126"/>
      <c r="ULZ48" s="126"/>
      <c r="UMA48" s="126"/>
      <c r="UMB48" s="126"/>
      <c r="UMC48" s="126"/>
      <c r="UMD48" s="126"/>
      <c r="UME48" s="126"/>
      <c r="UMF48" s="126"/>
      <c r="UMG48" s="126"/>
      <c r="UMH48" s="126"/>
      <c r="UMI48" s="126"/>
      <c r="UMJ48" s="126"/>
      <c r="UMK48" s="126"/>
      <c r="UML48" s="126"/>
      <c r="UMM48" s="126"/>
      <c r="UMN48" s="126"/>
      <c r="UMO48" s="126"/>
      <c r="UMP48" s="126"/>
      <c r="UMQ48" s="126"/>
      <c r="UMR48" s="126"/>
      <c r="UMS48" s="126"/>
      <c r="UMT48" s="126"/>
      <c r="UMU48" s="126"/>
      <c r="UMV48" s="126"/>
      <c r="UMW48" s="126"/>
      <c r="UMX48" s="126"/>
      <c r="UMY48" s="126"/>
      <c r="UMZ48" s="126"/>
      <c r="UNA48" s="126"/>
      <c r="UNB48" s="126"/>
      <c r="UNC48" s="126"/>
      <c r="UND48" s="126"/>
      <c r="UNE48" s="126"/>
      <c r="UNF48" s="126"/>
      <c r="UNG48" s="126"/>
      <c r="UNH48" s="126"/>
      <c r="UNI48" s="126"/>
      <c r="UNJ48" s="126"/>
      <c r="UNK48" s="126"/>
      <c r="UNL48" s="126"/>
      <c r="UNM48" s="126"/>
      <c r="UNN48" s="126"/>
      <c r="UNO48" s="126"/>
      <c r="UNP48" s="126"/>
      <c r="UNQ48" s="126"/>
      <c r="UNR48" s="126"/>
      <c r="UNS48" s="126"/>
      <c r="UNT48" s="126"/>
      <c r="UNU48" s="126"/>
      <c r="UNV48" s="126"/>
      <c r="UNW48" s="126"/>
      <c r="UNX48" s="126"/>
      <c r="UNY48" s="126"/>
      <c r="UNZ48" s="126"/>
      <c r="UOA48" s="126"/>
      <c r="UOB48" s="126"/>
      <c r="UOC48" s="126"/>
      <c r="UOD48" s="126"/>
      <c r="UOE48" s="126"/>
      <c r="UOF48" s="126"/>
      <c r="UOG48" s="126"/>
      <c r="UOH48" s="126"/>
      <c r="UOI48" s="126"/>
      <c r="UOJ48" s="126"/>
      <c r="UOK48" s="126"/>
      <c r="UOL48" s="126"/>
      <c r="UOM48" s="126"/>
      <c r="UON48" s="126"/>
      <c r="UOO48" s="126"/>
      <c r="UOP48" s="126"/>
      <c r="UOQ48" s="126"/>
      <c r="UOR48" s="126"/>
      <c r="UOS48" s="126"/>
      <c r="UOT48" s="126"/>
      <c r="UOU48" s="126"/>
      <c r="UOV48" s="126"/>
      <c r="UOW48" s="126"/>
      <c r="UOX48" s="126"/>
      <c r="UOY48" s="126"/>
      <c r="UOZ48" s="126"/>
      <c r="UPA48" s="126"/>
      <c r="UPB48" s="126"/>
      <c r="UPC48" s="126"/>
      <c r="UPD48" s="126"/>
      <c r="UPE48" s="126"/>
      <c r="UPF48" s="126"/>
      <c r="UPG48" s="126"/>
      <c r="UPH48" s="126"/>
      <c r="UPI48" s="126"/>
      <c r="UPJ48" s="126"/>
      <c r="UPK48" s="126"/>
      <c r="UPL48" s="126"/>
      <c r="UPM48" s="126"/>
      <c r="UPN48" s="126"/>
      <c r="UPO48" s="126"/>
      <c r="UPP48" s="126"/>
      <c r="UPQ48" s="126"/>
      <c r="UPR48" s="126"/>
      <c r="UPS48" s="126"/>
      <c r="UPT48" s="126"/>
      <c r="UPU48" s="126"/>
      <c r="UPV48" s="126"/>
      <c r="UPW48" s="126"/>
      <c r="UPX48" s="126"/>
      <c r="UPY48" s="126"/>
      <c r="UPZ48" s="126"/>
      <c r="UQA48" s="126"/>
      <c r="UQB48" s="126"/>
      <c r="UQC48" s="126"/>
      <c r="UQD48" s="126"/>
      <c r="UQE48" s="126"/>
      <c r="UQF48" s="126"/>
      <c r="UQG48" s="126"/>
      <c r="UQH48" s="126"/>
      <c r="UQI48" s="126"/>
      <c r="UQJ48" s="126"/>
      <c r="UQK48" s="126"/>
      <c r="UQL48" s="126"/>
      <c r="UQM48" s="126"/>
      <c r="UQN48" s="126"/>
      <c r="UQO48" s="126"/>
      <c r="UQP48" s="126"/>
      <c r="UQQ48" s="126"/>
      <c r="UQR48" s="126"/>
      <c r="UQS48" s="126"/>
      <c r="UQT48" s="126"/>
      <c r="UQU48" s="126"/>
      <c r="UQV48" s="126"/>
      <c r="UQW48" s="126"/>
      <c r="UQX48" s="126"/>
      <c r="UQY48" s="126"/>
      <c r="UQZ48" s="126"/>
      <c r="URA48" s="126"/>
      <c r="URB48" s="126"/>
      <c r="URC48" s="126"/>
      <c r="URD48" s="126"/>
      <c r="URE48" s="126"/>
      <c r="URF48" s="126"/>
      <c r="URG48" s="126"/>
      <c r="URH48" s="126"/>
      <c r="URI48" s="126"/>
      <c r="URJ48" s="126"/>
      <c r="URK48" s="126"/>
      <c r="URL48" s="126"/>
      <c r="URM48" s="126"/>
      <c r="URN48" s="126"/>
      <c r="URO48" s="126"/>
      <c r="URP48" s="126"/>
      <c r="URQ48" s="126"/>
      <c r="URR48" s="126"/>
      <c r="URS48" s="126"/>
      <c r="URT48" s="126"/>
      <c r="URU48" s="126"/>
      <c r="URV48" s="126"/>
      <c r="URW48" s="126"/>
      <c r="URX48" s="126"/>
      <c r="URY48" s="126"/>
      <c r="URZ48" s="126"/>
      <c r="USA48" s="126"/>
      <c r="USB48" s="126"/>
      <c r="USC48" s="126"/>
      <c r="USD48" s="126"/>
      <c r="USE48" s="126"/>
      <c r="USF48" s="126"/>
      <c r="USG48" s="126"/>
      <c r="USH48" s="126"/>
      <c r="USI48" s="126"/>
      <c r="USJ48" s="126"/>
      <c r="USK48" s="126"/>
      <c r="USL48" s="126"/>
      <c r="USM48" s="126"/>
      <c r="USN48" s="126"/>
      <c r="USO48" s="126"/>
      <c r="USP48" s="126"/>
      <c r="USQ48" s="126"/>
      <c r="USR48" s="126"/>
      <c r="USS48" s="126"/>
      <c r="UST48" s="126"/>
      <c r="USU48" s="126"/>
      <c r="USV48" s="126"/>
      <c r="USW48" s="126"/>
      <c r="USX48" s="126"/>
      <c r="USY48" s="126"/>
      <c r="USZ48" s="126"/>
      <c r="UTA48" s="126"/>
      <c r="UTB48" s="126"/>
      <c r="UTC48" s="126"/>
      <c r="UTD48" s="126"/>
      <c r="UTE48" s="126"/>
      <c r="UTF48" s="126"/>
      <c r="UTG48" s="126"/>
      <c r="UTH48" s="126"/>
      <c r="UTI48" s="126"/>
      <c r="UTJ48" s="126"/>
      <c r="UTK48" s="126"/>
      <c r="UTL48" s="126"/>
      <c r="UTM48" s="126"/>
      <c r="UTN48" s="126"/>
      <c r="UTO48" s="126"/>
      <c r="UTP48" s="126"/>
      <c r="UTQ48" s="126"/>
      <c r="UTR48" s="126"/>
      <c r="UTS48" s="126"/>
      <c r="UTT48" s="126"/>
      <c r="UTU48" s="126"/>
      <c r="UTV48" s="126"/>
      <c r="UTW48" s="126"/>
      <c r="UTX48" s="126"/>
      <c r="UTY48" s="126"/>
      <c r="UTZ48" s="126"/>
      <c r="UUA48" s="126"/>
      <c r="UUB48" s="126"/>
      <c r="UUC48" s="126"/>
      <c r="UUD48" s="126"/>
      <c r="UUE48" s="126"/>
      <c r="UUF48" s="126"/>
      <c r="UUG48" s="126"/>
      <c r="UUH48" s="126"/>
      <c r="UUI48" s="126"/>
      <c r="UUJ48" s="126"/>
      <c r="UUK48" s="126"/>
      <c r="UUL48" s="126"/>
      <c r="UUM48" s="126"/>
      <c r="UUN48" s="126"/>
      <c r="UUO48" s="126"/>
      <c r="UUP48" s="126"/>
      <c r="UUQ48" s="126"/>
      <c r="UUR48" s="126"/>
      <c r="UUS48" s="126"/>
      <c r="UUT48" s="126"/>
      <c r="UUU48" s="126"/>
      <c r="UUV48" s="126"/>
      <c r="UUW48" s="126"/>
      <c r="UUX48" s="126"/>
      <c r="UUY48" s="126"/>
      <c r="UUZ48" s="126"/>
      <c r="UVA48" s="126"/>
      <c r="UVB48" s="126"/>
      <c r="UVC48" s="126"/>
      <c r="UVD48" s="126"/>
      <c r="UVE48" s="126"/>
      <c r="UVF48" s="126"/>
      <c r="UVG48" s="126"/>
      <c r="UVH48" s="126"/>
      <c r="UVI48" s="126"/>
      <c r="UVJ48" s="126"/>
      <c r="UVK48" s="126"/>
      <c r="UVL48" s="126"/>
      <c r="UVM48" s="126"/>
      <c r="UVN48" s="126"/>
      <c r="UVO48" s="126"/>
      <c r="UVP48" s="126"/>
      <c r="UVQ48" s="126"/>
      <c r="UVR48" s="126"/>
      <c r="UVS48" s="126"/>
      <c r="UVT48" s="126"/>
      <c r="UVU48" s="126"/>
      <c r="UVV48" s="126"/>
      <c r="UVW48" s="126"/>
      <c r="UVX48" s="126"/>
      <c r="UVY48" s="126"/>
      <c r="UVZ48" s="126"/>
      <c r="UWA48" s="126"/>
      <c r="UWB48" s="126"/>
      <c r="UWC48" s="126"/>
      <c r="UWD48" s="126"/>
      <c r="UWE48" s="126"/>
      <c r="UWF48" s="126"/>
      <c r="UWG48" s="126"/>
      <c r="UWH48" s="126"/>
      <c r="UWI48" s="126"/>
      <c r="UWJ48" s="126"/>
      <c r="UWK48" s="126"/>
      <c r="UWL48" s="126"/>
      <c r="UWM48" s="126"/>
      <c r="UWN48" s="126"/>
      <c r="UWO48" s="126"/>
      <c r="UWP48" s="126"/>
      <c r="UWQ48" s="126"/>
      <c r="UWR48" s="126"/>
      <c r="UWS48" s="126"/>
      <c r="UWT48" s="126"/>
      <c r="UWU48" s="126"/>
      <c r="UWV48" s="126"/>
      <c r="UWW48" s="126"/>
      <c r="UWX48" s="126"/>
      <c r="UWY48" s="126"/>
      <c r="UWZ48" s="126"/>
      <c r="UXA48" s="126"/>
      <c r="UXB48" s="126"/>
      <c r="UXC48" s="126"/>
      <c r="UXD48" s="126"/>
      <c r="UXE48" s="126"/>
      <c r="UXF48" s="126"/>
      <c r="UXG48" s="126"/>
      <c r="UXH48" s="126"/>
      <c r="UXI48" s="126"/>
      <c r="UXJ48" s="126"/>
      <c r="UXK48" s="126"/>
      <c r="UXL48" s="126"/>
      <c r="UXM48" s="126"/>
      <c r="UXN48" s="126"/>
      <c r="UXO48" s="126"/>
      <c r="UXP48" s="126"/>
      <c r="UXQ48" s="126"/>
      <c r="UXR48" s="126"/>
      <c r="UXS48" s="126"/>
      <c r="UXT48" s="126"/>
      <c r="UXU48" s="126"/>
      <c r="UXV48" s="126"/>
      <c r="UXW48" s="126"/>
      <c r="UXX48" s="126"/>
      <c r="UXY48" s="126"/>
      <c r="UXZ48" s="126"/>
      <c r="UYA48" s="126"/>
      <c r="UYB48" s="126"/>
      <c r="UYC48" s="126"/>
      <c r="UYD48" s="126"/>
      <c r="UYE48" s="126"/>
      <c r="UYF48" s="126"/>
      <c r="UYG48" s="126"/>
      <c r="UYH48" s="126"/>
      <c r="UYI48" s="126"/>
      <c r="UYJ48" s="126"/>
      <c r="UYK48" s="126"/>
      <c r="UYL48" s="126"/>
      <c r="UYM48" s="126"/>
      <c r="UYN48" s="126"/>
      <c r="UYO48" s="126"/>
      <c r="UYP48" s="126"/>
      <c r="UYQ48" s="126"/>
      <c r="UYR48" s="126"/>
      <c r="UYS48" s="126"/>
      <c r="UYT48" s="126"/>
      <c r="UYU48" s="126"/>
      <c r="UYV48" s="126"/>
      <c r="UYW48" s="126"/>
      <c r="UYX48" s="126"/>
      <c r="UYY48" s="126"/>
      <c r="UYZ48" s="126"/>
      <c r="UZA48" s="126"/>
      <c r="UZB48" s="126"/>
      <c r="UZC48" s="126"/>
      <c r="UZD48" s="126"/>
      <c r="UZE48" s="126"/>
      <c r="UZF48" s="126"/>
      <c r="UZG48" s="126"/>
      <c r="UZH48" s="126"/>
      <c r="UZI48" s="126"/>
      <c r="UZJ48" s="126"/>
      <c r="UZK48" s="126"/>
      <c r="UZL48" s="126"/>
      <c r="UZM48" s="126"/>
      <c r="UZN48" s="126"/>
      <c r="UZO48" s="126"/>
      <c r="UZP48" s="126"/>
      <c r="UZQ48" s="126"/>
      <c r="UZR48" s="126"/>
      <c r="UZS48" s="126"/>
      <c r="UZT48" s="126"/>
      <c r="UZU48" s="126"/>
      <c r="UZV48" s="126"/>
      <c r="UZW48" s="126"/>
      <c r="UZX48" s="126"/>
      <c r="UZY48" s="126"/>
      <c r="UZZ48" s="126"/>
      <c r="VAA48" s="126"/>
      <c r="VAB48" s="126"/>
      <c r="VAC48" s="126"/>
      <c r="VAD48" s="126"/>
      <c r="VAE48" s="126"/>
      <c r="VAF48" s="126"/>
      <c r="VAG48" s="126"/>
      <c r="VAH48" s="126"/>
      <c r="VAI48" s="126"/>
      <c r="VAJ48" s="126"/>
      <c r="VAK48" s="126"/>
      <c r="VAL48" s="126"/>
      <c r="VAM48" s="126"/>
      <c r="VAN48" s="126"/>
      <c r="VAO48" s="126"/>
      <c r="VAP48" s="126"/>
      <c r="VAQ48" s="126"/>
      <c r="VAR48" s="126"/>
      <c r="VAS48" s="126"/>
      <c r="VAT48" s="126"/>
      <c r="VAU48" s="126"/>
      <c r="VAV48" s="126"/>
      <c r="VAW48" s="126"/>
      <c r="VAX48" s="126"/>
      <c r="VAY48" s="126"/>
      <c r="VAZ48" s="126"/>
      <c r="VBA48" s="126"/>
      <c r="VBB48" s="126"/>
      <c r="VBC48" s="126"/>
      <c r="VBD48" s="126"/>
      <c r="VBE48" s="126"/>
      <c r="VBF48" s="126"/>
      <c r="VBG48" s="126"/>
      <c r="VBH48" s="126"/>
      <c r="VBI48" s="126"/>
      <c r="VBJ48" s="126"/>
      <c r="VBK48" s="126"/>
      <c r="VBL48" s="126"/>
      <c r="VBM48" s="126"/>
      <c r="VBN48" s="126"/>
      <c r="VBO48" s="126"/>
      <c r="VBP48" s="126"/>
      <c r="VBQ48" s="126"/>
      <c r="VBR48" s="126"/>
      <c r="VBS48" s="126"/>
      <c r="VBT48" s="126"/>
      <c r="VBU48" s="126"/>
      <c r="VBV48" s="126"/>
      <c r="VBW48" s="126"/>
      <c r="VBX48" s="126"/>
      <c r="VBY48" s="126"/>
      <c r="VBZ48" s="126"/>
      <c r="VCA48" s="126"/>
      <c r="VCB48" s="126"/>
      <c r="VCC48" s="126"/>
      <c r="VCD48" s="126"/>
      <c r="VCE48" s="126"/>
      <c r="VCF48" s="126"/>
      <c r="VCG48" s="126"/>
      <c r="VCH48" s="126"/>
      <c r="VCI48" s="126"/>
      <c r="VCJ48" s="126"/>
      <c r="VCK48" s="126"/>
      <c r="VCL48" s="126"/>
      <c r="VCM48" s="126"/>
      <c r="VCN48" s="126"/>
      <c r="VCO48" s="126"/>
      <c r="VCP48" s="126"/>
      <c r="VCQ48" s="126"/>
      <c r="VCR48" s="126"/>
      <c r="VCS48" s="126"/>
      <c r="VCT48" s="126"/>
      <c r="VCU48" s="126"/>
      <c r="VCV48" s="126"/>
      <c r="VCW48" s="126"/>
      <c r="VCX48" s="126"/>
      <c r="VCY48" s="126"/>
      <c r="VCZ48" s="126"/>
      <c r="VDA48" s="126"/>
      <c r="VDB48" s="126"/>
      <c r="VDC48" s="126"/>
      <c r="VDD48" s="126"/>
      <c r="VDE48" s="126"/>
      <c r="VDF48" s="126"/>
      <c r="VDG48" s="126"/>
      <c r="VDH48" s="126"/>
      <c r="VDI48" s="126"/>
      <c r="VDJ48" s="126"/>
      <c r="VDK48" s="126"/>
      <c r="VDL48" s="126"/>
      <c r="VDM48" s="126"/>
      <c r="VDN48" s="126"/>
      <c r="VDO48" s="126"/>
      <c r="VDP48" s="126"/>
      <c r="VDQ48" s="126"/>
      <c r="VDR48" s="126"/>
      <c r="VDS48" s="126"/>
      <c r="VDT48" s="126"/>
      <c r="VDU48" s="126"/>
      <c r="VDV48" s="126"/>
      <c r="VDW48" s="126"/>
      <c r="VDX48" s="126"/>
      <c r="VDY48" s="126"/>
      <c r="VDZ48" s="126"/>
      <c r="VEA48" s="126"/>
      <c r="VEB48" s="126"/>
      <c r="VEC48" s="126"/>
      <c r="VED48" s="126"/>
      <c r="VEE48" s="126"/>
      <c r="VEF48" s="126"/>
      <c r="VEG48" s="126"/>
      <c r="VEH48" s="126"/>
      <c r="VEI48" s="126"/>
      <c r="VEJ48" s="126"/>
      <c r="VEK48" s="126"/>
      <c r="VEL48" s="126"/>
      <c r="VEM48" s="126"/>
      <c r="VEN48" s="126"/>
      <c r="VEO48" s="126"/>
      <c r="VEP48" s="126"/>
      <c r="VEQ48" s="126"/>
      <c r="VER48" s="126"/>
      <c r="VES48" s="126"/>
      <c r="VET48" s="126"/>
      <c r="VEU48" s="126"/>
      <c r="VEV48" s="126"/>
      <c r="VEW48" s="126"/>
      <c r="VEX48" s="126"/>
      <c r="VEY48" s="126"/>
      <c r="VEZ48" s="126"/>
      <c r="VFA48" s="126"/>
      <c r="VFB48" s="126"/>
      <c r="VFC48" s="126"/>
      <c r="VFD48" s="126"/>
      <c r="VFE48" s="126"/>
      <c r="VFF48" s="126"/>
      <c r="VFG48" s="126"/>
      <c r="VFH48" s="126"/>
      <c r="VFI48" s="126"/>
      <c r="VFJ48" s="126"/>
      <c r="VFK48" s="126"/>
      <c r="VFL48" s="126"/>
      <c r="VFM48" s="126"/>
      <c r="VFN48" s="126"/>
      <c r="VFO48" s="126"/>
      <c r="VFP48" s="126"/>
      <c r="VFQ48" s="126"/>
      <c r="VFR48" s="126"/>
      <c r="VFS48" s="126"/>
      <c r="VFT48" s="126"/>
      <c r="VFU48" s="126"/>
      <c r="VFV48" s="126"/>
      <c r="VFW48" s="126"/>
      <c r="VFX48" s="126"/>
      <c r="VFY48" s="126"/>
      <c r="VFZ48" s="126"/>
      <c r="VGA48" s="126"/>
      <c r="VGB48" s="126"/>
      <c r="VGC48" s="126"/>
      <c r="VGD48" s="126"/>
      <c r="VGE48" s="126"/>
      <c r="VGF48" s="126"/>
      <c r="VGG48" s="126"/>
      <c r="VGH48" s="126"/>
      <c r="VGI48" s="126"/>
      <c r="VGJ48" s="126"/>
      <c r="VGK48" s="126"/>
      <c r="VGL48" s="126"/>
      <c r="VGM48" s="126"/>
      <c r="VGN48" s="126"/>
      <c r="VGO48" s="126"/>
      <c r="VGP48" s="126"/>
      <c r="VGQ48" s="126"/>
      <c r="VGR48" s="126"/>
      <c r="VGS48" s="126"/>
      <c r="VGT48" s="126"/>
      <c r="VGU48" s="126"/>
      <c r="VGV48" s="126"/>
      <c r="VGW48" s="126"/>
      <c r="VGX48" s="126"/>
      <c r="VGY48" s="126"/>
      <c r="VGZ48" s="126"/>
      <c r="VHA48" s="126"/>
      <c r="VHB48" s="126"/>
      <c r="VHC48" s="126"/>
      <c r="VHD48" s="126"/>
      <c r="VHE48" s="126"/>
      <c r="VHF48" s="126"/>
      <c r="VHG48" s="126"/>
      <c r="VHH48" s="126"/>
      <c r="VHI48" s="126"/>
      <c r="VHJ48" s="126"/>
      <c r="VHK48" s="126"/>
      <c r="VHL48" s="126"/>
      <c r="VHM48" s="126"/>
      <c r="VHN48" s="126"/>
      <c r="VHO48" s="126"/>
      <c r="VHP48" s="126"/>
      <c r="VHQ48" s="126"/>
      <c r="VHR48" s="126"/>
      <c r="VHS48" s="126"/>
      <c r="VHT48" s="126"/>
      <c r="VHU48" s="126"/>
      <c r="VHV48" s="126"/>
      <c r="VHW48" s="126"/>
      <c r="VHX48" s="126"/>
      <c r="VHY48" s="126"/>
      <c r="VHZ48" s="126"/>
      <c r="VIA48" s="126"/>
      <c r="VIB48" s="126"/>
      <c r="VIC48" s="126"/>
      <c r="VID48" s="126"/>
      <c r="VIE48" s="126"/>
      <c r="VIF48" s="126"/>
      <c r="VIG48" s="126"/>
      <c r="VIH48" s="126"/>
      <c r="VII48" s="126"/>
      <c r="VIJ48" s="126"/>
      <c r="VIK48" s="126"/>
      <c r="VIL48" s="126"/>
      <c r="VIM48" s="126"/>
      <c r="VIN48" s="126"/>
      <c r="VIO48" s="126"/>
      <c r="VIP48" s="126"/>
      <c r="VIQ48" s="126"/>
      <c r="VIR48" s="126"/>
      <c r="VIS48" s="126"/>
      <c r="VIT48" s="126"/>
      <c r="VIU48" s="126"/>
      <c r="VIV48" s="126"/>
      <c r="VIW48" s="126"/>
      <c r="VIX48" s="126"/>
      <c r="VIY48" s="126"/>
      <c r="VIZ48" s="126"/>
      <c r="VJA48" s="126"/>
      <c r="VJB48" s="126"/>
      <c r="VJC48" s="126"/>
      <c r="VJD48" s="126"/>
      <c r="VJE48" s="126"/>
      <c r="VJF48" s="126"/>
      <c r="VJG48" s="126"/>
      <c r="VJH48" s="126"/>
      <c r="VJI48" s="126"/>
      <c r="VJJ48" s="126"/>
      <c r="VJK48" s="126"/>
      <c r="VJL48" s="126"/>
      <c r="VJM48" s="126"/>
      <c r="VJN48" s="126"/>
      <c r="VJO48" s="126"/>
      <c r="VJP48" s="126"/>
      <c r="VJQ48" s="126"/>
      <c r="VJR48" s="126"/>
      <c r="VJS48" s="126"/>
      <c r="VJT48" s="126"/>
      <c r="VJU48" s="126"/>
      <c r="VJV48" s="126"/>
      <c r="VJW48" s="126"/>
      <c r="VJX48" s="126"/>
      <c r="VJY48" s="126"/>
      <c r="VJZ48" s="126"/>
      <c r="VKA48" s="126"/>
      <c r="VKB48" s="126"/>
      <c r="VKC48" s="126"/>
      <c r="VKD48" s="126"/>
      <c r="VKE48" s="126"/>
      <c r="VKF48" s="126"/>
      <c r="VKG48" s="126"/>
      <c r="VKH48" s="126"/>
      <c r="VKI48" s="126"/>
      <c r="VKJ48" s="126"/>
      <c r="VKK48" s="126"/>
      <c r="VKL48" s="126"/>
      <c r="VKM48" s="126"/>
      <c r="VKN48" s="126"/>
      <c r="VKO48" s="126"/>
      <c r="VKP48" s="126"/>
      <c r="VKQ48" s="126"/>
      <c r="VKR48" s="126"/>
      <c r="VKS48" s="126"/>
      <c r="VKT48" s="126"/>
      <c r="VKU48" s="126"/>
      <c r="VKV48" s="126"/>
      <c r="VKW48" s="126"/>
      <c r="VKX48" s="126"/>
      <c r="VKY48" s="126"/>
      <c r="VKZ48" s="126"/>
      <c r="VLA48" s="126"/>
      <c r="VLB48" s="126"/>
      <c r="VLC48" s="126"/>
      <c r="VLD48" s="126"/>
      <c r="VLE48" s="126"/>
      <c r="VLF48" s="126"/>
      <c r="VLG48" s="126"/>
      <c r="VLH48" s="126"/>
      <c r="VLI48" s="126"/>
      <c r="VLJ48" s="126"/>
      <c r="VLK48" s="126"/>
      <c r="VLL48" s="126"/>
      <c r="VLM48" s="126"/>
      <c r="VLN48" s="126"/>
      <c r="VLO48" s="126"/>
      <c r="VLP48" s="126"/>
      <c r="VLQ48" s="126"/>
      <c r="VLR48" s="126"/>
      <c r="VLS48" s="126"/>
      <c r="VLT48" s="126"/>
      <c r="VLU48" s="126"/>
      <c r="VLV48" s="126"/>
      <c r="VLW48" s="126"/>
      <c r="VLX48" s="126"/>
      <c r="VLY48" s="126"/>
      <c r="VLZ48" s="126"/>
      <c r="VMA48" s="126"/>
      <c r="VMB48" s="126"/>
      <c r="VMC48" s="126"/>
      <c r="VMD48" s="126"/>
      <c r="VME48" s="126"/>
      <c r="VMF48" s="126"/>
      <c r="VMG48" s="126"/>
      <c r="VMH48" s="126"/>
      <c r="VMI48" s="126"/>
      <c r="VMJ48" s="126"/>
      <c r="VMK48" s="126"/>
      <c r="VML48" s="126"/>
      <c r="VMM48" s="126"/>
      <c r="VMN48" s="126"/>
      <c r="VMO48" s="126"/>
      <c r="VMP48" s="126"/>
      <c r="VMQ48" s="126"/>
      <c r="VMR48" s="126"/>
      <c r="VMS48" s="126"/>
      <c r="VMT48" s="126"/>
      <c r="VMU48" s="126"/>
      <c r="VMV48" s="126"/>
      <c r="VMW48" s="126"/>
      <c r="VMX48" s="126"/>
      <c r="VMY48" s="126"/>
      <c r="VMZ48" s="126"/>
      <c r="VNA48" s="126"/>
      <c r="VNB48" s="126"/>
      <c r="VNC48" s="126"/>
      <c r="VND48" s="126"/>
      <c r="VNE48" s="126"/>
      <c r="VNF48" s="126"/>
      <c r="VNG48" s="126"/>
      <c r="VNH48" s="126"/>
      <c r="VNI48" s="126"/>
      <c r="VNJ48" s="126"/>
      <c r="VNK48" s="126"/>
      <c r="VNL48" s="126"/>
      <c r="VNM48" s="126"/>
      <c r="VNN48" s="126"/>
      <c r="VNO48" s="126"/>
      <c r="VNP48" s="126"/>
      <c r="VNQ48" s="126"/>
      <c r="VNR48" s="126"/>
      <c r="VNS48" s="126"/>
      <c r="VNT48" s="126"/>
      <c r="VNU48" s="126"/>
      <c r="VNV48" s="126"/>
      <c r="VNW48" s="126"/>
      <c r="VNX48" s="126"/>
      <c r="VNY48" s="126"/>
      <c r="VNZ48" s="126"/>
      <c r="VOA48" s="126"/>
      <c r="VOB48" s="126"/>
      <c r="VOC48" s="126"/>
      <c r="VOD48" s="126"/>
      <c r="VOE48" s="126"/>
      <c r="VOF48" s="126"/>
      <c r="VOG48" s="126"/>
      <c r="VOH48" s="126"/>
      <c r="VOI48" s="126"/>
      <c r="VOJ48" s="126"/>
      <c r="VOK48" s="126"/>
      <c r="VOL48" s="126"/>
      <c r="VOM48" s="126"/>
      <c r="VON48" s="126"/>
      <c r="VOO48" s="126"/>
      <c r="VOP48" s="126"/>
      <c r="VOQ48" s="126"/>
      <c r="VOR48" s="126"/>
      <c r="VOS48" s="126"/>
      <c r="VOT48" s="126"/>
      <c r="VOU48" s="126"/>
      <c r="VOV48" s="126"/>
      <c r="VOW48" s="126"/>
      <c r="VOX48" s="126"/>
      <c r="VOY48" s="126"/>
      <c r="VOZ48" s="126"/>
      <c r="VPA48" s="126"/>
      <c r="VPB48" s="126"/>
      <c r="VPC48" s="126"/>
      <c r="VPD48" s="126"/>
      <c r="VPE48" s="126"/>
      <c r="VPF48" s="126"/>
      <c r="VPG48" s="126"/>
      <c r="VPH48" s="126"/>
      <c r="VPI48" s="126"/>
      <c r="VPJ48" s="126"/>
      <c r="VPK48" s="126"/>
      <c r="VPL48" s="126"/>
      <c r="VPM48" s="126"/>
      <c r="VPN48" s="126"/>
      <c r="VPO48" s="126"/>
      <c r="VPP48" s="126"/>
      <c r="VPQ48" s="126"/>
      <c r="VPR48" s="126"/>
      <c r="VPS48" s="126"/>
      <c r="VPT48" s="126"/>
      <c r="VPU48" s="126"/>
      <c r="VPV48" s="126"/>
      <c r="VPW48" s="126"/>
      <c r="VPX48" s="126"/>
      <c r="VPY48" s="126"/>
      <c r="VPZ48" s="126"/>
      <c r="VQA48" s="126"/>
      <c r="VQB48" s="126"/>
      <c r="VQC48" s="126"/>
      <c r="VQD48" s="126"/>
      <c r="VQE48" s="126"/>
      <c r="VQF48" s="126"/>
      <c r="VQG48" s="126"/>
      <c r="VQH48" s="126"/>
      <c r="VQI48" s="126"/>
      <c r="VQJ48" s="126"/>
      <c r="VQK48" s="126"/>
      <c r="VQL48" s="126"/>
      <c r="VQM48" s="126"/>
      <c r="VQN48" s="126"/>
      <c r="VQO48" s="126"/>
      <c r="VQP48" s="126"/>
      <c r="VQQ48" s="126"/>
      <c r="VQR48" s="126"/>
      <c r="VQS48" s="126"/>
      <c r="VQT48" s="126"/>
      <c r="VQU48" s="126"/>
      <c r="VQV48" s="126"/>
      <c r="VQW48" s="126"/>
      <c r="VQX48" s="126"/>
      <c r="VQY48" s="126"/>
      <c r="VQZ48" s="126"/>
      <c r="VRA48" s="126"/>
      <c r="VRB48" s="126"/>
      <c r="VRC48" s="126"/>
      <c r="VRD48" s="126"/>
      <c r="VRE48" s="126"/>
      <c r="VRF48" s="126"/>
      <c r="VRG48" s="126"/>
      <c r="VRH48" s="126"/>
      <c r="VRI48" s="126"/>
      <c r="VRJ48" s="126"/>
      <c r="VRK48" s="126"/>
      <c r="VRL48" s="126"/>
      <c r="VRM48" s="126"/>
      <c r="VRN48" s="126"/>
      <c r="VRO48" s="126"/>
      <c r="VRP48" s="126"/>
      <c r="VRQ48" s="126"/>
      <c r="VRR48" s="126"/>
      <c r="VRS48" s="126"/>
      <c r="VRT48" s="126"/>
      <c r="VRU48" s="126"/>
      <c r="VRV48" s="126"/>
      <c r="VRW48" s="126"/>
      <c r="VRX48" s="126"/>
      <c r="VRY48" s="126"/>
      <c r="VRZ48" s="126"/>
      <c r="VSA48" s="126"/>
      <c r="VSB48" s="126"/>
      <c r="VSC48" s="126"/>
      <c r="VSD48" s="126"/>
      <c r="VSE48" s="126"/>
      <c r="VSF48" s="126"/>
      <c r="VSG48" s="126"/>
      <c r="VSH48" s="126"/>
      <c r="VSI48" s="126"/>
      <c r="VSJ48" s="126"/>
      <c r="VSK48" s="126"/>
      <c r="VSL48" s="126"/>
      <c r="VSM48" s="126"/>
      <c r="VSN48" s="126"/>
      <c r="VSO48" s="126"/>
      <c r="VSP48" s="126"/>
      <c r="VSQ48" s="126"/>
      <c r="VSR48" s="126"/>
      <c r="VSS48" s="126"/>
      <c r="VST48" s="126"/>
      <c r="VSU48" s="126"/>
      <c r="VSV48" s="126"/>
      <c r="VSW48" s="126"/>
      <c r="VSX48" s="126"/>
      <c r="VSY48" s="126"/>
      <c r="VSZ48" s="126"/>
      <c r="VTA48" s="126"/>
      <c r="VTB48" s="126"/>
      <c r="VTC48" s="126"/>
      <c r="VTD48" s="126"/>
      <c r="VTE48" s="126"/>
      <c r="VTF48" s="126"/>
      <c r="VTG48" s="126"/>
      <c r="VTH48" s="126"/>
      <c r="VTI48" s="126"/>
      <c r="VTJ48" s="126"/>
      <c r="VTK48" s="126"/>
      <c r="VTL48" s="126"/>
      <c r="VTM48" s="126"/>
      <c r="VTN48" s="126"/>
      <c r="VTO48" s="126"/>
      <c r="VTP48" s="126"/>
      <c r="VTQ48" s="126"/>
      <c r="VTR48" s="126"/>
      <c r="VTS48" s="126"/>
      <c r="VTT48" s="126"/>
      <c r="VTU48" s="126"/>
      <c r="VTV48" s="126"/>
      <c r="VTW48" s="126"/>
      <c r="VTX48" s="126"/>
      <c r="VTY48" s="126"/>
      <c r="VTZ48" s="126"/>
      <c r="VUA48" s="126"/>
      <c r="VUB48" s="126"/>
      <c r="VUC48" s="126"/>
      <c r="VUD48" s="126"/>
      <c r="VUE48" s="126"/>
      <c r="VUF48" s="126"/>
      <c r="VUG48" s="126"/>
      <c r="VUH48" s="126"/>
      <c r="VUI48" s="126"/>
      <c r="VUJ48" s="126"/>
      <c r="VUK48" s="126"/>
      <c r="VUL48" s="126"/>
      <c r="VUM48" s="126"/>
      <c r="VUN48" s="126"/>
      <c r="VUO48" s="126"/>
      <c r="VUP48" s="126"/>
      <c r="VUQ48" s="126"/>
      <c r="VUR48" s="126"/>
      <c r="VUS48" s="126"/>
      <c r="VUT48" s="126"/>
      <c r="VUU48" s="126"/>
      <c r="VUV48" s="126"/>
      <c r="VUW48" s="126"/>
      <c r="VUX48" s="126"/>
      <c r="VUY48" s="126"/>
      <c r="VUZ48" s="126"/>
      <c r="VVA48" s="126"/>
      <c r="VVB48" s="126"/>
      <c r="VVC48" s="126"/>
      <c r="VVD48" s="126"/>
      <c r="VVE48" s="126"/>
      <c r="VVF48" s="126"/>
      <c r="VVG48" s="126"/>
      <c r="VVH48" s="126"/>
      <c r="VVI48" s="126"/>
      <c r="VVJ48" s="126"/>
      <c r="VVK48" s="126"/>
      <c r="VVL48" s="126"/>
      <c r="VVM48" s="126"/>
      <c r="VVN48" s="126"/>
      <c r="VVO48" s="126"/>
      <c r="VVP48" s="126"/>
      <c r="VVQ48" s="126"/>
      <c r="VVR48" s="126"/>
      <c r="VVS48" s="126"/>
      <c r="VVT48" s="126"/>
      <c r="VVU48" s="126"/>
      <c r="VVV48" s="126"/>
      <c r="VVW48" s="126"/>
      <c r="VVX48" s="126"/>
      <c r="VVY48" s="126"/>
      <c r="VVZ48" s="126"/>
      <c r="VWA48" s="126"/>
      <c r="VWB48" s="126"/>
      <c r="VWC48" s="126"/>
      <c r="VWD48" s="126"/>
      <c r="VWE48" s="126"/>
      <c r="VWF48" s="126"/>
      <c r="VWG48" s="126"/>
      <c r="VWH48" s="126"/>
      <c r="VWI48" s="126"/>
      <c r="VWJ48" s="126"/>
      <c r="VWK48" s="126"/>
      <c r="VWL48" s="126"/>
      <c r="VWM48" s="126"/>
      <c r="VWN48" s="126"/>
      <c r="VWO48" s="126"/>
      <c r="VWP48" s="126"/>
      <c r="VWQ48" s="126"/>
      <c r="VWR48" s="126"/>
      <c r="VWS48" s="126"/>
      <c r="VWT48" s="126"/>
      <c r="VWU48" s="126"/>
      <c r="VWV48" s="126"/>
      <c r="VWW48" s="126"/>
      <c r="VWX48" s="126"/>
      <c r="VWY48" s="126"/>
      <c r="VWZ48" s="126"/>
      <c r="VXA48" s="126"/>
      <c r="VXB48" s="126"/>
      <c r="VXC48" s="126"/>
      <c r="VXD48" s="126"/>
      <c r="VXE48" s="126"/>
      <c r="VXF48" s="126"/>
      <c r="VXG48" s="126"/>
      <c r="VXH48" s="126"/>
      <c r="VXI48" s="126"/>
      <c r="VXJ48" s="126"/>
      <c r="VXK48" s="126"/>
      <c r="VXL48" s="126"/>
      <c r="VXM48" s="126"/>
      <c r="VXN48" s="126"/>
      <c r="VXO48" s="126"/>
      <c r="VXP48" s="126"/>
      <c r="VXQ48" s="126"/>
      <c r="VXR48" s="126"/>
      <c r="VXS48" s="126"/>
      <c r="VXT48" s="126"/>
      <c r="VXU48" s="126"/>
      <c r="VXV48" s="126"/>
      <c r="VXW48" s="126"/>
      <c r="VXX48" s="126"/>
      <c r="VXY48" s="126"/>
      <c r="VXZ48" s="126"/>
      <c r="VYA48" s="126"/>
      <c r="VYB48" s="126"/>
      <c r="VYC48" s="126"/>
      <c r="VYD48" s="126"/>
      <c r="VYE48" s="126"/>
      <c r="VYF48" s="126"/>
      <c r="VYG48" s="126"/>
      <c r="VYH48" s="126"/>
      <c r="VYI48" s="126"/>
      <c r="VYJ48" s="126"/>
      <c r="VYK48" s="126"/>
      <c r="VYL48" s="126"/>
      <c r="VYM48" s="126"/>
      <c r="VYN48" s="126"/>
      <c r="VYO48" s="126"/>
      <c r="VYP48" s="126"/>
      <c r="VYQ48" s="126"/>
      <c r="VYR48" s="126"/>
      <c r="VYS48" s="126"/>
      <c r="VYT48" s="126"/>
      <c r="VYU48" s="126"/>
      <c r="VYV48" s="126"/>
      <c r="VYW48" s="126"/>
      <c r="VYX48" s="126"/>
      <c r="VYY48" s="126"/>
      <c r="VYZ48" s="126"/>
      <c r="VZA48" s="126"/>
      <c r="VZB48" s="126"/>
      <c r="VZC48" s="126"/>
      <c r="VZD48" s="126"/>
      <c r="VZE48" s="126"/>
      <c r="VZF48" s="126"/>
      <c r="VZG48" s="126"/>
      <c r="VZH48" s="126"/>
      <c r="VZI48" s="126"/>
      <c r="VZJ48" s="126"/>
      <c r="VZK48" s="126"/>
      <c r="VZL48" s="126"/>
      <c r="VZM48" s="126"/>
      <c r="VZN48" s="126"/>
      <c r="VZO48" s="126"/>
      <c r="VZP48" s="126"/>
      <c r="VZQ48" s="126"/>
      <c r="VZR48" s="126"/>
      <c r="VZS48" s="126"/>
      <c r="VZT48" s="126"/>
      <c r="VZU48" s="126"/>
      <c r="VZV48" s="126"/>
      <c r="VZW48" s="126"/>
      <c r="VZX48" s="126"/>
      <c r="VZY48" s="126"/>
      <c r="VZZ48" s="126"/>
      <c r="WAA48" s="126"/>
      <c r="WAB48" s="126"/>
      <c r="WAC48" s="126"/>
      <c r="WAD48" s="126"/>
      <c r="WAE48" s="126"/>
      <c r="WAF48" s="126"/>
      <c r="WAG48" s="126"/>
      <c r="WAH48" s="126"/>
      <c r="WAI48" s="126"/>
      <c r="WAJ48" s="126"/>
      <c r="WAK48" s="126"/>
      <c r="WAL48" s="126"/>
      <c r="WAM48" s="126"/>
      <c r="WAN48" s="126"/>
      <c r="WAO48" s="126"/>
      <c r="WAP48" s="126"/>
      <c r="WAQ48" s="126"/>
      <c r="WAR48" s="126"/>
      <c r="WAS48" s="126"/>
      <c r="WAT48" s="126"/>
      <c r="WAU48" s="126"/>
      <c r="WAV48" s="126"/>
      <c r="WAW48" s="126"/>
      <c r="WAX48" s="126"/>
      <c r="WAY48" s="126"/>
      <c r="WAZ48" s="126"/>
      <c r="WBA48" s="126"/>
      <c r="WBB48" s="126"/>
      <c r="WBC48" s="126"/>
      <c r="WBD48" s="126"/>
      <c r="WBE48" s="126"/>
      <c r="WBF48" s="126"/>
      <c r="WBG48" s="126"/>
      <c r="WBH48" s="126"/>
      <c r="WBI48" s="126"/>
      <c r="WBJ48" s="126"/>
      <c r="WBK48" s="126"/>
      <c r="WBL48" s="126"/>
      <c r="WBM48" s="126"/>
      <c r="WBN48" s="126"/>
      <c r="WBO48" s="126"/>
      <c r="WBP48" s="126"/>
      <c r="WBQ48" s="126"/>
      <c r="WBR48" s="126"/>
      <c r="WBS48" s="126"/>
      <c r="WBT48" s="126"/>
      <c r="WBU48" s="126"/>
      <c r="WBV48" s="126"/>
      <c r="WBW48" s="126"/>
      <c r="WBX48" s="126"/>
      <c r="WBY48" s="126"/>
      <c r="WBZ48" s="126"/>
      <c r="WCA48" s="126"/>
      <c r="WCB48" s="126"/>
      <c r="WCC48" s="126"/>
      <c r="WCD48" s="126"/>
      <c r="WCE48" s="126"/>
      <c r="WCF48" s="126"/>
      <c r="WCG48" s="126"/>
      <c r="WCH48" s="126"/>
      <c r="WCI48" s="126"/>
      <c r="WCJ48" s="126"/>
      <c r="WCK48" s="126"/>
      <c r="WCL48" s="126"/>
      <c r="WCM48" s="126"/>
      <c r="WCN48" s="126"/>
      <c r="WCO48" s="126"/>
      <c r="WCP48" s="126"/>
      <c r="WCQ48" s="126"/>
      <c r="WCR48" s="126"/>
      <c r="WCS48" s="126"/>
      <c r="WCT48" s="126"/>
      <c r="WCU48" s="126"/>
      <c r="WCV48" s="126"/>
      <c r="WCW48" s="126"/>
      <c r="WCX48" s="126"/>
      <c r="WCY48" s="126"/>
      <c r="WCZ48" s="126"/>
      <c r="WDA48" s="126"/>
      <c r="WDB48" s="126"/>
      <c r="WDC48" s="126"/>
      <c r="WDD48" s="126"/>
      <c r="WDE48" s="126"/>
      <c r="WDF48" s="126"/>
      <c r="WDG48" s="126"/>
      <c r="WDH48" s="126"/>
      <c r="WDI48" s="126"/>
      <c r="WDJ48" s="126"/>
      <c r="WDK48" s="126"/>
      <c r="WDL48" s="126"/>
      <c r="WDM48" s="126"/>
      <c r="WDN48" s="126"/>
      <c r="WDO48" s="126"/>
      <c r="WDP48" s="126"/>
      <c r="WDQ48" s="126"/>
      <c r="WDR48" s="126"/>
      <c r="WDS48" s="126"/>
      <c r="WDT48" s="126"/>
      <c r="WDU48" s="126"/>
      <c r="WDV48" s="126"/>
      <c r="WDW48" s="126"/>
      <c r="WDX48" s="126"/>
      <c r="WDY48" s="126"/>
      <c r="WDZ48" s="126"/>
      <c r="WEA48" s="126"/>
      <c r="WEB48" s="126"/>
      <c r="WEC48" s="126"/>
      <c r="WED48" s="126"/>
      <c r="WEE48" s="126"/>
      <c r="WEF48" s="126"/>
      <c r="WEG48" s="126"/>
      <c r="WEH48" s="126"/>
      <c r="WEI48" s="126"/>
      <c r="WEJ48" s="126"/>
      <c r="WEK48" s="126"/>
      <c r="WEL48" s="126"/>
      <c r="WEM48" s="126"/>
      <c r="WEN48" s="126"/>
      <c r="WEO48" s="126"/>
      <c r="WEP48" s="126"/>
      <c r="WEQ48" s="126"/>
      <c r="WER48" s="126"/>
      <c r="WES48" s="126"/>
      <c r="WET48" s="126"/>
      <c r="WEU48" s="126"/>
      <c r="WEV48" s="126"/>
      <c r="WEW48" s="126"/>
      <c r="WEX48" s="126"/>
      <c r="WEY48" s="126"/>
      <c r="WEZ48" s="126"/>
      <c r="WFA48" s="126"/>
      <c r="WFB48" s="126"/>
      <c r="WFC48" s="126"/>
      <c r="WFD48" s="126"/>
      <c r="WFE48" s="126"/>
      <c r="WFF48" s="126"/>
      <c r="WFG48" s="126"/>
      <c r="WFH48" s="126"/>
      <c r="WFI48" s="126"/>
      <c r="WFJ48" s="126"/>
      <c r="WFK48" s="126"/>
      <c r="WFL48" s="126"/>
      <c r="WFM48" s="126"/>
      <c r="WFN48" s="126"/>
      <c r="WFO48" s="126"/>
      <c r="WFP48" s="126"/>
      <c r="WFQ48" s="126"/>
      <c r="WFR48" s="126"/>
      <c r="WFS48" s="126"/>
      <c r="WFT48" s="126"/>
      <c r="WFU48" s="126"/>
      <c r="WFV48" s="126"/>
      <c r="WFW48" s="126"/>
      <c r="WFX48" s="126"/>
      <c r="WFY48" s="126"/>
      <c r="WFZ48" s="126"/>
      <c r="WGA48" s="126"/>
      <c r="WGB48" s="126"/>
      <c r="WGC48" s="126"/>
      <c r="WGD48" s="126"/>
      <c r="WGE48" s="126"/>
      <c r="WGF48" s="126"/>
      <c r="WGG48" s="126"/>
      <c r="WGH48" s="126"/>
      <c r="WGI48" s="126"/>
      <c r="WGJ48" s="126"/>
      <c r="WGK48" s="126"/>
      <c r="WGL48" s="126"/>
      <c r="WGM48" s="126"/>
      <c r="WGN48" s="126"/>
      <c r="WGO48" s="126"/>
      <c r="WGP48" s="126"/>
      <c r="WGQ48" s="126"/>
      <c r="WGR48" s="126"/>
      <c r="WGS48" s="126"/>
      <c r="WGT48" s="126"/>
      <c r="WGU48" s="126"/>
      <c r="WGV48" s="126"/>
      <c r="WGW48" s="126"/>
      <c r="WGX48" s="126"/>
      <c r="WGY48" s="126"/>
      <c r="WGZ48" s="126"/>
      <c r="WHA48" s="126"/>
      <c r="WHB48" s="126"/>
      <c r="WHC48" s="126"/>
      <c r="WHD48" s="126"/>
      <c r="WHE48" s="126"/>
      <c r="WHF48" s="126"/>
      <c r="WHG48" s="126"/>
      <c r="WHH48" s="126"/>
      <c r="WHI48" s="126"/>
      <c r="WHJ48" s="126"/>
      <c r="WHK48" s="126"/>
      <c r="WHL48" s="126"/>
      <c r="WHM48" s="126"/>
      <c r="WHN48" s="126"/>
      <c r="WHO48" s="126"/>
      <c r="WHP48" s="126"/>
      <c r="WHQ48" s="126"/>
      <c r="WHR48" s="126"/>
      <c r="WHS48" s="126"/>
      <c r="WHT48" s="126"/>
      <c r="WHU48" s="126"/>
      <c r="WHV48" s="126"/>
      <c r="WHW48" s="126"/>
      <c r="WHX48" s="126"/>
      <c r="WHY48" s="126"/>
      <c r="WHZ48" s="126"/>
      <c r="WIA48" s="126"/>
      <c r="WIB48" s="126"/>
      <c r="WIC48" s="126"/>
      <c r="WID48" s="126"/>
      <c r="WIE48" s="126"/>
      <c r="WIF48" s="126"/>
      <c r="WIG48" s="126"/>
      <c r="WIH48" s="126"/>
      <c r="WII48" s="126"/>
      <c r="WIJ48" s="126"/>
      <c r="WIK48" s="126"/>
      <c r="WIL48" s="126"/>
      <c r="WIM48" s="126"/>
      <c r="WIN48" s="126"/>
      <c r="WIO48" s="126"/>
      <c r="WIP48" s="126"/>
      <c r="WIQ48" s="126"/>
      <c r="WIR48" s="126"/>
      <c r="WIS48" s="126"/>
      <c r="WIT48" s="126"/>
      <c r="WIU48" s="126"/>
      <c r="WIV48" s="126"/>
      <c r="WIW48" s="126"/>
      <c r="WIX48" s="126"/>
      <c r="WIY48" s="126"/>
      <c r="WIZ48" s="126"/>
      <c r="WJA48" s="126"/>
      <c r="WJB48" s="126"/>
      <c r="WJC48" s="126"/>
      <c r="WJD48" s="126"/>
      <c r="WJE48" s="126"/>
      <c r="WJF48" s="126"/>
      <c r="WJG48" s="126"/>
      <c r="WJH48" s="126"/>
      <c r="WJI48" s="126"/>
      <c r="WJJ48" s="126"/>
      <c r="WJK48" s="126"/>
      <c r="WJL48" s="126"/>
      <c r="WJM48" s="126"/>
      <c r="WJN48" s="126"/>
      <c r="WJO48" s="126"/>
      <c r="WJP48" s="126"/>
      <c r="WJQ48" s="126"/>
      <c r="WJR48" s="126"/>
      <c r="WJS48" s="126"/>
      <c r="WJT48" s="126"/>
      <c r="WJU48" s="126"/>
      <c r="WJV48" s="126"/>
      <c r="WJW48" s="126"/>
      <c r="WJX48" s="126"/>
      <c r="WJY48" s="126"/>
      <c r="WJZ48" s="126"/>
      <c r="WKA48" s="126"/>
      <c r="WKB48" s="126"/>
      <c r="WKC48" s="126"/>
      <c r="WKD48" s="126"/>
      <c r="WKE48" s="126"/>
      <c r="WKF48" s="126"/>
      <c r="WKG48" s="126"/>
      <c r="WKH48" s="126"/>
      <c r="WKI48" s="126"/>
      <c r="WKJ48" s="126"/>
      <c r="WKK48" s="126"/>
      <c r="WKL48" s="126"/>
      <c r="WKM48" s="126"/>
      <c r="WKN48" s="126"/>
      <c r="WKO48" s="126"/>
      <c r="WKP48" s="126"/>
      <c r="WKQ48" s="126"/>
      <c r="WKR48" s="126"/>
      <c r="WKS48" s="126"/>
      <c r="WKT48" s="126"/>
      <c r="WKU48" s="126"/>
      <c r="WKV48" s="126"/>
      <c r="WKW48" s="126"/>
      <c r="WKX48" s="126"/>
      <c r="WKY48" s="126"/>
      <c r="WKZ48" s="126"/>
      <c r="WLA48" s="126"/>
      <c r="WLB48" s="126"/>
      <c r="WLC48" s="126"/>
      <c r="WLD48" s="126"/>
      <c r="WLE48" s="126"/>
      <c r="WLF48" s="126"/>
      <c r="WLG48" s="126"/>
      <c r="WLH48" s="126"/>
      <c r="WLI48" s="126"/>
      <c r="WLJ48" s="126"/>
      <c r="WLK48" s="126"/>
      <c r="WLL48" s="126"/>
      <c r="WLM48" s="126"/>
      <c r="WLN48" s="126"/>
      <c r="WLO48" s="126"/>
      <c r="WLP48" s="126"/>
      <c r="WLQ48" s="126"/>
      <c r="WLR48" s="126"/>
      <c r="WLS48" s="126"/>
      <c r="WLT48" s="126"/>
      <c r="WLU48" s="126"/>
      <c r="WLV48" s="126"/>
      <c r="WLW48" s="126"/>
      <c r="WLX48" s="126"/>
      <c r="WLY48" s="126"/>
      <c r="WLZ48" s="126"/>
      <c r="WMA48" s="126"/>
      <c r="WMB48" s="126"/>
      <c r="WMC48" s="126"/>
      <c r="WMD48" s="126"/>
      <c r="WME48" s="126"/>
      <c r="WMF48" s="126"/>
      <c r="WMG48" s="126"/>
      <c r="WMH48" s="126"/>
      <c r="WMI48" s="126"/>
      <c r="WMJ48" s="126"/>
      <c r="WMK48" s="126"/>
      <c r="WML48" s="126"/>
      <c r="WMM48" s="126"/>
      <c r="WMN48" s="126"/>
      <c r="WMO48" s="126"/>
      <c r="WMP48" s="126"/>
      <c r="WMQ48" s="126"/>
      <c r="WMR48" s="126"/>
      <c r="WMS48" s="126"/>
      <c r="WMT48" s="126"/>
      <c r="WMU48" s="126"/>
      <c r="WMV48" s="126"/>
      <c r="WMW48" s="126"/>
      <c r="WMX48" s="126"/>
      <c r="WMY48" s="126"/>
      <c r="WMZ48" s="126"/>
      <c r="WNA48" s="126"/>
      <c r="WNB48" s="126"/>
      <c r="WNC48" s="126"/>
      <c r="WND48" s="126"/>
      <c r="WNE48" s="126"/>
      <c r="WNF48" s="126"/>
      <c r="WNG48" s="126"/>
      <c r="WNH48" s="126"/>
      <c r="WNI48" s="126"/>
      <c r="WNJ48" s="126"/>
      <c r="WNK48" s="126"/>
      <c r="WNL48" s="126"/>
      <c r="WNM48" s="126"/>
      <c r="WNN48" s="126"/>
      <c r="WNO48" s="126"/>
      <c r="WNP48" s="126"/>
      <c r="WNQ48" s="126"/>
      <c r="WNR48" s="126"/>
      <c r="WNS48" s="126"/>
      <c r="WNT48" s="126"/>
      <c r="WNU48" s="126"/>
      <c r="WNV48" s="126"/>
      <c r="WNW48" s="126"/>
      <c r="WNX48" s="126"/>
      <c r="WNY48" s="126"/>
      <c r="WNZ48" s="126"/>
      <c r="WOA48" s="126"/>
      <c r="WOB48" s="126"/>
      <c r="WOC48" s="126"/>
      <c r="WOD48" s="126"/>
      <c r="WOE48" s="126"/>
      <c r="WOF48" s="126"/>
      <c r="WOG48" s="126"/>
      <c r="WOH48" s="126"/>
      <c r="WOI48" s="126"/>
      <c r="WOJ48" s="126"/>
      <c r="WOK48" s="126"/>
      <c r="WOL48" s="126"/>
      <c r="WOM48" s="126"/>
      <c r="WON48" s="126"/>
      <c r="WOO48" s="126"/>
      <c r="WOP48" s="126"/>
      <c r="WOQ48" s="126"/>
      <c r="WOR48" s="126"/>
      <c r="WOS48" s="126"/>
      <c r="WOT48" s="126"/>
      <c r="WOU48" s="126"/>
      <c r="WOV48" s="126"/>
      <c r="WOW48" s="126"/>
      <c r="WOX48" s="126"/>
      <c r="WOY48" s="126"/>
      <c r="WOZ48" s="126"/>
      <c r="WPA48" s="126"/>
      <c r="WPB48" s="126"/>
      <c r="WPC48" s="126"/>
      <c r="WPD48" s="126"/>
      <c r="WPE48" s="126"/>
      <c r="WPF48" s="126"/>
      <c r="WPG48" s="126"/>
      <c r="WPH48" s="126"/>
      <c r="WPI48" s="126"/>
      <c r="WPJ48" s="126"/>
      <c r="WPK48" s="126"/>
      <c r="WPL48" s="126"/>
      <c r="WPM48" s="126"/>
      <c r="WPN48" s="126"/>
      <c r="WPO48" s="126"/>
      <c r="WPP48" s="126"/>
      <c r="WPQ48" s="126"/>
      <c r="WPR48" s="126"/>
      <c r="WPS48" s="126"/>
      <c r="WPT48" s="126"/>
      <c r="WPU48" s="126"/>
      <c r="WPV48" s="126"/>
      <c r="WPW48" s="126"/>
      <c r="WPX48" s="126"/>
      <c r="WPY48" s="126"/>
      <c r="WPZ48" s="126"/>
      <c r="WQA48" s="126"/>
      <c r="WQB48" s="126"/>
      <c r="WQC48" s="126"/>
      <c r="WQD48" s="126"/>
      <c r="WQE48" s="126"/>
      <c r="WQF48" s="126"/>
      <c r="WQG48" s="126"/>
      <c r="WQH48" s="126"/>
      <c r="WQI48" s="126"/>
      <c r="WQJ48" s="126"/>
      <c r="WQK48" s="126"/>
      <c r="WQL48" s="126"/>
      <c r="WQM48" s="126"/>
      <c r="WQN48" s="126"/>
      <c r="WQO48" s="126"/>
      <c r="WQP48" s="126"/>
      <c r="WQQ48" s="126"/>
      <c r="WQR48" s="126"/>
      <c r="WQS48" s="126"/>
      <c r="WQT48" s="126"/>
      <c r="WQU48" s="126"/>
      <c r="WQV48" s="126"/>
      <c r="WQW48" s="126"/>
      <c r="WQX48" s="126"/>
      <c r="WQY48" s="126"/>
      <c r="WQZ48" s="126"/>
      <c r="WRA48" s="126"/>
      <c r="WRB48" s="126"/>
      <c r="WRC48" s="126"/>
      <c r="WRD48" s="126"/>
      <c r="WRE48" s="126"/>
      <c r="WRF48" s="126"/>
      <c r="WRG48" s="126"/>
      <c r="WRH48" s="126"/>
      <c r="WRI48" s="126"/>
      <c r="WRJ48" s="126"/>
      <c r="WRK48" s="126"/>
      <c r="WRL48" s="126"/>
      <c r="WRM48" s="126"/>
      <c r="WRN48" s="126"/>
      <c r="WRO48" s="126"/>
      <c r="WRP48" s="126"/>
      <c r="WRQ48" s="126"/>
      <c r="WRR48" s="126"/>
      <c r="WRS48" s="126"/>
      <c r="WRT48" s="126"/>
      <c r="WRU48" s="126"/>
      <c r="WRV48" s="126"/>
      <c r="WRW48" s="126"/>
      <c r="WRX48" s="126"/>
      <c r="WRY48" s="126"/>
      <c r="WRZ48" s="126"/>
      <c r="WSA48" s="126"/>
      <c r="WSB48" s="126"/>
      <c r="WSC48" s="126"/>
      <c r="WSD48" s="126"/>
      <c r="WSE48" s="126"/>
      <c r="WSF48" s="126"/>
      <c r="WSG48" s="126"/>
      <c r="WSH48" s="126"/>
      <c r="WSI48" s="126"/>
      <c r="WSJ48" s="126"/>
      <c r="WSK48" s="126"/>
      <c r="WSL48" s="126"/>
      <c r="WSM48" s="126"/>
      <c r="WSN48" s="126"/>
      <c r="WSO48" s="126"/>
      <c r="WSP48" s="126"/>
      <c r="WSQ48" s="126"/>
      <c r="WSR48" s="126"/>
      <c r="WSS48" s="126"/>
      <c r="WST48" s="126"/>
      <c r="WSU48" s="126"/>
      <c r="WSV48" s="126"/>
      <c r="WSW48" s="126"/>
      <c r="WSX48" s="126"/>
      <c r="WSY48" s="126"/>
      <c r="WSZ48" s="126"/>
      <c r="WTA48" s="126"/>
      <c r="WTB48" s="126"/>
      <c r="WTC48" s="126"/>
      <c r="WTD48" s="126"/>
      <c r="WTE48" s="126"/>
      <c r="WTF48" s="126"/>
      <c r="WTG48" s="126"/>
      <c r="WTH48" s="126"/>
      <c r="WTI48" s="126"/>
      <c r="WTJ48" s="126"/>
      <c r="WTK48" s="126"/>
      <c r="WTL48" s="126"/>
      <c r="WTM48" s="126"/>
      <c r="WTN48" s="126"/>
      <c r="WTO48" s="126"/>
      <c r="WTP48" s="126"/>
      <c r="WTQ48" s="126"/>
      <c r="WTR48" s="126"/>
      <c r="WTS48" s="126"/>
      <c r="WTT48" s="126"/>
      <c r="WTU48" s="126"/>
      <c r="WTV48" s="126"/>
      <c r="WTW48" s="126"/>
      <c r="WTX48" s="126"/>
      <c r="WTY48" s="126"/>
      <c r="WTZ48" s="126"/>
      <c r="WUA48" s="126"/>
      <c r="WUB48" s="126"/>
      <c r="WUC48" s="126"/>
      <c r="WUD48" s="126"/>
      <c r="WUE48" s="126"/>
      <c r="WUF48" s="126"/>
      <c r="WUG48" s="126"/>
      <c r="WUH48" s="126"/>
      <c r="WUI48" s="126"/>
      <c r="WUJ48" s="126"/>
      <c r="WUK48" s="126"/>
      <c r="WUL48" s="126"/>
      <c r="WUM48" s="126"/>
      <c r="WUN48" s="126"/>
      <c r="WUO48" s="126"/>
      <c r="WUP48" s="126"/>
      <c r="WUQ48" s="126"/>
      <c r="WUR48" s="126"/>
      <c r="WUS48" s="126"/>
      <c r="WUT48" s="126"/>
      <c r="WUU48" s="126"/>
      <c r="WUV48" s="126"/>
      <c r="WUW48" s="126"/>
      <c r="WUX48" s="126"/>
      <c r="WUY48" s="126"/>
      <c r="WUZ48" s="126"/>
      <c r="WVA48" s="126"/>
      <c r="WVB48" s="126"/>
      <c r="WVC48" s="126"/>
      <c r="WVD48" s="126"/>
      <c r="WVE48" s="126"/>
      <c r="WVF48" s="126"/>
      <c r="WVG48" s="126"/>
      <c r="WVH48" s="126"/>
      <c r="WVI48" s="126"/>
      <c r="WVJ48" s="126"/>
      <c r="WVK48" s="126"/>
      <c r="WVL48" s="126"/>
      <c r="WVM48" s="126"/>
    </row>
    <row r="49" spans="1:16133" s="140" customFormat="1" x14ac:dyDescent="0.15">
      <c r="A49" s="126" t="s">
        <v>1218</v>
      </c>
      <c r="B49" s="126"/>
      <c r="C49" s="142"/>
      <c r="D49" s="126" t="s">
        <v>1214</v>
      </c>
      <c r="E49" s="152" t="s">
        <v>1207</v>
      </c>
      <c r="F49" s="142">
        <v>41011</v>
      </c>
      <c r="G49" s="142"/>
      <c r="H49" s="53" t="s">
        <v>263</v>
      </c>
      <c r="I49" s="53" t="s">
        <v>263</v>
      </c>
      <c r="J49" s="53" t="s">
        <v>263</v>
      </c>
      <c r="K49" s="53" t="s">
        <v>263</v>
      </c>
      <c r="L49" s="53" t="s">
        <v>263</v>
      </c>
      <c r="M49" s="140">
        <v>15.72</v>
      </c>
      <c r="N49" s="140">
        <v>21.8248</v>
      </c>
      <c r="O49" s="53" t="s">
        <v>263</v>
      </c>
      <c r="P49" s="171">
        <v>15.5265</v>
      </c>
      <c r="Q49" s="126"/>
      <c r="R49" s="152"/>
      <c r="S49" s="152"/>
      <c r="T49" s="126"/>
      <c r="U49" s="513"/>
      <c r="V49" s="402" t="s">
        <v>255</v>
      </c>
      <c r="W49" s="513">
        <v>4.5999999999999996</v>
      </c>
      <c r="X49" s="513">
        <v>0.3</v>
      </c>
      <c r="Y49" s="481">
        <v>94</v>
      </c>
      <c r="Z49" s="481">
        <v>8</v>
      </c>
      <c r="AA49" s="481">
        <v>5.8999999999999997E-2</v>
      </c>
      <c r="AB49" s="481">
        <v>3.0000000000000001E-3</v>
      </c>
      <c r="AC49" s="481">
        <v>66</v>
      </c>
      <c r="AD49" s="481">
        <v>5</v>
      </c>
      <c r="AE49" s="480">
        <v>4.99</v>
      </c>
      <c r="AF49" s="480">
        <v>0.05</v>
      </c>
      <c r="AG49" s="481">
        <v>11.7</v>
      </c>
      <c r="AH49" s="481">
        <v>0.4</v>
      </c>
      <c r="AI49" s="481">
        <v>0.87</v>
      </c>
      <c r="AJ49" s="481">
        <v>0.02</v>
      </c>
      <c r="AK49" s="481">
        <v>0.21</v>
      </c>
      <c r="AL49" s="481">
        <v>0.01</v>
      </c>
      <c r="AM49" s="481">
        <v>0.38</v>
      </c>
      <c r="AN49" s="481">
        <v>0.02</v>
      </c>
      <c r="AO49" s="481">
        <v>2.2400000000000002</v>
      </c>
      <c r="AP49" s="481">
        <v>0.09</v>
      </c>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c r="BR49" s="126"/>
      <c r="BS49" s="126"/>
      <c r="BT49" s="126"/>
      <c r="BU49" s="126"/>
      <c r="BV49" s="126"/>
      <c r="BW49" s="126"/>
      <c r="BX49" s="126"/>
      <c r="BY49" s="126"/>
      <c r="BZ49" s="126"/>
      <c r="CA49" s="126"/>
      <c r="CB49" s="126"/>
      <c r="CC49" s="126"/>
      <c r="CD49" s="126"/>
      <c r="CE49" s="126"/>
      <c r="CF49" s="126"/>
      <c r="CG49" s="126"/>
      <c r="CH49" s="126"/>
      <c r="CI49" s="126"/>
      <c r="CJ49" s="126"/>
      <c r="CK49" s="126"/>
      <c r="CL49" s="126"/>
      <c r="CM49" s="126"/>
      <c r="CN49" s="126"/>
      <c r="CO49" s="126"/>
      <c r="CP49" s="126"/>
      <c r="CQ49" s="126"/>
      <c r="CR49" s="126"/>
      <c r="CS49" s="126"/>
      <c r="CT49" s="126"/>
      <c r="CU49" s="126"/>
      <c r="CV49" s="126"/>
      <c r="CW49" s="126"/>
      <c r="CX49" s="126"/>
      <c r="CY49" s="126"/>
      <c r="CZ49" s="126"/>
      <c r="DA49" s="126"/>
      <c r="DB49" s="126"/>
      <c r="DC49" s="126"/>
      <c r="DD49" s="126"/>
      <c r="DE49" s="126"/>
      <c r="DF49" s="126"/>
      <c r="DG49" s="126"/>
      <c r="DH49" s="126"/>
      <c r="DI49" s="126"/>
      <c r="DJ49" s="126"/>
      <c r="DK49" s="126"/>
      <c r="DL49" s="126"/>
      <c r="DM49" s="126"/>
      <c r="DN49" s="126"/>
      <c r="DO49" s="126"/>
      <c r="DP49" s="126"/>
      <c r="DQ49" s="126"/>
      <c r="DR49" s="126"/>
      <c r="DS49" s="126"/>
      <c r="DT49" s="126"/>
      <c r="DU49" s="126"/>
      <c r="DV49" s="126"/>
      <c r="DW49" s="126"/>
      <c r="DX49" s="126"/>
      <c r="DY49" s="126"/>
      <c r="DZ49" s="126"/>
      <c r="EA49" s="126"/>
      <c r="EB49" s="126"/>
      <c r="EC49" s="126"/>
      <c r="ED49" s="126"/>
      <c r="EE49" s="126"/>
      <c r="EF49" s="126"/>
      <c r="EG49" s="126"/>
      <c r="EH49" s="126"/>
      <c r="EI49" s="126"/>
      <c r="EJ49" s="126"/>
      <c r="EK49" s="126"/>
      <c r="EL49" s="126"/>
      <c r="EM49" s="126"/>
      <c r="EN49" s="126"/>
      <c r="EO49" s="126"/>
      <c r="EP49" s="126"/>
      <c r="EQ49" s="126"/>
      <c r="ER49" s="126"/>
      <c r="ES49" s="126"/>
      <c r="ET49" s="126"/>
      <c r="EU49" s="126"/>
      <c r="EV49" s="126"/>
      <c r="EW49" s="126"/>
      <c r="EX49" s="126"/>
      <c r="EY49" s="126"/>
      <c r="EZ49" s="126"/>
      <c r="FA49" s="126"/>
      <c r="FB49" s="126"/>
      <c r="FC49" s="126"/>
      <c r="FD49" s="126"/>
      <c r="FE49" s="126"/>
      <c r="FF49" s="126"/>
      <c r="FG49" s="126"/>
      <c r="FH49" s="126"/>
      <c r="FI49" s="126"/>
      <c r="FJ49" s="126"/>
      <c r="FK49" s="126"/>
      <c r="FL49" s="126"/>
      <c r="FM49" s="126"/>
      <c r="FN49" s="126"/>
      <c r="FO49" s="126"/>
      <c r="FP49" s="126"/>
      <c r="FQ49" s="126"/>
      <c r="FR49" s="126"/>
      <c r="FS49" s="126"/>
      <c r="FT49" s="126"/>
      <c r="FU49" s="126"/>
      <c r="FV49" s="126"/>
      <c r="FW49" s="126"/>
      <c r="FX49" s="126"/>
      <c r="FY49" s="126"/>
      <c r="FZ49" s="126"/>
      <c r="GA49" s="126"/>
      <c r="GB49" s="126"/>
      <c r="GC49" s="126"/>
      <c r="GD49" s="126"/>
      <c r="GE49" s="126"/>
      <c r="GF49" s="126"/>
      <c r="GG49" s="126"/>
      <c r="GH49" s="126"/>
      <c r="GI49" s="126"/>
      <c r="GJ49" s="126"/>
      <c r="GK49" s="126"/>
      <c r="GL49" s="126"/>
      <c r="GM49" s="126"/>
      <c r="GN49" s="126"/>
      <c r="GO49" s="126"/>
      <c r="GP49" s="126"/>
      <c r="GQ49" s="126"/>
      <c r="GR49" s="126"/>
      <c r="GS49" s="126"/>
      <c r="GT49" s="126"/>
      <c r="GU49" s="126"/>
      <c r="GV49" s="126"/>
      <c r="GW49" s="126"/>
      <c r="GX49" s="126"/>
      <c r="GY49" s="126"/>
      <c r="GZ49" s="126"/>
      <c r="HA49" s="126"/>
      <c r="HB49" s="126"/>
      <c r="HC49" s="126"/>
      <c r="HD49" s="126"/>
      <c r="HE49" s="126"/>
      <c r="HF49" s="126"/>
      <c r="HG49" s="126"/>
      <c r="HH49" s="126"/>
      <c r="HI49" s="126"/>
      <c r="HJ49" s="126"/>
      <c r="HK49" s="126"/>
      <c r="HL49" s="126"/>
      <c r="HM49" s="126"/>
      <c r="HN49" s="126"/>
      <c r="HO49" s="126"/>
      <c r="HP49" s="126"/>
      <c r="HQ49" s="126"/>
      <c r="HR49" s="126"/>
      <c r="HS49" s="126"/>
      <c r="HT49" s="126"/>
      <c r="HU49" s="126"/>
      <c r="HV49" s="126"/>
      <c r="HW49" s="126"/>
      <c r="HX49" s="126"/>
      <c r="HY49" s="126"/>
      <c r="HZ49" s="126"/>
      <c r="IA49" s="126"/>
      <c r="IB49" s="126"/>
      <c r="IC49" s="126"/>
      <c r="ID49" s="126"/>
      <c r="IE49" s="126"/>
      <c r="IF49" s="126"/>
      <c r="IG49" s="126"/>
      <c r="IH49" s="126"/>
      <c r="II49" s="126"/>
      <c r="IJ49" s="126"/>
      <c r="IK49" s="126"/>
      <c r="IL49" s="126"/>
      <c r="IM49" s="126"/>
      <c r="IN49" s="126"/>
      <c r="IO49" s="126"/>
      <c r="IP49" s="126"/>
      <c r="IQ49" s="126"/>
      <c r="IR49" s="126"/>
      <c r="IS49" s="126"/>
      <c r="IT49" s="126"/>
      <c r="IU49" s="126"/>
      <c r="IV49" s="126"/>
      <c r="IW49" s="126"/>
      <c r="IX49" s="126"/>
      <c r="IY49" s="126"/>
      <c r="IZ49" s="126"/>
      <c r="JA49" s="126"/>
      <c r="JB49" s="126"/>
      <c r="JC49" s="126"/>
      <c r="JD49" s="126"/>
      <c r="JE49" s="126"/>
      <c r="JF49" s="126"/>
      <c r="JG49" s="126"/>
      <c r="JH49" s="126"/>
      <c r="JI49" s="126"/>
      <c r="JJ49" s="126"/>
      <c r="JK49" s="126"/>
      <c r="JL49" s="126"/>
      <c r="JM49" s="126"/>
      <c r="JN49" s="126"/>
      <c r="JO49" s="126"/>
      <c r="JP49" s="126"/>
      <c r="JQ49" s="126"/>
      <c r="JR49" s="126"/>
      <c r="JS49" s="126"/>
      <c r="JT49" s="126"/>
      <c r="JU49" s="126"/>
      <c r="JV49" s="126"/>
      <c r="JW49" s="126"/>
      <c r="JX49" s="126"/>
      <c r="JY49" s="126"/>
      <c r="JZ49" s="126"/>
      <c r="KA49" s="126"/>
      <c r="KB49" s="126"/>
      <c r="KC49" s="126"/>
      <c r="KD49" s="126"/>
      <c r="KE49" s="126"/>
      <c r="KF49" s="126"/>
      <c r="KG49" s="126"/>
      <c r="KH49" s="126"/>
      <c r="KI49" s="126"/>
      <c r="KJ49" s="126"/>
      <c r="KK49" s="126"/>
      <c r="KL49" s="126"/>
      <c r="KM49" s="126"/>
      <c r="KN49" s="126"/>
      <c r="KO49" s="126"/>
      <c r="KP49" s="126"/>
      <c r="KQ49" s="126"/>
      <c r="KR49" s="126"/>
      <c r="KS49" s="126"/>
      <c r="KT49" s="126"/>
      <c r="KU49" s="126"/>
      <c r="KV49" s="126"/>
      <c r="KW49" s="126"/>
      <c r="KX49" s="126"/>
      <c r="KY49" s="126"/>
      <c r="KZ49" s="126"/>
      <c r="LA49" s="126"/>
      <c r="LB49" s="126"/>
      <c r="LC49" s="126"/>
      <c r="LD49" s="126"/>
      <c r="LE49" s="126"/>
      <c r="LF49" s="126"/>
      <c r="LG49" s="126"/>
      <c r="LH49" s="126"/>
      <c r="LI49" s="126"/>
      <c r="LJ49" s="126"/>
      <c r="LK49" s="126"/>
      <c r="LL49" s="126"/>
      <c r="LM49" s="126"/>
      <c r="LN49" s="126"/>
      <c r="LO49" s="126"/>
      <c r="LP49" s="126"/>
      <c r="LQ49" s="126"/>
      <c r="LR49" s="126"/>
      <c r="LS49" s="126"/>
      <c r="LT49" s="126"/>
      <c r="LU49" s="126"/>
      <c r="LV49" s="126"/>
      <c r="LW49" s="126"/>
      <c r="LX49" s="126"/>
      <c r="LY49" s="126"/>
      <c r="LZ49" s="126"/>
      <c r="MA49" s="126"/>
      <c r="MB49" s="126"/>
      <c r="MC49" s="126"/>
      <c r="MD49" s="126"/>
      <c r="ME49" s="126"/>
      <c r="MF49" s="126"/>
      <c r="MG49" s="126"/>
      <c r="MH49" s="126"/>
      <c r="MI49" s="126"/>
      <c r="MJ49" s="126"/>
      <c r="MK49" s="126"/>
      <c r="ML49" s="126"/>
      <c r="MM49" s="126"/>
      <c r="MN49" s="126"/>
      <c r="MO49" s="126"/>
      <c r="MP49" s="126"/>
      <c r="MQ49" s="126"/>
      <c r="MR49" s="126"/>
      <c r="MS49" s="126"/>
      <c r="MT49" s="126"/>
      <c r="MU49" s="126"/>
      <c r="MV49" s="126"/>
      <c r="MW49" s="126"/>
      <c r="MX49" s="126"/>
      <c r="MY49" s="126"/>
      <c r="MZ49" s="126"/>
      <c r="NA49" s="126"/>
      <c r="NB49" s="126"/>
      <c r="NC49" s="126"/>
      <c r="ND49" s="126"/>
      <c r="NE49" s="126"/>
      <c r="NF49" s="126"/>
      <c r="NG49" s="126"/>
      <c r="NH49" s="126"/>
      <c r="NI49" s="126"/>
      <c r="NJ49" s="126"/>
      <c r="NK49" s="126"/>
      <c r="NL49" s="126"/>
      <c r="NM49" s="126"/>
      <c r="NN49" s="126"/>
      <c r="NO49" s="126"/>
      <c r="NP49" s="126"/>
      <c r="NQ49" s="126"/>
      <c r="NR49" s="126"/>
      <c r="NS49" s="126"/>
      <c r="NT49" s="126"/>
      <c r="NU49" s="126"/>
      <c r="NV49" s="126"/>
      <c r="NW49" s="126"/>
      <c r="NX49" s="126"/>
      <c r="NY49" s="126"/>
      <c r="NZ49" s="126"/>
      <c r="OA49" s="126"/>
      <c r="OB49" s="126"/>
      <c r="OC49" s="126"/>
      <c r="OD49" s="126"/>
      <c r="OE49" s="126"/>
      <c r="OF49" s="126"/>
      <c r="OG49" s="126"/>
      <c r="OH49" s="126"/>
      <c r="OI49" s="126"/>
      <c r="OJ49" s="126"/>
      <c r="OK49" s="126"/>
      <c r="OL49" s="126"/>
      <c r="OM49" s="126"/>
      <c r="ON49" s="126"/>
      <c r="OO49" s="126"/>
      <c r="OP49" s="126"/>
      <c r="OQ49" s="126"/>
      <c r="OR49" s="126"/>
      <c r="OS49" s="126"/>
      <c r="OT49" s="126"/>
      <c r="OU49" s="126"/>
      <c r="OV49" s="126"/>
      <c r="OW49" s="126"/>
      <c r="OX49" s="126"/>
      <c r="OY49" s="126"/>
      <c r="OZ49" s="126"/>
      <c r="PA49" s="126"/>
      <c r="PB49" s="126"/>
      <c r="PC49" s="126"/>
      <c r="PD49" s="126"/>
      <c r="PE49" s="126"/>
      <c r="PF49" s="126"/>
      <c r="PG49" s="126"/>
      <c r="PH49" s="126"/>
      <c r="PI49" s="126"/>
      <c r="PJ49" s="126"/>
      <c r="PK49" s="126"/>
      <c r="PL49" s="126"/>
      <c r="PM49" s="126"/>
      <c r="PN49" s="126"/>
      <c r="PO49" s="126"/>
      <c r="PP49" s="126"/>
      <c r="PQ49" s="126"/>
      <c r="PR49" s="126"/>
      <c r="PS49" s="126"/>
      <c r="PT49" s="126"/>
      <c r="PU49" s="126"/>
      <c r="PV49" s="126"/>
      <c r="PW49" s="126"/>
      <c r="PX49" s="126"/>
      <c r="PY49" s="126"/>
      <c r="PZ49" s="126"/>
      <c r="QA49" s="126"/>
      <c r="QB49" s="126"/>
      <c r="QC49" s="126"/>
      <c r="QD49" s="126"/>
      <c r="QE49" s="126"/>
      <c r="QF49" s="126"/>
      <c r="QG49" s="126"/>
      <c r="QH49" s="126"/>
      <c r="QI49" s="126"/>
      <c r="QJ49" s="126"/>
      <c r="QK49" s="126"/>
      <c r="QL49" s="126"/>
      <c r="QM49" s="126"/>
      <c r="QN49" s="126"/>
      <c r="QO49" s="126"/>
      <c r="QP49" s="126"/>
      <c r="QQ49" s="126"/>
      <c r="QR49" s="126"/>
      <c r="QS49" s="126"/>
      <c r="QT49" s="126"/>
      <c r="QU49" s="126"/>
      <c r="QV49" s="126"/>
      <c r="QW49" s="126"/>
      <c r="QX49" s="126"/>
      <c r="QY49" s="126"/>
      <c r="QZ49" s="126"/>
      <c r="RA49" s="126"/>
      <c r="RB49" s="126"/>
      <c r="RC49" s="126"/>
      <c r="RD49" s="126"/>
      <c r="RE49" s="126"/>
      <c r="RF49" s="126"/>
      <c r="RG49" s="126"/>
      <c r="RH49" s="126"/>
      <c r="RI49" s="126"/>
      <c r="RJ49" s="126"/>
      <c r="RK49" s="126"/>
      <c r="RL49" s="126"/>
      <c r="RM49" s="126"/>
      <c r="RN49" s="126"/>
      <c r="RO49" s="126"/>
      <c r="RP49" s="126"/>
      <c r="RQ49" s="126"/>
      <c r="RR49" s="126"/>
      <c r="RS49" s="126"/>
      <c r="RT49" s="126"/>
      <c r="RU49" s="126"/>
      <c r="RV49" s="126"/>
      <c r="RW49" s="126"/>
      <c r="RX49" s="126"/>
      <c r="RY49" s="126"/>
      <c r="RZ49" s="126"/>
      <c r="SA49" s="126"/>
      <c r="SB49" s="126"/>
      <c r="SC49" s="126"/>
      <c r="SD49" s="126"/>
      <c r="SE49" s="126"/>
      <c r="SF49" s="126"/>
      <c r="SG49" s="126"/>
      <c r="SH49" s="126"/>
      <c r="SI49" s="126"/>
      <c r="SJ49" s="126"/>
      <c r="SK49" s="126"/>
      <c r="SL49" s="126"/>
      <c r="SM49" s="126"/>
      <c r="SN49" s="126"/>
      <c r="SO49" s="126"/>
      <c r="SP49" s="126"/>
      <c r="SQ49" s="126"/>
      <c r="SR49" s="126"/>
      <c r="SS49" s="126"/>
      <c r="ST49" s="126"/>
      <c r="SU49" s="126"/>
      <c r="SV49" s="126"/>
      <c r="SW49" s="126"/>
      <c r="SX49" s="126"/>
      <c r="SY49" s="126"/>
      <c r="SZ49" s="126"/>
      <c r="TA49" s="126"/>
      <c r="TB49" s="126"/>
      <c r="TC49" s="126"/>
      <c r="TD49" s="126"/>
      <c r="TE49" s="126"/>
      <c r="TF49" s="126"/>
      <c r="TG49" s="126"/>
      <c r="TH49" s="126"/>
      <c r="TI49" s="126"/>
      <c r="TJ49" s="126"/>
      <c r="TK49" s="126"/>
      <c r="TL49" s="126"/>
      <c r="TM49" s="126"/>
      <c r="TN49" s="126"/>
      <c r="TO49" s="126"/>
      <c r="TP49" s="126"/>
      <c r="TQ49" s="126"/>
      <c r="TR49" s="126"/>
      <c r="TS49" s="126"/>
      <c r="TT49" s="126"/>
      <c r="TU49" s="126"/>
      <c r="TV49" s="126"/>
      <c r="TW49" s="126"/>
      <c r="TX49" s="126"/>
      <c r="TY49" s="126"/>
      <c r="TZ49" s="126"/>
      <c r="UA49" s="126"/>
      <c r="UB49" s="126"/>
      <c r="UC49" s="126"/>
      <c r="UD49" s="126"/>
      <c r="UE49" s="126"/>
      <c r="UF49" s="126"/>
      <c r="UG49" s="126"/>
      <c r="UH49" s="126"/>
      <c r="UI49" s="126"/>
      <c r="UJ49" s="126"/>
      <c r="UK49" s="126"/>
      <c r="UL49" s="126"/>
      <c r="UM49" s="126"/>
      <c r="UN49" s="126"/>
      <c r="UO49" s="126"/>
      <c r="UP49" s="126"/>
      <c r="UQ49" s="126"/>
      <c r="UR49" s="126"/>
      <c r="US49" s="126"/>
      <c r="UT49" s="126"/>
      <c r="UU49" s="126"/>
      <c r="UV49" s="126"/>
      <c r="UW49" s="126"/>
      <c r="UX49" s="126"/>
      <c r="UY49" s="126"/>
      <c r="UZ49" s="126"/>
      <c r="VA49" s="126"/>
      <c r="VB49" s="126"/>
      <c r="VC49" s="126"/>
      <c r="VD49" s="126"/>
      <c r="VE49" s="126"/>
      <c r="VF49" s="126"/>
      <c r="VG49" s="126"/>
      <c r="VH49" s="126"/>
      <c r="VI49" s="126"/>
      <c r="VJ49" s="126"/>
      <c r="VK49" s="126"/>
      <c r="VL49" s="126"/>
      <c r="VM49" s="126"/>
      <c r="VN49" s="126"/>
      <c r="VO49" s="126"/>
      <c r="VP49" s="126"/>
      <c r="VQ49" s="126"/>
      <c r="VR49" s="126"/>
      <c r="VS49" s="126"/>
      <c r="VT49" s="126"/>
      <c r="VU49" s="126"/>
      <c r="VV49" s="126"/>
      <c r="VW49" s="126"/>
      <c r="VX49" s="126"/>
      <c r="VY49" s="126"/>
      <c r="VZ49" s="126"/>
      <c r="WA49" s="126"/>
      <c r="WB49" s="126"/>
      <c r="WC49" s="126"/>
      <c r="WD49" s="126"/>
      <c r="WE49" s="126"/>
      <c r="WF49" s="126"/>
      <c r="WG49" s="126"/>
      <c r="WH49" s="126"/>
      <c r="WI49" s="126"/>
      <c r="WJ49" s="126"/>
      <c r="WK49" s="126"/>
      <c r="WL49" s="126"/>
      <c r="WM49" s="126"/>
      <c r="WN49" s="126"/>
      <c r="WO49" s="126"/>
      <c r="WP49" s="126"/>
      <c r="WQ49" s="126"/>
      <c r="WR49" s="126"/>
      <c r="WS49" s="126"/>
      <c r="WT49" s="126"/>
      <c r="WU49" s="126"/>
      <c r="WV49" s="126"/>
      <c r="WW49" s="126"/>
      <c r="WX49" s="126"/>
      <c r="WY49" s="126"/>
      <c r="WZ49" s="126"/>
      <c r="XA49" s="126"/>
      <c r="XB49" s="126"/>
      <c r="XC49" s="126"/>
      <c r="XD49" s="126"/>
      <c r="XE49" s="126"/>
      <c r="XF49" s="126"/>
      <c r="XG49" s="126"/>
      <c r="XH49" s="126"/>
      <c r="XI49" s="126"/>
      <c r="XJ49" s="126"/>
      <c r="XK49" s="126"/>
      <c r="XL49" s="126"/>
      <c r="XM49" s="126"/>
      <c r="XN49" s="126"/>
      <c r="XO49" s="126"/>
      <c r="XP49" s="126"/>
      <c r="XQ49" s="126"/>
      <c r="XR49" s="126"/>
      <c r="XS49" s="126"/>
      <c r="XT49" s="126"/>
      <c r="XU49" s="126"/>
      <c r="XV49" s="126"/>
      <c r="XW49" s="126"/>
      <c r="XX49" s="126"/>
      <c r="XY49" s="126"/>
      <c r="XZ49" s="126"/>
      <c r="YA49" s="126"/>
      <c r="YB49" s="126"/>
      <c r="YC49" s="126"/>
      <c r="YD49" s="126"/>
      <c r="YE49" s="126"/>
      <c r="YF49" s="126"/>
      <c r="YG49" s="126"/>
      <c r="YH49" s="126"/>
      <c r="YI49" s="126"/>
      <c r="YJ49" s="126"/>
      <c r="YK49" s="126"/>
      <c r="YL49" s="126"/>
      <c r="YM49" s="126"/>
      <c r="YN49" s="126"/>
      <c r="YO49" s="126"/>
      <c r="YP49" s="126"/>
      <c r="YQ49" s="126"/>
      <c r="YR49" s="126"/>
      <c r="YS49" s="126"/>
      <c r="YT49" s="126"/>
      <c r="YU49" s="126"/>
      <c r="YV49" s="126"/>
      <c r="YW49" s="126"/>
      <c r="YX49" s="126"/>
      <c r="YY49" s="126"/>
      <c r="YZ49" s="126"/>
      <c r="ZA49" s="126"/>
      <c r="ZB49" s="126"/>
      <c r="ZC49" s="126"/>
      <c r="ZD49" s="126"/>
      <c r="ZE49" s="126"/>
      <c r="ZF49" s="126"/>
      <c r="ZG49" s="126"/>
      <c r="ZH49" s="126"/>
      <c r="ZI49" s="126"/>
      <c r="ZJ49" s="126"/>
      <c r="ZK49" s="126"/>
      <c r="ZL49" s="126"/>
      <c r="ZM49" s="126"/>
      <c r="ZN49" s="126"/>
      <c r="ZO49" s="126"/>
      <c r="ZP49" s="126"/>
      <c r="ZQ49" s="126"/>
      <c r="ZR49" s="126"/>
      <c r="ZS49" s="126"/>
      <c r="ZT49" s="126"/>
      <c r="ZU49" s="126"/>
      <c r="ZV49" s="126"/>
      <c r="ZW49" s="126"/>
      <c r="ZX49" s="126"/>
      <c r="ZY49" s="126"/>
      <c r="ZZ49" s="126"/>
      <c r="AAA49" s="126"/>
      <c r="AAB49" s="126"/>
      <c r="AAC49" s="126"/>
      <c r="AAD49" s="126"/>
      <c r="AAE49" s="126"/>
      <c r="AAF49" s="126"/>
      <c r="AAG49" s="126"/>
      <c r="AAH49" s="126"/>
      <c r="AAI49" s="126"/>
      <c r="AAJ49" s="126"/>
      <c r="AAK49" s="126"/>
      <c r="AAL49" s="126"/>
      <c r="AAM49" s="126"/>
      <c r="AAN49" s="126"/>
      <c r="AAO49" s="126"/>
      <c r="AAP49" s="126"/>
      <c r="AAQ49" s="126"/>
      <c r="AAR49" s="126"/>
      <c r="AAS49" s="126"/>
      <c r="AAT49" s="126"/>
      <c r="AAU49" s="126"/>
      <c r="AAV49" s="126"/>
      <c r="AAW49" s="126"/>
      <c r="AAX49" s="126"/>
      <c r="AAY49" s="126"/>
      <c r="AAZ49" s="126"/>
      <c r="ABA49" s="126"/>
      <c r="ABB49" s="126"/>
      <c r="ABC49" s="126"/>
      <c r="ABD49" s="126"/>
      <c r="ABE49" s="126"/>
      <c r="ABF49" s="126"/>
      <c r="ABG49" s="126"/>
      <c r="ABH49" s="126"/>
      <c r="ABI49" s="126"/>
      <c r="ABJ49" s="126"/>
      <c r="ABK49" s="126"/>
      <c r="ABL49" s="126"/>
      <c r="ABM49" s="126"/>
      <c r="ABN49" s="126"/>
      <c r="ABO49" s="126"/>
      <c r="ABP49" s="126"/>
      <c r="ABQ49" s="126"/>
      <c r="ABR49" s="126"/>
      <c r="ABS49" s="126"/>
      <c r="ABT49" s="126"/>
      <c r="ABU49" s="126"/>
      <c r="ABV49" s="126"/>
      <c r="ABW49" s="126"/>
      <c r="ABX49" s="126"/>
      <c r="ABY49" s="126"/>
      <c r="ABZ49" s="126"/>
      <c r="ACA49" s="126"/>
      <c r="ACB49" s="126"/>
      <c r="ACC49" s="126"/>
      <c r="ACD49" s="126"/>
      <c r="ACE49" s="126"/>
      <c r="ACF49" s="126"/>
      <c r="ACG49" s="126"/>
      <c r="ACH49" s="126"/>
      <c r="ACI49" s="126"/>
      <c r="ACJ49" s="126"/>
      <c r="ACK49" s="126"/>
      <c r="ACL49" s="126"/>
      <c r="ACM49" s="126"/>
      <c r="ACN49" s="126"/>
      <c r="ACO49" s="126"/>
      <c r="ACP49" s="126"/>
      <c r="ACQ49" s="126"/>
      <c r="ACR49" s="126"/>
      <c r="ACS49" s="126"/>
      <c r="ACT49" s="126"/>
      <c r="ACU49" s="126"/>
      <c r="ACV49" s="126"/>
      <c r="ACW49" s="126"/>
      <c r="ACX49" s="126"/>
      <c r="ACY49" s="126"/>
      <c r="ACZ49" s="126"/>
      <c r="ADA49" s="126"/>
      <c r="ADB49" s="126"/>
      <c r="ADC49" s="126"/>
      <c r="ADD49" s="126"/>
      <c r="ADE49" s="126"/>
      <c r="ADF49" s="126"/>
      <c r="ADG49" s="126"/>
      <c r="ADH49" s="126"/>
      <c r="ADI49" s="126"/>
      <c r="ADJ49" s="126"/>
      <c r="ADK49" s="126"/>
      <c r="ADL49" s="126"/>
      <c r="ADM49" s="126"/>
      <c r="ADN49" s="126"/>
      <c r="ADO49" s="126"/>
      <c r="ADP49" s="126"/>
      <c r="ADQ49" s="126"/>
      <c r="ADR49" s="126"/>
      <c r="ADS49" s="126"/>
      <c r="ADT49" s="126"/>
      <c r="ADU49" s="126"/>
      <c r="ADV49" s="126"/>
      <c r="ADW49" s="126"/>
      <c r="ADX49" s="126"/>
      <c r="ADY49" s="126"/>
      <c r="ADZ49" s="126"/>
      <c r="AEA49" s="126"/>
      <c r="AEB49" s="126"/>
      <c r="AEC49" s="126"/>
      <c r="AED49" s="126"/>
      <c r="AEE49" s="126"/>
      <c r="AEF49" s="126"/>
      <c r="AEG49" s="126"/>
      <c r="AEH49" s="126"/>
      <c r="AEI49" s="126"/>
      <c r="AEJ49" s="126"/>
      <c r="AEK49" s="126"/>
      <c r="AEL49" s="126"/>
      <c r="AEM49" s="126"/>
      <c r="AEN49" s="126"/>
      <c r="AEO49" s="126"/>
      <c r="AEP49" s="126"/>
      <c r="AEQ49" s="126"/>
      <c r="AER49" s="126"/>
      <c r="AES49" s="126"/>
      <c r="AET49" s="126"/>
      <c r="AEU49" s="126"/>
      <c r="AEV49" s="126"/>
      <c r="AEW49" s="126"/>
      <c r="AEX49" s="126"/>
      <c r="AEY49" s="126"/>
      <c r="AEZ49" s="126"/>
      <c r="AFA49" s="126"/>
      <c r="AFB49" s="126"/>
      <c r="AFC49" s="126"/>
      <c r="AFD49" s="126"/>
      <c r="AFE49" s="126"/>
      <c r="AFF49" s="126"/>
      <c r="AFG49" s="126"/>
      <c r="AFH49" s="126"/>
      <c r="AFI49" s="126"/>
      <c r="AFJ49" s="126"/>
      <c r="AFK49" s="126"/>
      <c r="AFL49" s="126"/>
      <c r="AFM49" s="126"/>
      <c r="AFN49" s="126"/>
      <c r="AFO49" s="126"/>
      <c r="AFP49" s="126"/>
      <c r="AFQ49" s="126"/>
      <c r="AFR49" s="126"/>
      <c r="AFS49" s="126"/>
      <c r="AFT49" s="126"/>
      <c r="AFU49" s="126"/>
      <c r="AFV49" s="126"/>
      <c r="AFW49" s="126"/>
      <c r="AFX49" s="126"/>
      <c r="AFY49" s="126"/>
      <c r="AFZ49" s="126"/>
      <c r="AGA49" s="126"/>
      <c r="AGB49" s="126"/>
      <c r="AGC49" s="126"/>
      <c r="AGD49" s="126"/>
      <c r="AGE49" s="126"/>
      <c r="AGF49" s="126"/>
      <c r="AGG49" s="126"/>
      <c r="AGH49" s="126"/>
      <c r="AGI49" s="126"/>
      <c r="AGJ49" s="126"/>
      <c r="AGK49" s="126"/>
      <c r="AGL49" s="126"/>
      <c r="AGM49" s="126"/>
      <c r="AGN49" s="126"/>
      <c r="AGO49" s="126"/>
      <c r="AGP49" s="126"/>
      <c r="AGQ49" s="126"/>
      <c r="AGR49" s="126"/>
      <c r="AGS49" s="126"/>
      <c r="AGT49" s="126"/>
      <c r="AGU49" s="126"/>
      <c r="AGV49" s="126"/>
      <c r="AGW49" s="126"/>
      <c r="AGX49" s="126"/>
      <c r="AGY49" s="126"/>
      <c r="AGZ49" s="126"/>
      <c r="AHA49" s="126"/>
      <c r="AHB49" s="126"/>
      <c r="AHC49" s="126"/>
      <c r="AHD49" s="126"/>
      <c r="AHE49" s="126"/>
      <c r="AHF49" s="126"/>
      <c r="AHG49" s="126"/>
      <c r="AHH49" s="126"/>
      <c r="AHI49" s="126"/>
      <c r="AHJ49" s="126"/>
      <c r="AHK49" s="126"/>
      <c r="AHL49" s="126"/>
      <c r="AHM49" s="126"/>
      <c r="AHN49" s="126"/>
      <c r="AHO49" s="126"/>
      <c r="AHP49" s="126"/>
      <c r="AHQ49" s="126"/>
      <c r="AHR49" s="126"/>
      <c r="AHS49" s="126"/>
      <c r="AHT49" s="126"/>
      <c r="AHU49" s="126"/>
      <c r="AHV49" s="126"/>
      <c r="AHW49" s="126"/>
      <c r="AHX49" s="126"/>
      <c r="AHY49" s="126"/>
      <c r="AHZ49" s="126"/>
      <c r="AIA49" s="126"/>
      <c r="AIB49" s="126"/>
      <c r="AIC49" s="126"/>
      <c r="AID49" s="126"/>
      <c r="AIE49" s="126"/>
      <c r="AIF49" s="126"/>
      <c r="AIG49" s="126"/>
      <c r="AIH49" s="126"/>
      <c r="AII49" s="126"/>
      <c r="AIJ49" s="126"/>
      <c r="AIK49" s="126"/>
      <c r="AIL49" s="126"/>
      <c r="AIM49" s="126"/>
      <c r="AIN49" s="126"/>
      <c r="AIO49" s="126"/>
      <c r="AIP49" s="126"/>
      <c r="AIQ49" s="126"/>
      <c r="AIR49" s="126"/>
      <c r="AIS49" s="126"/>
      <c r="AIT49" s="126"/>
      <c r="AIU49" s="126"/>
      <c r="AIV49" s="126"/>
      <c r="AIW49" s="126"/>
      <c r="AIX49" s="126"/>
      <c r="AIY49" s="126"/>
      <c r="AIZ49" s="126"/>
      <c r="AJA49" s="126"/>
      <c r="AJB49" s="126"/>
      <c r="AJC49" s="126"/>
      <c r="AJD49" s="126"/>
      <c r="AJE49" s="126"/>
      <c r="AJF49" s="126"/>
      <c r="AJG49" s="126"/>
      <c r="AJH49" s="126"/>
      <c r="AJI49" s="126"/>
      <c r="AJJ49" s="126"/>
      <c r="AJK49" s="126"/>
      <c r="AJL49" s="126"/>
      <c r="AJM49" s="126"/>
      <c r="AJN49" s="126"/>
      <c r="AJO49" s="126"/>
      <c r="AJP49" s="126"/>
      <c r="AJQ49" s="126"/>
      <c r="AJR49" s="126"/>
      <c r="AJS49" s="126"/>
      <c r="AJT49" s="126"/>
      <c r="AJU49" s="126"/>
      <c r="AJV49" s="126"/>
      <c r="AJW49" s="126"/>
      <c r="AJX49" s="126"/>
      <c r="AJY49" s="126"/>
      <c r="AJZ49" s="126"/>
      <c r="AKA49" s="126"/>
      <c r="AKB49" s="126"/>
      <c r="AKC49" s="126"/>
      <c r="AKD49" s="126"/>
      <c r="AKE49" s="126"/>
      <c r="AKF49" s="126"/>
      <c r="AKG49" s="126"/>
      <c r="AKH49" s="126"/>
      <c r="AKI49" s="126"/>
      <c r="AKJ49" s="126"/>
      <c r="AKK49" s="126"/>
      <c r="AKL49" s="126"/>
      <c r="AKM49" s="126"/>
      <c r="AKN49" s="126"/>
      <c r="AKO49" s="126"/>
      <c r="AKP49" s="126"/>
      <c r="AKQ49" s="126"/>
      <c r="AKR49" s="126"/>
      <c r="AKS49" s="126"/>
      <c r="AKT49" s="126"/>
      <c r="AKU49" s="126"/>
      <c r="AKV49" s="126"/>
      <c r="AKW49" s="126"/>
      <c r="AKX49" s="126"/>
      <c r="AKY49" s="126"/>
      <c r="AKZ49" s="126"/>
      <c r="ALA49" s="126"/>
      <c r="ALB49" s="126"/>
      <c r="ALC49" s="126"/>
      <c r="ALD49" s="126"/>
      <c r="ALE49" s="126"/>
      <c r="ALF49" s="126"/>
      <c r="ALG49" s="126"/>
      <c r="ALH49" s="126"/>
      <c r="ALI49" s="126"/>
      <c r="ALJ49" s="126"/>
      <c r="ALK49" s="126"/>
      <c r="ALL49" s="126"/>
      <c r="ALM49" s="126"/>
      <c r="ALN49" s="126"/>
      <c r="ALO49" s="126"/>
      <c r="ALP49" s="126"/>
      <c r="ALQ49" s="126"/>
      <c r="ALR49" s="126"/>
      <c r="ALS49" s="126"/>
      <c r="ALT49" s="126"/>
      <c r="ALU49" s="126"/>
      <c r="ALV49" s="126"/>
      <c r="ALW49" s="126"/>
      <c r="ALX49" s="126"/>
      <c r="ALY49" s="126"/>
      <c r="ALZ49" s="126"/>
      <c r="AMA49" s="126"/>
      <c r="AMB49" s="126"/>
      <c r="AMC49" s="126"/>
      <c r="AMD49" s="126"/>
      <c r="AME49" s="126"/>
      <c r="AMF49" s="126"/>
      <c r="AMG49" s="126"/>
      <c r="AMH49" s="126"/>
      <c r="AMI49" s="126"/>
      <c r="AMJ49" s="126"/>
      <c r="AMK49" s="126"/>
      <c r="AML49" s="126"/>
      <c r="AMM49" s="126"/>
      <c r="AMN49" s="126"/>
      <c r="AMO49" s="126"/>
      <c r="AMP49" s="126"/>
      <c r="AMQ49" s="126"/>
      <c r="AMR49" s="126"/>
      <c r="AMS49" s="126"/>
      <c r="AMT49" s="126"/>
      <c r="AMU49" s="126"/>
      <c r="AMV49" s="126"/>
      <c r="AMW49" s="126"/>
      <c r="AMX49" s="126"/>
      <c r="AMY49" s="126"/>
      <c r="AMZ49" s="126"/>
      <c r="ANA49" s="126"/>
      <c r="ANB49" s="126"/>
      <c r="ANC49" s="126"/>
      <c r="AND49" s="126"/>
      <c r="ANE49" s="126"/>
      <c r="ANF49" s="126"/>
      <c r="ANG49" s="126"/>
      <c r="ANH49" s="126"/>
      <c r="ANI49" s="126"/>
      <c r="ANJ49" s="126"/>
      <c r="ANK49" s="126"/>
      <c r="ANL49" s="126"/>
      <c r="ANM49" s="126"/>
      <c r="ANN49" s="126"/>
      <c r="ANO49" s="126"/>
      <c r="ANP49" s="126"/>
      <c r="ANQ49" s="126"/>
      <c r="ANR49" s="126"/>
      <c r="ANS49" s="126"/>
      <c r="ANT49" s="126"/>
      <c r="ANU49" s="126"/>
      <c r="ANV49" s="126"/>
      <c r="ANW49" s="126"/>
      <c r="ANX49" s="126"/>
      <c r="ANY49" s="126"/>
      <c r="ANZ49" s="126"/>
      <c r="AOA49" s="126"/>
      <c r="AOB49" s="126"/>
      <c r="AOC49" s="126"/>
      <c r="AOD49" s="126"/>
      <c r="AOE49" s="126"/>
      <c r="AOF49" s="126"/>
      <c r="AOG49" s="126"/>
      <c r="AOH49" s="126"/>
      <c r="AOI49" s="126"/>
      <c r="AOJ49" s="126"/>
      <c r="AOK49" s="126"/>
      <c r="AOL49" s="126"/>
      <c r="AOM49" s="126"/>
      <c r="AON49" s="126"/>
      <c r="AOO49" s="126"/>
      <c r="AOP49" s="126"/>
      <c r="AOQ49" s="126"/>
      <c r="AOR49" s="126"/>
      <c r="AOS49" s="126"/>
      <c r="AOT49" s="126"/>
      <c r="AOU49" s="126"/>
      <c r="AOV49" s="126"/>
      <c r="AOW49" s="126"/>
      <c r="AOX49" s="126"/>
      <c r="AOY49" s="126"/>
      <c r="AOZ49" s="126"/>
      <c r="APA49" s="126"/>
      <c r="APB49" s="126"/>
      <c r="APC49" s="126"/>
      <c r="APD49" s="126"/>
      <c r="APE49" s="126"/>
      <c r="APF49" s="126"/>
      <c r="APG49" s="126"/>
      <c r="APH49" s="126"/>
      <c r="API49" s="126"/>
      <c r="APJ49" s="126"/>
      <c r="APK49" s="126"/>
      <c r="APL49" s="126"/>
      <c r="APM49" s="126"/>
      <c r="APN49" s="126"/>
      <c r="APO49" s="126"/>
      <c r="APP49" s="126"/>
      <c r="APQ49" s="126"/>
      <c r="APR49" s="126"/>
      <c r="APS49" s="126"/>
      <c r="APT49" s="126"/>
      <c r="APU49" s="126"/>
      <c r="APV49" s="126"/>
      <c r="APW49" s="126"/>
      <c r="APX49" s="126"/>
      <c r="APY49" s="126"/>
      <c r="APZ49" s="126"/>
      <c r="AQA49" s="126"/>
      <c r="AQB49" s="126"/>
      <c r="AQC49" s="126"/>
      <c r="AQD49" s="126"/>
      <c r="AQE49" s="126"/>
      <c r="AQF49" s="126"/>
      <c r="AQG49" s="126"/>
      <c r="AQH49" s="126"/>
      <c r="AQI49" s="126"/>
      <c r="AQJ49" s="126"/>
      <c r="AQK49" s="126"/>
      <c r="AQL49" s="126"/>
      <c r="AQM49" s="126"/>
      <c r="AQN49" s="126"/>
      <c r="AQO49" s="126"/>
      <c r="AQP49" s="126"/>
      <c r="AQQ49" s="126"/>
      <c r="AQR49" s="126"/>
      <c r="AQS49" s="126"/>
      <c r="AQT49" s="126"/>
      <c r="AQU49" s="126"/>
      <c r="AQV49" s="126"/>
      <c r="AQW49" s="126"/>
      <c r="AQX49" s="126"/>
      <c r="AQY49" s="126"/>
      <c r="AQZ49" s="126"/>
      <c r="ARA49" s="126"/>
      <c r="ARB49" s="126"/>
      <c r="ARC49" s="126"/>
      <c r="ARD49" s="126"/>
      <c r="ARE49" s="126"/>
      <c r="ARF49" s="126"/>
      <c r="ARG49" s="126"/>
      <c r="ARH49" s="126"/>
      <c r="ARI49" s="126"/>
      <c r="ARJ49" s="126"/>
      <c r="ARK49" s="126"/>
      <c r="ARL49" s="126"/>
      <c r="ARM49" s="126"/>
      <c r="ARN49" s="126"/>
      <c r="ARO49" s="126"/>
      <c r="ARP49" s="126"/>
      <c r="ARQ49" s="126"/>
      <c r="ARR49" s="126"/>
      <c r="ARS49" s="126"/>
      <c r="ART49" s="126"/>
      <c r="ARU49" s="126"/>
      <c r="ARV49" s="126"/>
      <c r="ARW49" s="126"/>
      <c r="ARX49" s="126"/>
      <c r="ARY49" s="126"/>
      <c r="ARZ49" s="126"/>
      <c r="ASA49" s="126"/>
      <c r="ASB49" s="126"/>
      <c r="ASC49" s="126"/>
      <c r="ASD49" s="126"/>
      <c r="ASE49" s="126"/>
      <c r="ASF49" s="126"/>
      <c r="ASG49" s="126"/>
      <c r="ASH49" s="126"/>
      <c r="ASI49" s="126"/>
      <c r="ASJ49" s="126"/>
      <c r="ASK49" s="126"/>
      <c r="ASL49" s="126"/>
      <c r="ASM49" s="126"/>
      <c r="ASN49" s="126"/>
      <c r="ASO49" s="126"/>
      <c r="ASP49" s="126"/>
      <c r="ASQ49" s="126"/>
      <c r="ASR49" s="126"/>
      <c r="ASS49" s="126"/>
      <c r="AST49" s="126"/>
      <c r="ASU49" s="126"/>
      <c r="ASV49" s="126"/>
      <c r="ASW49" s="126"/>
      <c r="ASX49" s="126"/>
      <c r="ASY49" s="126"/>
      <c r="ASZ49" s="126"/>
      <c r="ATA49" s="126"/>
      <c r="ATB49" s="126"/>
      <c r="ATC49" s="126"/>
      <c r="ATD49" s="126"/>
      <c r="ATE49" s="126"/>
      <c r="ATF49" s="126"/>
      <c r="ATG49" s="126"/>
      <c r="ATH49" s="126"/>
      <c r="ATI49" s="126"/>
      <c r="ATJ49" s="126"/>
      <c r="ATK49" s="126"/>
      <c r="ATL49" s="126"/>
      <c r="ATM49" s="126"/>
      <c r="ATN49" s="126"/>
      <c r="ATO49" s="126"/>
      <c r="ATP49" s="126"/>
      <c r="ATQ49" s="126"/>
      <c r="ATR49" s="126"/>
      <c r="ATS49" s="126"/>
      <c r="ATT49" s="126"/>
      <c r="ATU49" s="126"/>
      <c r="ATV49" s="126"/>
      <c r="ATW49" s="126"/>
      <c r="ATX49" s="126"/>
      <c r="ATY49" s="126"/>
      <c r="ATZ49" s="126"/>
      <c r="AUA49" s="126"/>
      <c r="AUB49" s="126"/>
      <c r="AUC49" s="126"/>
      <c r="AUD49" s="126"/>
      <c r="AUE49" s="126"/>
      <c r="AUF49" s="126"/>
      <c r="AUG49" s="126"/>
      <c r="AUH49" s="126"/>
      <c r="AUI49" s="126"/>
      <c r="AUJ49" s="126"/>
      <c r="AUK49" s="126"/>
      <c r="AUL49" s="126"/>
      <c r="AUM49" s="126"/>
      <c r="AUN49" s="126"/>
      <c r="AUO49" s="126"/>
      <c r="AUP49" s="126"/>
      <c r="AUQ49" s="126"/>
      <c r="AUR49" s="126"/>
      <c r="AUS49" s="126"/>
      <c r="AUT49" s="126"/>
      <c r="AUU49" s="126"/>
      <c r="AUV49" s="126"/>
      <c r="AUW49" s="126"/>
      <c r="AUX49" s="126"/>
      <c r="AUY49" s="126"/>
      <c r="AUZ49" s="126"/>
      <c r="AVA49" s="126"/>
      <c r="AVB49" s="126"/>
      <c r="AVC49" s="126"/>
      <c r="AVD49" s="126"/>
      <c r="AVE49" s="126"/>
      <c r="AVF49" s="126"/>
      <c r="AVG49" s="126"/>
      <c r="AVH49" s="126"/>
      <c r="AVI49" s="126"/>
      <c r="AVJ49" s="126"/>
      <c r="AVK49" s="126"/>
      <c r="AVL49" s="126"/>
      <c r="AVM49" s="126"/>
      <c r="AVN49" s="126"/>
      <c r="AVO49" s="126"/>
      <c r="AVP49" s="126"/>
      <c r="AVQ49" s="126"/>
      <c r="AVR49" s="126"/>
      <c r="AVS49" s="126"/>
      <c r="AVT49" s="126"/>
      <c r="AVU49" s="126"/>
      <c r="AVV49" s="126"/>
      <c r="AVW49" s="126"/>
      <c r="AVX49" s="126"/>
      <c r="AVY49" s="126"/>
      <c r="AVZ49" s="126"/>
      <c r="AWA49" s="126"/>
      <c r="AWB49" s="126"/>
      <c r="AWC49" s="126"/>
      <c r="AWD49" s="126"/>
      <c r="AWE49" s="126"/>
      <c r="AWF49" s="126"/>
      <c r="AWG49" s="126"/>
      <c r="AWH49" s="126"/>
      <c r="AWI49" s="126"/>
      <c r="AWJ49" s="126"/>
      <c r="AWK49" s="126"/>
      <c r="AWL49" s="126"/>
      <c r="AWM49" s="126"/>
      <c r="AWN49" s="126"/>
      <c r="AWO49" s="126"/>
      <c r="AWP49" s="126"/>
      <c r="AWQ49" s="126"/>
      <c r="AWR49" s="126"/>
      <c r="AWS49" s="126"/>
      <c r="AWT49" s="126"/>
      <c r="AWU49" s="126"/>
      <c r="AWV49" s="126"/>
      <c r="AWW49" s="126"/>
      <c r="AWX49" s="126"/>
      <c r="AWY49" s="126"/>
      <c r="AWZ49" s="126"/>
      <c r="AXA49" s="126"/>
      <c r="AXB49" s="126"/>
      <c r="AXC49" s="126"/>
      <c r="AXD49" s="126"/>
      <c r="AXE49" s="126"/>
      <c r="AXF49" s="126"/>
      <c r="AXG49" s="126"/>
      <c r="AXH49" s="126"/>
      <c r="AXI49" s="126"/>
      <c r="AXJ49" s="126"/>
      <c r="AXK49" s="126"/>
      <c r="AXL49" s="126"/>
      <c r="AXM49" s="126"/>
      <c r="AXN49" s="126"/>
      <c r="AXO49" s="126"/>
      <c r="AXP49" s="126"/>
      <c r="AXQ49" s="126"/>
      <c r="AXR49" s="126"/>
      <c r="AXS49" s="126"/>
      <c r="AXT49" s="126"/>
      <c r="AXU49" s="126"/>
      <c r="AXV49" s="126"/>
      <c r="AXW49" s="126"/>
      <c r="AXX49" s="126"/>
      <c r="AXY49" s="126"/>
      <c r="AXZ49" s="126"/>
      <c r="AYA49" s="126"/>
      <c r="AYB49" s="126"/>
      <c r="AYC49" s="126"/>
      <c r="AYD49" s="126"/>
      <c r="AYE49" s="126"/>
      <c r="AYF49" s="126"/>
      <c r="AYG49" s="126"/>
      <c r="AYH49" s="126"/>
      <c r="AYI49" s="126"/>
      <c r="AYJ49" s="126"/>
      <c r="AYK49" s="126"/>
      <c r="AYL49" s="126"/>
      <c r="AYM49" s="126"/>
      <c r="AYN49" s="126"/>
      <c r="AYO49" s="126"/>
      <c r="AYP49" s="126"/>
      <c r="AYQ49" s="126"/>
      <c r="AYR49" s="126"/>
      <c r="AYS49" s="126"/>
      <c r="AYT49" s="126"/>
      <c r="AYU49" s="126"/>
      <c r="AYV49" s="126"/>
      <c r="AYW49" s="126"/>
      <c r="AYX49" s="126"/>
      <c r="AYY49" s="126"/>
      <c r="AYZ49" s="126"/>
      <c r="AZA49" s="126"/>
      <c r="AZB49" s="126"/>
      <c r="AZC49" s="126"/>
      <c r="AZD49" s="126"/>
      <c r="AZE49" s="126"/>
      <c r="AZF49" s="126"/>
      <c r="AZG49" s="126"/>
      <c r="AZH49" s="126"/>
      <c r="AZI49" s="126"/>
      <c r="AZJ49" s="126"/>
      <c r="AZK49" s="126"/>
      <c r="AZL49" s="126"/>
      <c r="AZM49" s="126"/>
      <c r="AZN49" s="126"/>
      <c r="AZO49" s="126"/>
      <c r="AZP49" s="126"/>
      <c r="AZQ49" s="126"/>
      <c r="AZR49" s="126"/>
      <c r="AZS49" s="126"/>
      <c r="AZT49" s="126"/>
      <c r="AZU49" s="126"/>
      <c r="AZV49" s="126"/>
      <c r="AZW49" s="126"/>
      <c r="AZX49" s="126"/>
      <c r="AZY49" s="126"/>
      <c r="AZZ49" s="126"/>
      <c r="BAA49" s="126"/>
      <c r="BAB49" s="126"/>
      <c r="BAC49" s="126"/>
      <c r="BAD49" s="126"/>
      <c r="BAE49" s="126"/>
      <c r="BAF49" s="126"/>
      <c r="BAG49" s="126"/>
      <c r="BAH49" s="126"/>
      <c r="BAI49" s="126"/>
      <c r="BAJ49" s="126"/>
      <c r="BAK49" s="126"/>
      <c r="BAL49" s="126"/>
      <c r="BAM49" s="126"/>
      <c r="BAN49" s="126"/>
      <c r="BAO49" s="126"/>
      <c r="BAP49" s="126"/>
      <c r="BAQ49" s="126"/>
      <c r="BAR49" s="126"/>
      <c r="BAS49" s="126"/>
      <c r="BAT49" s="126"/>
      <c r="BAU49" s="126"/>
      <c r="BAV49" s="126"/>
      <c r="BAW49" s="126"/>
      <c r="BAX49" s="126"/>
      <c r="BAY49" s="126"/>
      <c r="BAZ49" s="126"/>
      <c r="BBA49" s="126"/>
      <c r="BBB49" s="126"/>
      <c r="BBC49" s="126"/>
      <c r="BBD49" s="126"/>
      <c r="BBE49" s="126"/>
      <c r="BBF49" s="126"/>
      <c r="BBG49" s="126"/>
      <c r="BBH49" s="126"/>
      <c r="BBI49" s="126"/>
      <c r="BBJ49" s="126"/>
      <c r="BBK49" s="126"/>
      <c r="BBL49" s="126"/>
      <c r="BBM49" s="126"/>
      <c r="BBN49" s="126"/>
      <c r="BBO49" s="126"/>
      <c r="BBP49" s="126"/>
      <c r="BBQ49" s="126"/>
      <c r="BBR49" s="126"/>
      <c r="BBS49" s="126"/>
      <c r="BBT49" s="126"/>
      <c r="BBU49" s="126"/>
      <c r="BBV49" s="126"/>
      <c r="BBW49" s="126"/>
      <c r="BBX49" s="126"/>
      <c r="BBY49" s="126"/>
      <c r="BBZ49" s="126"/>
      <c r="BCA49" s="126"/>
      <c r="BCB49" s="126"/>
      <c r="BCC49" s="126"/>
      <c r="BCD49" s="126"/>
      <c r="BCE49" s="126"/>
      <c r="BCF49" s="126"/>
      <c r="BCG49" s="126"/>
      <c r="BCH49" s="126"/>
      <c r="BCI49" s="126"/>
      <c r="BCJ49" s="126"/>
      <c r="BCK49" s="126"/>
      <c r="BCL49" s="126"/>
      <c r="BCM49" s="126"/>
      <c r="BCN49" s="126"/>
      <c r="BCO49" s="126"/>
      <c r="BCP49" s="126"/>
      <c r="BCQ49" s="126"/>
      <c r="BCR49" s="126"/>
      <c r="BCS49" s="126"/>
      <c r="BCT49" s="126"/>
      <c r="BCU49" s="126"/>
      <c r="BCV49" s="126"/>
      <c r="BCW49" s="126"/>
      <c r="BCX49" s="126"/>
      <c r="BCY49" s="126"/>
      <c r="BCZ49" s="126"/>
      <c r="BDA49" s="126"/>
      <c r="BDB49" s="126"/>
      <c r="BDC49" s="126"/>
      <c r="BDD49" s="126"/>
      <c r="BDE49" s="126"/>
      <c r="BDF49" s="126"/>
      <c r="BDG49" s="126"/>
      <c r="BDH49" s="126"/>
      <c r="BDI49" s="126"/>
      <c r="BDJ49" s="126"/>
      <c r="BDK49" s="126"/>
      <c r="BDL49" s="126"/>
      <c r="BDM49" s="126"/>
      <c r="BDN49" s="126"/>
      <c r="BDO49" s="126"/>
      <c r="BDP49" s="126"/>
      <c r="BDQ49" s="126"/>
      <c r="BDR49" s="126"/>
      <c r="BDS49" s="126"/>
      <c r="BDT49" s="126"/>
      <c r="BDU49" s="126"/>
      <c r="BDV49" s="126"/>
      <c r="BDW49" s="126"/>
      <c r="BDX49" s="126"/>
      <c r="BDY49" s="126"/>
      <c r="BDZ49" s="126"/>
      <c r="BEA49" s="126"/>
      <c r="BEB49" s="126"/>
      <c r="BEC49" s="126"/>
      <c r="BED49" s="126"/>
      <c r="BEE49" s="126"/>
      <c r="BEF49" s="126"/>
      <c r="BEG49" s="126"/>
      <c r="BEH49" s="126"/>
      <c r="BEI49" s="126"/>
      <c r="BEJ49" s="126"/>
      <c r="BEK49" s="126"/>
      <c r="BEL49" s="126"/>
      <c r="BEM49" s="126"/>
      <c r="BEN49" s="126"/>
      <c r="BEO49" s="126"/>
      <c r="BEP49" s="126"/>
      <c r="BEQ49" s="126"/>
      <c r="BER49" s="126"/>
      <c r="BES49" s="126"/>
      <c r="BET49" s="126"/>
      <c r="BEU49" s="126"/>
      <c r="BEV49" s="126"/>
      <c r="BEW49" s="126"/>
      <c r="BEX49" s="126"/>
      <c r="BEY49" s="126"/>
      <c r="BEZ49" s="126"/>
      <c r="BFA49" s="126"/>
      <c r="BFB49" s="126"/>
      <c r="BFC49" s="126"/>
      <c r="BFD49" s="126"/>
      <c r="BFE49" s="126"/>
      <c r="BFF49" s="126"/>
      <c r="BFG49" s="126"/>
      <c r="BFH49" s="126"/>
      <c r="BFI49" s="126"/>
      <c r="BFJ49" s="126"/>
      <c r="BFK49" s="126"/>
      <c r="BFL49" s="126"/>
      <c r="BFM49" s="126"/>
      <c r="BFN49" s="126"/>
      <c r="BFO49" s="126"/>
      <c r="BFP49" s="126"/>
      <c r="BFQ49" s="126"/>
      <c r="BFR49" s="126"/>
      <c r="BFS49" s="126"/>
      <c r="BFT49" s="126"/>
      <c r="BFU49" s="126"/>
      <c r="BFV49" s="126"/>
      <c r="BFW49" s="126"/>
      <c r="BFX49" s="126"/>
      <c r="BFY49" s="126"/>
      <c r="BFZ49" s="126"/>
      <c r="BGA49" s="126"/>
      <c r="BGB49" s="126"/>
      <c r="BGC49" s="126"/>
      <c r="BGD49" s="126"/>
      <c r="BGE49" s="126"/>
      <c r="BGF49" s="126"/>
      <c r="BGG49" s="126"/>
      <c r="BGH49" s="126"/>
      <c r="BGI49" s="126"/>
      <c r="BGJ49" s="126"/>
      <c r="BGK49" s="126"/>
      <c r="BGL49" s="126"/>
      <c r="BGM49" s="126"/>
      <c r="BGN49" s="126"/>
      <c r="BGO49" s="126"/>
      <c r="BGP49" s="126"/>
      <c r="BGQ49" s="126"/>
      <c r="BGR49" s="126"/>
      <c r="BGS49" s="126"/>
      <c r="BGT49" s="126"/>
      <c r="BGU49" s="126"/>
      <c r="BGV49" s="126"/>
      <c r="BGW49" s="126"/>
      <c r="BGX49" s="126"/>
      <c r="BGY49" s="126"/>
      <c r="BGZ49" s="126"/>
      <c r="BHA49" s="126"/>
      <c r="BHB49" s="126"/>
      <c r="BHC49" s="126"/>
      <c r="BHD49" s="126"/>
      <c r="BHE49" s="126"/>
      <c r="BHF49" s="126"/>
      <c r="BHG49" s="126"/>
      <c r="BHH49" s="126"/>
      <c r="BHI49" s="126"/>
      <c r="BHJ49" s="126"/>
      <c r="BHK49" s="126"/>
      <c r="BHL49" s="126"/>
      <c r="BHM49" s="126"/>
      <c r="BHN49" s="126"/>
      <c r="BHO49" s="126"/>
      <c r="BHP49" s="126"/>
      <c r="BHQ49" s="126"/>
      <c r="BHR49" s="126"/>
      <c r="BHS49" s="126"/>
      <c r="BHT49" s="126"/>
      <c r="BHU49" s="126"/>
      <c r="BHV49" s="126"/>
      <c r="BHW49" s="126"/>
      <c r="BHX49" s="126"/>
      <c r="BHY49" s="126"/>
      <c r="BHZ49" s="126"/>
      <c r="BIA49" s="126"/>
      <c r="BIB49" s="126"/>
      <c r="BIC49" s="126"/>
      <c r="BID49" s="126"/>
      <c r="BIE49" s="126"/>
      <c r="BIF49" s="126"/>
      <c r="BIG49" s="126"/>
      <c r="BIH49" s="126"/>
      <c r="BII49" s="126"/>
      <c r="BIJ49" s="126"/>
      <c r="BIK49" s="126"/>
      <c r="BIL49" s="126"/>
      <c r="BIM49" s="126"/>
      <c r="BIN49" s="126"/>
      <c r="BIO49" s="126"/>
      <c r="BIP49" s="126"/>
      <c r="BIQ49" s="126"/>
      <c r="BIR49" s="126"/>
      <c r="BIS49" s="126"/>
      <c r="BIT49" s="126"/>
      <c r="BIU49" s="126"/>
      <c r="BIV49" s="126"/>
      <c r="BIW49" s="126"/>
      <c r="BIX49" s="126"/>
      <c r="BIY49" s="126"/>
      <c r="BIZ49" s="126"/>
      <c r="BJA49" s="126"/>
      <c r="BJB49" s="126"/>
      <c r="BJC49" s="126"/>
      <c r="BJD49" s="126"/>
      <c r="BJE49" s="126"/>
      <c r="BJF49" s="126"/>
      <c r="BJG49" s="126"/>
      <c r="BJH49" s="126"/>
      <c r="BJI49" s="126"/>
      <c r="BJJ49" s="126"/>
      <c r="BJK49" s="126"/>
      <c r="BJL49" s="126"/>
      <c r="BJM49" s="126"/>
      <c r="BJN49" s="126"/>
      <c r="BJO49" s="126"/>
      <c r="BJP49" s="126"/>
      <c r="BJQ49" s="126"/>
      <c r="BJR49" s="126"/>
      <c r="BJS49" s="126"/>
      <c r="BJT49" s="126"/>
      <c r="BJU49" s="126"/>
      <c r="BJV49" s="126"/>
      <c r="BJW49" s="126"/>
      <c r="BJX49" s="126"/>
      <c r="BJY49" s="126"/>
      <c r="BJZ49" s="126"/>
      <c r="BKA49" s="126"/>
      <c r="BKB49" s="126"/>
      <c r="BKC49" s="126"/>
      <c r="BKD49" s="126"/>
      <c r="BKE49" s="126"/>
      <c r="BKF49" s="126"/>
      <c r="BKG49" s="126"/>
      <c r="BKH49" s="126"/>
      <c r="BKI49" s="126"/>
      <c r="BKJ49" s="126"/>
      <c r="BKK49" s="126"/>
      <c r="BKL49" s="126"/>
      <c r="BKM49" s="126"/>
      <c r="BKN49" s="126"/>
      <c r="BKO49" s="126"/>
      <c r="BKP49" s="126"/>
      <c r="BKQ49" s="126"/>
      <c r="BKR49" s="126"/>
      <c r="BKS49" s="126"/>
      <c r="BKT49" s="126"/>
      <c r="BKU49" s="126"/>
      <c r="BKV49" s="126"/>
      <c r="BKW49" s="126"/>
      <c r="BKX49" s="126"/>
      <c r="BKY49" s="126"/>
      <c r="BKZ49" s="126"/>
      <c r="BLA49" s="126"/>
      <c r="BLB49" s="126"/>
      <c r="BLC49" s="126"/>
      <c r="BLD49" s="126"/>
      <c r="BLE49" s="126"/>
      <c r="BLF49" s="126"/>
      <c r="BLG49" s="126"/>
      <c r="BLH49" s="126"/>
      <c r="BLI49" s="126"/>
      <c r="BLJ49" s="126"/>
      <c r="BLK49" s="126"/>
      <c r="BLL49" s="126"/>
      <c r="BLM49" s="126"/>
      <c r="BLN49" s="126"/>
      <c r="BLO49" s="126"/>
      <c r="BLP49" s="126"/>
      <c r="BLQ49" s="126"/>
      <c r="BLR49" s="126"/>
      <c r="BLS49" s="126"/>
      <c r="BLT49" s="126"/>
      <c r="BLU49" s="126"/>
      <c r="BLV49" s="126"/>
      <c r="BLW49" s="126"/>
      <c r="BLX49" s="126"/>
      <c r="BLY49" s="126"/>
      <c r="BLZ49" s="126"/>
      <c r="BMA49" s="126"/>
      <c r="BMB49" s="126"/>
      <c r="BMC49" s="126"/>
      <c r="BMD49" s="126"/>
      <c r="BME49" s="126"/>
      <c r="BMF49" s="126"/>
      <c r="BMG49" s="126"/>
      <c r="BMH49" s="126"/>
      <c r="BMI49" s="126"/>
      <c r="BMJ49" s="126"/>
      <c r="BMK49" s="126"/>
      <c r="BML49" s="126"/>
      <c r="BMM49" s="126"/>
      <c r="BMN49" s="126"/>
      <c r="BMO49" s="126"/>
      <c r="BMP49" s="126"/>
      <c r="BMQ49" s="126"/>
      <c r="BMR49" s="126"/>
      <c r="BMS49" s="126"/>
      <c r="BMT49" s="126"/>
      <c r="BMU49" s="126"/>
      <c r="BMV49" s="126"/>
      <c r="BMW49" s="126"/>
      <c r="BMX49" s="126"/>
      <c r="BMY49" s="126"/>
      <c r="BMZ49" s="126"/>
      <c r="BNA49" s="126"/>
      <c r="BNB49" s="126"/>
      <c r="BNC49" s="126"/>
      <c r="BND49" s="126"/>
      <c r="BNE49" s="126"/>
      <c r="BNF49" s="126"/>
      <c r="BNG49" s="126"/>
      <c r="BNH49" s="126"/>
      <c r="BNI49" s="126"/>
      <c r="BNJ49" s="126"/>
      <c r="BNK49" s="126"/>
      <c r="BNL49" s="126"/>
      <c r="BNM49" s="126"/>
      <c r="BNN49" s="126"/>
      <c r="BNO49" s="126"/>
      <c r="BNP49" s="126"/>
      <c r="BNQ49" s="126"/>
      <c r="BNR49" s="126"/>
      <c r="BNS49" s="126"/>
      <c r="BNT49" s="126"/>
      <c r="BNU49" s="126"/>
      <c r="BNV49" s="126"/>
      <c r="BNW49" s="126"/>
      <c r="BNX49" s="126"/>
      <c r="BNY49" s="126"/>
      <c r="BNZ49" s="126"/>
      <c r="BOA49" s="126"/>
      <c r="BOB49" s="126"/>
      <c r="BOC49" s="126"/>
      <c r="BOD49" s="126"/>
      <c r="BOE49" s="126"/>
      <c r="BOF49" s="126"/>
      <c r="BOG49" s="126"/>
      <c r="BOH49" s="126"/>
      <c r="BOI49" s="126"/>
      <c r="BOJ49" s="126"/>
      <c r="BOK49" s="126"/>
      <c r="BOL49" s="126"/>
      <c r="BOM49" s="126"/>
      <c r="BON49" s="126"/>
      <c r="BOO49" s="126"/>
      <c r="BOP49" s="126"/>
      <c r="BOQ49" s="126"/>
      <c r="BOR49" s="126"/>
      <c r="BOS49" s="126"/>
      <c r="BOT49" s="126"/>
      <c r="BOU49" s="126"/>
      <c r="BOV49" s="126"/>
      <c r="BOW49" s="126"/>
      <c r="BOX49" s="126"/>
      <c r="BOY49" s="126"/>
      <c r="BOZ49" s="126"/>
      <c r="BPA49" s="126"/>
      <c r="BPB49" s="126"/>
      <c r="BPC49" s="126"/>
      <c r="BPD49" s="126"/>
      <c r="BPE49" s="126"/>
      <c r="BPF49" s="126"/>
      <c r="BPG49" s="126"/>
      <c r="BPH49" s="126"/>
      <c r="BPI49" s="126"/>
      <c r="BPJ49" s="126"/>
      <c r="BPK49" s="126"/>
      <c r="BPL49" s="126"/>
      <c r="BPM49" s="126"/>
      <c r="BPN49" s="126"/>
      <c r="BPO49" s="126"/>
      <c r="BPP49" s="126"/>
      <c r="BPQ49" s="126"/>
      <c r="BPR49" s="126"/>
      <c r="BPS49" s="126"/>
      <c r="BPT49" s="126"/>
      <c r="BPU49" s="126"/>
      <c r="BPV49" s="126"/>
      <c r="BPW49" s="126"/>
      <c r="BPX49" s="126"/>
      <c r="BPY49" s="126"/>
      <c r="BPZ49" s="126"/>
      <c r="BQA49" s="126"/>
      <c r="BQB49" s="126"/>
      <c r="BQC49" s="126"/>
      <c r="BQD49" s="126"/>
      <c r="BQE49" s="126"/>
      <c r="BQF49" s="126"/>
      <c r="BQG49" s="126"/>
      <c r="BQH49" s="126"/>
      <c r="BQI49" s="126"/>
      <c r="BQJ49" s="126"/>
      <c r="BQK49" s="126"/>
      <c r="BQL49" s="126"/>
      <c r="BQM49" s="126"/>
      <c r="BQN49" s="126"/>
      <c r="BQO49" s="126"/>
      <c r="BQP49" s="126"/>
      <c r="BQQ49" s="126"/>
      <c r="BQR49" s="126"/>
      <c r="BQS49" s="126"/>
      <c r="BQT49" s="126"/>
      <c r="BQU49" s="126"/>
      <c r="BQV49" s="126"/>
      <c r="BQW49" s="126"/>
      <c r="BQX49" s="126"/>
      <c r="BQY49" s="126"/>
      <c r="BQZ49" s="126"/>
      <c r="BRA49" s="126"/>
      <c r="BRB49" s="126"/>
      <c r="BRC49" s="126"/>
      <c r="BRD49" s="126"/>
      <c r="BRE49" s="126"/>
      <c r="BRF49" s="126"/>
      <c r="BRG49" s="126"/>
      <c r="BRH49" s="126"/>
      <c r="BRI49" s="126"/>
      <c r="BRJ49" s="126"/>
      <c r="BRK49" s="126"/>
      <c r="BRL49" s="126"/>
      <c r="BRM49" s="126"/>
      <c r="BRN49" s="126"/>
      <c r="BRO49" s="126"/>
      <c r="BRP49" s="126"/>
      <c r="BRQ49" s="126"/>
      <c r="BRR49" s="126"/>
      <c r="BRS49" s="126"/>
      <c r="BRT49" s="126"/>
      <c r="BRU49" s="126"/>
      <c r="BRV49" s="126"/>
      <c r="BRW49" s="126"/>
      <c r="BRX49" s="126"/>
      <c r="BRY49" s="126"/>
      <c r="BRZ49" s="126"/>
      <c r="BSA49" s="126"/>
      <c r="BSB49" s="126"/>
      <c r="BSC49" s="126"/>
      <c r="BSD49" s="126"/>
      <c r="BSE49" s="126"/>
      <c r="BSF49" s="126"/>
      <c r="BSG49" s="126"/>
      <c r="BSH49" s="126"/>
      <c r="BSI49" s="126"/>
      <c r="BSJ49" s="126"/>
      <c r="BSK49" s="126"/>
      <c r="BSL49" s="126"/>
      <c r="BSM49" s="126"/>
      <c r="BSN49" s="126"/>
      <c r="BSO49" s="126"/>
      <c r="BSP49" s="126"/>
      <c r="BSQ49" s="126"/>
      <c r="BSR49" s="126"/>
      <c r="BSS49" s="126"/>
      <c r="BST49" s="126"/>
      <c r="BSU49" s="126"/>
      <c r="BSV49" s="126"/>
      <c r="BSW49" s="126"/>
      <c r="BSX49" s="126"/>
      <c r="BSY49" s="126"/>
      <c r="BSZ49" s="126"/>
      <c r="BTA49" s="126"/>
      <c r="BTB49" s="126"/>
      <c r="BTC49" s="126"/>
      <c r="BTD49" s="126"/>
      <c r="BTE49" s="126"/>
      <c r="BTF49" s="126"/>
      <c r="BTG49" s="126"/>
      <c r="BTH49" s="126"/>
      <c r="BTI49" s="126"/>
      <c r="BTJ49" s="126"/>
      <c r="BTK49" s="126"/>
      <c r="BTL49" s="126"/>
      <c r="BTM49" s="126"/>
      <c r="BTN49" s="126"/>
      <c r="BTO49" s="126"/>
      <c r="BTP49" s="126"/>
      <c r="BTQ49" s="126"/>
      <c r="BTR49" s="126"/>
      <c r="BTS49" s="126"/>
      <c r="BTT49" s="126"/>
      <c r="BTU49" s="126"/>
      <c r="BTV49" s="126"/>
      <c r="BTW49" s="126"/>
      <c r="BTX49" s="126"/>
      <c r="BTY49" s="126"/>
      <c r="BTZ49" s="126"/>
      <c r="BUA49" s="126"/>
      <c r="BUB49" s="126"/>
      <c r="BUC49" s="126"/>
      <c r="BUD49" s="126"/>
      <c r="BUE49" s="126"/>
      <c r="BUF49" s="126"/>
      <c r="BUG49" s="126"/>
      <c r="BUH49" s="126"/>
      <c r="BUI49" s="126"/>
      <c r="BUJ49" s="126"/>
      <c r="BUK49" s="126"/>
      <c r="BUL49" s="126"/>
      <c r="BUM49" s="126"/>
      <c r="BUN49" s="126"/>
      <c r="BUO49" s="126"/>
      <c r="BUP49" s="126"/>
      <c r="BUQ49" s="126"/>
      <c r="BUR49" s="126"/>
      <c r="BUS49" s="126"/>
      <c r="BUT49" s="126"/>
      <c r="BUU49" s="126"/>
      <c r="BUV49" s="126"/>
      <c r="BUW49" s="126"/>
      <c r="BUX49" s="126"/>
      <c r="BUY49" s="126"/>
      <c r="BUZ49" s="126"/>
      <c r="BVA49" s="126"/>
      <c r="BVB49" s="126"/>
      <c r="BVC49" s="126"/>
      <c r="BVD49" s="126"/>
      <c r="BVE49" s="126"/>
      <c r="BVF49" s="126"/>
      <c r="BVG49" s="126"/>
      <c r="BVH49" s="126"/>
      <c r="BVI49" s="126"/>
      <c r="BVJ49" s="126"/>
      <c r="BVK49" s="126"/>
      <c r="BVL49" s="126"/>
      <c r="BVM49" s="126"/>
      <c r="BVN49" s="126"/>
      <c r="BVO49" s="126"/>
      <c r="BVP49" s="126"/>
      <c r="BVQ49" s="126"/>
      <c r="BVR49" s="126"/>
      <c r="BVS49" s="126"/>
      <c r="BVT49" s="126"/>
      <c r="BVU49" s="126"/>
      <c r="BVV49" s="126"/>
      <c r="BVW49" s="126"/>
      <c r="BVX49" s="126"/>
      <c r="BVY49" s="126"/>
      <c r="BVZ49" s="126"/>
      <c r="BWA49" s="126"/>
      <c r="BWB49" s="126"/>
      <c r="BWC49" s="126"/>
      <c r="BWD49" s="126"/>
      <c r="BWE49" s="126"/>
      <c r="BWF49" s="126"/>
      <c r="BWG49" s="126"/>
      <c r="BWH49" s="126"/>
      <c r="BWI49" s="126"/>
      <c r="BWJ49" s="126"/>
      <c r="BWK49" s="126"/>
      <c r="BWL49" s="126"/>
      <c r="BWM49" s="126"/>
      <c r="BWN49" s="126"/>
      <c r="BWO49" s="126"/>
      <c r="BWP49" s="126"/>
      <c r="BWQ49" s="126"/>
      <c r="BWR49" s="126"/>
      <c r="BWS49" s="126"/>
      <c r="BWT49" s="126"/>
      <c r="BWU49" s="126"/>
      <c r="BWV49" s="126"/>
      <c r="BWW49" s="126"/>
      <c r="BWX49" s="126"/>
      <c r="BWY49" s="126"/>
      <c r="BWZ49" s="126"/>
      <c r="BXA49" s="126"/>
      <c r="BXB49" s="126"/>
      <c r="BXC49" s="126"/>
      <c r="BXD49" s="126"/>
      <c r="BXE49" s="126"/>
      <c r="BXF49" s="126"/>
      <c r="BXG49" s="126"/>
      <c r="BXH49" s="126"/>
      <c r="BXI49" s="126"/>
      <c r="BXJ49" s="126"/>
      <c r="BXK49" s="126"/>
      <c r="BXL49" s="126"/>
      <c r="BXM49" s="126"/>
      <c r="BXN49" s="126"/>
      <c r="BXO49" s="126"/>
      <c r="BXP49" s="126"/>
      <c r="BXQ49" s="126"/>
      <c r="BXR49" s="126"/>
      <c r="BXS49" s="126"/>
      <c r="BXT49" s="126"/>
      <c r="BXU49" s="126"/>
      <c r="BXV49" s="126"/>
      <c r="BXW49" s="126"/>
      <c r="BXX49" s="126"/>
      <c r="BXY49" s="126"/>
      <c r="BXZ49" s="126"/>
      <c r="BYA49" s="126"/>
      <c r="BYB49" s="126"/>
      <c r="BYC49" s="126"/>
      <c r="BYD49" s="126"/>
      <c r="BYE49" s="126"/>
      <c r="BYF49" s="126"/>
      <c r="BYG49" s="126"/>
      <c r="BYH49" s="126"/>
      <c r="BYI49" s="126"/>
      <c r="BYJ49" s="126"/>
      <c r="BYK49" s="126"/>
      <c r="BYL49" s="126"/>
      <c r="BYM49" s="126"/>
      <c r="BYN49" s="126"/>
      <c r="BYO49" s="126"/>
      <c r="BYP49" s="126"/>
      <c r="BYQ49" s="126"/>
      <c r="BYR49" s="126"/>
      <c r="BYS49" s="126"/>
      <c r="BYT49" s="126"/>
      <c r="BYU49" s="126"/>
      <c r="BYV49" s="126"/>
      <c r="BYW49" s="126"/>
      <c r="BYX49" s="126"/>
      <c r="BYY49" s="126"/>
      <c r="BYZ49" s="126"/>
      <c r="BZA49" s="126"/>
      <c r="BZB49" s="126"/>
      <c r="BZC49" s="126"/>
      <c r="BZD49" s="126"/>
      <c r="BZE49" s="126"/>
      <c r="BZF49" s="126"/>
      <c r="BZG49" s="126"/>
      <c r="BZH49" s="126"/>
      <c r="BZI49" s="126"/>
      <c r="BZJ49" s="126"/>
      <c r="BZK49" s="126"/>
      <c r="BZL49" s="126"/>
      <c r="BZM49" s="126"/>
      <c r="BZN49" s="126"/>
      <c r="BZO49" s="126"/>
      <c r="BZP49" s="126"/>
      <c r="BZQ49" s="126"/>
      <c r="BZR49" s="126"/>
      <c r="BZS49" s="126"/>
      <c r="BZT49" s="126"/>
      <c r="BZU49" s="126"/>
      <c r="BZV49" s="126"/>
      <c r="BZW49" s="126"/>
      <c r="BZX49" s="126"/>
      <c r="BZY49" s="126"/>
      <c r="BZZ49" s="126"/>
      <c r="CAA49" s="126"/>
      <c r="CAB49" s="126"/>
      <c r="CAC49" s="126"/>
      <c r="CAD49" s="126"/>
      <c r="CAE49" s="126"/>
      <c r="CAF49" s="126"/>
      <c r="CAG49" s="126"/>
      <c r="CAH49" s="126"/>
      <c r="CAI49" s="126"/>
      <c r="CAJ49" s="126"/>
      <c r="CAK49" s="126"/>
      <c r="CAL49" s="126"/>
      <c r="CAM49" s="126"/>
      <c r="CAN49" s="126"/>
      <c r="CAO49" s="126"/>
      <c r="CAP49" s="126"/>
      <c r="CAQ49" s="126"/>
      <c r="CAR49" s="126"/>
      <c r="CAS49" s="126"/>
      <c r="CAT49" s="126"/>
      <c r="CAU49" s="126"/>
      <c r="CAV49" s="126"/>
      <c r="CAW49" s="126"/>
      <c r="CAX49" s="126"/>
      <c r="CAY49" s="126"/>
      <c r="CAZ49" s="126"/>
      <c r="CBA49" s="126"/>
      <c r="CBB49" s="126"/>
      <c r="CBC49" s="126"/>
      <c r="CBD49" s="126"/>
      <c r="CBE49" s="126"/>
      <c r="CBF49" s="126"/>
      <c r="CBG49" s="126"/>
      <c r="CBH49" s="126"/>
      <c r="CBI49" s="126"/>
      <c r="CBJ49" s="126"/>
      <c r="CBK49" s="126"/>
      <c r="CBL49" s="126"/>
      <c r="CBM49" s="126"/>
      <c r="CBN49" s="126"/>
      <c r="CBO49" s="126"/>
      <c r="CBP49" s="126"/>
      <c r="CBQ49" s="126"/>
      <c r="CBR49" s="126"/>
      <c r="CBS49" s="126"/>
      <c r="CBT49" s="126"/>
      <c r="CBU49" s="126"/>
      <c r="CBV49" s="126"/>
      <c r="CBW49" s="126"/>
      <c r="CBX49" s="126"/>
      <c r="CBY49" s="126"/>
      <c r="CBZ49" s="126"/>
      <c r="CCA49" s="126"/>
      <c r="CCB49" s="126"/>
      <c r="CCC49" s="126"/>
      <c r="CCD49" s="126"/>
      <c r="CCE49" s="126"/>
      <c r="CCF49" s="126"/>
      <c r="CCG49" s="126"/>
      <c r="CCH49" s="126"/>
      <c r="CCI49" s="126"/>
      <c r="CCJ49" s="126"/>
      <c r="CCK49" s="126"/>
      <c r="CCL49" s="126"/>
      <c r="CCM49" s="126"/>
      <c r="CCN49" s="126"/>
      <c r="CCO49" s="126"/>
      <c r="CCP49" s="126"/>
      <c r="CCQ49" s="126"/>
      <c r="CCR49" s="126"/>
      <c r="CCS49" s="126"/>
      <c r="CCT49" s="126"/>
      <c r="CCU49" s="126"/>
      <c r="CCV49" s="126"/>
      <c r="CCW49" s="126"/>
      <c r="CCX49" s="126"/>
      <c r="CCY49" s="126"/>
      <c r="CCZ49" s="126"/>
      <c r="CDA49" s="126"/>
      <c r="CDB49" s="126"/>
      <c r="CDC49" s="126"/>
      <c r="CDD49" s="126"/>
      <c r="CDE49" s="126"/>
      <c r="CDF49" s="126"/>
      <c r="CDG49" s="126"/>
      <c r="CDH49" s="126"/>
      <c r="CDI49" s="126"/>
      <c r="CDJ49" s="126"/>
      <c r="CDK49" s="126"/>
      <c r="CDL49" s="126"/>
      <c r="CDM49" s="126"/>
      <c r="CDN49" s="126"/>
      <c r="CDO49" s="126"/>
      <c r="CDP49" s="126"/>
      <c r="CDQ49" s="126"/>
      <c r="CDR49" s="126"/>
      <c r="CDS49" s="126"/>
      <c r="CDT49" s="126"/>
      <c r="CDU49" s="126"/>
      <c r="CDV49" s="126"/>
      <c r="CDW49" s="126"/>
      <c r="CDX49" s="126"/>
      <c r="CDY49" s="126"/>
      <c r="CDZ49" s="126"/>
      <c r="CEA49" s="126"/>
      <c r="CEB49" s="126"/>
      <c r="CEC49" s="126"/>
      <c r="CED49" s="126"/>
      <c r="CEE49" s="126"/>
      <c r="CEF49" s="126"/>
      <c r="CEG49" s="126"/>
      <c r="CEH49" s="126"/>
      <c r="CEI49" s="126"/>
      <c r="CEJ49" s="126"/>
      <c r="CEK49" s="126"/>
      <c r="CEL49" s="126"/>
      <c r="CEM49" s="126"/>
      <c r="CEN49" s="126"/>
      <c r="CEO49" s="126"/>
      <c r="CEP49" s="126"/>
      <c r="CEQ49" s="126"/>
      <c r="CER49" s="126"/>
      <c r="CES49" s="126"/>
      <c r="CET49" s="126"/>
      <c r="CEU49" s="126"/>
      <c r="CEV49" s="126"/>
      <c r="CEW49" s="126"/>
      <c r="CEX49" s="126"/>
      <c r="CEY49" s="126"/>
      <c r="CEZ49" s="126"/>
      <c r="CFA49" s="126"/>
      <c r="CFB49" s="126"/>
      <c r="CFC49" s="126"/>
      <c r="CFD49" s="126"/>
      <c r="CFE49" s="126"/>
      <c r="CFF49" s="126"/>
      <c r="CFG49" s="126"/>
      <c r="CFH49" s="126"/>
      <c r="CFI49" s="126"/>
      <c r="CFJ49" s="126"/>
      <c r="CFK49" s="126"/>
      <c r="CFL49" s="126"/>
      <c r="CFM49" s="126"/>
      <c r="CFN49" s="126"/>
      <c r="CFO49" s="126"/>
      <c r="CFP49" s="126"/>
      <c r="CFQ49" s="126"/>
      <c r="CFR49" s="126"/>
      <c r="CFS49" s="126"/>
      <c r="CFT49" s="126"/>
      <c r="CFU49" s="126"/>
      <c r="CFV49" s="126"/>
      <c r="CFW49" s="126"/>
      <c r="CFX49" s="126"/>
      <c r="CFY49" s="126"/>
      <c r="CFZ49" s="126"/>
      <c r="CGA49" s="126"/>
      <c r="CGB49" s="126"/>
      <c r="CGC49" s="126"/>
      <c r="CGD49" s="126"/>
      <c r="CGE49" s="126"/>
      <c r="CGF49" s="126"/>
      <c r="CGG49" s="126"/>
      <c r="CGH49" s="126"/>
      <c r="CGI49" s="126"/>
      <c r="CGJ49" s="126"/>
      <c r="CGK49" s="126"/>
      <c r="CGL49" s="126"/>
      <c r="CGM49" s="126"/>
      <c r="CGN49" s="126"/>
      <c r="CGO49" s="126"/>
      <c r="CGP49" s="126"/>
      <c r="CGQ49" s="126"/>
      <c r="CGR49" s="126"/>
      <c r="CGS49" s="126"/>
      <c r="CGT49" s="126"/>
      <c r="CGU49" s="126"/>
      <c r="CGV49" s="126"/>
      <c r="CGW49" s="126"/>
      <c r="CGX49" s="126"/>
      <c r="CGY49" s="126"/>
      <c r="CGZ49" s="126"/>
      <c r="CHA49" s="126"/>
      <c r="CHB49" s="126"/>
      <c r="CHC49" s="126"/>
      <c r="CHD49" s="126"/>
      <c r="CHE49" s="126"/>
      <c r="CHF49" s="126"/>
      <c r="CHG49" s="126"/>
      <c r="CHH49" s="126"/>
      <c r="CHI49" s="126"/>
      <c r="CHJ49" s="126"/>
      <c r="CHK49" s="126"/>
      <c r="CHL49" s="126"/>
      <c r="CHM49" s="126"/>
      <c r="CHN49" s="126"/>
      <c r="CHO49" s="126"/>
      <c r="CHP49" s="126"/>
      <c r="CHQ49" s="126"/>
      <c r="CHR49" s="126"/>
      <c r="CHS49" s="126"/>
      <c r="CHT49" s="126"/>
      <c r="CHU49" s="126"/>
      <c r="CHV49" s="126"/>
      <c r="CHW49" s="126"/>
      <c r="CHX49" s="126"/>
      <c r="CHY49" s="126"/>
      <c r="CHZ49" s="126"/>
      <c r="CIA49" s="126"/>
      <c r="CIB49" s="126"/>
      <c r="CIC49" s="126"/>
      <c r="CID49" s="126"/>
      <c r="CIE49" s="126"/>
      <c r="CIF49" s="126"/>
      <c r="CIG49" s="126"/>
      <c r="CIH49" s="126"/>
      <c r="CII49" s="126"/>
      <c r="CIJ49" s="126"/>
      <c r="CIK49" s="126"/>
      <c r="CIL49" s="126"/>
      <c r="CIM49" s="126"/>
      <c r="CIN49" s="126"/>
      <c r="CIO49" s="126"/>
      <c r="CIP49" s="126"/>
      <c r="CIQ49" s="126"/>
      <c r="CIR49" s="126"/>
      <c r="CIS49" s="126"/>
      <c r="CIT49" s="126"/>
      <c r="CIU49" s="126"/>
      <c r="CIV49" s="126"/>
      <c r="CIW49" s="126"/>
      <c r="CIX49" s="126"/>
      <c r="CIY49" s="126"/>
      <c r="CIZ49" s="126"/>
      <c r="CJA49" s="126"/>
      <c r="CJB49" s="126"/>
      <c r="CJC49" s="126"/>
      <c r="CJD49" s="126"/>
      <c r="CJE49" s="126"/>
      <c r="CJF49" s="126"/>
      <c r="CJG49" s="126"/>
      <c r="CJH49" s="126"/>
      <c r="CJI49" s="126"/>
      <c r="CJJ49" s="126"/>
      <c r="CJK49" s="126"/>
      <c r="CJL49" s="126"/>
      <c r="CJM49" s="126"/>
      <c r="CJN49" s="126"/>
      <c r="CJO49" s="126"/>
      <c r="CJP49" s="126"/>
      <c r="CJQ49" s="126"/>
      <c r="CJR49" s="126"/>
      <c r="CJS49" s="126"/>
      <c r="CJT49" s="126"/>
      <c r="CJU49" s="126"/>
      <c r="CJV49" s="126"/>
      <c r="CJW49" s="126"/>
      <c r="CJX49" s="126"/>
      <c r="CJY49" s="126"/>
      <c r="CJZ49" s="126"/>
      <c r="CKA49" s="126"/>
      <c r="CKB49" s="126"/>
      <c r="CKC49" s="126"/>
      <c r="CKD49" s="126"/>
      <c r="CKE49" s="126"/>
      <c r="CKF49" s="126"/>
      <c r="CKG49" s="126"/>
      <c r="CKH49" s="126"/>
      <c r="CKI49" s="126"/>
      <c r="CKJ49" s="126"/>
      <c r="CKK49" s="126"/>
      <c r="CKL49" s="126"/>
      <c r="CKM49" s="126"/>
      <c r="CKN49" s="126"/>
      <c r="CKO49" s="126"/>
      <c r="CKP49" s="126"/>
      <c r="CKQ49" s="126"/>
      <c r="CKR49" s="126"/>
      <c r="CKS49" s="126"/>
      <c r="CKT49" s="126"/>
      <c r="CKU49" s="126"/>
      <c r="CKV49" s="126"/>
      <c r="CKW49" s="126"/>
      <c r="CKX49" s="126"/>
      <c r="CKY49" s="126"/>
      <c r="CKZ49" s="126"/>
      <c r="CLA49" s="126"/>
      <c r="CLB49" s="126"/>
      <c r="CLC49" s="126"/>
      <c r="CLD49" s="126"/>
      <c r="CLE49" s="126"/>
      <c r="CLF49" s="126"/>
      <c r="CLG49" s="126"/>
      <c r="CLH49" s="126"/>
      <c r="CLI49" s="126"/>
      <c r="CLJ49" s="126"/>
      <c r="CLK49" s="126"/>
      <c r="CLL49" s="126"/>
      <c r="CLM49" s="126"/>
      <c r="CLN49" s="126"/>
      <c r="CLO49" s="126"/>
      <c r="CLP49" s="126"/>
      <c r="CLQ49" s="126"/>
      <c r="CLR49" s="126"/>
      <c r="CLS49" s="126"/>
      <c r="CLT49" s="126"/>
      <c r="CLU49" s="126"/>
      <c r="CLV49" s="126"/>
      <c r="CLW49" s="126"/>
      <c r="CLX49" s="126"/>
      <c r="CLY49" s="126"/>
      <c r="CLZ49" s="126"/>
      <c r="CMA49" s="126"/>
      <c r="CMB49" s="126"/>
      <c r="CMC49" s="126"/>
      <c r="CMD49" s="126"/>
      <c r="CME49" s="126"/>
      <c r="CMF49" s="126"/>
      <c r="CMG49" s="126"/>
      <c r="CMH49" s="126"/>
      <c r="CMI49" s="126"/>
      <c r="CMJ49" s="126"/>
      <c r="CMK49" s="126"/>
      <c r="CML49" s="126"/>
      <c r="CMM49" s="126"/>
      <c r="CMN49" s="126"/>
      <c r="CMO49" s="126"/>
      <c r="CMP49" s="126"/>
      <c r="CMQ49" s="126"/>
      <c r="CMR49" s="126"/>
      <c r="CMS49" s="126"/>
      <c r="CMT49" s="126"/>
      <c r="CMU49" s="126"/>
      <c r="CMV49" s="126"/>
      <c r="CMW49" s="126"/>
      <c r="CMX49" s="126"/>
      <c r="CMY49" s="126"/>
      <c r="CMZ49" s="126"/>
      <c r="CNA49" s="126"/>
      <c r="CNB49" s="126"/>
      <c r="CNC49" s="126"/>
      <c r="CND49" s="126"/>
      <c r="CNE49" s="126"/>
      <c r="CNF49" s="126"/>
      <c r="CNG49" s="126"/>
      <c r="CNH49" s="126"/>
      <c r="CNI49" s="126"/>
      <c r="CNJ49" s="126"/>
      <c r="CNK49" s="126"/>
      <c r="CNL49" s="126"/>
      <c r="CNM49" s="126"/>
      <c r="CNN49" s="126"/>
      <c r="CNO49" s="126"/>
      <c r="CNP49" s="126"/>
      <c r="CNQ49" s="126"/>
      <c r="CNR49" s="126"/>
      <c r="CNS49" s="126"/>
      <c r="CNT49" s="126"/>
      <c r="CNU49" s="126"/>
      <c r="CNV49" s="126"/>
      <c r="CNW49" s="126"/>
      <c r="CNX49" s="126"/>
      <c r="CNY49" s="126"/>
      <c r="CNZ49" s="126"/>
      <c r="COA49" s="126"/>
      <c r="COB49" s="126"/>
      <c r="COC49" s="126"/>
      <c r="COD49" s="126"/>
      <c r="COE49" s="126"/>
      <c r="COF49" s="126"/>
      <c r="COG49" s="126"/>
      <c r="COH49" s="126"/>
      <c r="COI49" s="126"/>
      <c r="COJ49" s="126"/>
      <c r="COK49" s="126"/>
      <c r="COL49" s="126"/>
      <c r="COM49" s="126"/>
      <c r="CON49" s="126"/>
      <c r="COO49" s="126"/>
      <c r="COP49" s="126"/>
      <c r="COQ49" s="126"/>
      <c r="COR49" s="126"/>
      <c r="COS49" s="126"/>
      <c r="COT49" s="126"/>
      <c r="COU49" s="126"/>
      <c r="COV49" s="126"/>
      <c r="COW49" s="126"/>
      <c r="COX49" s="126"/>
      <c r="COY49" s="126"/>
      <c r="COZ49" s="126"/>
      <c r="CPA49" s="126"/>
      <c r="CPB49" s="126"/>
      <c r="CPC49" s="126"/>
      <c r="CPD49" s="126"/>
      <c r="CPE49" s="126"/>
      <c r="CPF49" s="126"/>
      <c r="CPG49" s="126"/>
      <c r="CPH49" s="126"/>
      <c r="CPI49" s="126"/>
      <c r="CPJ49" s="126"/>
      <c r="CPK49" s="126"/>
      <c r="CPL49" s="126"/>
      <c r="CPM49" s="126"/>
      <c r="CPN49" s="126"/>
      <c r="CPO49" s="126"/>
      <c r="CPP49" s="126"/>
      <c r="CPQ49" s="126"/>
      <c r="CPR49" s="126"/>
      <c r="CPS49" s="126"/>
      <c r="CPT49" s="126"/>
      <c r="CPU49" s="126"/>
      <c r="CPV49" s="126"/>
      <c r="CPW49" s="126"/>
      <c r="CPX49" s="126"/>
      <c r="CPY49" s="126"/>
      <c r="CPZ49" s="126"/>
      <c r="CQA49" s="126"/>
      <c r="CQB49" s="126"/>
      <c r="CQC49" s="126"/>
      <c r="CQD49" s="126"/>
      <c r="CQE49" s="126"/>
      <c r="CQF49" s="126"/>
      <c r="CQG49" s="126"/>
      <c r="CQH49" s="126"/>
      <c r="CQI49" s="126"/>
      <c r="CQJ49" s="126"/>
      <c r="CQK49" s="126"/>
      <c r="CQL49" s="126"/>
      <c r="CQM49" s="126"/>
      <c r="CQN49" s="126"/>
      <c r="CQO49" s="126"/>
      <c r="CQP49" s="126"/>
      <c r="CQQ49" s="126"/>
      <c r="CQR49" s="126"/>
      <c r="CQS49" s="126"/>
      <c r="CQT49" s="126"/>
      <c r="CQU49" s="126"/>
      <c r="CQV49" s="126"/>
      <c r="CQW49" s="126"/>
      <c r="CQX49" s="126"/>
      <c r="CQY49" s="126"/>
      <c r="CQZ49" s="126"/>
      <c r="CRA49" s="126"/>
      <c r="CRB49" s="126"/>
      <c r="CRC49" s="126"/>
      <c r="CRD49" s="126"/>
      <c r="CRE49" s="126"/>
      <c r="CRF49" s="126"/>
      <c r="CRG49" s="126"/>
      <c r="CRH49" s="126"/>
      <c r="CRI49" s="126"/>
      <c r="CRJ49" s="126"/>
      <c r="CRK49" s="126"/>
      <c r="CRL49" s="126"/>
      <c r="CRM49" s="126"/>
      <c r="CRN49" s="126"/>
      <c r="CRO49" s="126"/>
      <c r="CRP49" s="126"/>
      <c r="CRQ49" s="126"/>
      <c r="CRR49" s="126"/>
      <c r="CRS49" s="126"/>
      <c r="CRT49" s="126"/>
      <c r="CRU49" s="126"/>
      <c r="CRV49" s="126"/>
      <c r="CRW49" s="126"/>
      <c r="CRX49" s="126"/>
      <c r="CRY49" s="126"/>
      <c r="CRZ49" s="126"/>
      <c r="CSA49" s="126"/>
      <c r="CSB49" s="126"/>
      <c r="CSC49" s="126"/>
      <c r="CSD49" s="126"/>
      <c r="CSE49" s="126"/>
      <c r="CSF49" s="126"/>
      <c r="CSG49" s="126"/>
      <c r="CSH49" s="126"/>
      <c r="CSI49" s="126"/>
      <c r="CSJ49" s="126"/>
      <c r="CSK49" s="126"/>
      <c r="CSL49" s="126"/>
      <c r="CSM49" s="126"/>
      <c r="CSN49" s="126"/>
      <c r="CSO49" s="126"/>
      <c r="CSP49" s="126"/>
      <c r="CSQ49" s="126"/>
      <c r="CSR49" s="126"/>
      <c r="CSS49" s="126"/>
      <c r="CST49" s="126"/>
      <c r="CSU49" s="126"/>
      <c r="CSV49" s="126"/>
      <c r="CSW49" s="126"/>
      <c r="CSX49" s="126"/>
      <c r="CSY49" s="126"/>
      <c r="CSZ49" s="126"/>
      <c r="CTA49" s="126"/>
      <c r="CTB49" s="126"/>
      <c r="CTC49" s="126"/>
      <c r="CTD49" s="126"/>
      <c r="CTE49" s="126"/>
      <c r="CTF49" s="126"/>
      <c r="CTG49" s="126"/>
      <c r="CTH49" s="126"/>
      <c r="CTI49" s="126"/>
      <c r="CTJ49" s="126"/>
      <c r="CTK49" s="126"/>
      <c r="CTL49" s="126"/>
      <c r="CTM49" s="126"/>
      <c r="CTN49" s="126"/>
      <c r="CTO49" s="126"/>
      <c r="CTP49" s="126"/>
      <c r="CTQ49" s="126"/>
      <c r="CTR49" s="126"/>
      <c r="CTS49" s="126"/>
      <c r="CTT49" s="126"/>
      <c r="CTU49" s="126"/>
      <c r="CTV49" s="126"/>
      <c r="CTW49" s="126"/>
      <c r="CTX49" s="126"/>
      <c r="CTY49" s="126"/>
      <c r="CTZ49" s="126"/>
      <c r="CUA49" s="126"/>
      <c r="CUB49" s="126"/>
      <c r="CUC49" s="126"/>
      <c r="CUD49" s="126"/>
      <c r="CUE49" s="126"/>
      <c r="CUF49" s="126"/>
      <c r="CUG49" s="126"/>
      <c r="CUH49" s="126"/>
      <c r="CUI49" s="126"/>
      <c r="CUJ49" s="126"/>
      <c r="CUK49" s="126"/>
      <c r="CUL49" s="126"/>
      <c r="CUM49" s="126"/>
      <c r="CUN49" s="126"/>
      <c r="CUO49" s="126"/>
      <c r="CUP49" s="126"/>
      <c r="CUQ49" s="126"/>
      <c r="CUR49" s="126"/>
      <c r="CUS49" s="126"/>
      <c r="CUT49" s="126"/>
      <c r="CUU49" s="126"/>
      <c r="CUV49" s="126"/>
      <c r="CUW49" s="126"/>
      <c r="CUX49" s="126"/>
      <c r="CUY49" s="126"/>
      <c r="CUZ49" s="126"/>
      <c r="CVA49" s="126"/>
      <c r="CVB49" s="126"/>
      <c r="CVC49" s="126"/>
      <c r="CVD49" s="126"/>
      <c r="CVE49" s="126"/>
      <c r="CVF49" s="126"/>
      <c r="CVG49" s="126"/>
      <c r="CVH49" s="126"/>
      <c r="CVI49" s="126"/>
      <c r="CVJ49" s="126"/>
      <c r="CVK49" s="126"/>
      <c r="CVL49" s="126"/>
      <c r="CVM49" s="126"/>
      <c r="CVN49" s="126"/>
      <c r="CVO49" s="126"/>
      <c r="CVP49" s="126"/>
      <c r="CVQ49" s="126"/>
      <c r="CVR49" s="126"/>
      <c r="CVS49" s="126"/>
      <c r="CVT49" s="126"/>
      <c r="CVU49" s="126"/>
      <c r="CVV49" s="126"/>
      <c r="CVW49" s="126"/>
      <c r="CVX49" s="126"/>
      <c r="CVY49" s="126"/>
      <c r="CVZ49" s="126"/>
      <c r="CWA49" s="126"/>
      <c r="CWB49" s="126"/>
      <c r="CWC49" s="126"/>
      <c r="CWD49" s="126"/>
      <c r="CWE49" s="126"/>
      <c r="CWF49" s="126"/>
      <c r="CWG49" s="126"/>
      <c r="CWH49" s="126"/>
      <c r="CWI49" s="126"/>
      <c r="CWJ49" s="126"/>
      <c r="CWK49" s="126"/>
      <c r="CWL49" s="126"/>
      <c r="CWM49" s="126"/>
      <c r="CWN49" s="126"/>
      <c r="CWO49" s="126"/>
      <c r="CWP49" s="126"/>
      <c r="CWQ49" s="126"/>
      <c r="CWR49" s="126"/>
      <c r="CWS49" s="126"/>
      <c r="CWT49" s="126"/>
      <c r="CWU49" s="126"/>
      <c r="CWV49" s="126"/>
      <c r="CWW49" s="126"/>
      <c r="CWX49" s="126"/>
      <c r="CWY49" s="126"/>
      <c r="CWZ49" s="126"/>
      <c r="CXA49" s="126"/>
      <c r="CXB49" s="126"/>
      <c r="CXC49" s="126"/>
      <c r="CXD49" s="126"/>
      <c r="CXE49" s="126"/>
      <c r="CXF49" s="126"/>
      <c r="CXG49" s="126"/>
      <c r="CXH49" s="126"/>
      <c r="CXI49" s="126"/>
      <c r="CXJ49" s="126"/>
      <c r="CXK49" s="126"/>
      <c r="CXL49" s="126"/>
      <c r="CXM49" s="126"/>
      <c r="CXN49" s="126"/>
      <c r="CXO49" s="126"/>
      <c r="CXP49" s="126"/>
      <c r="CXQ49" s="126"/>
      <c r="CXR49" s="126"/>
      <c r="CXS49" s="126"/>
      <c r="CXT49" s="126"/>
      <c r="CXU49" s="126"/>
      <c r="CXV49" s="126"/>
      <c r="CXW49" s="126"/>
      <c r="CXX49" s="126"/>
      <c r="CXY49" s="126"/>
      <c r="CXZ49" s="126"/>
      <c r="CYA49" s="126"/>
      <c r="CYB49" s="126"/>
      <c r="CYC49" s="126"/>
      <c r="CYD49" s="126"/>
      <c r="CYE49" s="126"/>
      <c r="CYF49" s="126"/>
      <c r="CYG49" s="126"/>
      <c r="CYH49" s="126"/>
      <c r="CYI49" s="126"/>
      <c r="CYJ49" s="126"/>
      <c r="CYK49" s="126"/>
      <c r="CYL49" s="126"/>
      <c r="CYM49" s="126"/>
      <c r="CYN49" s="126"/>
      <c r="CYO49" s="126"/>
      <c r="CYP49" s="126"/>
      <c r="CYQ49" s="126"/>
      <c r="CYR49" s="126"/>
      <c r="CYS49" s="126"/>
      <c r="CYT49" s="126"/>
      <c r="CYU49" s="126"/>
      <c r="CYV49" s="126"/>
      <c r="CYW49" s="126"/>
      <c r="CYX49" s="126"/>
      <c r="CYY49" s="126"/>
      <c r="CYZ49" s="126"/>
      <c r="CZA49" s="126"/>
      <c r="CZB49" s="126"/>
      <c r="CZC49" s="126"/>
      <c r="CZD49" s="126"/>
      <c r="CZE49" s="126"/>
      <c r="CZF49" s="126"/>
      <c r="CZG49" s="126"/>
      <c r="CZH49" s="126"/>
      <c r="CZI49" s="126"/>
      <c r="CZJ49" s="126"/>
      <c r="CZK49" s="126"/>
      <c r="CZL49" s="126"/>
      <c r="CZM49" s="126"/>
      <c r="CZN49" s="126"/>
      <c r="CZO49" s="126"/>
      <c r="CZP49" s="126"/>
      <c r="CZQ49" s="126"/>
      <c r="CZR49" s="126"/>
      <c r="CZS49" s="126"/>
      <c r="CZT49" s="126"/>
      <c r="CZU49" s="126"/>
      <c r="CZV49" s="126"/>
      <c r="CZW49" s="126"/>
      <c r="CZX49" s="126"/>
      <c r="CZY49" s="126"/>
      <c r="CZZ49" s="126"/>
      <c r="DAA49" s="126"/>
      <c r="DAB49" s="126"/>
      <c r="DAC49" s="126"/>
      <c r="DAD49" s="126"/>
      <c r="DAE49" s="126"/>
      <c r="DAF49" s="126"/>
      <c r="DAG49" s="126"/>
      <c r="DAH49" s="126"/>
      <c r="DAI49" s="126"/>
      <c r="DAJ49" s="126"/>
      <c r="DAK49" s="126"/>
      <c r="DAL49" s="126"/>
      <c r="DAM49" s="126"/>
      <c r="DAN49" s="126"/>
      <c r="DAO49" s="126"/>
      <c r="DAP49" s="126"/>
      <c r="DAQ49" s="126"/>
      <c r="DAR49" s="126"/>
      <c r="DAS49" s="126"/>
      <c r="DAT49" s="126"/>
      <c r="DAU49" s="126"/>
      <c r="DAV49" s="126"/>
      <c r="DAW49" s="126"/>
      <c r="DAX49" s="126"/>
      <c r="DAY49" s="126"/>
      <c r="DAZ49" s="126"/>
      <c r="DBA49" s="126"/>
      <c r="DBB49" s="126"/>
      <c r="DBC49" s="126"/>
      <c r="DBD49" s="126"/>
      <c r="DBE49" s="126"/>
      <c r="DBF49" s="126"/>
      <c r="DBG49" s="126"/>
      <c r="DBH49" s="126"/>
      <c r="DBI49" s="126"/>
      <c r="DBJ49" s="126"/>
      <c r="DBK49" s="126"/>
      <c r="DBL49" s="126"/>
      <c r="DBM49" s="126"/>
      <c r="DBN49" s="126"/>
      <c r="DBO49" s="126"/>
      <c r="DBP49" s="126"/>
      <c r="DBQ49" s="126"/>
      <c r="DBR49" s="126"/>
      <c r="DBS49" s="126"/>
      <c r="DBT49" s="126"/>
      <c r="DBU49" s="126"/>
      <c r="DBV49" s="126"/>
      <c r="DBW49" s="126"/>
      <c r="DBX49" s="126"/>
      <c r="DBY49" s="126"/>
      <c r="DBZ49" s="126"/>
      <c r="DCA49" s="126"/>
      <c r="DCB49" s="126"/>
      <c r="DCC49" s="126"/>
      <c r="DCD49" s="126"/>
      <c r="DCE49" s="126"/>
      <c r="DCF49" s="126"/>
      <c r="DCG49" s="126"/>
      <c r="DCH49" s="126"/>
      <c r="DCI49" s="126"/>
      <c r="DCJ49" s="126"/>
      <c r="DCK49" s="126"/>
      <c r="DCL49" s="126"/>
      <c r="DCM49" s="126"/>
      <c r="DCN49" s="126"/>
      <c r="DCO49" s="126"/>
      <c r="DCP49" s="126"/>
      <c r="DCQ49" s="126"/>
      <c r="DCR49" s="126"/>
      <c r="DCS49" s="126"/>
      <c r="DCT49" s="126"/>
      <c r="DCU49" s="126"/>
      <c r="DCV49" s="126"/>
      <c r="DCW49" s="126"/>
      <c r="DCX49" s="126"/>
      <c r="DCY49" s="126"/>
      <c r="DCZ49" s="126"/>
      <c r="DDA49" s="126"/>
      <c r="DDB49" s="126"/>
      <c r="DDC49" s="126"/>
      <c r="DDD49" s="126"/>
      <c r="DDE49" s="126"/>
      <c r="DDF49" s="126"/>
      <c r="DDG49" s="126"/>
      <c r="DDH49" s="126"/>
      <c r="DDI49" s="126"/>
      <c r="DDJ49" s="126"/>
      <c r="DDK49" s="126"/>
      <c r="DDL49" s="126"/>
      <c r="DDM49" s="126"/>
      <c r="DDN49" s="126"/>
      <c r="DDO49" s="126"/>
      <c r="DDP49" s="126"/>
      <c r="DDQ49" s="126"/>
      <c r="DDR49" s="126"/>
      <c r="DDS49" s="126"/>
      <c r="DDT49" s="126"/>
      <c r="DDU49" s="126"/>
      <c r="DDV49" s="126"/>
      <c r="DDW49" s="126"/>
      <c r="DDX49" s="126"/>
      <c r="DDY49" s="126"/>
      <c r="DDZ49" s="126"/>
      <c r="DEA49" s="126"/>
      <c r="DEB49" s="126"/>
      <c r="DEC49" s="126"/>
      <c r="DED49" s="126"/>
      <c r="DEE49" s="126"/>
      <c r="DEF49" s="126"/>
      <c r="DEG49" s="126"/>
      <c r="DEH49" s="126"/>
      <c r="DEI49" s="126"/>
      <c r="DEJ49" s="126"/>
      <c r="DEK49" s="126"/>
      <c r="DEL49" s="126"/>
      <c r="DEM49" s="126"/>
      <c r="DEN49" s="126"/>
      <c r="DEO49" s="126"/>
      <c r="DEP49" s="126"/>
      <c r="DEQ49" s="126"/>
      <c r="DER49" s="126"/>
      <c r="DES49" s="126"/>
      <c r="DET49" s="126"/>
      <c r="DEU49" s="126"/>
      <c r="DEV49" s="126"/>
      <c r="DEW49" s="126"/>
      <c r="DEX49" s="126"/>
      <c r="DEY49" s="126"/>
      <c r="DEZ49" s="126"/>
      <c r="DFA49" s="126"/>
      <c r="DFB49" s="126"/>
      <c r="DFC49" s="126"/>
      <c r="DFD49" s="126"/>
      <c r="DFE49" s="126"/>
      <c r="DFF49" s="126"/>
      <c r="DFG49" s="126"/>
      <c r="DFH49" s="126"/>
      <c r="DFI49" s="126"/>
      <c r="DFJ49" s="126"/>
      <c r="DFK49" s="126"/>
      <c r="DFL49" s="126"/>
      <c r="DFM49" s="126"/>
      <c r="DFN49" s="126"/>
      <c r="DFO49" s="126"/>
      <c r="DFP49" s="126"/>
      <c r="DFQ49" s="126"/>
      <c r="DFR49" s="126"/>
      <c r="DFS49" s="126"/>
      <c r="DFT49" s="126"/>
      <c r="DFU49" s="126"/>
      <c r="DFV49" s="126"/>
      <c r="DFW49" s="126"/>
      <c r="DFX49" s="126"/>
      <c r="DFY49" s="126"/>
      <c r="DFZ49" s="126"/>
      <c r="DGA49" s="126"/>
      <c r="DGB49" s="126"/>
      <c r="DGC49" s="126"/>
      <c r="DGD49" s="126"/>
      <c r="DGE49" s="126"/>
      <c r="DGF49" s="126"/>
      <c r="DGG49" s="126"/>
      <c r="DGH49" s="126"/>
      <c r="DGI49" s="126"/>
      <c r="DGJ49" s="126"/>
      <c r="DGK49" s="126"/>
      <c r="DGL49" s="126"/>
      <c r="DGM49" s="126"/>
      <c r="DGN49" s="126"/>
      <c r="DGO49" s="126"/>
      <c r="DGP49" s="126"/>
      <c r="DGQ49" s="126"/>
      <c r="DGR49" s="126"/>
      <c r="DGS49" s="126"/>
      <c r="DGT49" s="126"/>
      <c r="DGU49" s="126"/>
      <c r="DGV49" s="126"/>
      <c r="DGW49" s="126"/>
      <c r="DGX49" s="126"/>
      <c r="DGY49" s="126"/>
      <c r="DGZ49" s="126"/>
      <c r="DHA49" s="126"/>
      <c r="DHB49" s="126"/>
      <c r="DHC49" s="126"/>
      <c r="DHD49" s="126"/>
      <c r="DHE49" s="126"/>
      <c r="DHF49" s="126"/>
      <c r="DHG49" s="126"/>
      <c r="DHH49" s="126"/>
      <c r="DHI49" s="126"/>
      <c r="DHJ49" s="126"/>
      <c r="DHK49" s="126"/>
      <c r="DHL49" s="126"/>
      <c r="DHM49" s="126"/>
      <c r="DHN49" s="126"/>
      <c r="DHO49" s="126"/>
      <c r="DHP49" s="126"/>
      <c r="DHQ49" s="126"/>
      <c r="DHR49" s="126"/>
      <c r="DHS49" s="126"/>
      <c r="DHT49" s="126"/>
      <c r="DHU49" s="126"/>
      <c r="DHV49" s="126"/>
      <c r="DHW49" s="126"/>
      <c r="DHX49" s="126"/>
      <c r="DHY49" s="126"/>
      <c r="DHZ49" s="126"/>
      <c r="DIA49" s="126"/>
      <c r="DIB49" s="126"/>
      <c r="DIC49" s="126"/>
      <c r="DID49" s="126"/>
      <c r="DIE49" s="126"/>
      <c r="DIF49" s="126"/>
      <c r="DIG49" s="126"/>
      <c r="DIH49" s="126"/>
      <c r="DII49" s="126"/>
      <c r="DIJ49" s="126"/>
      <c r="DIK49" s="126"/>
      <c r="DIL49" s="126"/>
      <c r="DIM49" s="126"/>
      <c r="DIN49" s="126"/>
      <c r="DIO49" s="126"/>
      <c r="DIP49" s="126"/>
      <c r="DIQ49" s="126"/>
      <c r="DIR49" s="126"/>
      <c r="DIS49" s="126"/>
      <c r="DIT49" s="126"/>
      <c r="DIU49" s="126"/>
      <c r="DIV49" s="126"/>
      <c r="DIW49" s="126"/>
      <c r="DIX49" s="126"/>
      <c r="DIY49" s="126"/>
      <c r="DIZ49" s="126"/>
      <c r="DJA49" s="126"/>
      <c r="DJB49" s="126"/>
      <c r="DJC49" s="126"/>
      <c r="DJD49" s="126"/>
      <c r="DJE49" s="126"/>
      <c r="DJF49" s="126"/>
      <c r="DJG49" s="126"/>
      <c r="DJH49" s="126"/>
      <c r="DJI49" s="126"/>
      <c r="DJJ49" s="126"/>
      <c r="DJK49" s="126"/>
      <c r="DJL49" s="126"/>
      <c r="DJM49" s="126"/>
      <c r="DJN49" s="126"/>
      <c r="DJO49" s="126"/>
      <c r="DJP49" s="126"/>
      <c r="DJQ49" s="126"/>
      <c r="DJR49" s="126"/>
      <c r="DJS49" s="126"/>
      <c r="DJT49" s="126"/>
      <c r="DJU49" s="126"/>
      <c r="DJV49" s="126"/>
      <c r="DJW49" s="126"/>
      <c r="DJX49" s="126"/>
      <c r="DJY49" s="126"/>
      <c r="DJZ49" s="126"/>
      <c r="DKA49" s="126"/>
      <c r="DKB49" s="126"/>
      <c r="DKC49" s="126"/>
      <c r="DKD49" s="126"/>
      <c r="DKE49" s="126"/>
      <c r="DKF49" s="126"/>
      <c r="DKG49" s="126"/>
      <c r="DKH49" s="126"/>
      <c r="DKI49" s="126"/>
      <c r="DKJ49" s="126"/>
      <c r="DKK49" s="126"/>
      <c r="DKL49" s="126"/>
      <c r="DKM49" s="126"/>
      <c r="DKN49" s="126"/>
      <c r="DKO49" s="126"/>
      <c r="DKP49" s="126"/>
      <c r="DKQ49" s="126"/>
      <c r="DKR49" s="126"/>
      <c r="DKS49" s="126"/>
      <c r="DKT49" s="126"/>
      <c r="DKU49" s="126"/>
      <c r="DKV49" s="126"/>
      <c r="DKW49" s="126"/>
      <c r="DKX49" s="126"/>
      <c r="DKY49" s="126"/>
      <c r="DKZ49" s="126"/>
      <c r="DLA49" s="126"/>
      <c r="DLB49" s="126"/>
      <c r="DLC49" s="126"/>
      <c r="DLD49" s="126"/>
      <c r="DLE49" s="126"/>
      <c r="DLF49" s="126"/>
      <c r="DLG49" s="126"/>
      <c r="DLH49" s="126"/>
      <c r="DLI49" s="126"/>
      <c r="DLJ49" s="126"/>
      <c r="DLK49" s="126"/>
      <c r="DLL49" s="126"/>
      <c r="DLM49" s="126"/>
      <c r="DLN49" s="126"/>
      <c r="DLO49" s="126"/>
      <c r="DLP49" s="126"/>
      <c r="DLQ49" s="126"/>
      <c r="DLR49" s="126"/>
      <c r="DLS49" s="126"/>
      <c r="DLT49" s="126"/>
      <c r="DLU49" s="126"/>
      <c r="DLV49" s="126"/>
      <c r="DLW49" s="126"/>
      <c r="DLX49" s="126"/>
      <c r="DLY49" s="126"/>
      <c r="DLZ49" s="126"/>
      <c r="DMA49" s="126"/>
      <c r="DMB49" s="126"/>
      <c r="DMC49" s="126"/>
      <c r="DMD49" s="126"/>
      <c r="DME49" s="126"/>
      <c r="DMF49" s="126"/>
      <c r="DMG49" s="126"/>
      <c r="DMH49" s="126"/>
      <c r="DMI49" s="126"/>
      <c r="DMJ49" s="126"/>
      <c r="DMK49" s="126"/>
      <c r="DML49" s="126"/>
      <c r="DMM49" s="126"/>
      <c r="DMN49" s="126"/>
      <c r="DMO49" s="126"/>
      <c r="DMP49" s="126"/>
      <c r="DMQ49" s="126"/>
      <c r="DMR49" s="126"/>
      <c r="DMS49" s="126"/>
      <c r="DMT49" s="126"/>
      <c r="DMU49" s="126"/>
      <c r="DMV49" s="126"/>
      <c r="DMW49" s="126"/>
      <c r="DMX49" s="126"/>
      <c r="DMY49" s="126"/>
      <c r="DMZ49" s="126"/>
      <c r="DNA49" s="126"/>
      <c r="DNB49" s="126"/>
      <c r="DNC49" s="126"/>
      <c r="DND49" s="126"/>
      <c r="DNE49" s="126"/>
      <c r="DNF49" s="126"/>
      <c r="DNG49" s="126"/>
      <c r="DNH49" s="126"/>
      <c r="DNI49" s="126"/>
      <c r="DNJ49" s="126"/>
      <c r="DNK49" s="126"/>
      <c r="DNL49" s="126"/>
      <c r="DNM49" s="126"/>
      <c r="DNN49" s="126"/>
      <c r="DNO49" s="126"/>
      <c r="DNP49" s="126"/>
      <c r="DNQ49" s="126"/>
      <c r="DNR49" s="126"/>
      <c r="DNS49" s="126"/>
      <c r="DNT49" s="126"/>
      <c r="DNU49" s="126"/>
      <c r="DNV49" s="126"/>
      <c r="DNW49" s="126"/>
      <c r="DNX49" s="126"/>
      <c r="DNY49" s="126"/>
      <c r="DNZ49" s="126"/>
      <c r="DOA49" s="126"/>
      <c r="DOB49" s="126"/>
      <c r="DOC49" s="126"/>
      <c r="DOD49" s="126"/>
      <c r="DOE49" s="126"/>
      <c r="DOF49" s="126"/>
      <c r="DOG49" s="126"/>
      <c r="DOH49" s="126"/>
      <c r="DOI49" s="126"/>
      <c r="DOJ49" s="126"/>
      <c r="DOK49" s="126"/>
      <c r="DOL49" s="126"/>
      <c r="DOM49" s="126"/>
      <c r="DON49" s="126"/>
      <c r="DOO49" s="126"/>
      <c r="DOP49" s="126"/>
      <c r="DOQ49" s="126"/>
      <c r="DOR49" s="126"/>
      <c r="DOS49" s="126"/>
      <c r="DOT49" s="126"/>
      <c r="DOU49" s="126"/>
      <c r="DOV49" s="126"/>
      <c r="DOW49" s="126"/>
      <c r="DOX49" s="126"/>
      <c r="DOY49" s="126"/>
      <c r="DOZ49" s="126"/>
      <c r="DPA49" s="126"/>
      <c r="DPB49" s="126"/>
      <c r="DPC49" s="126"/>
      <c r="DPD49" s="126"/>
      <c r="DPE49" s="126"/>
      <c r="DPF49" s="126"/>
      <c r="DPG49" s="126"/>
      <c r="DPH49" s="126"/>
      <c r="DPI49" s="126"/>
      <c r="DPJ49" s="126"/>
      <c r="DPK49" s="126"/>
      <c r="DPL49" s="126"/>
      <c r="DPM49" s="126"/>
      <c r="DPN49" s="126"/>
      <c r="DPO49" s="126"/>
      <c r="DPP49" s="126"/>
      <c r="DPQ49" s="126"/>
      <c r="DPR49" s="126"/>
      <c r="DPS49" s="126"/>
      <c r="DPT49" s="126"/>
      <c r="DPU49" s="126"/>
      <c r="DPV49" s="126"/>
      <c r="DPW49" s="126"/>
      <c r="DPX49" s="126"/>
      <c r="DPY49" s="126"/>
      <c r="DPZ49" s="126"/>
      <c r="DQA49" s="126"/>
      <c r="DQB49" s="126"/>
      <c r="DQC49" s="126"/>
      <c r="DQD49" s="126"/>
      <c r="DQE49" s="126"/>
      <c r="DQF49" s="126"/>
      <c r="DQG49" s="126"/>
      <c r="DQH49" s="126"/>
      <c r="DQI49" s="126"/>
      <c r="DQJ49" s="126"/>
      <c r="DQK49" s="126"/>
      <c r="DQL49" s="126"/>
      <c r="DQM49" s="126"/>
      <c r="DQN49" s="126"/>
      <c r="DQO49" s="126"/>
      <c r="DQP49" s="126"/>
      <c r="DQQ49" s="126"/>
      <c r="DQR49" s="126"/>
      <c r="DQS49" s="126"/>
      <c r="DQT49" s="126"/>
      <c r="DQU49" s="126"/>
      <c r="DQV49" s="126"/>
      <c r="DQW49" s="126"/>
      <c r="DQX49" s="126"/>
      <c r="DQY49" s="126"/>
      <c r="DQZ49" s="126"/>
      <c r="DRA49" s="126"/>
      <c r="DRB49" s="126"/>
      <c r="DRC49" s="126"/>
      <c r="DRD49" s="126"/>
      <c r="DRE49" s="126"/>
      <c r="DRF49" s="126"/>
      <c r="DRG49" s="126"/>
      <c r="DRH49" s="126"/>
      <c r="DRI49" s="126"/>
      <c r="DRJ49" s="126"/>
      <c r="DRK49" s="126"/>
      <c r="DRL49" s="126"/>
      <c r="DRM49" s="126"/>
      <c r="DRN49" s="126"/>
      <c r="DRO49" s="126"/>
      <c r="DRP49" s="126"/>
      <c r="DRQ49" s="126"/>
      <c r="DRR49" s="126"/>
      <c r="DRS49" s="126"/>
      <c r="DRT49" s="126"/>
      <c r="DRU49" s="126"/>
      <c r="DRV49" s="126"/>
      <c r="DRW49" s="126"/>
      <c r="DRX49" s="126"/>
      <c r="DRY49" s="126"/>
      <c r="DRZ49" s="126"/>
      <c r="DSA49" s="126"/>
      <c r="DSB49" s="126"/>
      <c r="DSC49" s="126"/>
      <c r="DSD49" s="126"/>
      <c r="DSE49" s="126"/>
      <c r="DSF49" s="126"/>
      <c r="DSG49" s="126"/>
      <c r="DSH49" s="126"/>
      <c r="DSI49" s="126"/>
      <c r="DSJ49" s="126"/>
      <c r="DSK49" s="126"/>
      <c r="DSL49" s="126"/>
      <c r="DSM49" s="126"/>
      <c r="DSN49" s="126"/>
      <c r="DSO49" s="126"/>
      <c r="DSP49" s="126"/>
      <c r="DSQ49" s="126"/>
      <c r="DSR49" s="126"/>
      <c r="DSS49" s="126"/>
      <c r="DST49" s="126"/>
      <c r="DSU49" s="126"/>
      <c r="DSV49" s="126"/>
      <c r="DSW49" s="126"/>
      <c r="DSX49" s="126"/>
      <c r="DSY49" s="126"/>
      <c r="DSZ49" s="126"/>
      <c r="DTA49" s="126"/>
      <c r="DTB49" s="126"/>
      <c r="DTC49" s="126"/>
      <c r="DTD49" s="126"/>
      <c r="DTE49" s="126"/>
      <c r="DTF49" s="126"/>
      <c r="DTG49" s="126"/>
      <c r="DTH49" s="126"/>
      <c r="DTI49" s="126"/>
      <c r="DTJ49" s="126"/>
      <c r="DTK49" s="126"/>
      <c r="DTL49" s="126"/>
      <c r="DTM49" s="126"/>
      <c r="DTN49" s="126"/>
      <c r="DTO49" s="126"/>
      <c r="DTP49" s="126"/>
      <c r="DTQ49" s="126"/>
      <c r="DTR49" s="126"/>
      <c r="DTS49" s="126"/>
      <c r="DTT49" s="126"/>
      <c r="DTU49" s="126"/>
      <c r="DTV49" s="126"/>
      <c r="DTW49" s="126"/>
      <c r="DTX49" s="126"/>
      <c r="DTY49" s="126"/>
      <c r="DTZ49" s="126"/>
      <c r="DUA49" s="126"/>
      <c r="DUB49" s="126"/>
      <c r="DUC49" s="126"/>
      <c r="DUD49" s="126"/>
      <c r="DUE49" s="126"/>
      <c r="DUF49" s="126"/>
      <c r="DUG49" s="126"/>
      <c r="DUH49" s="126"/>
      <c r="DUI49" s="126"/>
      <c r="DUJ49" s="126"/>
      <c r="DUK49" s="126"/>
      <c r="DUL49" s="126"/>
      <c r="DUM49" s="126"/>
      <c r="DUN49" s="126"/>
      <c r="DUO49" s="126"/>
      <c r="DUP49" s="126"/>
      <c r="DUQ49" s="126"/>
      <c r="DUR49" s="126"/>
      <c r="DUS49" s="126"/>
      <c r="DUT49" s="126"/>
      <c r="DUU49" s="126"/>
      <c r="DUV49" s="126"/>
      <c r="DUW49" s="126"/>
      <c r="DUX49" s="126"/>
      <c r="DUY49" s="126"/>
      <c r="DUZ49" s="126"/>
      <c r="DVA49" s="126"/>
      <c r="DVB49" s="126"/>
      <c r="DVC49" s="126"/>
      <c r="DVD49" s="126"/>
      <c r="DVE49" s="126"/>
      <c r="DVF49" s="126"/>
      <c r="DVG49" s="126"/>
      <c r="DVH49" s="126"/>
      <c r="DVI49" s="126"/>
      <c r="DVJ49" s="126"/>
      <c r="DVK49" s="126"/>
      <c r="DVL49" s="126"/>
      <c r="DVM49" s="126"/>
      <c r="DVN49" s="126"/>
      <c r="DVO49" s="126"/>
      <c r="DVP49" s="126"/>
      <c r="DVQ49" s="126"/>
      <c r="DVR49" s="126"/>
      <c r="DVS49" s="126"/>
      <c r="DVT49" s="126"/>
      <c r="DVU49" s="126"/>
      <c r="DVV49" s="126"/>
      <c r="DVW49" s="126"/>
      <c r="DVX49" s="126"/>
      <c r="DVY49" s="126"/>
      <c r="DVZ49" s="126"/>
      <c r="DWA49" s="126"/>
      <c r="DWB49" s="126"/>
      <c r="DWC49" s="126"/>
      <c r="DWD49" s="126"/>
      <c r="DWE49" s="126"/>
      <c r="DWF49" s="126"/>
      <c r="DWG49" s="126"/>
      <c r="DWH49" s="126"/>
      <c r="DWI49" s="126"/>
      <c r="DWJ49" s="126"/>
      <c r="DWK49" s="126"/>
      <c r="DWL49" s="126"/>
      <c r="DWM49" s="126"/>
      <c r="DWN49" s="126"/>
      <c r="DWO49" s="126"/>
      <c r="DWP49" s="126"/>
      <c r="DWQ49" s="126"/>
      <c r="DWR49" s="126"/>
      <c r="DWS49" s="126"/>
      <c r="DWT49" s="126"/>
      <c r="DWU49" s="126"/>
      <c r="DWV49" s="126"/>
      <c r="DWW49" s="126"/>
      <c r="DWX49" s="126"/>
      <c r="DWY49" s="126"/>
      <c r="DWZ49" s="126"/>
      <c r="DXA49" s="126"/>
      <c r="DXB49" s="126"/>
      <c r="DXC49" s="126"/>
      <c r="DXD49" s="126"/>
      <c r="DXE49" s="126"/>
      <c r="DXF49" s="126"/>
      <c r="DXG49" s="126"/>
      <c r="DXH49" s="126"/>
      <c r="DXI49" s="126"/>
      <c r="DXJ49" s="126"/>
      <c r="DXK49" s="126"/>
      <c r="DXL49" s="126"/>
      <c r="DXM49" s="126"/>
      <c r="DXN49" s="126"/>
      <c r="DXO49" s="126"/>
      <c r="DXP49" s="126"/>
      <c r="DXQ49" s="126"/>
      <c r="DXR49" s="126"/>
      <c r="DXS49" s="126"/>
      <c r="DXT49" s="126"/>
      <c r="DXU49" s="126"/>
      <c r="DXV49" s="126"/>
      <c r="DXW49" s="126"/>
      <c r="DXX49" s="126"/>
      <c r="DXY49" s="126"/>
      <c r="DXZ49" s="126"/>
      <c r="DYA49" s="126"/>
      <c r="DYB49" s="126"/>
      <c r="DYC49" s="126"/>
      <c r="DYD49" s="126"/>
      <c r="DYE49" s="126"/>
      <c r="DYF49" s="126"/>
      <c r="DYG49" s="126"/>
      <c r="DYH49" s="126"/>
      <c r="DYI49" s="126"/>
      <c r="DYJ49" s="126"/>
      <c r="DYK49" s="126"/>
      <c r="DYL49" s="126"/>
      <c r="DYM49" s="126"/>
      <c r="DYN49" s="126"/>
      <c r="DYO49" s="126"/>
      <c r="DYP49" s="126"/>
      <c r="DYQ49" s="126"/>
      <c r="DYR49" s="126"/>
      <c r="DYS49" s="126"/>
      <c r="DYT49" s="126"/>
      <c r="DYU49" s="126"/>
      <c r="DYV49" s="126"/>
      <c r="DYW49" s="126"/>
      <c r="DYX49" s="126"/>
      <c r="DYY49" s="126"/>
      <c r="DYZ49" s="126"/>
      <c r="DZA49" s="126"/>
      <c r="DZB49" s="126"/>
      <c r="DZC49" s="126"/>
      <c r="DZD49" s="126"/>
      <c r="DZE49" s="126"/>
      <c r="DZF49" s="126"/>
      <c r="DZG49" s="126"/>
      <c r="DZH49" s="126"/>
      <c r="DZI49" s="126"/>
      <c r="DZJ49" s="126"/>
      <c r="DZK49" s="126"/>
      <c r="DZL49" s="126"/>
      <c r="DZM49" s="126"/>
      <c r="DZN49" s="126"/>
      <c r="DZO49" s="126"/>
      <c r="DZP49" s="126"/>
      <c r="DZQ49" s="126"/>
      <c r="DZR49" s="126"/>
      <c r="DZS49" s="126"/>
      <c r="DZT49" s="126"/>
      <c r="DZU49" s="126"/>
      <c r="DZV49" s="126"/>
      <c r="DZW49" s="126"/>
      <c r="DZX49" s="126"/>
      <c r="DZY49" s="126"/>
      <c r="DZZ49" s="126"/>
      <c r="EAA49" s="126"/>
      <c r="EAB49" s="126"/>
      <c r="EAC49" s="126"/>
      <c r="EAD49" s="126"/>
      <c r="EAE49" s="126"/>
      <c r="EAF49" s="126"/>
      <c r="EAG49" s="126"/>
      <c r="EAH49" s="126"/>
      <c r="EAI49" s="126"/>
      <c r="EAJ49" s="126"/>
      <c r="EAK49" s="126"/>
      <c r="EAL49" s="126"/>
      <c r="EAM49" s="126"/>
      <c r="EAN49" s="126"/>
      <c r="EAO49" s="126"/>
      <c r="EAP49" s="126"/>
      <c r="EAQ49" s="126"/>
      <c r="EAR49" s="126"/>
      <c r="EAS49" s="126"/>
      <c r="EAT49" s="126"/>
      <c r="EAU49" s="126"/>
      <c r="EAV49" s="126"/>
      <c r="EAW49" s="126"/>
      <c r="EAX49" s="126"/>
      <c r="EAY49" s="126"/>
      <c r="EAZ49" s="126"/>
      <c r="EBA49" s="126"/>
      <c r="EBB49" s="126"/>
      <c r="EBC49" s="126"/>
      <c r="EBD49" s="126"/>
      <c r="EBE49" s="126"/>
      <c r="EBF49" s="126"/>
      <c r="EBG49" s="126"/>
      <c r="EBH49" s="126"/>
      <c r="EBI49" s="126"/>
      <c r="EBJ49" s="126"/>
      <c r="EBK49" s="126"/>
      <c r="EBL49" s="126"/>
      <c r="EBM49" s="126"/>
      <c r="EBN49" s="126"/>
      <c r="EBO49" s="126"/>
      <c r="EBP49" s="126"/>
      <c r="EBQ49" s="126"/>
      <c r="EBR49" s="126"/>
      <c r="EBS49" s="126"/>
      <c r="EBT49" s="126"/>
      <c r="EBU49" s="126"/>
      <c r="EBV49" s="126"/>
      <c r="EBW49" s="126"/>
      <c r="EBX49" s="126"/>
      <c r="EBY49" s="126"/>
      <c r="EBZ49" s="126"/>
      <c r="ECA49" s="126"/>
      <c r="ECB49" s="126"/>
      <c r="ECC49" s="126"/>
      <c r="ECD49" s="126"/>
      <c r="ECE49" s="126"/>
      <c r="ECF49" s="126"/>
      <c r="ECG49" s="126"/>
      <c r="ECH49" s="126"/>
      <c r="ECI49" s="126"/>
      <c r="ECJ49" s="126"/>
      <c r="ECK49" s="126"/>
      <c r="ECL49" s="126"/>
      <c r="ECM49" s="126"/>
      <c r="ECN49" s="126"/>
      <c r="ECO49" s="126"/>
      <c r="ECP49" s="126"/>
      <c r="ECQ49" s="126"/>
      <c r="ECR49" s="126"/>
      <c r="ECS49" s="126"/>
      <c r="ECT49" s="126"/>
      <c r="ECU49" s="126"/>
      <c r="ECV49" s="126"/>
      <c r="ECW49" s="126"/>
      <c r="ECX49" s="126"/>
      <c r="ECY49" s="126"/>
      <c r="ECZ49" s="126"/>
      <c r="EDA49" s="126"/>
      <c r="EDB49" s="126"/>
      <c r="EDC49" s="126"/>
      <c r="EDD49" s="126"/>
      <c r="EDE49" s="126"/>
      <c r="EDF49" s="126"/>
      <c r="EDG49" s="126"/>
      <c r="EDH49" s="126"/>
      <c r="EDI49" s="126"/>
      <c r="EDJ49" s="126"/>
      <c r="EDK49" s="126"/>
      <c r="EDL49" s="126"/>
      <c r="EDM49" s="126"/>
      <c r="EDN49" s="126"/>
      <c r="EDO49" s="126"/>
      <c r="EDP49" s="126"/>
      <c r="EDQ49" s="126"/>
      <c r="EDR49" s="126"/>
      <c r="EDS49" s="126"/>
      <c r="EDT49" s="126"/>
      <c r="EDU49" s="126"/>
      <c r="EDV49" s="126"/>
      <c r="EDW49" s="126"/>
      <c r="EDX49" s="126"/>
      <c r="EDY49" s="126"/>
      <c r="EDZ49" s="126"/>
      <c r="EEA49" s="126"/>
      <c r="EEB49" s="126"/>
      <c r="EEC49" s="126"/>
      <c r="EED49" s="126"/>
      <c r="EEE49" s="126"/>
      <c r="EEF49" s="126"/>
      <c r="EEG49" s="126"/>
      <c r="EEH49" s="126"/>
      <c r="EEI49" s="126"/>
      <c r="EEJ49" s="126"/>
      <c r="EEK49" s="126"/>
      <c r="EEL49" s="126"/>
      <c r="EEM49" s="126"/>
      <c r="EEN49" s="126"/>
      <c r="EEO49" s="126"/>
      <c r="EEP49" s="126"/>
      <c r="EEQ49" s="126"/>
      <c r="EER49" s="126"/>
      <c r="EES49" s="126"/>
      <c r="EET49" s="126"/>
      <c r="EEU49" s="126"/>
      <c r="EEV49" s="126"/>
      <c r="EEW49" s="126"/>
      <c r="EEX49" s="126"/>
      <c r="EEY49" s="126"/>
      <c r="EEZ49" s="126"/>
      <c r="EFA49" s="126"/>
      <c r="EFB49" s="126"/>
      <c r="EFC49" s="126"/>
      <c r="EFD49" s="126"/>
      <c r="EFE49" s="126"/>
      <c r="EFF49" s="126"/>
      <c r="EFG49" s="126"/>
      <c r="EFH49" s="126"/>
      <c r="EFI49" s="126"/>
      <c r="EFJ49" s="126"/>
      <c r="EFK49" s="126"/>
      <c r="EFL49" s="126"/>
      <c r="EFM49" s="126"/>
      <c r="EFN49" s="126"/>
      <c r="EFO49" s="126"/>
      <c r="EFP49" s="126"/>
      <c r="EFQ49" s="126"/>
      <c r="EFR49" s="126"/>
      <c r="EFS49" s="126"/>
      <c r="EFT49" s="126"/>
      <c r="EFU49" s="126"/>
      <c r="EFV49" s="126"/>
      <c r="EFW49" s="126"/>
      <c r="EFX49" s="126"/>
      <c r="EFY49" s="126"/>
      <c r="EFZ49" s="126"/>
      <c r="EGA49" s="126"/>
      <c r="EGB49" s="126"/>
      <c r="EGC49" s="126"/>
      <c r="EGD49" s="126"/>
      <c r="EGE49" s="126"/>
      <c r="EGF49" s="126"/>
      <c r="EGG49" s="126"/>
      <c r="EGH49" s="126"/>
      <c r="EGI49" s="126"/>
      <c r="EGJ49" s="126"/>
      <c r="EGK49" s="126"/>
      <c r="EGL49" s="126"/>
      <c r="EGM49" s="126"/>
      <c r="EGN49" s="126"/>
      <c r="EGO49" s="126"/>
      <c r="EGP49" s="126"/>
      <c r="EGQ49" s="126"/>
      <c r="EGR49" s="126"/>
      <c r="EGS49" s="126"/>
      <c r="EGT49" s="126"/>
      <c r="EGU49" s="126"/>
      <c r="EGV49" s="126"/>
      <c r="EGW49" s="126"/>
      <c r="EGX49" s="126"/>
      <c r="EGY49" s="126"/>
      <c r="EGZ49" s="126"/>
      <c r="EHA49" s="126"/>
      <c r="EHB49" s="126"/>
      <c r="EHC49" s="126"/>
      <c r="EHD49" s="126"/>
      <c r="EHE49" s="126"/>
      <c r="EHF49" s="126"/>
      <c r="EHG49" s="126"/>
      <c r="EHH49" s="126"/>
      <c r="EHI49" s="126"/>
      <c r="EHJ49" s="126"/>
      <c r="EHK49" s="126"/>
      <c r="EHL49" s="126"/>
      <c r="EHM49" s="126"/>
      <c r="EHN49" s="126"/>
      <c r="EHO49" s="126"/>
      <c r="EHP49" s="126"/>
      <c r="EHQ49" s="126"/>
      <c r="EHR49" s="126"/>
      <c r="EHS49" s="126"/>
      <c r="EHT49" s="126"/>
      <c r="EHU49" s="126"/>
      <c r="EHV49" s="126"/>
      <c r="EHW49" s="126"/>
      <c r="EHX49" s="126"/>
      <c r="EHY49" s="126"/>
      <c r="EHZ49" s="126"/>
      <c r="EIA49" s="126"/>
      <c r="EIB49" s="126"/>
      <c r="EIC49" s="126"/>
      <c r="EID49" s="126"/>
      <c r="EIE49" s="126"/>
      <c r="EIF49" s="126"/>
      <c r="EIG49" s="126"/>
      <c r="EIH49" s="126"/>
      <c r="EII49" s="126"/>
      <c r="EIJ49" s="126"/>
      <c r="EIK49" s="126"/>
      <c r="EIL49" s="126"/>
      <c r="EIM49" s="126"/>
      <c r="EIN49" s="126"/>
      <c r="EIO49" s="126"/>
      <c r="EIP49" s="126"/>
      <c r="EIQ49" s="126"/>
      <c r="EIR49" s="126"/>
      <c r="EIS49" s="126"/>
      <c r="EIT49" s="126"/>
      <c r="EIU49" s="126"/>
      <c r="EIV49" s="126"/>
      <c r="EIW49" s="126"/>
      <c r="EIX49" s="126"/>
      <c r="EIY49" s="126"/>
      <c r="EIZ49" s="126"/>
      <c r="EJA49" s="126"/>
      <c r="EJB49" s="126"/>
      <c r="EJC49" s="126"/>
      <c r="EJD49" s="126"/>
      <c r="EJE49" s="126"/>
      <c r="EJF49" s="126"/>
      <c r="EJG49" s="126"/>
      <c r="EJH49" s="126"/>
      <c r="EJI49" s="126"/>
      <c r="EJJ49" s="126"/>
      <c r="EJK49" s="126"/>
      <c r="EJL49" s="126"/>
      <c r="EJM49" s="126"/>
      <c r="EJN49" s="126"/>
      <c r="EJO49" s="126"/>
      <c r="EJP49" s="126"/>
      <c r="EJQ49" s="126"/>
      <c r="EJR49" s="126"/>
      <c r="EJS49" s="126"/>
      <c r="EJT49" s="126"/>
      <c r="EJU49" s="126"/>
      <c r="EJV49" s="126"/>
      <c r="EJW49" s="126"/>
      <c r="EJX49" s="126"/>
      <c r="EJY49" s="126"/>
      <c r="EJZ49" s="126"/>
      <c r="EKA49" s="126"/>
      <c r="EKB49" s="126"/>
      <c r="EKC49" s="126"/>
      <c r="EKD49" s="126"/>
      <c r="EKE49" s="126"/>
      <c r="EKF49" s="126"/>
      <c r="EKG49" s="126"/>
      <c r="EKH49" s="126"/>
      <c r="EKI49" s="126"/>
      <c r="EKJ49" s="126"/>
      <c r="EKK49" s="126"/>
      <c r="EKL49" s="126"/>
      <c r="EKM49" s="126"/>
      <c r="EKN49" s="126"/>
      <c r="EKO49" s="126"/>
      <c r="EKP49" s="126"/>
      <c r="EKQ49" s="126"/>
      <c r="EKR49" s="126"/>
      <c r="EKS49" s="126"/>
      <c r="EKT49" s="126"/>
      <c r="EKU49" s="126"/>
      <c r="EKV49" s="126"/>
      <c r="EKW49" s="126"/>
      <c r="EKX49" s="126"/>
      <c r="EKY49" s="126"/>
      <c r="EKZ49" s="126"/>
      <c r="ELA49" s="126"/>
      <c r="ELB49" s="126"/>
      <c r="ELC49" s="126"/>
      <c r="ELD49" s="126"/>
      <c r="ELE49" s="126"/>
      <c r="ELF49" s="126"/>
      <c r="ELG49" s="126"/>
      <c r="ELH49" s="126"/>
      <c r="ELI49" s="126"/>
      <c r="ELJ49" s="126"/>
      <c r="ELK49" s="126"/>
      <c r="ELL49" s="126"/>
      <c r="ELM49" s="126"/>
      <c r="ELN49" s="126"/>
      <c r="ELO49" s="126"/>
      <c r="ELP49" s="126"/>
      <c r="ELQ49" s="126"/>
      <c r="ELR49" s="126"/>
      <c r="ELS49" s="126"/>
      <c r="ELT49" s="126"/>
      <c r="ELU49" s="126"/>
      <c r="ELV49" s="126"/>
      <c r="ELW49" s="126"/>
      <c r="ELX49" s="126"/>
      <c r="ELY49" s="126"/>
      <c r="ELZ49" s="126"/>
      <c r="EMA49" s="126"/>
      <c r="EMB49" s="126"/>
      <c r="EMC49" s="126"/>
      <c r="EMD49" s="126"/>
      <c r="EME49" s="126"/>
      <c r="EMF49" s="126"/>
      <c r="EMG49" s="126"/>
      <c r="EMH49" s="126"/>
      <c r="EMI49" s="126"/>
      <c r="EMJ49" s="126"/>
      <c r="EMK49" s="126"/>
      <c r="EML49" s="126"/>
      <c r="EMM49" s="126"/>
      <c r="EMN49" s="126"/>
      <c r="EMO49" s="126"/>
      <c r="EMP49" s="126"/>
      <c r="EMQ49" s="126"/>
      <c r="EMR49" s="126"/>
      <c r="EMS49" s="126"/>
      <c r="EMT49" s="126"/>
      <c r="EMU49" s="126"/>
      <c r="EMV49" s="126"/>
      <c r="EMW49" s="126"/>
      <c r="EMX49" s="126"/>
      <c r="EMY49" s="126"/>
      <c r="EMZ49" s="126"/>
      <c r="ENA49" s="126"/>
      <c r="ENB49" s="126"/>
      <c r="ENC49" s="126"/>
      <c r="END49" s="126"/>
      <c r="ENE49" s="126"/>
      <c r="ENF49" s="126"/>
      <c r="ENG49" s="126"/>
      <c r="ENH49" s="126"/>
      <c r="ENI49" s="126"/>
      <c r="ENJ49" s="126"/>
      <c r="ENK49" s="126"/>
      <c r="ENL49" s="126"/>
      <c r="ENM49" s="126"/>
      <c r="ENN49" s="126"/>
      <c r="ENO49" s="126"/>
      <c r="ENP49" s="126"/>
      <c r="ENQ49" s="126"/>
      <c r="ENR49" s="126"/>
      <c r="ENS49" s="126"/>
      <c r="ENT49" s="126"/>
      <c r="ENU49" s="126"/>
      <c r="ENV49" s="126"/>
      <c r="ENW49" s="126"/>
      <c r="ENX49" s="126"/>
      <c r="ENY49" s="126"/>
      <c r="ENZ49" s="126"/>
      <c r="EOA49" s="126"/>
      <c r="EOB49" s="126"/>
      <c r="EOC49" s="126"/>
      <c r="EOD49" s="126"/>
      <c r="EOE49" s="126"/>
      <c r="EOF49" s="126"/>
      <c r="EOG49" s="126"/>
      <c r="EOH49" s="126"/>
      <c r="EOI49" s="126"/>
      <c r="EOJ49" s="126"/>
      <c r="EOK49" s="126"/>
      <c r="EOL49" s="126"/>
      <c r="EOM49" s="126"/>
      <c r="EON49" s="126"/>
      <c r="EOO49" s="126"/>
      <c r="EOP49" s="126"/>
      <c r="EOQ49" s="126"/>
      <c r="EOR49" s="126"/>
      <c r="EOS49" s="126"/>
      <c r="EOT49" s="126"/>
      <c r="EOU49" s="126"/>
      <c r="EOV49" s="126"/>
      <c r="EOW49" s="126"/>
      <c r="EOX49" s="126"/>
      <c r="EOY49" s="126"/>
      <c r="EOZ49" s="126"/>
      <c r="EPA49" s="126"/>
      <c r="EPB49" s="126"/>
      <c r="EPC49" s="126"/>
      <c r="EPD49" s="126"/>
      <c r="EPE49" s="126"/>
      <c r="EPF49" s="126"/>
      <c r="EPG49" s="126"/>
      <c r="EPH49" s="126"/>
      <c r="EPI49" s="126"/>
      <c r="EPJ49" s="126"/>
      <c r="EPK49" s="126"/>
      <c r="EPL49" s="126"/>
      <c r="EPM49" s="126"/>
      <c r="EPN49" s="126"/>
      <c r="EPO49" s="126"/>
      <c r="EPP49" s="126"/>
      <c r="EPQ49" s="126"/>
      <c r="EPR49" s="126"/>
      <c r="EPS49" s="126"/>
      <c r="EPT49" s="126"/>
      <c r="EPU49" s="126"/>
      <c r="EPV49" s="126"/>
      <c r="EPW49" s="126"/>
      <c r="EPX49" s="126"/>
      <c r="EPY49" s="126"/>
      <c r="EPZ49" s="126"/>
      <c r="EQA49" s="126"/>
      <c r="EQB49" s="126"/>
      <c r="EQC49" s="126"/>
      <c r="EQD49" s="126"/>
      <c r="EQE49" s="126"/>
      <c r="EQF49" s="126"/>
      <c r="EQG49" s="126"/>
      <c r="EQH49" s="126"/>
      <c r="EQI49" s="126"/>
      <c r="EQJ49" s="126"/>
      <c r="EQK49" s="126"/>
      <c r="EQL49" s="126"/>
      <c r="EQM49" s="126"/>
      <c r="EQN49" s="126"/>
      <c r="EQO49" s="126"/>
      <c r="EQP49" s="126"/>
      <c r="EQQ49" s="126"/>
      <c r="EQR49" s="126"/>
      <c r="EQS49" s="126"/>
      <c r="EQT49" s="126"/>
      <c r="EQU49" s="126"/>
      <c r="EQV49" s="126"/>
      <c r="EQW49" s="126"/>
      <c r="EQX49" s="126"/>
      <c r="EQY49" s="126"/>
      <c r="EQZ49" s="126"/>
      <c r="ERA49" s="126"/>
      <c r="ERB49" s="126"/>
      <c r="ERC49" s="126"/>
      <c r="ERD49" s="126"/>
      <c r="ERE49" s="126"/>
      <c r="ERF49" s="126"/>
      <c r="ERG49" s="126"/>
      <c r="ERH49" s="126"/>
      <c r="ERI49" s="126"/>
      <c r="ERJ49" s="126"/>
      <c r="ERK49" s="126"/>
      <c r="ERL49" s="126"/>
      <c r="ERM49" s="126"/>
      <c r="ERN49" s="126"/>
      <c r="ERO49" s="126"/>
      <c r="ERP49" s="126"/>
      <c r="ERQ49" s="126"/>
      <c r="ERR49" s="126"/>
      <c r="ERS49" s="126"/>
      <c r="ERT49" s="126"/>
      <c r="ERU49" s="126"/>
      <c r="ERV49" s="126"/>
      <c r="ERW49" s="126"/>
      <c r="ERX49" s="126"/>
      <c r="ERY49" s="126"/>
      <c r="ERZ49" s="126"/>
      <c r="ESA49" s="126"/>
      <c r="ESB49" s="126"/>
      <c r="ESC49" s="126"/>
      <c r="ESD49" s="126"/>
      <c r="ESE49" s="126"/>
      <c r="ESF49" s="126"/>
      <c r="ESG49" s="126"/>
      <c r="ESH49" s="126"/>
      <c r="ESI49" s="126"/>
      <c r="ESJ49" s="126"/>
      <c r="ESK49" s="126"/>
      <c r="ESL49" s="126"/>
      <c r="ESM49" s="126"/>
      <c r="ESN49" s="126"/>
      <c r="ESO49" s="126"/>
      <c r="ESP49" s="126"/>
      <c r="ESQ49" s="126"/>
      <c r="ESR49" s="126"/>
      <c r="ESS49" s="126"/>
      <c r="EST49" s="126"/>
      <c r="ESU49" s="126"/>
      <c r="ESV49" s="126"/>
      <c r="ESW49" s="126"/>
      <c r="ESX49" s="126"/>
      <c r="ESY49" s="126"/>
      <c r="ESZ49" s="126"/>
      <c r="ETA49" s="126"/>
      <c r="ETB49" s="126"/>
      <c r="ETC49" s="126"/>
      <c r="ETD49" s="126"/>
      <c r="ETE49" s="126"/>
      <c r="ETF49" s="126"/>
      <c r="ETG49" s="126"/>
      <c r="ETH49" s="126"/>
      <c r="ETI49" s="126"/>
      <c r="ETJ49" s="126"/>
      <c r="ETK49" s="126"/>
      <c r="ETL49" s="126"/>
      <c r="ETM49" s="126"/>
      <c r="ETN49" s="126"/>
      <c r="ETO49" s="126"/>
      <c r="ETP49" s="126"/>
      <c r="ETQ49" s="126"/>
      <c r="ETR49" s="126"/>
      <c r="ETS49" s="126"/>
      <c r="ETT49" s="126"/>
      <c r="ETU49" s="126"/>
      <c r="ETV49" s="126"/>
      <c r="ETW49" s="126"/>
      <c r="ETX49" s="126"/>
      <c r="ETY49" s="126"/>
      <c r="ETZ49" s="126"/>
      <c r="EUA49" s="126"/>
      <c r="EUB49" s="126"/>
      <c r="EUC49" s="126"/>
      <c r="EUD49" s="126"/>
      <c r="EUE49" s="126"/>
      <c r="EUF49" s="126"/>
      <c r="EUG49" s="126"/>
      <c r="EUH49" s="126"/>
      <c r="EUI49" s="126"/>
      <c r="EUJ49" s="126"/>
      <c r="EUK49" s="126"/>
      <c r="EUL49" s="126"/>
      <c r="EUM49" s="126"/>
      <c r="EUN49" s="126"/>
      <c r="EUO49" s="126"/>
      <c r="EUP49" s="126"/>
      <c r="EUQ49" s="126"/>
      <c r="EUR49" s="126"/>
      <c r="EUS49" s="126"/>
      <c r="EUT49" s="126"/>
      <c r="EUU49" s="126"/>
      <c r="EUV49" s="126"/>
      <c r="EUW49" s="126"/>
      <c r="EUX49" s="126"/>
      <c r="EUY49" s="126"/>
      <c r="EUZ49" s="126"/>
      <c r="EVA49" s="126"/>
      <c r="EVB49" s="126"/>
      <c r="EVC49" s="126"/>
      <c r="EVD49" s="126"/>
      <c r="EVE49" s="126"/>
      <c r="EVF49" s="126"/>
      <c r="EVG49" s="126"/>
      <c r="EVH49" s="126"/>
      <c r="EVI49" s="126"/>
      <c r="EVJ49" s="126"/>
      <c r="EVK49" s="126"/>
      <c r="EVL49" s="126"/>
      <c r="EVM49" s="126"/>
      <c r="EVN49" s="126"/>
      <c r="EVO49" s="126"/>
      <c r="EVP49" s="126"/>
      <c r="EVQ49" s="126"/>
      <c r="EVR49" s="126"/>
      <c r="EVS49" s="126"/>
      <c r="EVT49" s="126"/>
      <c r="EVU49" s="126"/>
      <c r="EVV49" s="126"/>
      <c r="EVW49" s="126"/>
      <c r="EVX49" s="126"/>
      <c r="EVY49" s="126"/>
      <c r="EVZ49" s="126"/>
      <c r="EWA49" s="126"/>
      <c r="EWB49" s="126"/>
      <c r="EWC49" s="126"/>
      <c r="EWD49" s="126"/>
      <c r="EWE49" s="126"/>
      <c r="EWF49" s="126"/>
      <c r="EWG49" s="126"/>
      <c r="EWH49" s="126"/>
      <c r="EWI49" s="126"/>
      <c r="EWJ49" s="126"/>
      <c r="EWK49" s="126"/>
      <c r="EWL49" s="126"/>
      <c r="EWM49" s="126"/>
      <c r="EWN49" s="126"/>
      <c r="EWO49" s="126"/>
      <c r="EWP49" s="126"/>
      <c r="EWQ49" s="126"/>
      <c r="EWR49" s="126"/>
      <c r="EWS49" s="126"/>
      <c r="EWT49" s="126"/>
      <c r="EWU49" s="126"/>
      <c r="EWV49" s="126"/>
      <c r="EWW49" s="126"/>
      <c r="EWX49" s="126"/>
      <c r="EWY49" s="126"/>
      <c r="EWZ49" s="126"/>
      <c r="EXA49" s="126"/>
      <c r="EXB49" s="126"/>
      <c r="EXC49" s="126"/>
      <c r="EXD49" s="126"/>
      <c r="EXE49" s="126"/>
      <c r="EXF49" s="126"/>
      <c r="EXG49" s="126"/>
      <c r="EXH49" s="126"/>
      <c r="EXI49" s="126"/>
      <c r="EXJ49" s="126"/>
      <c r="EXK49" s="126"/>
      <c r="EXL49" s="126"/>
      <c r="EXM49" s="126"/>
      <c r="EXN49" s="126"/>
      <c r="EXO49" s="126"/>
      <c r="EXP49" s="126"/>
      <c r="EXQ49" s="126"/>
      <c r="EXR49" s="126"/>
      <c r="EXS49" s="126"/>
      <c r="EXT49" s="126"/>
      <c r="EXU49" s="126"/>
      <c r="EXV49" s="126"/>
      <c r="EXW49" s="126"/>
      <c r="EXX49" s="126"/>
      <c r="EXY49" s="126"/>
      <c r="EXZ49" s="126"/>
      <c r="EYA49" s="126"/>
      <c r="EYB49" s="126"/>
      <c r="EYC49" s="126"/>
      <c r="EYD49" s="126"/>
      <c r="EYE49" s="126"/>
      <c r="EYF49" s="126"/>
      <c r="EYG49" s="126"/>
      <c r="EYH49" s="126"/>
      <c r="EYI49" s="126"/>
      <c r="EYJ49" s="126"/>
      <c r="EYK49" s="126"/>
      <c r="EYL49" s="126"/>
      <c r="EYM49" s="126"/>
      <c r="EYN49" s="126"/>
      <c r="EYO49" s="126"/>
      <c r="EYP49" s="126"/>
      <c r="EYQ49" s="126"/>
      <c r="EYR49" s="126"/>
      <c r="EYS49" s="126"/>
      <c r="EYT49" s="126"/>
      <c r="EYU49" s="126"/>
      <c r="EYV49" s="126"/>
      <c r="EYW49" s="126"/>
      <c r="EYX49" s="126"/>
      <c r="EYY49" s="126"/>
      <c r="EYZ49" s="126"/>
      <c r="EZA49" s="126"/>
      <c r="EZB49" s="126"/>
      <c r="EZC49" s="126"/>
      <c r="EZD49" s="126"/>
      <c r="EZE49" s="126"/>
      <c r="EZF49" s="126"/>
      <c r="EZG49" s="126"/>
      <c r="EZH49" s="126"/>
      <c r="EZI49" s="126"/>
      <c r="EZJ49" s="126"/>
      <c r="EZK49" s="126"/>
      <c r="EZL49" s="126"/>
      <c r="EZM49" s="126"/>
      <c r="EZN49" s="126"/>
      <c r="EZO49" s="126"/>
      <c r="EZP49" s="126"/>
      <c r="EZQ49" s="126"/>
      <c r="EZR49" s="126"/>
      <c r="EZS49" s="126"/>
      <c r="EZT49" s="126"/>
      <c r="EZU49" s="126"/>
      <c r="EZV49" s="126"/>
      <c r="EZW49" s="126"/>
      <c r="EZX49" s="126"/>
      <c r="EZY49" s="126"/>
      <c r="EZZ49" s="126"/>
      <c r="FAA49" s="126"/>
      <c r="FAB49" s="126"/>
      <c r="FAC49" s="126"/>
      <c r="FAD49" s="126"/>
      <c r="FAE49" s="126"/>
      <c r="FAF49" s="126"/>
      <c r="FAG49" s="126"/>
      <c r="FAH49" s="126"/>
      <c r="FAI49" s="126"/>
      <c r="FAJ49" s="126"/>
      <c r="FAK49" s="126"/>
      <c r="FAL49" s="126"/>
      <c r="FAM49" s="126"/>
      <c r="FAN49" s="126"/>
      <c r="FAO49" s="126"/>
      <c r="FAP49" s="126"/>
      <c r="FAQ49" s="126"/>
      <c r="FAR49" s="126"/>
      <c r="FAS49" s="126"/>
      <c r="FAT49" s="126"/>
      <c r="FAU49" s="126"/>
      <c r="FAV49" s="126"/>
      <c r="FAW49" s="126"/>
      <c r="FAX49" s="126"/>
      <c r="FAY49" s="126"/>
      <c r="FAZ49" s="126"/>
      <c r="FBA49" s="126"/>
      <c r="FBB49" s="126"/>
      <c r="FBC49" s="126"/>
      <c r="FBD49" s="126"/>
      <c r="FBE49" s="126"/>
      <c r="FBF49" s="126"/>
      <c r="FBG49" s="126"/>
      <c r="FBH49" s="126"/>
      <c r="FBI49" s="126"/>
      <c r="FBJ49" s="126"/>
      <c r="FBK49" s="126"/>
      <c r="FBL49" s="126"/>
      <c r="FBM49" s="126"/>
      <c r="FBN49" s="126"/>
      <c r="FBO49" s="126"/>
      <c r="FBP49" s="126"/>
      <c r="FBQ49" s="126"/>
      <c r="FBR49" s="126"/>
      <c r="FBS49" s="126"/>
      <c r="FBT49" s="126"/>
      <c r="FBU49" s="126"/>
      <c r="FBV49" s="126"/>
      <c r="FBW49" s="126"/>
      <c r="FBX49" s="126"/>
      <c r="FBY49" s="126"/>
      <c r="FBZ49" s="126"/>
      <c r="FCA49" s="126"/>
      <c r="FCB49" s="126"/>
      <c r="FCC49" s="126"/>
      <c r="FCD49" s="126"/>
      <c r="FCE49" s="126"/>
      <c r="FCF49" s="126"/>
      <c r="FCG49" s="126"/>
      <c r="FCH49" s="126"/>
      <c r="FCI49" s="126"/>
      <c r="FCJ49" s="126"/>
      <c r="FCK49" s="126"/>
      <c r="FCL49" s="126"/>
      <c r="FCM49" s="126"/>
      <c r="FCN49" s="126"/>
      <c r="FCO49" s="126"/>
      <c r="FCP49" s="126"/>
      <c r="FCQ49" s="126"/>
      <c r="FCR49" s="126"/>
      <c r="FCS49" s="126"/>
      <c r="FCT49" s="126"/>
      <c r="FCU49" s="126"/>
      <c r="FCV49" s="126"/>
      <c r="FCW49" s="126"/>
      <c r="FCX49" s="126"/>
      <c r="FCY49" s="126"/>
      <c r="FCZ49" s="126"/>
      <c r="FDA49" s="126"/>
      <c r="FDB49" s="126"/>
      <c r="FDC49" s="126"/>
      <c r="FDD49" s="126"/>
      <c r="FDE49" s="126"/>
      <c r="FDF49" s="126"/>
      <c r="FDG49" s="126"/>
      <c r="FDH49" s="126"/>
      <c r="FDI49" s="126"/>
      <c r="FDJ49" s="126"/>
      <c r="FDK49" s="126"/>
      <c r="FDL49" s="126"/>
      <c r="FDM49" s="126"/>
      <c r="FDN49" s="126"/>
      <c r="FDO49" s="126"/>
      <c r="FDP49" s="126"/>
      <c r="FDQ49" s="126"/>
      <c r="FDR49" s="126"/>
      <c r="FDS49" s="126"/>
      <c r="FDT49" s="126"/>
      <c r="FDU49" s="126"/>
      <c r="FDV49" s="126"/>
      <c r="FDW49" s="126"/>
      <c r="FDX49" s="126"/>
      <c r="FDY49" s="126"/>
      <c r="FDZ49" s="126"/>
      <c r="FEA49" s="126"/>
      <c r="FEB49" s="126"/>
      <c r="FEC49" s="126"/>
      <c r="FED49" s="126"/>
      <c r="FEE49" s="126"/>
      <c r="FEF49" s="126"/>
      <c r="FEG49" s="126"/>
      <c r="FEH49" s="126"/>
      <c r="FEI49" s="126"/>
      <c r="FEJ49" s="126"/>
      <c r="FEK49" s="126"/>
      <c r="FEL49" s="126"/>
      <c r="FEM49" s="126"/>
      <c r="FEN49" s="126"/>
      <c r="FEO49" s="126"/>
      <c r="FEP49" s="126"/>
      <c r="FEQ49" s="126"/>
      <c r="FER49" s="126"/>
      <c r="FES49" s="126"/>
      <c r="FET49" s="126"/>
      <c r="FEU49" s="126"/>
      <c r="FEV49" s="126"/>
      <c r="FEW49" s="126"/>
      <c r="FEX49" s="126"/>
      <c r="FEY49" s="126"/>
      <c r="FEZ49" s="126"/>
      <c r="FFA49" s="126"/>
      <c r="FFB49" s="126"/>
      <c r="FFC49" s="126"/>
      <c r="FFD49" s="126"/>
      <c r="FFE49" s="126"/>
      <c r="FFF49" s="126"/>
      <c r="FFG49" s="126"/>
      <c r="FFH49" s="126"/>
      <c r="FFI49" s="126"/>
      <c r="FFJ49" s="126"/>
      <c r="FFK49" s="126"/>
      <c r="FFL49" s="126"/>
      <c r="FFM49" s="126"/>
      <c r="FFN49" s="126"/>
      <c r="FFO49" s="126"/>
      <c r="FFP49" s="126"/>
      <c r="FFQ49" s="126"/>
      <c r="FFR49" s="126"/>
      <c r="FFS49" s="126"/>
      <c r="FFT49" s="126"/>
      <c r="FFU49" s="126"/>
      <c r="FFV49" s="126"/>
      <c r="FFW49" s="126"/>
      <c r="FFX49" s="126"/>
      <c r="FFY49" s="126"/>
      <c r="FFZ49" s="126"/>
      <c r="FGA49" s="126"/>
      <c r="FGB49" s="126"/>
      <c r="FGC49" s="126"/>
      <c r="FGD49" s="126"/>
      <c r="FGE49" s="126"/>
      <c r="FGF49" s="126"/>
      <c r="FGG49" s="126"/>
      <c r="FGH49" s="126"/>
      <c r="FGI49" s="126"/>
      <c r="FGJ49" s="126"/>
      <c r="FGK49" s="126"/>
      <c r="FGL49" s="126"/>
      <c r="FGM49" s="126"/>
      <c r="FGN49" s="126"/>
      <c r="FGO49" s="126"/>
      <c r="FGP49" s="126"/>
      <c r="FGQ49" s="126"/>
      <c r="FGR49" s="126"/>
      <c r="FGS49" s="126"/>
      <c r="FGT49" s="126"/>
      <c r="FGU49" s="126"/>
      <c r="FGV49" s="126"/>
      <c r="FGW49" s="126"/>
      <c r="FGX49" s="126"/>
      <c r="FGY49" s="126"/>
      <c r="FGZ49" s="126"/>
      <c r="FHA49" s="126"/>
      <c r="FHB49" s="126"/>
      <c r="FHC49" s="126"/>
      <c r="FHD49" s="126"/>
      <c r="FHE49" s="126"/>
      <c r="FHF49" s="126"/>
      <c r="FHG49" s="126"/>
      <c r="FHH49" s="126"/>
      <c r="FHI49" s="126"/>
      <c r="FHJ49" s="126"/>
      <c r="FHK49" s="126"/>
      <c r="FHL49" s="126"/>
      <c r="FHM49" s="126"/>
      <c r="FHN49" s="126"/>
      <c r="FHO49" s="126"/>
      <c r="FHP49" s="126"/>
      <c r="FHQ49" s="126"/>
      <c r="FHR49" s="126"/>
      <c r="FHS49" s="126"/>
      <c r="FHT49" s="126"/>
      <c r="FHU49" s="126"/>
      <c r="FHV49" s="126"/>
      <c r="FHW49" s="126"/>
      <c r="FHX49" s="126"/>
      <c r="FHY49" s="126"/>
      <c r="FHZ49" s="126"/>
      <c r="FIA49" s="126"/>
      <c r="FIB49" s="126"/>
      <c r="FIC49" s="126"/>
      <c r="FID49" s="126"/>
      <c r="FIE49" s="126"/>
      <c r="FIF49" s="126"/>
      <c r="FIG49" s="126"/>
      <c r="FIH49" s="126"/>
      <c r="FII49" s="126"/>
      <c r="FIJ49" s="126"/>
      <c r="FIK49" s="126"/>
      <c r="FIL49" s="126"/>
      <c r="FIM49" s="126"/>
      <c r="FIN49" s="126"/>
      <c r="FIO49" s="126"/>
      <c r="FIP49" s="126"/>
      <c r="FIQ49" s="126"/>
      <c r="FIR49" s="126"/>
      <c r="FIS49" s="126"/>
      <c r="FIT49" s="126"/>
      <c r="FIU49" s="126"/>
      <c r="FIV49" s="126"/>
      <c r="FIW49" s="126"/>
      <c r="FIX49" s="126"/>
      <c r="FIY49" s="126"/>
      <c r="FIZ49" s="126"/>
      <c r="FJA49" s="126"/>
      <c r="FJB49" s="126"/>
      <c r="FJC49" s="126"/>
      <c r="FJD49" s="126"/>
      <c r="FJE49" s="126"/>
      <c r="FJF49" s="126"/>
      <c r="FJG49" s="126"/>
      <c r="FJH49" s="126"/>
      <c r="FJI49" s="126"/>
      <c r="FJJ49" s="126"/>
      <c r="FJK49" s="126"/>
      <c r="FJL49" s="126"/>
      <c r="FJM49" s="126"/>
      <c r="FJN49" s="126"/>
      <c r="FJO49" s="126"/>
      <c r="FJP49" s="126"/>
      <c r="FJQ49" s="126"/>
      <c r="FJR49" s="126"/>
      <c r="FJS49" s="126"/>
      <c r="FJT49" s="126"/>
      <c r="FJU49" s="126"/>
      <c r="FJV49" s="126"/>
      <c r="FJW49" s="126"/>
      <c r="FJX49" s="126"/>
      <c r="FJY49" s="126"/>
      <c r="FJZ49" s="126"/>
      <c r="FKA49" s="126"/>
      <c r="FKB49" s="126"/>
      <c r="FKC49" s="126"/>
      <c r="FKD49" s="126"/>
      <c r="FKE49" s="126"/>
      <c r="FKF49" s="126"/>
      <c r="FKG49" s="126"/>
      <c r="FKH49" s="126"/>
      <c r="FKI49" s="126"/>
      <c r="FKJ49" s="126"/>
      <c r="FKK49" s="126"/>
      <c r="FKL49" s="126"/>
      <c r="FKM49" s="126"/>
      <c r="FKN49" s="126"/>
      <c r="FKO49" s="126"/>
      <c r="FKP49" s="126"/>
      <c r="FKQ49" s="126"/>
      <c r="FKR49" s="126"/>
      <c r="FKS49" s="126"/>
      <c r="FKT49" s="126"/>
      <c r="FKU49" s="126"/>
      <c r="FKV49" s="126"/>
      <c r="FKW49" s="126"/>
      <c r="FKX49" s="126"/>
      <c r="FKY49" s="126"/>
      <c r="FKZ49" s="126"/>
      <c r="FLA49" s="126"/>
      <c r="FLB49" s="126"/>
      <c r="FLC49" s="126"/>
      <c r="FLD49" s="126"/>
      <c r="FLE49" s="126"/>
      <c r="FLF49" s="126"/>
      <c r="FLG49" s="126"/>
      <c r="FLH49" s="126"/>
      <c r="FLI49" s="126"/>
      <c r="FLJ49" s="126"/>
      <c r="FLK49" s="126"/>
      <c r="FLL49" s="126"/>
      <c r="FLM49" s="126"/>
      <c r="FLN49" s="126"/>
      <c r="FLO49" s="126"/>
      <c r="FLP49" s="126"/>
      <c r="FLQ49" s="126"/>
      <c r="FLR49" s="126"/>
      <c r="FLS49" s="126"/>
      <c r="FLT49" s="126"/>
      <c r="FLU49" s="126"/>
      <c r="FLV49" s="126"/>
      <c r="FLW49" s="126"/>
      <c r="FLX49" s="126"/>
      <c r="FLY49" s="126"/>
      <c r="FLZ49" s="126"/>
      <c r="FMA49" s="126"/>
      <c r="FMB49" s="126"/>
      <c r="FMC49" s="126"/>
      <c r="FMD49" s="126"/>
      <c r="FME49" s="126"/>
      <c r="FMF49" s="126"/>
      <c r="FMG49" s="126"/>
      <c r="FMH49" s="126"/>
      <c r="FMI49" s="126"/>
      <c r="FMJ49" s="126"/>
      <c r="FMK49" s="126"/>
      <c r="FML49" s="126"/>
      <c r="FMM49" s="126"/>
      <c r="FMN49" s="126"/>
      <c r="FMO49" s="126"/>
      <c r="FMP49" s="126"/>
      <c r="FMQ49" s="126"/>
      <c r="FMR49" s="126"/>
      <c r="FMS49" s="126"/>
      <c r="FMT49" s="126"/>
      <c r="FMU49" s="126"/>
      <c r="FMV49" s="126"/>
      <c r="FMW49" s="126"/>
      <c r="FMX49" s="126"/>
      <c r="FMY49" s="126"/>
      <c r="FMZ49" s="126"/>
      <c r="FNA49" s="126"/>
      <c r="FNB49" s="126"/>
      <c r="FNC49" s="126"/>
      <c r="FND49" s="126"/>
      <c r="FNE49" s="126"/>
      <c r="FNF49" s="126"/>
      <c r="FNG49" s="126"/>
      <c r="FNH49" s="126"/>
      <c r="FNI49" s="126"/>
      <c r="FNJ49" s="126"/>
      <c r="FNK49" s="126"/>
      <c r="FNL49" s="126"/>
      <c r="FNM49" s="126"/>
      <c r="FNN49" s="126"/>
      <c r="FNO49" s="126"/>
      <c r="FNP49" s="126"/>
      <c r="FNQ49" s="126"/>
      <c r="FNR49" s="126"/>
      <c r="FNS49" s="126"/>
      <c r="FNT49" s="126"/>
      <c r="FNU49" s="126"/>
      <c r="FNV49" s="126"/>
      <c r="FNW49" s="126"/>
      <c r="FNX49" s="126"/>
      <c r="FNY49" s="126"/>
      <c r="FNZ49" s="126"/>
      <c r="FOA49" s="126"/>
      <c r="FOB49" s="126"/>
      <c r="FOC49" s="126"/>
      <c r="FOD49" s="126"/>
      <c r="FOE49" s="126"/>
      <c r="FOF49" s="126"/>
      <c r="FOG49" s="126"/>
      <c r="FOH49" s="126"/>
      <c r="FOI49" s="126"/>
      <c r="FOJ49" s="126"/>
      <c r="FOK49" s="126"/>
      <c r="FOL49" s="126"/>
      <c r="FOM49" s="126"/>
      <c r="FON49" s="126"/>
      <c r="FOO49" s="126"/>
      <c r="FOP49" s="126"/>
      <c r="FOQ49" s="126"/>
      <c r="FOR49" s="126"/>
      <c r="FOS49" s="126"/>
      <c r="FOT49" s="126"/>
      <c r="FOU49" s="126"/>
      <c r="FOV49" s="126"/>
      <c r="FOW49" s="126"/>
      <c r="FOX49" s="126"/>
      <c r="FOY49" s="126"/>
      <c r="FOZ49" s="126"/>
      <c r="FPA49" s="126"/>
      <c r="FPB49" s="126"/>
      <c r="FPC49" s="126"/>
      <c r="FPD49" s="126"/>
      <c r="FPE49" s="126"/>
      <c r="FPF49" s="126"/>
      <c r="FPG49" s="126"/>
      <c r="FPH49" s="126"/>
      <c r="FPI49" s="126"/>
      <c r="FPJ49" s="126"/>
      <c r="FPK49" s="126"/>
      <c r="FPL49" s="126"/>
      <c r="FPM49" s="126"/>
      <c r="FPN49" s="126"/>
      <c r="FPO49" s="126"/>
      <c r="FPP49" s="126"/>
      <c r="FPQ49" s="126"/>
      <c r="FPR49" s="126"/>
      <c r="FPS49" s="126"/>
      <c r="FPT49" s="126"/>
      <c r="FPU49" s="126"/>
      <c r="FPV49" s="126"/>
      <c r="FPW49" s="126"/>
      <c r="FPX49" s="126"/>
      <c r="FPY49" s="126"/>
      <c r="FPZ49" s="126"/>
      <c r="FQA49" s="126"/>
      <c r="FQB49" s="126"/>
      <c r="FQC49" s="126"/>
      <c r="FQD49" s="126"/>
      <c r="FQE49" s="126"/>
      <c r="FQF49" s="126"/>
      <c r="FQG49" s="126"/>
      <c r="FQH49" s="126"/>
      <c r="FQI49" s="126"/>
      <c r="FQJ49" s="126"/>
      <c r="FQK49" s="126"/>
      <c r="FQL49" s="126"/>
      <c r="FQM49" s="126"/>
      <c r="FQN49" s="126"/>
      <c r="FQO49" s="126"/>
      <c r="FQP49" s="126"/>
      <c r="FQQ49" s="126"/>
      <c r="FQR49" s="126"/>
      <c r="FQS49" s="126"/>
      <c r="FQT49" s="126"/>
      <c r="FQU49" s="126"/>
      <c r="FQV49" s="126"/>
      <c r="FQW49" s="126"/>
      <c r="FQX49" s="126"/>
      <c r="FQY49" s="126"/>
      <c r="FQZ49" s="126"/>
      <c r="FRA49" s="126"/>
      <c r="FRB49" s="126"/>
      <c r="FRC49" s="126"/>
      <c r="FRD49" s="126"/>
      <c r="FRE49" s="126"/>
      <c r="FRF49" s="126"/>
      <c r="FRG49" s="126"/>
      <c r="FRH49" s="126"/>
      <c r="FRI49" s="126"/>
      <c r="FRJ49" s="126"/>
      <c r="FRK49" s="126"/>
      <c r="FRL49" s="126"/>
      <c r="FRM49" s="126"/>
      <c r="FRN49" s="126"/>
      <c r="FRO49" s="126"/>
      <c r="FRP49" s="126"/>
      <c r="FRQ49" s="126"/>
      <c r="FRR49" s="126"/>
      <c r="FRS49" s="126"/>
      <c r="FRT49" s="126"/>
      <c r="FRU49" s="126"/>
      <c r="FRV49" s="126"/>
      <c r="FRW49" s="126"/>
      <c r="FRX49" s="126"/>
      <c r="FRY49" s="126"/>
      <c r="FRZ49" s="126"/>
      <c r="FSA49" s="126"/>
      <c r="FSB49" s="126"/>
      <c r="FSC49" s="126"/>
      <c r="FSD49" s="126"/>
      <c r="FSE49" s="126"/>
      <c r="FSF49" s="126"/>
      <c r="FSG49" s="126"/>
      <c r="FSH49" s="126"/>
      <c r="FSI49" s="126"/>
      <c r="FSJ49" s="126"/>
      <c r="FSK49" s="126"/>
      <c r="FSL49" s="126"/>
      <c r="FSM49" s="126"/>
      <c r="FSN49" s="126"/>
      <c r="FSO49" s="126"/>
      <c r="FSP49" s="126"/>
      <c r="FSQ49" s="126"/>
      <c r="FSR49" s="126"/>
      <c r="FSS49" s="126"/>
      <c r="FST49" s="126"/>
      <c r="FSU49" s="126"/>
      <c r="FSV49" s="126"/>
      <c r="FSW49" s="126"/>
      <c r="FSX49" s="126"/>
      <c r="FSY49" s="126"/>
      <c r="FSZ49" s="126"/>
      <c r="FTA49" s="126"/>
      <c r="FTB49" s="126"/>
      <c r="FTC49" s="126"/>
      <c r="FTD49" s="126"/>
      <c r="FTE49" s="126"/>
      <c r="FTF49" s="126"/>
      <c r="FTG49" s="126"/>
      <c r="FTH49" s="126"/>
      <c r="FTI49" s="126"/>
      <c r="FTJ49" s="126"/>
      <c r="FTK49" s="126"/>
      <c r="FTL49" s="126"/>
      <c r="FTM49" s="126"/>
      <c r="FTN49" s="126"/>
      <c r="FTO49" s="126"/>
      <c r="FTP49" s="126"/>
      <c r="FTQ49" s="126"/>
      <c r="FTR49" s="126"/>
      <c r="FTS49" s="126"/>
      <c r="FTT49" s="126"/>
      <c r="FTU49" s="126"/>
      <c r="FTV49" s="126"/>
      <c r="FTW49" s="126"/>
      <c r="FTX49" s="126"/>
      <c r="FTY49" s="126"/>
      <c r="FTZ49" s="126"/>
      <c r="FUA49" s="126"/>
      <c r="FUB49" s="126"/>
      <c r="FUC49" s="126"/>
      <c r="FUD49" s="126"/>
      <c r="FUE49" s="126"/>
      <c r="FUF49" s="126"/>
      <c r="FUG49" s="126"/>
      <c r="FUH49" s="126"/>
      <c r="FUI49" s="126"/>
      <c r="FUJ49" s="126"/>
      <c r="FUK49" s="126"/>
      <c r="FUL49" s="126"/>
      <c r="FUM49" s="126"/>
      <c r="FUN49" s="126"/>
      <c r="FUO49" s="126"/>
      <c r="FUP49" s="126"/>
      <c r="FUQ49" s="126"/>
      <c r="FUR49" s="126"/>
      <c r="FUS49" s="126"/>
      <c r="FUT49" s="126"/>
      <c r="FUU49" s="126"/>
      <c r="FUV49" s="126"/>
      <c r="FUW49" s="126"/>
      <c r="FUX49" s="126"/>
      <c r="FUY49" s="126"/>
      <c r="FUZ49" s="126"/>
      <c r="FVA49" s="126"/>
      <c r="FVB49" s="126"/>
      <c r="FVC49" s="126"/>
      <c r="FVD49" s="126"/>
      <c r="FVE49" s="126"/>
      <c r="FVF49" s="126"/>
      <c r="FVG49" s="126"/>
      <c r="FVH49" s="126"/>
      <c r="FVI49" s="126"/>
      <c r="FVJ49" s="126"/>
      <c r="FVK49" s="126"/>
      <c r="FVL49" s="126"/>
      <c r="FVM49" s="126"/>
      <c r="FVN49" s="126"/>
      <c r="FVO49" s="126"/>
      <c r="FVP49" s="126"/>
      <c r="FVQ49" s="126"/>
      <c r="FVR49" s="126"/>
      <c r="FVS49" s="126"/>
      <c r="FVT49" s="126"/>
      <c r="FVU49" s="126"/>
      <c r="FVV49" s="126"/>
      <c r="FVW49" s="126"/>
      <c r="FVX49" s="126"/>
      <c r="FVY49" s="126"/>
      <c r="FVZ49" s="126"/>
      <c r="FWA49" s="126"/>
      <c r="FWB49" s="126"/>
      <c r="FWC49" s="126"/>
      <c r="FWD49" s="126"/>
      <c r="FWE49" s="126"/>
      <c r="FWF49" s="126"/>
      <c r="FWG49" s="126"/>
      <c r="FWH49" s="126"/>
      <c r="FWI49" s="126"/>
      <c r="FWJ49" s="126"/>
      <c r="FWK49" s="126"/>
      <c r="FWL49" s="126"/>
      <c r="FWM49" s="126"/>
      <c r="FWN49" s="126"/>
      <c r="FWO49" s="126"/>
      <c r="FWP49" s="126"/>
      <c r="FWQ49" s="126"/>
      <c r="FWR49" s="126"/>
      <c r="FWS49" s="126"/>
      <c r="FWT49" s="126"/>
      <c r="FWU49" s="126"/>
      <c r="FWV49" s="126"/>
      <c r="FWW49" s="126"/>
      <c r="FWX49" s="126"/>
      <c r="FWY49" s="126"/>
      <c r="FWZ49" s="126"/>
      <c r="FXA49" s="126"/>
      <c r="FXB49" s="126"/>
      <c r="FXC49" s="126"/>
      <c r="FXD49" s="126"/>
      <c r="FXE49" s="126"/>
      <c r="FXF49" s="126"/>
      <c r="FXG49" s="126"/>
      <c r="FXH49" s="126"/>
      <c r="FXI49" s="126"/>
      <c r="FXJ49" s="126"/>
      <c r="FXK49" s="126"/>
      <c r="FXL49" s="126"/>
      <c r="FXM49" s="126"/>
      <c r="FXN49" s="126"/>
      <c r="FXO49" s="126"/>
      <c r="FXP49" s="126"/>
      <c r="FXQ49" s="126"/>
      <c r="FXR49" s="126"/>
      <c r="FXS49" s="126"/>
      <c r="FXT49" s="126"/>
      <c r="FXU49" s="126"/>
      <c r="FXV49" s="126"/>
      <c r="FXW49" s="126"/>
      <c r="FXX49" s="126"/>
      <c r="FXY49" s="126"/>
      <c r="FXZ49" s="126"/>
      <c r="FYA49" s="126"/>
      <c r="FYB49" s="126"/>
      <c r="FYC49" s="126"/>
      <c r="FYD49" s="126"/>
      <c r="FYE49" s="126"/>
      <c r="FYF49" s="126"/>
      <c r="FYG49" s="126"/>
      <c r="FYH49" s="126"/>
      <c r="FYI49" s="126"/>
      <c r="FYJ49" s="126"/>
      <c r="FYK49" s="126"/>
      <c r="FYL49" s="126"/>
      <c r="FYM49" s="126"/>
      <c r="FYN49" s="126"/>
      <c r="FYO49" s="126"/>
      <c r="FYP49" s="126"/>
      <c r="FYQ49" s="126"/>
      <c r="FYR49" s="126"/>
      <c r="FYS49" s="126"/>
      <c r="FYT49" s="126"/>
      <c r="FYU49" s="126"/>
      <c r="FYV49" s="126"/>
      <c r="FYW49" s="126"/>
      <c r="FYX49" s="126"/>
      <c r="FYY49" s="126"/>
      <c r="FYZ49" s="126"/>
      <c r="FZA49" s="126"/>
      <c r="FZB49" s="126"/>
      <c r="FZC49" s="126"/>
      <c r="FZD49" s="126"/>
      <c r="FZE49" s="126"/>
      <c r="FZF49" s="126"/>
      <c r="FZG49" s="126"/>
      <c r="FZH49" s="126"/>
      <c r="FZI49" s="126"/>
      <c r="FZJ49" s="126"/>
      <c r="FZK49" s="126"/>
      <c r="FZL49" s="126"/>
      <c r="FZM49" s="126"/>
      <c r="FZN49" s="126"/>
      <c r="FZO49" s="126"/>
      <c r="FZP49" s="126"/>
      <c r="FZQ49" s="126"/>
      <c r="FZR49" s="126"/>
      <c r="FZS49" s="126"/>
      <c r="FZT49" s="126"/>
      <c r="FZU49" s="126"/>
      <c r="FZV49" s="126"/>
      <c r="FZW49" s="126"/>
      <c r="FZX49" s="126"/>
      <c r="FZY49" s="126"/>
      <c r="FZZ49" s="126"/>
      <c r="GAA49" s="126"/>
      <c r="GAB49" s="126"/>
      <c r="GAC49" s="126"/>
      <c r="GAD49" s="126"/>
      <c r="GAE49" s="126"/>
      <c r="GAF49" s="126"/>
      <c r="GAG49" s="126"/>
      <c r="GAH49" s="126"/>
      <c r="GAI49" s="126"/>
      <c r="GAJ49" s="126"/>
      <c r="GAK49" s="126"/>
      <c r="GAL49" s="126"/>
      <c r="GAM49" s="126"/>
      <c r="GAN49" s="126"/>
      <c r="GAO49" s="126"/>
      <c r="GAP49" s="126"/>
      <c r="GAQ49" s="126"/>
      <c r="GAR49" s="126"/>
      <c r="GAS49" s="126"/>
      <c r="GAT49" s="126"/>
      <c r="GAU49" s="126"/>
      <c r="GAV49" s="126"/>
      <c r="GAW49" s="126"/>
      <c r="GAX49" s="126"/>
      <c r="GAY49" s="126"/>
      <c r="GAZ49" s="126"/>
      <c r="GBA49" s="126"/>
      <c r="GBB49" s="126"/>
      <c r="GBC49" s="126"/>
      <c r="GBD49" s="126"/>
      <c r="GBE49" s="126"/>
      <c r="GBF49" s="126"/>
      <c r="GBG49" s="126"/>
      <c r="GBH49" s="126"/>
      <c r="GBI49" s="126"/>
      <c r="GBJ49" s="126"/>
      <c r="GBK49" s="126"/>
      <c r="GBL49" s="126"/>
      <c r="GBM49" s="126"/>
      <c r="GBN49" s="126"/>
      <c r="GBO49" s="126"/>
      <c r="GBP49" s="126"/>
      <c r="GBQ49" s="126"/>
      <c r="GBR49" s="126"/>
      <c r="GBS49" s="126"/>
      <c r="GBT49" s="126"/>
      <c r="GBU49" s="126"/>
      <c r="GBV49" s="126"/>
      <c r="GBW49" s="126"/>
      <c r="GBX49" s="126"/>
      <c r="GBY49" s="126"/>
      <c r="GBZ49" s="126"/>
      <c r="GCA49" s="126"/>
      <c r="GCB49" s="126"/>
      <c r="GCC49" s="126"/>
      <c r="GCD49" s="126"/>
      <c r="GCE49" s="126"/>
      <c r="GCF49" s="126"/>
      <c r="GCG49" s="126"/>
      <c r="GCH49" s="126"/>
      <c r="GCI49" s="126"/>
      <c r="GCJ49" s="126"/>
      <c r="GCK49" s="126"/>
      <c r="GCL49" s="126"/>
      <c r="GCM49" s="126"/>
      <c r="GCN49" s="126"/>
      <c r="GCO49" s="126"/>
      <c r="GCP49" s="126"/>
      <c r="GCQ49" s="126"/>
      <c r="GCR49" s="126"/>
      <c r="GCS49" s="126"/>
      <c r="GCT49" s="126"/>
      <c r="GCU49" s="126"/>
      <c r="GCV49" s="126"/>
      <c r="GCW49" s="126"/>
      <c r="GCX49" s="126"/>
      <c r="GCY49" s="126"/>
      <c r="GCZ49" s="126"/>
      <c r="GDA49" s="126"/>
      <c r="GDB49" s="126"/>
      <c r="GDC49" s="126"/>
      <c r="GDD49" s="126"/>
      <c r="GDE49" s="126"/>
      <c r="GDF49" s="126"/>
      <c r="GDG49" s="126"/>
      <c r="GDH49" s="126"/>
      <c r="GDI49" s="126"/>
      <c r="GDJ49" s="126"/>
      <c r="GDK49" s="126"/>
      <c r="GDL49" s="126"/>
      <c r="GDM49" s="126"/>
      <c r="GDN49" s="126"/>
      <c r="GDO49" s="126"/>
      <c r="GDP49" s="126"/>
      <c r="GDQ49" s="126"/>
      <c r="GDR49" s="126"/>
      <c r="GDS49" s="126"/>
      <c r="GDT49" s="126"/>
      <c r="GDU49" s="126"/>
      <c r="GDV49" s="126"/>
      <c r="GDW49" s="126"/>
      <c r="GDX49" s="126"/>
      <c r="GDY49" s="126"/>
      <c r="GDZ49" s="126"/>
      <c r="GEA49" s="126"/>
      <c r="GEB49" s="126"/>
      <c r="GEC49" s="126"/>
      <c r="GED49" s="126"/>
      <c r="GEE49" s="126"/>
      <c r="GEF49" s="126"/>
      <c r="GEG49" s="126"/>
      <c r="GEH49" s="126"/>
      <c r="GEI49" s="126"/>
      <c r="GEJ49" s="126"/>
      <c r="GEK49" s="126"/>
      <c r="GEL49" s="126"/>
      <c r="GEM49" s="126"/>
      <c r="GEN49" s="126"/>
      <c r="GEO49" s="126"/>
      <c r="GEP49" s="126"/>
      <c r="GEQ49" s="126"/>
      <c r="GER49" s="126"/>
      <c r="GES49" s="126"/>
      <c r="GET49" s="126"/>
      <c r="GEU49" s="126"/>
      <c r="GEV49" s="126"/>
      <c r="GEW49" s="126"/>
      <c r="GEX49" s="126"/>
      <c r="GEY49" s="126"/>
      <c r="GEZ49" s="126"/>
      <c r="GFA49" s="126"/>
      <c r="GFB49" s="126"/>
      <c r="GFC49" s="126"/>
      <c r="GFD49" s="126"/>
      <c r="GFE49" s="126"/>
      <c r="GFF49" s="126"/>
      <c r="GFG49" s="126"/>
      <c r="GFH49" s="126"/>
      <c r="GFI49" s="126"/>
      <c r="GFJ49" s="126"/>
      <c r="GFK49" s="126"/>
      <c r="GFL49" s="126"/>
      <c r="GFM49" s="126"/>
      <c r="GFN49" s="126"/>
      <c r="GFO49" s="126"/>
      <c r="GFP49" s="126"/>
      <c r="GFQ49" s="126"/>
      <c r="GFR49" s="126"/>
      <c r="GFS49" s="126"/>
      <c r="GFT49" s="126"/>
      <c r="GFU49" s="126"/>
      <c r="GFV49" s="126"/>
      <c r="GFW49" s="126"/>
      <c r="GFX49" s="126"/>
      <c r="GFY49" s="126"/>
      <c r="GFZ49" s="126"/>
      <c r="GGA49" s="126"/>
      <c r="GGB49" s="126"/>
      <c r="GGC49" s="126"/>
      <c r="GGD49" s="126"/>
      <c r="GGE49" s="126"/>
      <c r="GGF49" s="126"/>
      <c r="GGG49" s="126"/>
      <c r="GGH49" s="126"/>
      <c r="GGI49" s="126"/>
      <c r="GGJ49" s="126"/>
      <c r="GGK49" s="126"/>
      <c r="GGL49" s="126"/>
      <c r="GGM49" s="126"/>
      <c r="GGN49" s="126"/>
      <c r="GGO49" s="126"/>
      <c r="GGP49" s="126"/>
      <c r="GGQ49" s="126"/>
      <c r="GGR49" s="126"/>
      <c r="GGS49" s="126"/>
      <c r="GGT49" s="126"/>
      <c r="GGU49" s="126"/>
      <c r="GGV49" s="126"/>
      <c r="GGW49" s="126"/>
      <c r="GGX49" s="126"/>
      <c r="GGY49" s="126"/>
      <c r="GGZ49" s="126"/>
      <c r="GHA49" s="126"/>
      <c r="GHB49" s="126"/>
      <c r="GHC49" s="126"/>
      <c r="GHD49" s="126"/>
      <c r="GHE49" s="126"/>
      <c r="GHF49" s="126"/>
      <c r="GHG49" s="126"/>
      <c r="GHH49" s="126"/>
      <c r="GHI49" s="126"/>
      <c r="GHJ49" s="126"/>
      <c r="GHK49" s="126"/>
      <c r="GHL49" s="126"/>
      <c r="GHM49" s="126"/>
      <c r="GHN49" s="126"/>
      <c r="GHO49" s="126"/>
      <c r="GHP49" s="126"/>
      <c r="GHQ49" s="126"/>
      <c r="GHR49" s="126"/>
      <c r="GHS49" s="126"/>
      <c r="GHT49" s="126"/>
      <c r="GHU49" s="126"/>
      <c r="GHV49" s="126"/>
      <c r="GHW49" s="126"/>
      <c r="GHX49" s="126"/>
      <c r="GHY49" s="126"/>
      <c r="GHZ49" s="126"/>
      <c r="GIA49" s="126"/>
      <c r="GIB49" s="126"/>
      <c r="GIC49" s="126"/>
      <c r="GID49" s="126"/>
      <c r="GIE49" s="126"/>
      <c r="GIF49" s="126"/>
      <c r="GIG49" s="126"/>
      <c r="GIH49" s="126"/>
      <c r="GII49" s="126"/>
      <c r="GIJ49" s="126"/>
      <c r="GIK49" s="126"/>
      <c r="GIL49" s="126"/>
      <c r="GIM49" s="126"/>
      <c r="GIN49" s="126"/>
      <c r="GIO49" s="126"/>
      <c r="GIP49" s="126"/>
      <c r="GIQ49" s="126"/>
      <c r="GIR49" s="126"/>
      <c r="GIS49" s="126"/>
      <c r="GIT49" s="126"/>
      <c r="GIU49" s="126"/>
      <c r="GIV49" s="126"/>
      <c r="GIW49" s="126"/>
      <c r="GIX49" s="126"/>
      <c r="GIY49" s="126"/>
      <c r="GIZ49" s="126"/>
      <c r="GJA49" s="126"/>
      <c r="GJB49" s="126"/>
      <c r="GJC49" s="126"/>
      <c r="GJD49" s="126"/>
      <c r="GJE49" s="126"/>
      <c r="GJF49" s="126"/>
      <c r="GJG49" s="126"/>
      <c r="GJH49" s="126"/>
      <c r="GJI49" s="126"/>
      <c r="GJJ49" s="126"/>
      <c r="GJK49" s="126"/>
      <c r="GJL49" s="126"/>
      <c r="GJM49" s="126"/>
      <c r="GJN49" s="126"/>
      <c r="GJO49" s="126"/>
      <c r="GJP49" s="126"/>
      <c r="GJQ49" s="126"/>
      <c r="GJR49" s="126"/>
      <c r="GJS49" s="126"/>
      <c r="GJT49" s="126"/>
      <c r="GJU49" s="126"/>
      <c r="GJV49" s="126"/>
      <c r="GJW49" s="126"/>
      <c r="GJX49" s="126"/>
      <c r="GJY49" s="126"/>
      <c r="GJZ49" s="126"/>
      <c r="GKA49" s="126"/>
      <c r="GKB49" s="126"/>
      <c r="GKC49" s="126"/>
      <c r="GKD49" s="126"/>
      <c r="GKE49" s="126"/>
      <c r="GKF49" s="126"/>
      <c r="GKG49" s="126"/>
      <c r="GKH49" s="126"/>
      <c r="GKI49" s="126"/>
      <c r="GKJ49" s="126"/>
      <c r="GKK49" s="126"/>
      <c r="GKL49" s="126"/>
      <c r="GKM49" s="126"/>
      <c r="GKN49" s="126"/>
      <c r="GKO49" s="126"/>
      <c r="GKP49" s="126"/>
      <c r="GKQ49" s="126"/>
      <c r="GKR49" s="126"/>
      <c r="GKS49" s="126"/>
      <c r="GKT49" s="126"/>
      <c r="GKU49" s="126"/>
      <c r="GKV49" s="126"/>
      <c r="GKW49" s="126"/>
      <c r="GKX49" s="126"/>
      <c r="GKY49" s="126"/>
      <c r="GKZ49" s="126"/>
      <c r="GLA49" s="126"/>
      <c r="GLB49" s="126"/>
      <c r="GLC49" s="126"/>
      <c r="GLD49" s="126"/>
      <c r="GLE49" s="126"/>
      <c r="GLF49" s="126"/>
      <c r="GLG49" s="126"/>
      <c r="GLH49" s="126"/>
      <c r="GLI49" s="126"/>
      <c r="GLJ49" s="126"/>
      <c r="GLK49" s="126"/>
      <c r="GLL49" s="126"/>
      <c r="GLM49" s="126"/>
      <c r="GLN49" s="126"/>
      <c r="GLO49" s="126"/>
      <c r="GLP49" s="126"/>
      <c r="GLQ49" s="126"/>
      <c r="GLR49" s="126"/>
      <c r="GLS49" s="126"/>
      <c r="GLT49" s="126"/>
      <c r="GLU49" s="126"/>
      <c r="GLV49" s="126"/>
      <c r="GLW49" s="126"/>
      <c r="GLX49" s="126"/>
      <c r="GLY49" s="126"/>
      <c r="GLZ49" s="126"/>
      <c r="GMA49" s="126"/>
      <c r="GMB49" s="126"/>
      <c r="GMC49" s="126"/>
      <c r="GMD49" s="126"/>
      <c r="GME49" s="126"/>
      <c r="GMF49" s="126"/>
      <c r="GMG49" s="126"/>
      <c r="GMH49" s="126"/>
      <c r="GMI49" s="126"/>
      <c r="GMJ49" s="126"/>
      <c r="GMK49" s="126"/>
      <c r="GML49" s="126"/>
      <c r="GMM49" s="126"/>
      <c r="GMN49" s="126"/>
      <c r="GMO49" s="126"/>
      <c r="GMP49" s="126"/>
      <c r="GMQ49" s="126"/>
      <c r="GMR49" s="126"/>
      <c r="GMS49" s="126"/>
      <c r="GMT49" s="126"/>
      <c r="GMU49" s="126"/>
      <c r="GMV49" s="126"/>
      <c r="GMW49" s="126"/>
      <c r="GMX49" s="126"/>
      <c r="GMY49" s="126"/>
      <c r="GMZ49" s="126"/>
      <c r="GNA49" s="126"/>
      <c r="GNB49" s="126"/>
      <c r="GNC49" s="126"/>
      <c r="GND49" s="126"/>
      <c r="GNE49" s="126"/>
      <c r="GNF49" s="126"/>
      <c r="GNG49" s="126"/>
      <c r="GNH49" s="126"/>
      <c r="GNI49" s="126"/>
      <c r="GNJ49" s="126"/>
      <c r="GNK49" s="126"/>
      <c r="GNL49" s="126"/>
      <c r="GNM49" s="126"/>
      <c r="GNN49" s="126"/>
      <c r="GNO49" s="126"/>
      <c r="GNP49" s="126"/>
      <c r="GNQ49" s="126"/>
      <c r="GNR49" s="126"/>
      <c r="GNS49" s="126"/>
      <c r="GNT49" s="126"/>
      <c r="GNU49" s="126"/>
      <c r="GNV49" s="126"/>
      <c r="GNW49" s="126"/>
      <c r="GNX49" s="126"/>
      <c r="GNY49" s="126"/>
      <c r="GNZ49" s="126"/>
      <c r="GOA49" s="126"/>
      <c r="GOB49" s="126"/>
      <c r="GOC49" s="126"/>
      <c r="GOD49" s="126"/>
      <c r="GOE49" s="126"/>
      <c r="GOF49" s="126"/>
      <c r="GOG49" s="126"/>
      <c r="GOH49" s="126"/>
      <c r="GOI49" s="126"/>
      <c r="GOJ49" s="126"/>
      <c r="GOK49" s="126"/>
      <c r="GOL49" s="126"/>
      <c r="GOM49" s="126"/>
      <c r="GON49" s="126"/>
      <c r="GOO49" s="126"/>
      <c r="GOP49" s="126"/>
      <c r="GOQ49" s="126"/>
      <c r="GOR49" s="126"/>
      <c r="GOS49" s="126"/>
      <c r="GOT49" s="126"/>
      <c r="GOU49" s="126"/>
      <c r="GOV49" s="126"/>
      <c r="GOW49" s="126"/>
      <c r="GOX49" s="126"/>
      <c r="GOY49" s="126"/>
      <c r="GOZ49" s="126"/>
      <c r="GPA49" s="126"/>
      <c r="GPB49" s="126"/>
      <c r="GPC49" s="126"/>
      <c r="GPD49" s="126"/>
      <c r="GPE49" s="126"/>
      <c r="GPF49" s="126"/>
      <c r="GPG49" s="126"/>
      <c r="GPH49" s="126"/>
      <c r="GPI49" s="126"/>
      <c r="GPJ49" s="126"/>
      <c r="GPK49" s="126"/>
      <c r="GPL49" s="126"/>
      <c r="GPM49" s="126"/>
      <c r="GPN49" s="126"/>
      <c r="GPO49" s="126"/>
      <c r="GPP49" s="126"/>
      <c r="GPQ49" s="126"/>
      <c r="GPR49" s="126"/>
      <c r="GPS49" s="126"/>
      <c r="GPT49" s="126"/>
      <c r="GPU49" s="126"/>
      <c r="GPV49" s="126"/>
      <c r="GPW49" s="126"/>
      <c r="GPX49" s="126"/>
      <c r="GPY49" s="126"/>
      <c r="GPZ49" s="126"/>
      <c r="GQA49" s="126"/>
      <c r="GQB49" s="126"/>
      <c r="GQC49" s="126"/>
      <c r="GQD49" s="126"/>
      <c r="GQE49" s="126"/>
      <c r="GQF49" s="126"/>
      <c r="GQG49" s="126"/>
      <c r="GQH49" s="126"/>
      <c r="GQI49" s="126"/>
      <c r="GQJ49" s="126"/>
      <c r="GQK49" s="126"/>
      <c r="GQL49" s="126"/>
      <c r="GQM49" s="126"/>
      <c r="GQN49" s="126"/>
      <c r="GQO49" s="126"/>
      <c r="GQP49" s="126"/>
      <c r="GQQ49" s="126"/>
      <c r="GQR49" s="126"/>
      <c r="GQS49" s="126"/>
      <c r="GQT49" s="126"/>
      <c r="GQU49" s="126"/>
      <c r="GQV49" s="126"/>
      <c r="GQW49" s="126"/>
      <c r="GQX49" s="126"/>
      <c r="GQY49" s="126"/>
      <c r="GQZ49" s="126"/>
      <c r="GRA49" s="126"/>
      <c r="GRB49" s="126"/>
      <c r="GRC49" s="126"/>
      <c r="GRD49" s="126"/>
      <c r="GRE49" s="126"/>
      <c r="GRF49" s="126"/>
      <c r="GRG49" s="126"/>
      <c r="GRH49" s="126"/>
      <c r="GRI49" s="126"/>
      <c r="GRJ49" s="126"/>
      <c r="GRK49" s="126"/>
      <c r="GRL49" s="126"/>
      <c r="GRM49" s="126"/>
      <c r="GRN49" s="126"/>
      <c r="GRO49" s="126"/>
      <c r="GRP49" s="126"/>
      <c r="GRQ49" s="126"/>
      <c r="GRR49" s="126"/>
      <c r="GRS49" s="126"/>
      <c r="GRT49" s="126"/>
      <c r="GRU49" s="126"/>
      <c r="GRV49" s="126"/>
      <c r="GRW49" s="126"/>
      <c r="GRX49" s="126"/>
      <c r="GRY49" s="126"/>
      <c r="GRZ49" s="126"/>
      <c r="GSA49" s="126"/>
      <c r="GSB49" s="126"/>
      <c r="GSC49" s="126"/>
      <c r="GSD49" s="126"/>
      <c r="GSE49" s="126"/>
      <c r="GSF49" s="126"/>
      <c r="GSG49" s="126"/>
      <c r="GSH49" s="126"/>
      <c r="GSI49" s="126"/>
      <c r="GSJ49" s="126"/>
      <c r="GSK49" s="126"/>
      <c r="GSL49" s="126"/>
      <c r="GSM49" s="126"/>
      <c r="GSN49" s="126"/>
      <c r="GSO49" s="126"/>
      <c r="GSP49" s="126"/>
      <c r="GSQ49" s="126"/>
      <c r="GSR49" s="126"/>
      <c r="GSS49" s="126"/>
      <c r="GST49" s="126"/>
      <c r="GSU49" s="126"/>
      <c r="GSV49" s="126"/>
      <c r="GSW49" s="126"/>
      <c r="GSX49" s="126"/>
      <c r="GSY49" s="126"/>
      <c r="GSZ49" s="126"/>
      <c r="GTA49" s="126"/>
      <c r="GTB49" s="126"/>
      <c r="GTC49" s="126"/>
      <c r="GTD49" s="126"/>
      <c r="GTE49" s="126"/>
      <c r="GTF49" s="126"/>
      <c r="GTG49" s="126"/>
      <c r="GTH49" s="126"/>
      <c r="GTI49" s="126"/>
      <c r="GTJ49" s="126"/>
      <c r="GTK49" s="126"/>
      <c r="GTL49" s="126"/>
      <c r="GTM49" s="126"/>
      <c r="GTN49" s="126"/>
      <c r="GTO49" s="126"/>
      <c r="GTP49" s="126"/>
      <c r="GTQ49" s="126"/>
      <c r="GTR49" s="126"/>
      <c r="GTS49" s="126"/>
      <c r="GTT49" s="126"/>
      <c r="GTU49" s="126"/>
      <c r="GTV49" s="126"/>
      <c r="GTW49" s="126"/>
      <c r="GTX49" s="126"/>
      <c r="GTY49" s="126"/>
      <c r="GTZ49" s="126"/>
      <c r="GUA49" s="126"/>
      <c r="GUB49" s="126"/>
      <c r="GUC49" s="126"/>
      <c r="GUD49" s="126"/>
      <c r="GUE49" s="126"/>
      <c r="GUF49" s="126"/>
      <c r="GUG49" s="126"/>
      <c r="GUH49" s="126"/>
      <c r="GUI49" s="126"/>
      <c r="GUJ49" s="126"/>
      <c r="GUK49" s="126"/>
      <c r="GUL49" s="126"/>
      <c r="GUM49" s="126"/>
      <c r="GUN49" s="126"/>
      <c r="GUO49" s="126"/>
      <c r="GUP49" s="126"/>
      <c r="GUQ49" s="126"/>
      <c r="GUR49" s="126"/>
      <c r="GUS49" s="126"/>
      <c r="GUT49" s="126"/>
      <c r="GUU49" s="126"/>
      <c r="GUV49" s="126"/>
      <c r="GUW49" s="126"/>
      <c r="GUX49" s="126"/>
      <c r="GUY49" s="126"/>
      <c r="GUZ49" s="126"/>
      <c r="GVA49" s="126"/>
      <c r="GVB49" s="126"/>
      <c r="GVC49" s="126"/>
      <c r="GVD49" s="126"/>
      <c r="GVE49" s="126"/>
      <c r="GVF49" s="126"/>
      <c r="GVG49" s="126"/>
      <c r="GVH49" s="126"/>
      <c r="GVI49" s="126"/>
      <c r="GVJ49" s="126"/>
      <c r="GVK49" s="126"/>
      <c r="GVL49" s="126"/>
      <c r="GVM49" s="126"/>
      <c r="GVN49" s="126"/>
      <c r="GVO49" s="126"/>
      <c r="GVP49" s="126"/>
      <c r="GVQ49" s="126"/>
      <c r="GVR49" s="126"/>
      <c r="GVS49" s="126"/>
      <c r="GVT49" s="126"/>
      <c r="GVU49" s="126"/>
      <c r="GVV49" s="126"/>
      <c r="GVW49" s="126"/>
      <c r="GVX49" s="126"/>
      <c r="GVY49" s="126"/>
      <c r="GVZ49" s="126"/>
      <c r="GWA49" s="126"/>
      <c r="GWB49" s="126"/>
      <c r="GWC49" s="126"/>
      <c r="GWD49" s="126"/>
      <c r="GWE49" s="126"/>
      <c r="GWF49" s="126"/>
      <c r="GWG49" s="126"/>
      <c r="GWH49" s="126"/>
      <c r="GWI49" s="126"/>
      <c r="GWJ49" s="126"/>
      <c r="GWK49" s="126"/>
      <c r="GWL49" s="126"/>
      <c r="GWM49" s="126"/>
      <c r="GWN49" s="126"/>
      <c r="GWO49" s="126"/>
      <c r="GWP49" s="126"/>
      <c r="GWQ49" s="126"/>
      <c r="GWR49" s="126"/>
      <c r="GWS49" s="126"/>
      <c r="GWT49" s="126"/>
      <c r="GWU49" s="126"/>
      <c r="GWV49" s="126"/>
      <c r="GWW49" s="126"/>
      <c r="GWX49" s="126"/>
      <c r="GWY49" s="126"/>
      <c r="GWZ49" s="126"/>
      <c r="GXA49" s="126"/>
      <c r="GXB49" s="126"/>
      <c r="GXC49" s="126"/>
      <c r="GXD49" s="126"/>
      <c r="GXE49" s="126"/>
      <c r="GXF49" s="126"/>
      <c r="GXG49" s="126"/>
      <c r="GXH49" s="126"/>
      <c r="GXI49" s="126"/>
      <c r="GXJ49" s="126"/>
      <c r="GXK49" s="126"/>
      <c r="GXL49" s="126"/>
      <c r="GXM49" s="126"/>
      <c r="GXN49" s="126"/>
      <c r="GXO49" s="126"/>
      <c r="GXP49" s="126"/>
      <c r="GXQ49" s="126"/>
      <c r="GXR49" s="126"/>
      <c r="GXS49" s="126"/>
      <c r="GXT49" s="126"/>
      <c r="GXU49" s="126"/>
      <c r="GXV49" s="126"/>
      <c r="GXW49" s="126"/>
      <c r="GXX49" s="126"/>
      <c r="GXY49" s="126"/>
      <c r="GXZ49" s="126"/>
      <c r="GYA49" s="126"/>
      <c r="GYB49" s="126"/>
      <c r="GYC49" s="126"/>
      <c r="GYD49" s="126"/>
      <c r="GYE49" s="126"/>
      <c r="GYF49" s="126"/>
      <c r="GYG49" s="126"/>
      <c r="GYH49" s="126"/>
      <c r="GYI49" s="126"/>
      <c r="GYJ49" s="126"/>
      <c r="GYK49" s="126"/>
      <c r="GYL49" s="126"/>
      <c r="GYM49" s="126"/>
      <c r="GYN49" s="126"/>
      <c r="GYO49" s="126"/>
      <c r="GYP49" s="126"/>
      <c r="GYQ49" s="126"/>
      <c r="GYR49" s="126"/>
      <c r="GYS49" s="126"/>
      <c r="GYT49" s="126"/>
      <c r="GYU49" s="126"/>
      <c r="GYV49" s="126"/>
      <c r="GYW49" s="126"/>
      <c r="GYX49" s="126"/>
      <c r="GYY49" s="126"/>
      <c r="GYZ49" s="126"/>
      <c r="GZA49" s="126"/>
      <c r="GZB49" s="126"/>
      <c r="GZC49" s="126"/>
      <c r="GZD49" s="126"/>
      <c r="GZE49" s="126"/>
      <c r="GZF49" s="126"/>
      <c r="GZG49" s="126"/>
      <c r="GZH49" s="126"/>
      <c r="GZI49" s="126"/>
      <c r="GZJ49" s="126"/>
      <c r="GZK49" s="126"/>
      <c r="GZL49" s="126"/>
      <c r="GZM49" s="126"/>
      <c r="GZN49" s="126"/>
      <c r="GZO49" s="126"/>
      <c r="GZP49" s="126"/>
      <c r="GZQ49" s="126"/>
      <c r="GZR49" s="126"/>
      <c r="GZS49" s="126"/>
      <c r="GZT49" s="126"/>
      <c r="GZU49" s="126"/>
      <c r="GZV49" s="126"/>
      <c r="GZW49" s="126"/>
      <c r="GZX49" s="126"/>
      <c r="GZY49" s="126"/>
      <c r="GZZ49" s="126"/>
      <c r="HAA49" s="126"/>
      <c r="HAB49" s="126"/>
      <c r="HAC49" s="126"/>
      <c r="HAD49" s="126"/>
      <c r="HAE49" s="126"/>
      <c r="HAF49" s="126"/>
      <c r="HAG49" s="126"/>
      <c r="HAH49" s="126"/>
      <c r="HAI49" s="126"/>
      <c r="HAJ49" s="126"/>
      <c r="HAK49" s="126"/>
      <c r="HAL49" s="126"/>
      <c r="HAM49" s="126"/>
      <c r="HAN49" s="126"/>
      <c r="HAO49" s="126"/>
      <c r="HAP49" s="126"/>
      <c r="HAQ49" s="126"/>
      <c r="HAR49" s="126"/>
      <c r="HAS49" s="126"/>
      <c r="HAT49" s="126"/>
      <c r="HAU49" s="126"/>
      <c r="HAV49" s="126"/>
      <c r="HAW49" s="126"/>
      <c r="HAX49" s="126"/>
      <c r="HAY49" s="126"/>
      <c r="HAZ49" s="126"/>
      <c r="HBA49" s="126"/>
      <c r="HBB49" s="126"/>
      <c r="HBC49" s="126"/>
      <c r="HBD49" s="126"/>
      <c r="HBE49" s="126"/>
      <c r="HBF49" s="126"/>
      <c r="HBG49" s="126"/>
      <c r="HBH49" s="126"/>
      <c r="HBI49" s="126"/>
      <c r="HBJ49" s="126"/>
      <c r="HBK49" s="126"/>
      <c r="HBL49" s="126"/>
      <c r="HBM49" s="126"/>
      <c r="HBN49" s="126"/>
      <c r="HBO49" s="126"/>
      <c r="HBP49" s="126"/>
      <c r="HBQ49" s="126"/>
      <c r="HBR49" s="126"/>
      <c r="HBS49" s="126"/>
      <c r="HBT49" s="126"/>
      <c r="HBU49" s="126"/>
      <c r="HBV49" s="126"/>
      <c r="HBW49" s="126"/>
      <c r="HBX49" s="126"/>
      <c r="HBY49" s="126"/>
      <c r="HBZ49" s="126"/>
      <c r="HCA49" s="126"/>
      <c r="HCB49" s="126"/>
      <c r="HCC49" s="126"/>
      <c r="HCD49" s="126"/>
      <c r="HCE49" s="126"/>
      <c r="HCF49" s="126"/>
      <c r="HCG49" s="126"/>
      <c r="HCH49" s="126"/>
      <c r="HCI49" s="126"/>
      <c r="HCJ49" s="126"/>
      <c r="HCK49" s="126"/>
      <c r="HCL49" s="126"/>
      <c r="HCM49" s="126"/>
      <c r="HCN49" s="126"/>
      <c r="HCO49" s="126"/>
      <c r="HCP49" s="126"/>
      <c r="HCQ49" s="126"/>
      <c r="HCR49" s="126"/>
      <c r="HCS49" s="126"/>
      <c r="HCT49" s="126"/>
      <c r="HCU49" s="126"/>
      <c r="HCV49" s="126"/>
      <c r="HCW49" s="126"/>
      <c r="HCX49" s="126"/>
      <c r="HCY49" s="126"/>
      <c r="HCZ49" s="126"/>
      <c r="HDA49" s="126"/>
      <c r="HDB49" s="126"/>
      <c r="HDC49" s="126"/>
      <c r="HDD49" s="126"/>
      <c r="HDE49" s="126"/>
      <c r="HDF49" s="126"/>
      <c r="HDG49" s="126"/>
      <c r="HDH49" s="126"/>
      <c r="HDI49" s="126"/>
      <c r="HDJ49" s="126"/>
      <c r="HDK49" s="126"/>
      <c r="HDL49" s="126"/>
      <c r="HDM49" s="126"/>
      <c r="HDN49" s="126"/>
      <c r="HDO49" s="126"/>
      <c r="HDP49" s="126"/>
      <c r="HDQ49" s="126"/>
      <c r="HDR49" s="126"/>
      <c r="HDS49" s="126"/>
      <c r="HDT49" s="126"/>
      <c r="HDU49" s="126"/>
      <c r="HDV49" s="126"/>
      <c r="HDW49" s="126"/>
      <c r="HDX49" s="126"/>
      <c r="HDY49" s="126"/>
      <c r="HDZ49" s="126"/>
      <c r="HEA49" s="126"/>
      <c r="HEB49" s="126"/>
      <c r="HEC49" s="126"/>
      <c r="HED49" s="126"/>
      <c r="HEE49" s="126"/>
      <c r="HEF49" s="126"/>
      <c r="HEG49" s="126"/>
      <c r="HEH49" s="126"/>
      <c r="HEI49" s="126"/>
      <c r="HEJ49" s="126"/>
      <c r="HEK49" s="126"/>
      <c r="HEL49" s="126"/>
      <c r="HEM49" s="126"/>
      <c r="HEN49" s="126"/>
      <c r="HEO49" s="126"/>
      <c r="HEP49" s="126"/>
      <c r="HEQ49" s="126"/>
      <c r="HER49" s="126"/>
      <c r="HES49" s="126"/>
      <c r="HET49" s="126"/>
      <c r="HEU49" s="126"/>
      <c r="HEV49" s="126"/>
      <c r="HEW49" s="126"/>
      <c r="HEX49" s="126"/>
      <c r="HEY49" s="126"/>
      <c r="HEZ49" s="126"/>
      <c r="HFA49" s="126"/>
      <c r="HFB49" s="126"/>
      <c r="HFC49" s="126"/>
      <c r="HFD49" s="126"/>
      <c r="HFE49" s="126"/>
      <c r="HFF49" s="126"/>
      <c r="HFG49" s="126"/>
      <c r="HFH49" s="126"/>
      <c r="HFI49" s="126"/>
      <c r="HFJ49" s="126"/>
      <c r="HFK49" s="126"/>
      <c r="HFL49" s="126"/>
      <c r="HFM49" s="126"/>
      <c r="HFN49" s="126"/>
      <c r="HFO49" s="126"/>
      <c r="HFP49" s="126"/>
      <c r="HFQ49" s="126"/>
      <c r="HFR49" s="126"/>
      <c r="HFS49" s="126"/>
      <c r="HFT49" s="126"/>
      <c r="HFU49" s="126"/>
      <c r="HFV49" s="126"/>
      <c r="HFW49" s="126"/>
      <c r="HFX49" s="126"/>
      <c r="HFY49" s="126"/>
      <c r="HFZ49" s="126"/>
      <c r="HGA49" s="126"/>
      <c r="HGB49" s="126"/>
      <c r="HGC49" s="126"/>
      <c r="HGD49" s="126"/>
      <c r="HGE49" s="126"/>
      <c r="HGF49" s="126"/>
      <c r="HGG49" s="126"/>
      <c r="HGH49" s="126"/>
      <c r="HGI49" s="126"/>
      <c r="HGJ49" s="126"/>
      <c r="HGK49" s="126"/>
      <c r="HGL49" s="126"/>
      <c r="HGM49" s="126"/>
      <c r="HGN49" s="126"/>
      <c r="HGO49" s="126"/>
      <c r="HGP49" s="126"/>
      <c r="HGQ49" s="126"/>
      <c r="HGR49" s="126"/>
      <c r="HGS49" s="126"/>
      <c r="HGT49" s="126"/>
      <c r="HGU49" s="126"/>
      <c r="HGV49" s="126"/>
      <c r="HGW49" s="126"/>
      <c r="HGX49" s="126"/>
      <c r="HGY49" s="126"/>
      <c r="HGZ49" s="126"/>
      <c r="HHA49" s="126"/>
      <c r="HHB49" s="126"/>
      <c r="HHC49" s="126"/>
      <c r="HHD49" s="126"/>
      <c r="HHE49" s="126"/>
      <c r="HHF49" s="126"/>
      <c r="HHG49" s="126"/>
      <c r="HHH49" s="126"/>
      <c r="HHI49" s="126"/>
      <c r="HHJ49" s="126"/>
      <c r="HHK49" s="126"/>
      <c r="HHL49" s="126"/>
      <c r="HHM49" s="126"/>
      <c r="HHN49" s="126"/>
      <c r="HHO49" s="126"/>
      <c r="HHP49" s="126"/>
      <c r="HHQ49" s="126"/>
      <c r="HHR49" s="126"/>
      <c r="HHS49" s="126"/>
      <c r="HHT49" s="126"/>
      <c r="HHU49" s="126"/>
      <c r="HHV49" s="126"/>
      <c r="HHW49" s="126"/>
      <c r="HHX49" s="126"/>
      <c r="HHY49" s="126"/>
      <c r="HHZ49" s="126"/>
      <c r="HIA49" s="126"/>
      <c r="HIB49" s="126"/>
      <c r="HIC49" s="126"/>
      <c r="HID49" s="126"/>
      <c r="HIE49" s="126"/>
      <c r="HIF49" s="126"/>
      <c r="HIG49" s="126"/>
      <c r="HIH49" s="126"/>
      <c r="HII49" s="126"/>
      <c r="HIJ49" s="126"/>
      <c r="HIK49" s="126"/>
      <c r="HIL49" s="126"/>
      <c r="HIM49" s="126"/>
      <c r="HIN49" s="126"/>
      <c r="HIO49" s="126"/>
      <c r="HIP49" s="126"/>
      <c r="HIQ49" s="126"/>
      <c r="HIR49" s="126"/>
      <c r="HIS49" s="126"/>
      <c r="HIT49" s="126"/>
      <c r="HIU49" s="126"/>
      <c r="HIV49" s="126"/>
      <c r="HIW49" s="126"/>
      <c r="HIX49" s="126"/>
      <c r="HIY49" s="126"/>
      <c r="HIZ49" s="126"/>
      <c r="HJA49" s="126"/>
      <c r="HJB49" s="126"/>
      <c r="HJC49" s="126"/>
      <c r="HJD49" s="126"/>
      <c r="HJE49" s="126"/>
      <c r="HJF49" s="126"/>
      <c r="HJG49" s="126"/>
      <c r="HJH49" s="126"/>
      <c r="HJI49" s="126"/>
      <c r="HJJ49" s="126"/>
      <c r="HJK49" s="126"/>
      <c r="HJL49" s="126"/>
      <c r="HJM49" s="126"/>
      <c r="HJN49" s="126"/>
      <c r="HJO49" s="126"/>
      <c r="HJP49" s="126"/>
      <c r="HJQ49" s="126"/>
      <c r="HJR49" s="126"/>
      <c r="HJS49" s="126"/>
      <c r="HJT49" s="126"/>
      <c r="HJU49" s="126"/>
      <c r="HJV49" s="126"/>
      <c r="HJW49" s="126"/>
      <c r="HJX49" s="126"/>
      <c r="HJY49" s="126"/>
      <c r="HJZ49" s="126"/>
      <c r="HKA49" s="126"/>
      <c r="HKB49" s="126"/>
      <c r="HKC49" s="126"/>
      <c r="HKD49" s="126"/>
      <c r="HKE49" s="126"/>
      <c r="HKF49" s="126"/>
      <c r="HKG49" s="126"/>
      <c r="HKH49" s="126"/>
      <c r="HKI49" s="126"/>
      <c r="HKJ49" s="126"/>
      <c r="HKK49" s="126"/>
      <c r="HKL49" s="126"/>
      <c r="HKM49" s="126"/>
      <c r="HKN49" s="126"/>
      <c r="HKO49" s="126"/>
      <c r="HKP49" s="126"/>
      <c r="HKQ49" s="126"/>
      <c r="HKR49" s="126"/>
      <c r="HKS49" s="126"/>
      <c r="HKT49" s="126"/>
      <c r="HKU49" s="126"/>
      <c r="HKV49" s="126"/>
      <c r="HKW49" s="126"/>
      <c r="HKX49" s="126"/>
      <c r="HKY49" s="126"/>
      <c r="HKZ49" s="126"/>
      <c r="HLA49" s="126"/>
      <c r="HLB49" s="126"/>
      <c r="HLC49" s="126"/>
      <c r="HLD49" s="126"/>
      <c r="HLE49" s="126"/>
      <c r="HLF49" s="126"/>
      <c r="HLG49" s="126"/>
      <c r="HLH49" s="126"/>
      <c r="HLI49" s="126"/>
      <c r="HLJ49" s="126"/>
      <c r="HLK49" s="126"/>
      <c r="HLL49" s="126"/>
      <c r="HLM49" s="126"/>
      <c r="HLN49" s="126"/>
      <c r="HLO49" s="126"/>
      <c r="HLP49" s="126"/>
      <c r="HLQ49" s="126"/>
      <c r="HLR49" s="126"/>
      <c r="HLS49" s="126"/>
      <c r="HLT49" s="126"/>
      <c r="HLU49" s="126"/>
      <c r="HLV49" s="126"/>
      <c r="HLW49" s="126"/>
      <c r="HLX49" s="126"/>
      <c r="HLY49" s="126"/>
      <c r="HLZ49" s="126"/>
      <c r="HMA49" s="126"/>
      <c r="HMB49" s="126"/>
      <c r="HMC49" s="126"/>
      <c r="HMD49" s="126"/>
      <c r="HME49" s="126"/>
      <c r="HMF49" s="126"/>
      <c r="HMG49" s="126"/>
      <c r="HMH49" s="126"/>
      <c r="HMI49" s="126"/>
      <c r="HMJ49" s="126"/>
      <c r="HMK49" s="126"/>
      <c r="HML49" s="126"/>
      <c r="HMM49" s="126"/>
      <c r="HMN49" s="126"/>
      <c r="HMO49" s="126"/>
      <c r="HMP49" s="126"/>
      <c r="HMQ49" s="126"/>
      <c r="HMR49" s="126"/>
      <c r="HMS49" s="126"/>
      <c r="HMT49" s="126"/>
      <c r="HMU49" s="126"/>
      <c r="HMV49" s="126"/>
      <c r="HMW49" s="126"/>
      <c r="HMX49" s="126"/>
      <c r="HMY49" s="126"/>
      <c r="HMZ49" s="126"/>
      <c r="HNA49" s="126"/>
      <c r="HNB49" s="126"/>
      <c r="HNC49" s="126"/>
      <c r="HND49" s="126"/>
      <c r="HNE49" s="126"/>
      <c r="HNF49" s="126"/>
      <c r="HNG49" s="126"/>
      <c r="HNH49" s="126"/>
      <c r="HNI49" s="126"/>
      <c r="HNJ49" s="126"/>
      <c r="HNK49" s="126"/>
      <c r="HNL49" s="126"/>
      <c r="HNM49" s="126"/>
      <c r="HNN49" s="126"/>
      <c r="HNO49" s="126"/>
      <c r="HNP49" s="126"/>
      <c r="HNQ49" s="126"/>
      <c r="HNR49" s="126"/>
      <c r="HNS49" s="126"/>
      <c r="HNT49" s="126"/>
      <c r="HNU49" s="126"/>
      <c r="HNV49" s="126"/>
      <c r="HNW49" s="126"/>
      <c r="HNX49" s="126"/>
      <c r="HNY49" s="126"/>
      <c r="HNZ49" s="126"/>
      <c r="HOA49" s="126"/>
      <c r="HOB49" s="126"/>
      <c r="HOC49" s="126"/>
      <c r="HOD49" s="126"/>
      <c r="HOE49" s="126"/>
      <c r="HOF49" s="126"/>
      <c r="HOG49" s="126"/>
      <c r="HOH49" s="126"/>
      <c r="HOI49" s="126"/>
      <c r="HOJ49" s="126"/>
      <c r="HOK49" s="126"/>
      <c r="HOL49" s="126"/>
      <c r="HOM49" s="126"/>
      <c r="HON49" s="126"/>
      <c r="HOO49" s="126"/>
      <c r="HOP49" s="126"/>
      <c r="HOQ49" s="126"/>
      <c r="HOR49" s="126"/>
      <c r="HOS49" s="126"/>
      <c r="HOT49" s="126"/>
      <c r="HOU49" s="126"/>
      <c r="HOV49" s="126"/>
      <c r="HOW49" s="126"/>
      <c r="HOX49" s="126"/>
      <c r="HOY49" s="126"/>
      <c r="HOZ49" s="126"/>
      <c r="HPA49" s="126"/>
      <c r="HPB49" s="126"/>
      <c r="HPC49" s="126"/>
      <c r="HPD49" s="126"/>
      <c r="HPE49" s="126"/>
      <c r="HPF49" s="126"/>
      <c r="HPG49" s="126"/>
      <c r="HPH49" s="126"/>
      <c r="HPI49" s="126"/>
      <c r="HPJ49" s="126"/>
      <c r="HPK49" s="126"/>
      <c r="HPL49" s="126"/>
      <c r="HPM49" s="126"/>
      <c r="HPN49" s="126"/>
      <c r="HPO49" s="126"/>
      <c r="HPP49" s="126"/>
      <c r="HPQ49" s="126"/>
      <c r="HPR49" s="126"/>
      <c r="HPS49" s="126"/>
      <c r="HPT49" s="126"/>
      <c r="HPU49" s="126"/>
      <c r="HPV49" s="126"/>
      <c r="HPW49" s="126"/>
      <c r="HPX49" s="126"/>
      <c r="HPY49" s="126"/>
      <c r="HPZ49" s="126"/>
      <c r="HQA49" s="126"/>
      <c r="HQB49" s="126"/>
      <c r="HQC49" s="126"/>
      <c r="HQD49" s="126"/>
      <c r="HQE49" s="126"/>
      <c r="HQF49" s="126"/>
      <c r="HQG49" s="126"/>
      <c r="HQH49" s="126"/>
      <c r="HQI49" s="126"/>
      <c r="HQJ49" s="126"/>
      <c r="HQK49" s="126"/>
      <c r="HQL49" s="126"/>
      <c r="HQM49" s="126"/>
      <c r="HQN49" s="126"/>
      <c r="HQO49" s="126"/>
      <c r="HQP49" s="126"/>
      <c r="HQQ49" s="126"/>
      <c r="HQR49" s="126"/>
      <c r="HQS49" s="126"/>
      <c r="HQT49" s="126"/>
      <c r="HQU49" s="126"/>
      <c r="HQV49" s="126"/>
      <c r="HQW49" s="126"/>
      <c r="HQX49" s="126"/>
      <c r="HQY49" s="126"/>
      <c r="HQZ49" s="126"/>
      <c r="HRA49" s="126"/>
      <c r="HRB49" s="126"/>
      <c r="HRC49" s="126"/>
      <c r="HRD49" s="126"/>
      <c r="HRE49" s="126"/>
      <c r="HRF49" s="126"/>
      <c r="HRG49" s="126"/>
      <c r="HRH49" s="126"/>
      <c r="HRI49" s="126"/>
      <c r="HRJ49" s="126"/>
      <c r="HRK49" s="126"/>
      <c r="HRL49" s="126"/>
      <c r="HRM49" s="126"/>
      <c r="HRN49" s="126"/>
      <c r="HRO49" s="126"/>
      <c r="HRP49" s="126"/>
      <c r="HRQ49" s="126"/>
      <c r="HRR49" s="126"/>
      <c r="HRS49" s="126"/>
      <c r="HRT49" s="126"/>
      <c r="HRU49" s="126"/>
      <c r="HRV49" s="126"/>
      <c r="HRW49" s="126"/>
      <c r="HRX49" s="126"/>
      <c r="HRY49" s="126"/>
      <c r="HRZ49" s="126"/>
      <c r="HSA49" s="126"/>
      <c r="HSB49" s="126"/>
      <c r="HSC49" s="126"/>
      <c r="HSD49" s="126"/>
      <c r="HSE49" s="126"/>
      <c r="HSF49" s="126"/>
      <c r="HSG49" s="126"/>
      <c r="HSH49" s="126"/>
      <c r="HSI49" s="126"/>
      <c r="HSJ49" s="126"/>
      <c r="HSK49" s="126"/>
      <c r="HSL49" s="126"/>
      <c r="HSM49" s="126"/>
      <c r="HSN49" s="126"/>
      <c r="HSO49" s="126"/>
      <c r="HSP49" s="126"/>
      <c r="HSQ49" s="126"/>
      <c r="HSR49" s="126"/>
      <c r="HSS49" s="126"/>
      <c r="HST49" s="126"/>
      <c r="HSU49" s="126"/>
      <c r="HSV49" s="126"/>
      <c r="HSW49" s="126"/>
      <c r="HSX49" s="126"/>
      <c r="HSY49" s="126"/>
      <c r="HSZ49" s="126"/>
      <c r="HTA49" s="126"/>
      <c r="HTB49" s="126"/>
      <c r="HTC49" s="126"/>
      <c r="HTD49" s="126"/>
      <c r="HTE49" s="126"/>
      <c r="HTF49" s="126"/>
      <c r="HTG49" s="126"/>
      <c r="HTH49" s="126"/>
      <c r="HTI49" s="126"/>
      <c r="HTJ49" s="126"/>
      <c r="HTK49" s="126"/>
      <c r="HTL49" s="126"/>
      <c r="HTM49" s="126"/>
      <c r="HTN49" s="126"/>
      <c r="HTO49" s="126"/>
      <c r="HTP49" s="126"/>
      <c r="HTQ49" s="126"/>
      <c r="HTR49" s="126"/>
      <c r="HTS49" s="126"/>
      <c r="HTT49" s="126"/>
      <c r="HTU49" s="126"/>
      <c r="HTV49" s="126"/>
      <c r="HTW49" s="126"/>
      <c r="HTX49" s="126"/>
      <c r="HTY49" s="126"/>
      <c r="HTZ49" s="126"/>
      <c r="HUA49" s="126"/>
      <c r="HUB49" s="126"/>
      <c r="HUC49" s="126"/>
      <c r="HUD49" s="126"/>
      <c r="HUE49" s="126"/>
      <c r="HUF49" s="126"/>
      <c r="HUG49" s="126"/>
      <c r="HUH49" s="126"/>
      <c r="HUI49" s="126"/>
      <c r="HUJ49" s="126"/>
      <c r="HUK49" s="126"/>
      <c r="HUL49" s="126"/>
      <c r="HUM49" s="126"/>
      <c r="HUN49" s="126"/>
      <c r="HUO49" s="126"/>
      <c r="HUP49" s="126"/>
      <c r="HUQ49" s="126"/>
      <c r="HUR49" s="126"/>
      <c r="HUS49" s="126"/>
      <c r="HUT49" s="126"/>
      <c r="HUU49" s="126"/>
      <c r="HUV49" s="126"/>
      <c r="HUW49" s="126"/>
      <c r="HUX49" s="126"/>
      <c r="HUY49" s="126"/>
      <c r="HUZ49" s="126"/>
      <c r="HVA49" s="126"/>
      <c r="HVB49" s="126"/>
      <c r="HVC49" s="126"/>
      <c r="HVD49" s="126"/>
      <c r="HVE49" s="126"/>
      <c r="HVF49" s="126"/>
      <c r="HVG49" s="126"/>
      <c r="HVH49" s="126"/>
      <c r="HVI49" s="126"/>
      <c r="HVJ49" s="126"/>
      <c r="HVK49" s="126"/>
      <c r="HVL49" s="126"/>
      <c r="HVM49" s="126"/>
      <c r="HVN49" s="126"/>
      <c r="HVO49" s="126"/>
      <c r="HVP49" s="126"/>
      <c r="HVQ49" s="126"/>
      <c r="HVR49" s="126"/>
      <c r="HVS49" s="126"/>
      <c r="HVT49" s="126"/>
      <c r="HVU49" s="126"/>
      <c r="HVV49" s="126"/>
      <c r="HVW49" s="126"/>
      <c r="HVX49" s="126"/>
      <c r="HVY49" s="126"/>
      <c r="HVZ49" s="126"/>
      <c r="HWA49" s="126"/>
      <c r="HWB49" s="126"/>
      <c r="HWC49" s="126"/>
      <c r="HWD49" s="126"/>
      <c r="HWE49" s="126"/>
      <c r="HWF49" s="126"/>
      <c r="HWG49" s="126"/>
      <c r="HWH49" s="126"/>
      <c r="HWI49" s="126"/>
      <c r="HWJ49" s="126"/>
      <c r="HWK49" s="126"/>
      <c r="HWL49" s="126"/>
      <c r="HWM49" s="126"/>
      <c r="HWN49" s="126"/>
      <c r="HWO49" s="126"/>
      <c r="HWP49" s="126"/>
      <c r="HWQ49" s="126"/>
      <c r="HWR49" s="126"/>
      <c r="HWS49" s="126"/>
      <c r="HWT49" s="126"/>
      <c r="HWU49" s="126"/>
      <c r="HWV49" s="126"/>
      <c r="HWW49" s="126"/>
      <c r="HWX49" s="126"/>
      <c r="HWY49" s="126"/>
      <c r="HWZ49" s="126"/>
      <c r="HXA49" s="126"/>
      <c r="HXB49" s="126"/>
      <c r="HXC49" s="126"/>
      <c r="HXD49" s="126"/>
      <c r="HXE49" s="126"/>
      <c r="HXF49" s="126"/>
      <c r="HXG49" s="126"/>
      <c r="HXH49" s="126"/>
      <c r="HXI49" s="126"/>
      <c r="HXJ49" s="126"/>
      <c r="HXK49" s="126"/>
      <c r="HXL49" s="126"/>
      <c r="HXM49" s="126"/>
      <c r="HXN49" s="126"/>
      <c r="HXO49" s="126"/>
      <c r="HXP49" s="126"/>
      <c r="HXQ49" s="126"/>
      <c r="HXR49" s="126"/>
      <c r="HXS49" s="126"/>
      <c r="HXT49" s="126"/>
      <c r="HXU49" s="126"/>
      <c r="HXV49" s="126"/>
      <c r="HXW49" s="126"/>
      <c r="HXX49" s="126"/>
      <c r="HXY49" s="126"/>
      <c r="HXZ49" s="126"/>
      <c r="HYA49" s="126"/>
      <c r="HYB49" s="126"/>
      <c r="HYC49" s="126"/>
      <c r="HYD49" s="126"/>
      <c r="HYE49" s="126"/>
      <c r="HYF49" s="126"/>
      <c r="HYG49" s="126"/>
      <c r="HYH49" s="126"/>
      <c r="HYI49" s="126"/>
      <c r="HYJ49" s="126"/>
      <c r="HYK49" s="126"/>
      <c r="HYL49" s="126"/>
      <c r="HYM49" s="126"/>
      <c r="HYN49" s="126"/>
      <c r="HYO49" s="126"/>
      <c r="HYP49" s="126"/>
      <c r="HYQ49" s="126"/>
      <c r="HYR49" s="126"/>
      <c r="HYS49" s="126"/>
      <c r="HYT49" s="126"/>
      <c r="HYU49" s="126"/>
      <c r="HYV49" s="126"/>
      <c r="HYW49" s="126"/>
      <c r="HYX49" s="126"/>
      <c r="HYY49" s="126"/>
      <c r="HYZ49" s="126"/>
      <c r="HZA49" s="126"/>
      <c r="HZB49" s="126"/>
      <c r="HZC49" s="126"/>
      <c r="HZD49" s="126"/>
      <c r="HZE49" s="126"/>
      <c r="HZF49" s="126"/>
      <c r="HZG49" s="126"/>
      <c r="HZH49" s="126"/>
      <c r="HZI49" s="126"/>
      <c r="HZJ49" s="126"/>
      <c r="HZK49" s="126"/>
      <c r="HZL49" s="126"/>
      <c r="HZM49" s="126"/>
      <c r="HZN49" s="126"/>
      <c r="HZO49" s="126"/>
      <c r="HZP49" s="126"/>
      <c r="HZQ49" s="126"/>
      <c r="HZR49" s="126"/>
      <c r="HZS49" s="126"/>
      <c r="HZT49" s="126"/>
      <c r="HZU49" s="126"/>
      <c r="HZV49" s="126"/>
      <c r="HZW49" s="126"/>
      <c r="HZX49" s="126"/>
      <c r="HZY49" s="126"/>
      <c r="HZZ49" s="126"/>
      <c r="IAA49" s="126"/>
      <c r="IAB49" s="126"/>
      <c r="IAC49" s="126"/>
      <c r="IAD49" s="126"/>
      <c r="IAE49" s="126"/>
      <c r="IAF49" s="126"/>
      <c r="IAG49" s="126"/>
      <c r="IAH49" s="126"/>
      <c r="IAI49" s="126"/>
      <c r="IAJ49" s="126"/>
      <c r="IAK49" s="126"/>
      <c r="IAL49" s="126"/>
      <c r="IAM49" s="126"/>
      <c r="IAN49" s="126"/>
      <c r="IAO49" s="126"/>
      <c r="IAP49" s="126"/>
      <c r="IAQ49" s="126"/>
      <c r="IAR49" s="126"/>
      <c r="IAS49" s="126"/>
      <c r="IAT49" s="126"/>
      <c r="IAU49" s="126"/>
      <c r="IAV49" s="126"/>
      <c r="IAW49" s="126"/>
      <c r="IAX49" s="126"/>
      <c r="IAY49" s="126"/>
      <c r="IAZ49" s="126"/>
      <c r="IBA49" s="126"/>
      <c r="IBB49" s="126"/>
      <c r="IBC49" s="126"/>
      <c r="IBD49" s="126"/>
      <c r="IBE49" s="126"/>
      <c r="IBF49" s="126"/>
      <c r="IBG49" s="126"/>
      <c r="IBH49" s="126"/>
      <c r="IBI49" s="126"/>
      <c r="IBJ49" s="126"/>
      <c r="IBK49" s="126"/>
      <c r="IBL49" s="126"/>
      <c r="IBM49" s="126"/>
      <c r="IBN49" s="126"/>
      <c r="IBO49" s="126"/>
      <c r="IBP49" s="126"/>
      <c r="IBQ49" s="126"/>
      <c r="IBR49" s="126"/>
      <c r="IBS49" s="126"/>
      <c r="IBT49" s="126"/>
      <c r="IBU49" s="126"/>
      <c r="IBV49" s="126"/>
      <c r="IBW49" s="126"/>
      <c r="IBX49" s="126"/>
      <c r="IBY49" s="126"/>
      <c r="IBZ49" s="126"/>
      <c r="ICA49" s="126"/>
      <c r="ICB49" s="126"/>
      <c r="ICC49" s="126"/>
      <c r="ICD49" s="126"/>
      <c r="ICE49" s="126"/>
      <c r="ICF49" s="126"/>
      <c r="ICG49" s="126"/>
      <c r="ICH49" s="126"/>
      <c r="ICI49" s="126"/>
      <c r="ICJ49" s="126"/>
      <c r="ICK49" s="126"/>
      <c r="ICL49" s="126"/>
      <c r="ICM49" s="126"/>
      <c r="ICN49" s="126"/>
      <c r="ICO49" s="126"/>
      <c r="ICP49" s="126"/>
      <c r="ICQ49" s="126"/>
      <c r="ICR49" s="126"/>
      <c r="ICS49" s="126"/>
      <c r="ICT49" s="126"/>
      <c r="ICU49" s="126"/>
      <c r="ICV49" s="126"/>
      <c r="ICW49" s="126"/>
      <c r="ICX49" s="126"/>
      <c r="ICY49" s="126"/>
      <c r="ICZ49" s="126"/>
      <c r="IDA49" s="126"/>
      <c r="IDB49" s="126"/>
      <c r="IDC49" s="126"/>
      <c r="IDD49" s="126"/>
      <c r="IDE49" s="126"/>
      <c r="IDF49" s="126"/>
      <c r="IDG49" s="126"/>
      <c r="IDH49" s="126"/>
      <c r="IDI49" s="126"/>
      <c r="IDJ49" s="126"/>
      <c r="IDK49" s="126"/>
      <c r="IDL49" s="126"/>
      <c r="IDM49" s="126"/>
      <c r="IDN49" s="126"/>
      <c r="IDO49" s="126"/>
      <c r="IDP49" s="126"/>
      <c r="IDQ49" s="126"/>
      <c r="IDR49" s="126"/>
      <c r="IDS49" s="126"/>
      <c r="IDT49" s="126"/>
      <c r="IDU49" s="126"/>
      <c r="IDV49" s="126"/>
      <c r="IDW49" s="126"/>
      <c r="IDX49" s="126"/>
      <c r="IDY49" s="126"/>
      <c r="IDZ49" s="126"/>
      <c r="IEA49" s="126"/>
      <c r="IEB49" s="126"/>
      <c r="IEC49" s="126"/>
      <c r="IED49" s="126"/>
      <c r="IEE49" s="126"/>
      <c r="IEF49" s="126"/>
      <c r="IEG49" s="126"/>
      <c r="IEH49" s="126"/>
      <c r="IEI49" s="126"/>
      <c r="IEJ49" s="126"/>
      <c r="IEK49" s="126"/>
      <c r="IEL49" s="126"/>
      <c r="IEM49" s="126"/>
      <c r="IEN49" s="126"/>
      <c r="IEO49" s="126"/>
      <c r="IEP49" s="126"/>
      <c r="IEQ49" s="126"/>
      <c r="IER49" s="126"/>
      <c r="IES49" s="126"/>
      <c r="IET49" s="126"/>
      <c r="IEU49" s="126"/>
      <c r="IEV49" s="126"/>
      <c r="IEW49" s="126"/>
      <c r="IEX49" s="126"/>
      <c r="IEY49" s="126"/>
      <c r="IEZ49" s="126"/>
      <c r="IFA49" s="126"/>
      <c r="IFB49" s="126"/>
      <c r="IFC49" s="126"/>
      <c r="IFD49" s="126"/>
      <c r="IFE49" s="126"/>
      <c r="IFF49" s="126"/>
      <c r="IFG49" s="126"/>
      <c r="IFH49" s="126"/>
      <c r="IFI49" s="126"/>
      <c r="IFJ49" s="126"/>
      <c r="IFK49" s="126"/>
      <c r="IFL49" s="126"/>
      <c r="IFM49" s="126"/>
      <c r="IFN49" s="126"/>
      <c r="IFO49" s="126"/>
      <c r="IFP49" s="126"/>
      <c r="IFQ49" s="126"/>
      <c r="IFR49" s="126"/>
      <c r="IFS49" s="126"/>
      <c r="IFT49" s="126"/>
      <c r="IFU49" s="126"/>
      <c r="IFV49" s="126"/>
      <c r="IFW49" s="126"/>
      <c r="IFX49" s="126"/>
      <c r="IFY49" s="126"/>
      <c r="IFZ49" s="126"/>
      <c r="IGA49" s="126"/>
      <c r="IGB49" s="126"/>
      <c r="IGC49" s="126"/>
      <c r="IGD49" s="126"/>
      <c r="IGE49" s="126"/>
      <c r="IGF49" s="126"/>
      <c r="IGG49" s="126"/>
      <c r="IGH49" s="126"/>
      <c r="IGI49" s="126"/>
      <c r="IGJ49" s="126"/>
      <c r="IGK49" s="126"/>
      <c r="IGL49" s="126"/>
      <c r="IGM49" s="126"/>
      <c r="IGN49" s="126"/>
      <c r="IGO49" s="126"/>
      <c r="IGP49" s="126"/>
      <c r="IGQ49" s="126"/>
      <c r="IGR49" s="126"/>
      <c r="IGS49" s="126"/>
      <c r="IGT49" s="126"/>
      <c r="IGU49" s="126"/>
      <c r="IGV49" s="126"/>
      <c r="IGW49" s="126"/>
      <c r="IGX49" s="126"/>
      <c r="IGY49" s="126"/>
      <c r="IGZ49" s="126"/>
      <c r="IHA49" s="126"/>
      <c r="IHB49" s="126"/>
      <c r="IHC49" s="126"/>
      <c r="IHD49" s="126"/>
      <c r="IHE49" s="126"/>
      <c r="IHF49" s="126"/>
      <c r="IHG49" s="126"/>
      <c r="IHH49" s="126"/>
      <c r="IHI49" s="126"/>
      <c r="IHJ49" s="126"/>
      <c r="IHK49" s="126"/>
      <c r="IHL49" s="126"/>
      <c r="IHM49" s="126"/>
      <c r="IHN49" s="126"/>
      <c r="IHO49" s="126"/>
      <c r="IHP49" s="126"/>
      <c r="IHQ49" s="126"/>
      <c r="IHR49" s="126"/>
      <c r="IHS49" s="126"/>
      <c r="IHT49" s="126"/>
      <c r="IHU49" s="126"/>
      <c r="IHV49" s="126"/>
      <c r="IHW49" s="126"/>
      <c r="IHX49" s="126"/>
      <c r="IHY49" s="126"/>
      <c r="IHZ49" s="126"/>
      <c r="IIA49" s="126"/>
      <c r="IIB49" s="126"/>
      <c r="IIC49" s="126"/>
      <c r="IID49" s="126"/>
      <c r="IIE49" s="126"/>
      <c r="IIF49" s="126"/>
      <c r="IIG49" s="126"/>
      <c r="IIH49" s="126"/>
      <c r="III49" s="126"/>
      <c r="IIJ49" s="126"/>
      <c r="IIK49" s="126"/>
      <c r="IIL49" s="126"/>
      <c r="IIM49" s="126"/>
      <c r="IIN49" s="126"/>
      <c r="IIO49" s="126"/>
      <c r="IIP49" s="126"/>
      <c r="IIQ49" s="126"/>
      <c r="IIR49" s="126"/>
      <c r="IIS49" s="126"/>
      <c r="IIT49" s="126"/>
      <c r="IIU49" s="126"/>
      <c r="IIV49" s="126"/>
      <c r="IIW49" s="126"/>
      <c r="IIX49" s="126"/>
      <c r="IIY49" s="126"/>
      <c r="IIZ49" s="126"/>
      <c r="IJA49" s="126"/>
      <c r="IJB49" s="126"/>
      <c r="IJC49" s="126"/>
      <c r="IJD49" s="126"/>
      <c r="IJE49" s="126"/>
      <c r="IJF49" s="126"/>
      <c r="IJG49" s="126"/>
      <c r="IJH49" s="126"/>
      <c r="IJI49" s="126"/>
      <c r="IJJ49" s="126"/>
      <c r="IJK49" s="126"/>
      <c r="IJL49" s="126"/>
      <c r="IJM49" s="126"/>
      <c r="IJN49" s="126"/>
      <c r="IJO49" s="126"/>
      <c r="IJP49" s="126"/>
      <c r="IJQ49" s="126"/>
      <c r="IJR49" s="126"/>
      <c r="IJS49" s="126"/>
      <c r="IJT49" s="126"/>
      <c r="IJU49" s="126"/>
      <c r="IJV49" s="126"/>
      <c r="IJW49" s="126"/>
      <c r="IJX49" s="126"/>
      <c r="IJY49" s="126"/>
      <c r="IJZ49" s="126"/>
      <c r="IKA49" s="126"/>
      <c r="IKB49" s="126"/>
      <c r="IKC49" s="126"/>
      <c r="IKD49" s="126"/>
      <c r="IKE49" s="126"/>
      <c r="IKF49" s="126"/>
      <c r="IKG49" s="126"/>
      <c r="IKH49" s="126"/>
      <c r="IKI49" s="126"/>
      <c r="IKJ49" s="126"/>
      <c r="IKK49" s="126"/>
      <c r="IKL49" s="126"/>
      <c r="IKM49" s="126"/>
      <c r="IKN49" s="126"/>
      <c r="IKO49" s="126"/>
      <c r="IKP49" s="126"/>
      <c r="IKQ49" s="126"/>
      <c r="IKR49" s="126"/>
      <c r="IKS49" s="126"/>
      <c r="IKT49" s="126"/>
      <c r="IKU49" s="126"/>
      <c r="IKV49" s="126"/>
      <c r="IKW49" s="126"/>
      <c r="IKX49" s="126"/>
      <c r="IKY49" s="126"/>
      <c r="IKZ49" s="126"/>
      <c r="ILA49" s="126"/>
      <c r="ILB49" s="126"/>
      <c r="ILC49" s="126"/>
      <c r="ILD49" s="126"/>
      <c r="ILE49" s="126"/>
      <c r="ILF49" s="126"/>
      <c r="ILG49" s="126"/>
      <c r="ILH49" s="126"/>
      <c r="ILI49" s="126"/>
      <c r="ILJ49" s="126"/>
      <c r="ILK49" s="126"/>
      <c r="ILL49" s="126"/>
      <c r="ILM49" s="126"/>
      <c r="ILN49" s="126"/>
      <c r="ILO49" s="126"/>
      <c r="ILP49" s="126"/>
      <c r="ILQ49" s="126"/>
      <c r="ILR49" s="126"/>
      <c r="ILS49" s="126"/>
      <c r="ILT49" s="126"/>
      <c r="ILU49" s="126"/>
      <c r="ILV49" s="126"/>
      <c r="ILW49" s="126"/>
      <c r="ILX49" s="126"/>
      <c r="ILY49" s="126"/>
      <c r="ILZ49" s="126"/>
      <c r="IMA49" s="126"/>
      <c r="IMB49" s="126"/>
      <c r="IMC49" s="126"/>
      <c r="IMD49" s="126"/>
      <c r="IME49" s="126"/>
      <c r="IMF49" s="126"/>
      <c r="IMG49" s="126"/>
      <c r="IMH49" s="126"/>
      <c r="IMI49" s="126"/>
      <c r="IMJ49" s="126"/>
      <c r="IMK49" s="126"/>
      <c r="IML49" s="126"/>
      <c r="IMM49" s="126"/>
      <c r="IMN49" s="126"/>
      <c r="IMO49" s="126"/>
      <c r="IMP49" s="126"/>
      <c r="IMQ49" s="126"/>
      <c r="IMR49" s="126"/>
      <c r="IMS49" s="126"/>
      <c r="IMT49" s="126"/>
      <c r="IMU49" s="126"/>
      <c r="IMV49" s="126"/>
      <c r="IMW49" s="126"/>
      <c r="IMX49" s="126"/>
      <c r="IMY49" s="126"/>
      <c r="IMZ49" s="126"/>
      <c r="INA49" s="126"/>
      <c r="INB49" s="126"/>
      <c r="INC49" s="126"/>
      <c r="IND49" s="126"/>
      <c r="INE49" s="126"/>
      <c r="INF49" s="126"/>
      <c r="ING49" s="126"/>
      <c r="INH49" s="126"/>
      <c r="INI49" s="126"/>
      <c r="INJ49" s="126"/>
      <c r="INK49" s="126"/>
      <c r="INL49" s="126"/>
      <c r="INM49" s="126"/>
      <c r="INN49" s="126"/>
      <c r="INO49" s="126"/>
      <c r="INP49" s="126"/>
      <c r="INQ49" s="126"/>
      <c r="INR49" s="126"/>
      <c r="INS49" s="126"/>
      <c r="INT49" s="126"/>
      <c r="INU49" s="126"/>
      <c r="INV49" s="126"/>
      <c r="INW49" s="126"/>
      <c r="INX49" s="126"/>
      <c r="INY49" s="126"/>
      <c r="INZ49" s="126"/>
      <c r="IOA49" s="126"/>
      <c r="IOB49" s="126"/>
      <c r="IOC49" s="126"/>
      <c r="IOD49" s="126"/>
      <c r="IOE49" s="126"/>
      <c r="IOF49" s="126"/>
      <c r="IOG49" s="126"/>
      <c r="IOH49" s="126"/>
      <c r="IOI49" s="126"/>
      <c r="IOJ49" s="126"/>
      <c r="IOK49" s="126"/>
      <c r="IOL49" s="126"/>
      <c r="IOM49" s="126"/>
      <c r="ION49" s="126"/>
      <c r="IOO49" s="126"/>
      <c r="IOP49" s="126"/>
      <c r="IOQ49" s="126"/>
      <c r="IOR49" s="126"/>
      <c r="IOS49" s="126"/>
      <c r="IOT49" s="126"/>
      <c r="IOU49" s="126"/>
      <c r="IOV49" s="126"/>
      <c r="IOW49" s="126"/>
      <c r="IOX49" s="126"/>
      <c r="IOY49" s="126"/>
      <c r="IOZ49" s="126"/>
      <c r="IPA49" s="126"/>
      <c r="IPB49" s="126"/>
      <c r="IPC49" s="126"/>
      <c r="IPD49" s="126"/>
      <c r="IPE49" s="126"/>
      <c r="IPF49" s="126"/>
      <c r="IPG49" s="126"/>
      <c r="IPH49" s="126"/>
      <c r="IPI49" s="126"/>
      <c r="IPJ49" s="126"/>
      <c r="IPK49" s="126"/>
      <c r="IPL49" s="126"/>
      <c r="IPM49" s="126"/>
      <c r="IPN49" s="126"/>
      <c r="IPO49" s="126"/>
      <c r="IPP49" s="126"/>
      <c r="IPQ49" s="126"/>
      <c r="IPR49" s="126"/>
      <c r="IPS49" s="126"/>
      <c r="IPT49" s="126"/>
      <c r="IPU49" s="126"/>
      <c r="IPV49" s="126"/>
      <c r="IPW49" s="126"/>
      <c r="IPX49" s="126"/>
      <c r="IPY49" s="126"/>
      <c r="IPZ49" s="126"/>
      <c r="IQA49" s="126"/>
      <c r="IQB49" s="126"/>
      <c r="IQC49" s="126"/>
      <c r="IQD49" s="126"/>
      <c r="IQE49" s="126"/>
      <c r="IQF49" s="126"/>
      <c r="IQG49" s="126"/>
      <c r="IQH49" s="126"/>
      <c r="IQI49" s="126"/>
      <c r="IQJ49" s="126"/>
      <c r="IQK49" s="126"/>
      <c r="IQL49" s="126"/>
      <c r="IQM49" s="126"/>
      <c r="IQN49" s="126"/>
      <c r="IQO49" s="126"/>
      <c r="IQP49" s="126"/>
      <c r="IQQ49" s="126"/>
      <c r="IQR49" s="126"/>
      <c r="IQS49" s="126"/>
      <c r="IQT49" s="126"/>
      <c r="IQU49" s="126"/>
      <c r="IQV49" s="126"/>
      <c r="IQW49" s="126"/>
      <c r="IQX49" s="126"/>
      <c r="IQY49" s="126"/>
      <c r="IQZ49" s="126"/>
      <c r="IRA49" s="126"/>
      <c r="IRB49" s="126"/>
      <c r="IRC49" s="126"/>
      <c r="IRD49" s="126"/>
      <c r="IRE49" s="126"/>
      <c r="IRF49" s="126"/>
      <c r="IRG49" s="126"/>
      <c r="IRH49" s="126"/>
      <c r="IRI49" s="126"/>
      <c r="IRJ49" s="126"/>
      <c r="IRK49" s="126"/>
      <c r="IRL49" s="126"/>
      <c r="IRM49" s="126"/>
      <c r="IRN49" s="126"/>
      <c r="IRO49" s="126"/>
      <c r="IRP49" s="126"/>
      <c r="IRQ49" s="126"/>
      <c r="IRR49" s="126"/>
      <c r="IRS49" s="126"/>
      <c r="IRT49" s="126"/>
      <c r="IRU49" s="126"/>
      <c r="IRV49" s="126"/>
      <c r="IRW49" s="126"/>
      <c r="IRX49" s="126"/>
      <c r="IRY49" s="126"/>
      <c r="IRZ49" s="126"/>
      <c r="ISA49" s="126"/>
      <c r="ISB49" s="126"/>
      <c r="ISC49" s="126"/>
      <c r="ISD49" s="126"/>
      <c r="ISE49" s="126"/>
      <c r="ISF49" s="126"/>
      <c r="ISG49" s="126"/>
      <c r="ISH49" s="126"/>
      <c r="ISI49" s="126"/>
      <c r="ISJ49" s="126"/>
      <c r="ISK49" s="126"/>
      <c r="ISL49" s="126"/>
      <c r="ISM49" s="126"/>
      <c r="ISN49" s="126"/>
      <c r="ISO49" s="126"/>
      <c r="ISP49" s="126"/>
      <c r="ISQ49" s="126"/>
      <c r="ISR49" s="126"/>
      <c r="ISS49" s="126"/>
      <c r="IST49" s="126"/>
      <c r="ISU49" s="126"/>
      <c r="ISV49" s="126"/>
      <c r="ISW49" s="126"/>
      <c r="ISX49" s="126"/>
      <c r="ISY49" s="126"/>
      <c r="ISZ49" s="126"/>
      <c r="ITA49" s="126"/>
      <c r="ITB49" s="126"/>
      <c r="ITC49" s="126"/>
      <c r="ITD49" s="126"/>
      <c r="ITE49" s="126"/>
      <c r="ITF49" s="126"/>
      <c r="ITG49" s="126"/>
      <c r="ITH49" s="126"/>
      <c r="ITI49" s="126"/>
      <c r="ITJ49" s="126"/>
      <c r="ITK49" s="126"/>
      <c r="ITL49" s="126"/>
      <c r="ITM49" s="126"/>
      <c r="ITN49" s="126"/>
      <c r="ITO49" s="126"/>
      <c r="ITP49" s="126"/>
      <c r="ITQ49" s="126"/>
      <c r="ITR49" s="126"/>
      <c r="ITS49" s="126"/>
      <c r="ITT49" s="126"/>
      <c r="ITU49" s="126"/>
      <c r="ITV49" s="126"/>
      <c r="ITW49" s="126"/>
      <c r="ITX49" s="126"/>
      <c r="ITY49" s="126"/>
      <c r="ITZ49" s="126"/>
      <c r="IUA49" s="126"/>
      <c r="IUB49" s="126"/>
      <c r="IUC49" s="126"/>
      <c r="IUD49" s="126"/>
      <c r="IUE49" s="126"/>
      <c r="IUF49" s="126"/>
      <c r="IUG49" s="126"/>
      <c r="IUH49" s="126"/>
      <c r="IUI49" s="126"/>
      <c r="IUJ49" s="126"/>
      <c r="IUK49" s="126"/>
      <c r="IUL49" s="126"/>
      <c r="IUM49" s="126"/>
      <c r="IUN49" s="126"/>
      <c r="IUO49" s="126"/>
      <c r="IUP49" s="126"/>
      <c r="IUQ49" s="126"/>
      <c r="IUR49" s="126"/>
      <c r="IUS49" s="126"/>
      <c r="IUT49" s="126"/>
      <c r="IUU49" s="126"/>
      <c r="IUV49" s="126"/>
      <c r="IUW49" s="126"/>
      <c r="IUX49" s="126"/>
      <c r="IUY49" s="126"/>
      <c r="IUZ49" s="126"/>
      <c r="IVA49" s="126"/>
      <c r="IVB49" s="126"/>
      <c r="IVC49" s="126"/>
      <c r="IVD49" s="126"/>
      <c r="IVE49" s="126"/>
      <c r="IVF49" s="126"/>
      <c r="IVG49" s="126"/>
      <c r="IVH49" s="126"/>
      <c r="IVI49" s="126"/>
      <c r="IVJ49" s="126"/>
      <c r="IVK49" s="126"/>
      <c r="IVL49" s="126"/>
      <c r="IVM49" s="126"/>
      <c r="IVN49" s="126"/>
      <c r="IVO49" s="126"/>
      <c r="IVP49" s="126"/>
      <c r="IVQ49" s="126"/>
      <c r="IVR49" s="126"/>
      <c r="IVS49" s="126"/>
      <c r="IVT49" s="126"/>
      <c r="IVU49" s="126"/>
      <c r="IVV49" s="126"/>
      <c r="IVW49" s="126"/>
      <c r="IVX49" s="126"/>
      <c r="IVY49" s="126"/>
      <c r="IVZ49" s="126"/>
      <c r="IWA49" s="126"/>
      <c r="IWB49" s="126"/>
      <c r="IWC49" s="126"/>
      <c r="IWD49" s="126"/>
      <c r="IWE49" s="126"/>
      <c r="IWF49" s="126"/>
      <c r="IWG49" s="126"/>
      <c r="IWH49" s="126"/>
      <c r="IWI49" s="126"/>
      <c r="IWJ49" s="126"/>
      <c r="IWK49" s="126"/>
      <c r="IWL49" s="126"/>
      <c r="IWM49" s="126"/>
      <c r="IWN49" s="126"/>
      <c r="IWO49" s="126"/>
      <c r="IWP49" s="126"/>
      <c r="IWQ49" s="126"/>
      <c r="IWR49" s="126"/>
      <c r="IWS49" s="126"/>
      <c r="IWT49" s="126"/>
      <c r="IWU49" s="126"/>
      <c r="IWV49" s="126"/>
      <c r="IWW49" s="126"/>
      <c r="IWX49" s="126"/>
      <c r="IWY49" s="126"/>
      <c r="IWZ49" s="126"/>
      <c r="IXA49" s="126"/>
      <c r="IXB49" s="126"/>
      <c r="IXC49" s="126"/>
      <c r="IXD49" s="126"/>
      <c r="IXE49" s="126"/>
      <c r="IXF49" s="126"/>
      <c r="IXG49" s="126"/>
      <c r="IXH49" s="126"/>
      <c r="IXI49" s="126"/>
      <c r="IXJ49" s="126"/>
      <c r="IXK49" s="126"/>
      <c r="IXL49" s="126"/>
      <c r="IXM49" s="126"/>
      <c r="IXN49" s="126"/>
      <c r="IXO49" s="126"/>
      <c r="IXP49" s="126"/>
      <c r="IXQ49" s="126"/>
      <c r="IXR49" s="126"/>
      <c r="IXS49" s="126"/>
      <c r="IXT49" s="126"/>
      <c r="IXU49" s="126"/>
      <c r="IXV49" s="126"/>
      <c r="IXW49" s="126"/>
      <c r="IXX49" s="126"/>
      <c r="IXY49" s="126"/>
      <c r="IXZ49" s="126"/>
      <c r="IYA49" s="126"/>
      <c r="IYB49" s="126"/>
      <c r="IYC49" s="126"/>
      <c r="IYD49" s="126"/>
      <c r="IYE49" s="126"/>
      <c r="IYF49" s="126"/>
      <c r="IYG49" s="126"/>
      <c r="IYH49" s="126"/>
      <c r="IYI49" s="126"/>
      <c r="IYJ49" s="126"/>
      <c r="IYK49" s="126"/>
      <c r="IYL49" s="126"/>
      <c r="IYM49" s="126"/>
      <c r="IYN49" s="126"/>
      <c r="IYO49" s="126"/>
      <c r="IYP49" s="126"/>
      <c r="IYQ49" s="126"/>
      <c r="IYR49" s="126"/>
      <c r="IYS49" s="126"/>
      <c r="IYT49" s="126"/>
      <c r="IYU49" s="126"/>
      <c r="IYV49" s="126"/>
      <c r="IYW49" s="126"/>
      <c r="IYX49" s="126"/>
      <c r="IYY49" s="126"/>
      <c r="IYZ49" s="126"/>
      <c r="IZA49" s="126"/>
      <c r="IZB49" s="126"/>
      <c r="IZC49" s="126"/>
      <c r="IZD49" s="126"/>
      <c r="IZE49" s="126"/>
      <c r="IZF49" s="126"/>
      <c r="IZG49" s="126"/>
      <c r="IZH49" s="126"/>
      <c r="IZI49" s="126"/>
      <c r="IZJ49" s="126"/>
      <c r="IZK49" s="126"/>
      <c r="IZL49" s="126"/>
      <c r="IZM49" s="126"/>
      <c r="IZN49" s="126"/>
      <c r="IZO49" s="126"/>
      <c r="IZP49" s="126"/>
      <c r="IZQ49" s="126"/>
      <c r="IZR49" s="126"/>
      <c r="IZS49" s="126"/>
      <c r="IZT49" s="126"/>
      <c r="IZU49" s="126"/>
      <c r="IZV49" s="126"/>
      <c r="IZW49" s="126"/>
      <c r="IZX49" s="126"/>
      <c r="IZY49" s="126"/>
      <c r="IZZ49" s="126"/>
      <c r="JAA49" s="126"/>
      <c r="JAB49" s="126"/>
      <c r="JAC49" s="126"/>
      <c r="JAD49" s="126"/>
      <c r="JAE49" s="126"/>
      <c r="JAF49" s="126"/>
      <c r="JAG49" s="126"/>
      <c r="JAH49" s="126"/>
      <c r="JAI49" s="126"/>
      <c r="JAJ49" s="126"/>
      <c r="JAK49" s="126"/>
      <c r="JAL49" s="126"/>
      <c r="JAM49" s="126"/>
      <c r="JAN49" s="126"/>
      <c r="JAO49" s="126"/>
      <c r="JAP49" s="126"/>
      <c r="JAQ49" s="126"/>
      <c r="JAR49" s="126"/>
      <c r="JAS49" s="126"/>
      <c r="JAT49" s="126"/>
      <c r="JAU49" s="126"/>
      <c r="JAV49" s="126"/>
      <c r="JAW49" s="126"/>
      <c r="JAX49" s="126"/>
      <c r="JAY49" s="126"/>
      <c r="JAZ49" s="126"/>
      <c r="JBA49" s="126"/>
      <c r="JBB49" s="126"/>
      <c r="JBC49" s="126"/>
      <c r="JBD49" s="126"/>
      <c r="JBE49" s="126"/>
      <c r="JBF49" s="126"/>
      <c r="JBG49" s="126"/>
      <c r="JBH49" s="126"/>
      <c r="JBI49" s="126"/>
      <c r="JBJ49" s="126"/>
      <c r="JBK49" s="126"/>
      <c r="JBL49" s="126"/>
      <c r="JBM49" s="126"/>
      <c r="JBN49" s="126"/>
      <c r="JBO49" s="126"/>
      <c r="JBP49" s="126"/>
      <c r="JBQ49" s="126"/>
      <c r="JBR49" s="126"/>
      <c r="JBS49" s="126"/>
      <c r="JBT49" s="126"/>
      <c r="JBU49" s="126"/>
      <c r="JBV49" s="126"/>
      <c r="JBW49" s="126"/>
      <c r="JBX49" s="126"/>
      <c r="JBY49" s="126"/>
      <c r="JBZ49" s="126"/>
      <c r="JCA49" s="126"/>
      <c r="JCB49" s="126"/>
      <c r="JCC49" s="126"/>
      <c r="JCD49" s="126"/>
      <c r="JCE49" s="126"/>
      <c r="JCF49" s="126"/>
      <c r="JCG49" s="126"/>
      <c r="JCH49" s="126"/>
      <c r="JCI49" s="126"/>
      <c r="JCJ49" s="126"/>
      <c r="JCK49" s="126"/>
      <c r="JCL49" s="126"/>
      <c r="JCM49" s="126"/>
      <c r="JCN49" s="126"/>
      <c r="JCO49" s="126"/>
      <c r="JCP49" s="126"/>
      <c r="JCQ49" s="126"/>
      <c r="JCR49" s="126"/>
      <c r="JCS49" s="126"/>
      <c r="JCT49" s="126"/>
      <c r="JCU49" s="126"/>
      <c r="JCV49" s="126"/>
      <c r="JCW49" s="126"/>
      <c r="JCX49" s="126"/>
      <c r="JCY49" s="126"/>
      <c r="JCZ49" s="126"/>
      <c r="JDA49" s="126"/>
      <c r="JDB49" s="126"/>
      <c r="JDC49" s="126"/>
      <c r="JDD49" s="126"/>
      <c r="JDE49" s="126"/>
      <c r="JDF49" s="126"/>
      <c r="JDG49" s="126"/>
      <c r="JDH49" s="126"/>
      <c r="JDI49" s="126"/>
      <c r="JDJ49" s="126"/>
      <c r="JDK49" s="126"/>
      <c r="JDL49" s="126"/>
      <c r="JDM49" s="126"/>
      <c r="JDN49" s="126"/>
      <c r="JDO49" s="126"/>
      <c r="JDP49" s="126"/>
      <c r="JDQ49" s="126"/>
      <c r="JDR49" s="126"/>
      <c r="JDS49" s="126"/>
      <c r="JDT49" s="126"/>
      <c r="JDU49" s="126"/>
      <c r="JDV49" s="126"/>
      <c r="JDW49" s="126"/>
      <c r="JDX49" s="126"/>
      <c r="JDY49" s="126"/>
      <c r="JDZ49" s="126"/>
      <c r="JEA49" s="126"/>
      <c r="JEB49" s="126"/>
      <c r="JEC49" s="126"/>
      <c r="JED49" s="126"/>
      <c r="JEE49" s="126"/>
      <c r="JEF49" s="126"/>
      <c r="JEG49" s="126"/>
      <c r="JEH49" s="126"/>
      <c r="JEI49" s="126"/>
      <c r="JEJ49" s="126"/>
      <c r="JEK49" s="126"/>
      <c r="JEL49" s="126"/>
      <c r="JEM49" s="126"/>
      <c r="JEN49" s="126"/>
      <c r="JEO49" s="126"/>
      <c r="JEP49" s="126"/>
      <c r="JEQ49" s="126"/>
      <c r="JER49" s="126"/>
      <c r="JES49" s="126"/>
      <c r="JET49" s="126"/>
      <c r="JEU49" s="126"/>
      <c r="JEV49" s="126"/>
      <c r="JEW49" s="126"/>
      <c r="JEX49" s="126"/>
      <c r="JEY49" s="126"/>
      <c r="JEZ49" s="126"/>
      <c r="JFA49" s="126"/>
      <c r="JFB49" s="126"/>
      <c r="JFC49" s="126"/>
      <c r="JFD49" s="126"/>
      <c r="JFE49" s="126"/>
      <c r="JFF49" s="126"/>
      <c r="JFG49" s="126"/>
      <c r="JFH49" s="126"/>
      <c r="JFI49" s="126"/>
      <c r="JFJ49" s="126"/>
      <c r="JFK49" s="126"/>
      <c r="JFL49" s="126"/>
      <c r="JFM49" s="126"/>
      <c r="JFN49" s="126"/>
      <c r="JFO49" s="126"/>
      <c r="JFP49" s="126"/>
      <c r="JFQ49" s="126"/>
      <c r="JFR49" s="126"/>
      <c r="JFS49" s="126"/>
      <c r="JFT49" s="126"/>
      <c r="JFU49" s="126"/>
      <c r="JFV49" s="126"/>
      <c r="JFW49" s="126"/>
      <c r="JFX49" s="126"/>
      <c r="JFY49" s="126"/>
      <c r="JFZ49" s="126"/>
      <c r="JGA49" s="126"/>
      <c r="JGB49" s="126"/>
      <c r="JGC49" s="126"/>
      <c r="JGD49" s="126"/>
      <c r="JGE49" s="126"/>
      <c r="JGF49" s="126"/>
      <c r="JGG49" s="126"/>
      <c r="JGH49" s="126"/>
      <c r="JGI49" s="126"/>
      <c r="JGJ49" s="126"/>
      <c r="JGK49" s="126"/>
      <c r="JGL49" s="126"/>
      <c r="JGM49" s="126"/>
      <c r="JGN49" s="126"/>
      <c r="JGO49" s="126"/>
      <c r="JGP49" s="126"/>
      <c r="JGQ49" s="126"/>
      <c r="JGR49" s="126"/>
      <c r="JGS49" s="126"/>
      <c r="JGT49" s="126"/>
      <c r="JGU49" s="126"/>
      <c r="JGV49" s="126"/>
      <c r="JGW49" s="126"/>
      <c r="JGX49" s="126"/>
      <c r="JGY49" s="126"/>
      <c r="JGZ49" s="126"/>
      <c r="JHA49" s="126"/>
      <c r="JHB49" s="126"/>
      <c r="JHC49" s="126"/>
      <c r="JHD49" s="126"/>
      <c r="JHE49" s="126"/>
      <c r="JHF49" s="126"/>
      <c r="JHG49" s="126"/>
      <c r="JHH49" s="126"/>
      <c r="JHI49" s="126"/>
      <c r="JHJ49" s="126"/>
      <c r="JHK49" s="126"/>
      <c r="JHL49" s="126"/>
      <c r="JHM49" s="126"/>
      <c r="JHN49" s="126"/>
      <c r="JHO49" s="126"/>
      <c r="JHP49" s="126"/>
      <c r="JHQ49" s="126"/>
      <c r="JHR49" s="126"/>
      <c r="JHS49" s="126"/>
      <c r="JHT49" s="126"/>
      <c r="JHU49" s="126"/>
      <c r="JHV49" s="126"/>
      <c r="JHW49" s="126"/>
      <c r="JHX49" s="126"/>
      <c r="JHY49" s="126"/>
      <c r="JHZ49" s="126"/>
      <c r="JIA49" s="126"/>
      <c r="JIB49" s="126"/>
      <c r="JIC49" s="126"/>
      <c r="JID49" s="126"/>
      <c r="JIE49" s="126"/>
      <c r="JIF49" s="126"/>
      <c r="JIG49" s="126"/>
      <c r="JIH49" s="126"/>
      <c r="JII49" s="126"/>
      <c r="JIJ49" s="126"/>
      <c r="JIK49" s="126"/>
      <c r="JIL49" s="126"/>
      <c r="JIM49" s="126"/>
      <c r="JIN49" s="126"/>
      <c r="JIO49" s="126"/>
      <c r="JIP49" s="126"/>
      <c r="JIQ49" s="126"/>
      <c r="JIR49" s="126"/>
      <c r="JIS49" s="126"/>
      <c r="JIT49" s="126"/>
      <c r="JIU49" s="126"/>
      <c r="JIV49" s="126"/>
      <c r="JIW49" s="126"/>
      <c r="JIX49" s="126"/>
      <c r="JIY49" s="126"/>
      <c r="JIZ49" s="126"/>
      <c r="JJA49" s="126"/>
      <c r="JJB49" s="126"/>
      <c r="JJC49" s="126"/>
      <c r="JJD49" s="126"/>
      <c r="JJE49" s="126"/>
      <c r="JJF49" s="126"/>
      <c r="JJG49" s="126"/>
      <c r="JJH49" s="126"/>
      <c r="JJI49" s="126"/>
      <c r="JJJ49" s="126"/>
      <c r="JJK49" s="126"/>
      <c r="JJL49" s="126"/>
      <c r="JJM49" s="126"/>
      <c r="JJN49" s="126"/>
      <c r="JJO49" s="126"/>
      <c r="JJP49" s="126"/>
      <c r="JJQ49" s="126"/>
      <c r="JJR49" s="126"/>
      <c r="JJS49" s="126"/>
      <c r="JJT49" s="126"/>
      <c r="JJU49" s="126"/>
      <c r="JJV49" s="126"/>
      <c r="JJW49" s="126"/>
      <c r="JJX49" s="126"/>
      <c r="JJY49" s="126"/>
      <c r="JJZ49" s="126"/>
      <c r="JKA49" s="126"/>
      <c r="JKB49" s="126"/>
      <c r="JKC49" s="126"/>
      <c r="JKD49" s="126"/>
      <c r="JKE49" s="126"/>
      <c r="JKF49" s="126"/>
      <c r="JKG49" s="126"/>
      <c r="JKH49" s="126"/>
      <c r="JKI49" s="126"/>
      <c r="JKJ49" s="126"/>
      <c r="JKK49" s="126"/>
      <c r="JKL49" s="126"/>
      <c r="JKM49" s="126"/>
      <c r="JKN49" s="126"/>
      <c r="JKO49" s="126"/>
      <c r="JKP49" s="126"/>
      <c r="JKQ49" s="126"/>
      <c r="JKR49" s="126"/>
      <c r="JKS49" s="126"/>
      <c r="JKT49" s="126"/>
      <c r="JKU49" s="126"/>
      <c r="JKV49" s="126"/>
      <c r="JKW49" s="126"/>
      <c r="JKX49" s="126"/>
      <c r="JKY49" s="126"/>
      <c r="JKZ49" s="126"/>
      <c r="JLA49" s="126"/>
      <c r="JLB49" s="126"/>
      <c r="JLC49" s="126"/>
      <c r="JLD49" s="126"/>
      <c r="JLE49" s="126"/>
      <c r="JLF49" s="126"/>
      <c r="JLG49" s="126"/>
      <c r="JLH49" s="126"/>
      <c r="JLI49" s="126"/>
      <c r="JLJ49" s="126"/>
      <c r="JLK49" s="126"/>
      <c r="JLL49" s="126"/>
      <c r="JLM49" s="126"/>
      <c r="JLN49" s="126"/>
      <c r="JLO49" s="126"/>
      <c r="JLP49" s="126"/>
      <c r="JLQ49" s="126"/>
      <c r="JLR49" s="126"/>
      <c r="JLS49" s="126"/>
      <c r="JLT49" s="126"/>
      <c r="JLU49" s="126"/>
      <c r="JLV49" s="126"/>
      <c r="JLW49" s="126"/>
      <c r="JLX49" s="126"/>
      <c r="JLY49" s="126"/>
      <c r="JLZ49" s="126"/>
      <c r="JMA49" s="126"/>
      <c r="JMB49" s="126"/>
      <c r="JMC49" s="126"/>
      <c r="JMD49" s="126"/>
      <c r="JME49" s="126"/>
      <c r="JMF49" s="126"/>
      <c r="JMG49" s="126"/>
      <c r="JMH49" s="126"/>
      <c r="JMI49" s="126"/>
      <c r="JMJ49" s="126"/>
      <c r="JMK49" s="126"/>
      <c r="JML49" s="126"/>
      <c r="JMM49" s="126"/>
      <c r="JMN49" s="126"/>
      <c r="JMO49" s="126"/>
      <c r="JMP49" s="126"/>
      <c r="JMQ49" s="126"/>
      <c r="JMR49" s="126"/>
      <c r="JMS49" s="126"/>
      <c r="JMT49" s="126"/>
      <c r="JMU49" s="126"/>
      <c r="JMV49" s="126"/>
      <c r="JMW49" s="126"/>
      <c r="JMX49" s="126"/>
      <c r="JMY49" s="126"/>
      <c r="JMZ49" s="126"/>
      <c r="JNA49" s="126"/>
      <c r="JNB49" s="126"/>
      <c r="JNC49" s="126"/>
      <c r="JND49" s="126"/>
      <c r="JNE49" s="126"/>
      <c r="JNF49" s="126"/>
      <c r="JNG49" s="126"/>
      <c r="JNH49" s="126"/>
      <c r="JNI49" s="126"/>
      <c r="JNJ49" s="126"/>
      <c r="JNK49" s="126"/>
      <c r="JNL49" s="126"/>
      <c r="JNM49" s="126"/>
      <c r="JNN49" s="126"/>
      <c r="JNO49" s="126"/>
      <c r="JNP49" s="126"/>
      <c r="JNQ49" s="126"/>
      <c r="JNR49" s="126"/>
      <c r="JNS49" s="126"/>
      <c r="JNT49" s="126"/>
      <c r="JNU49" s="126"/>
      <c r="JNV49" s="126"/>
      <c r="JNW49" s="126"/>
      <c r="JNX49" s="126"/>
      <c r="JNY49" s="126"/>
      <c r="JNZ49" s="126"/>
      <c r="JOA49" s="126"/>
      <c r="JOB49" s="126"/>
      <c r="JOC49" s="126"/>
      <c r="JOD49" s="126"/>
      <c r="JOE49" s="126"/>
      <c r="JOF49" s="126"/>
      <c r="JOG49" s="126"/>
      <c r="JOH49" s="126"/>
      <c r="JOI49" s="126"/>
      <c r="JOJ49" s="126"/>
      <c r="JOK49" s="126"/>
      <c r="JOL49" s="126"/>
      <c r="JOM49" s="126"/>
      <c r="JON49" s="126"/>
      <c r="JOO49" s="126"/>
      <c r="JOP49" s="126"/>
      <c r="JOQ49" s="126"/>
      <c r="JOR49" s="126"/>
      <c r="JOS49" s="126"/>
      <c r="JOT49" s="126"/>
      <c r="JOU49" s="126"/>
      <c r="JOV49" s="126"/>
      <c r="JOW49" s="126"/>
      <c r="JOX49" s="126"/>
      <c r="JOY49" s="126"/>
      <c r="JOZ49" s="126"/>
      <c r="JPA49" s="126"/>
      <c r="JPB49" s="126"/>
      <c r="JPC49" s="126"/>
      <c r="JPD49" s="126"/>
      <c r="JPE49" s="126"/>
      <c r="JPF49" s="126"/>
      <c r="JPG49" s="126"/>
      <c r="JPH49" s="126"/>
      <c r="JPI49" s="126"/>
      <c r="JPJ49" s="126"/>
      <c r="JPK49" s="126"/>
      <c r="JPL49" s="126"/>
      <c r="JPM49" s="126"/>
      <c r="JPN49" s="126"/>
      <c r="JPO49" s="126"/>
      <c r="JPP49" s="126"/>
      <c r="JPQ49" s="126"/>
      <c r="JPR49" s="126"/>
      <c r="JPS49" s="126"/>
      <c r="JPT49" s="126"/>
      <c r="JPU49" s="126"/>
      <c r="JPV49" s="126"/>
      <c r="JPW49" s="126"/>
      <c r="JPX49" s="126"/>
      <c r="JPY49" s="126"/>
      <c r="JPZ49" s="126"/>
      <c r="JQA49" s="126"/>
      <c r="JQB49" s="126"/>
      <c r="JQC49" s="126"/>
      <c r="JQD49" s="126"/>
      <c r="JQE49" s="126"/>
      <c r="JQF49" s="126"/>
      <c r="JQG49" s="126"/>
      <c r="JQH49" s="126"/>
      <c r="JQI49" s="126"/>
      <c r="JQJ49" s="126"/>
      <c r="JQK49" s="126"/>
      <c r="JQL49" s="126"/>
      <c r="JQM49" s="126"/>
      <c r="JQN49" s="126"/>
      <c r="JQO49" s="126"/>
      <c r="JQP49" s="126"/>
      <c r="JQQ49" s="126"/>
      <c r="JQR49" s="126"/>
      <c r="JQS49" s="126"/>
      <c r="JQT49" s="126"/>
      <c r="JQU49" s="126"/>
      <c r="JQV49" s="126"/>
      <c r="JQW49" s="126"/>
      <c r="JQX49" s="126"/>
      <c r="JQY49" s="126"/>
      <c r="JQZ49" s="126"/>
      <c r="JRA49" s="126"/>
      <c r="JRB49" s="126"/>
      <c r="JRC49" s="126"/>
      <c r="JRD49" s="126"/>
      <c r="JRE49" s="126"/>
      <c r="JRF49" s="126"/>
      <c r="JRG49" s="126"/>
      <c r="JRH49" s="126"/>
      <c r="JRI49" s="126"/>
      <c r="JRJ49" s="126"/>
      <c r="JRK49" s="126"/>
      <c r="JRL49" s="126"/>
      <c r="JRM49" s="126"/>
      <c r="JRN49" s="126"/>
      <c r="JRO49" s="126"/>
      <c r="JRP49" s="126"/>
      <c r="JRQ49" s="126"/>
      <c r="JRR49" s="126"/>
      <c r="JRS49" s="126"/>
      <c r="JRT49" s="126"/>
      <c r="JRU49" s="126"/>
      <c r="JRV49" s="126"/>
      <c r="JRW49" s="126"/>
      <c r="JRX49" s="126"/>
      <c r="JRY49" s="126"/>
      <c r="JRZ49" s="126"/>
      <c r="JSA49" s="126"/>
      <c r="JSB49" s="126"/>
      <c r="JSC49" s="126"/>
      <c r="JSD49" s="126"/>
      <c r="JSE49" s="126"/>
      <c r="JSF49" s="126"/>
      <c r="JSG49" s="126"/>
      <c r="JSH49" s="126"/>
      <c r="JSI49" s="126"/>
      <c r="JSJ49" s="126"/>
      <c r="JSK49" s="126"/>
      <c r="JSL49" s="126"/>
      <c r="JSM49" s="126"/>
      <c r="JSN49" s="126"/>
      <c r="JSO49" s="126"/>
      <c r="JSP49" s="126"/>
      <c r="JSQ49" s="126"/>
      <c r="JSR49" s="126"/>
      <c r="JSS49" s="126"/>
      <c r="JST49" s="126"/>
      <c r="JSU49" s="126"/>
      <c r="JSV49" s="126"/>
      <c r="JSW49" s="126"/>
      <c r="JSX49" s="126"/>
      <c r="JSY49" s="126"/>
      <c r="JSZ49" s="126"/>
      <c r="JTA49" s="126"/>
      <c r="JTB49" s="126"/>
      <c r="JTC49" s="126"/>
      <c r="JTD49" s="126"/>
      <c r="JTE49" s="126"/>
      <c r="JTF49" s="126"/>
      <c r="JTG49" s="126"/>
      <c r="JTH49" s="126"/>
      <c r="JTI49" s="126"/>
      <c r="JTJ49" s="126"/>
      <c r="JTK49" s="126"/>
      <c r="JTL49" s="126"/>
      <c r="JTM49" s="126"/>
      <c r="JTN49" s="126"/>
      <c r="JTO49" s="126"/>
      <c r="JTP49" s="126"/>
      <c r="JTQ49" s="126"/>
      <c r="JTR49" s="126"/>
      <c r="JTS49" s="126"/>
      <c r="JTT49" s="126"/>
      <c r="JTU49" s="126"/>
      <c r="JTV49" s="126"/>
      <c r="JTW49" s="126"/>
      <c r="JTX49" s="126"/>
      <c r="JTY49" s="126"/>
      <c r="JTZ49" s="126"/>
      <c r="JUA49" s="126"/>
      <c r="JUB49" s="126"/>
      <c r="JUC49" s="126"/>
      <c r="JUD49" s="126"/>
      <c r="JUE49" s="126"/>
      <c r="JUF49" s="126"/>
      <c r="JUG49" s="126"/>
      <c r="JUH49" s="126"/>
      <c r="JUI49" s="126"/>
      <c r="JUJ49" s="126"/>
      <c r="JUK49" s="126"/>
      <c r="JUL49" s="126"/>
      <c r="JUM49" s="126"/>
      <c r="JUN49" s="126"/>
      <c r="JUO49" s="126"/>
      <c r="JUP49" s="126"/>
      <c r="JUQ49" s="126"/>
      <c r="JUR49" s="126"/>
      <c r="JUS49" s="126"/>
      <c r="JUT49" s="126"/>
      <c r="JUU49" s="126"/>
      <c r="JUV49" s="126"/>
      <c r="JUW49" s="126"/>
      <c r="JUX49" s="126"/>
      <c r="JUY49" s="126"/>
      <c r="JUZ49" s="126"/>
      <c r="JVA49" s="126"/>
      <c r="JVB49" s="126"/>
      <c r="JVC49" s="126"/>
      <c r="JVD49" s="126"/>
      <c r="JVE49" s="126"/>
      <c r="JVF49" s="126"/>
      <c r="JVG49" s="126"/>
      <c r="JVH49" s="126"/>
      <c r="JVI49" s="126"/>
      <c r="JVJ49" s="126"/>
      <c r="JVK49" s="126"/>
      <c r="JVL49" s="126"/>
      <c r="JVM49" s="126"/>
      <c r="JVN49" s="126"/>
      <c r="JVO49" s="126"/>
      <c r="JVP49" s="126"/>
      <c r="JVQ49" s="126"/>
      <c r="JVR49" s="126"/>
      <c r="JVS49" s="126"/>
      <c r="JVT49" s="126"/>
      <c r="JVU49" s="126"/>
      <c r="JVV49" s="126"/>
      <c r="JVW49" s="126"/>
      <c r="JVX49" s="126"/>
      <c r="JVY49" s="126"/>
      <c r="JVZ49" s="126"/>
      <c r="JWA49" s="126"/>
      <c r="JWB49" s="126"/>
      <c r="JWC49" s="126"/>
      <c r="JWD49" s="126"/>
      <c r="JWE49" s="126"/>
      <c r="JWF49" s="126"/>
      <c r="JWG49" s="126"/>
      <c r="JWH49" s="126"/>
      <c r="JWI49" s="126"/>
      <c r="JWJ49" s="126"/>
      <c r="JWK49" s="126"/>
      <c r="JWL49" s="126"/>
      <c r="JWM49" s="126"/>
      <c r="JWN49" s="126"/>
      <c r="JWO49" s="126"/>
      <c r="JWP49" s="126"/>
      <c r="JWQ49" s="126"/>
      <c r="JWR49" s="126"/>
      <c r="JWS49" s="126"/>
      <c r="JWT49" s="126"/>
      <c r="JWU49" s="126"/>
      <c r="JWV49" s="126"/>
      <c r="JWW49" s="126"/>
      <c r="JWX49" s="126"/>
      <c r="JWY49" s="126"/>
      <c r="JWZ49" s="126"/>
      <c r="JXA49" s="126"/>
      <c r="JXB49" s="126"/>
      <c r="JXC49" s="126"/>
      <c r="JXD49" s="126"/>
      <c r="JXE49" s="126"/>
      <c r="JXF49" s="126"/>
      <c r="JXG49" s="126"/>
      <c r="JXH49" s="126"/>
      <c r="JXI49" s="126"/>
      <c r="JXJ49" s="126"/>
      <c r="JXK49" s="126"/>
      <c r="JXL49" s="126"/>
      <c r="JXM49" s="126"/>
      <c r="JXN49" s="126"/>
      <c r="JXO49" s="126"/>
      <c r="JXP49" s="126"/>
      <c r="JXQ49" s="126"/>
      <c r="JXR49" s="126"/>
      <c r="JXS49" s="126"/>
      <c r="JXT49" s="126"/>
      <c r="JXU49" s="126"/>
      <c r="JXV49" s="126"/>
      <c r="JXW49" s="126"/>
      <c r="JXX49" s="126"/>
      <c r="JXY49" s="126"/>
      <c r="JXZ49" s="126"/>
      <c r="JYA49" s="126"/>
      <c r="JYB49" s="126"/>
      <c r="JYC49" s="126"/>
      <c r="JYD49" s="126"/>
      <c r="JYE49" s="126"/>
      <c r="JYF49" s="126"/>
      <c r="JYG49" s="126"/>
      <c r="JYH49" s="126"/>
      <c r="JYI49" s="126"/>
      <c r="JYJ49" s="126"/>
      <c r="JYK49" s="126"/>
      <c r="JYL49" s="126"/>
      <c r="JYM49" s="126"/>
      <c r="JYN49" s="126"/>
      <c r="JYO49" s="126"/>
      <c r="JYP49" s="126"/>
      <c r="JYQ49" s="126"/>
      <c r="JYR49" s="126"/>
      <c r="JYS49" s="126"/>
      <c r="JYT49" s="126"/>
      <c r="JYU49" s="126"/>
      <c r="JYV49" s="126"/>
      <c r="JYW49" s="126"/>
      <c r="JYX49" s="126"/>
      <c r="JYY49" s="126"/>
      <c r="JYZ49" s="126"/>
      <c r="JZA49" s="126"/>
      <c r="JZB49" s="126"/>
      <c r="JZC49" s="126"/>
      <c r="JZD49" s="126"/>
      <c r="JZE49" s="126"/>
      <c r="JZF49" s="126"/>
      <c r="JZG49" s="126"/>
      <c r="JZH49" s="126"/>
      <c r="JZI49" s="126"/>
      <c r="JZJ49" s="126"/>
      <c r="JZK49" s="126"/>
      <c r="JZL49" s="126"/>
      <c r="JZM49" s="126"/>
      <c r="JZN49" s="126"/>
      <c r="JZO49" s="126"/>
      <c r="JZP49" s="126"/>
      <c r="JZQ49" s="126"/>
      <c r="JZR49" s="126"/>
      <c r="JZS49" s="126"/>
      <c r="JZT49" s="126"/>
      <c r="JZU49" s="126"/>
      <c r="JZV49" s="126"/>
      <c r="JZW49" s="126"/>
      <c r="JZX49" s="126"/>
      <c r="JZY49" s="126"/>
      <c r="JZZ49" s="126"/>
      <c r="KAA49" s="126"/>
      <c r="KAB49" s="126"/>
      <c r="KAC49" s="126"/>
      <c r="KAD49" s="126"/>
      <c r="KAE49" s="126"/>
      <c r="KAF49" s="126"/>
      <c r="KAG49" s="126"/>
      <c r="KAH49" s="126"/>
      <c r="KAI49" s="126"/>
      <c r="KAJ49" s="126"/>
      <c r="KAK49" s="126"/>
      <c r="KAL49" s="126"/>
      <c r="KAM49" s="126"/>
      <c r="KAN49" s="126"/>
      <c r="KAO49" s="126"/>
      <c r="KAP49" s="126"/>
      <c r="KAQ49" s="126"/>
      <c r="KAR49" s="126"/>
      <c r="KAS49" s="126"/>
      <c r="KAT49" s="126"/>
      <c r="KAU49" s="126"/>
      <c r="KAV49" s="126"/>
      <c r="KAW49" s="126"/>
      <c r="KAX49" s="126"/>
      <c r="KAY49" s="126"/>
      <c r="KAZ49" s="126"/>
      <c r="KBA49" s="126"/>
      <c r="KBB49" s="126"/>
      <c r="KBC49" s="126"/>
      <c r="KBD49" s="126"/>
      <c r="KBE49" s="126"/>
      <c r="KBF49" s="126"/>
      <c r="KBG49" s="126"/>
      <c r="KBH49" s="126"/>
      <c r="KBI49" s="126"/>
      <c r="KBJ49" s="126"/>
      <c r="KBK49" s="126"/>
      <c r="KBL49" s="126"/>
      <c r="KBM49" s="126"/>
      <c r="KBN49" s="126"/>
      <c r="KBO49" s="126"/>
      <c r="KBP49" s="126"/>
      <c r="KBQ49" s="126"/>
      <c r="KBR49" s="126"/>
      <c r="KBS49" s="126"/>
      <c r="KBT49" s="126"/>
      <c r="KBU49" s="126"/>
      <c r="KBV49" s="126"/>
      <c r="KBW49" s="126"/>
      <c r="KBX49" s="126"/>
      <c r="KBY49" s="126"/>
      <c r="KBZ49" s="126"/>
      <c r="KCA49" s="126"/>
      <c r="KCB49" s="126"/>
      <c r="KCC49" s="126"/>
      <c r="KCD49" s="126"/>
      <c r="KCE49" s="126"/>
      <c r="KCF49" s="126"/>
      <c r="KCG49" s="126"/>
      <c r="KCH49" s="126"/>
      <c r="KCI49" s="126"/>
      <c r="KCJ49" s="126"/>
      <c r="KCK49" s="126"/>
      <c r="KCL49" s="126"/>
      <c r="KCM49" s="126"/>
      <c r="KCN49" s="126"/>
      <c r="KCO49" s="126"/>
      <c r="KCP49" s="126"/>
      <c r="KCQ49" s="126"/>
      <c r="KCR49" s="126"/>
      <c r="KCS49" s="126"/>
      <c r="KCT49" s="126"/>
      <c r="KCU49" s="126"/>
      <c r="KCV49" s="126"/>
      <c r="KCW49" s="126"/>
      <c r="KCX49" s="126"/>
      <c r="KCY49" s="126"/>
      <c r="KCZ49" s="126"/>
      <c r="KDA49" s="126"/>
      <c r="KDB49" s="126"/>
      <c r="KDC49" s="126"/>
      <c r="KDD49" s="126"/>
      <c r="KDE49" s="126"/>
      <c r="KDF49" s="126"/>
      <c r="KDG49" s="126"/>
      <c r="KDH49" s="126"/>
      <c r="KDI49" s="126"/>
      <c r="KDJ49" s="126"/>
      <c r="KDK49" s="126"/>
      <c r="KDL49" s="126"/>
      <c r="KDM49" s="126"/>
      <c r="KDN49" s="126"/>
      <c r="KDO49" s="126"/>
      <c r="KDP49" s="126"/>
      <c r="KDQ49" s="126"/>
      <c r="KDR49" s="126"/>
      <c r="KDS49" s="126"/>
      <c r="KDT49" s="126"/>
      <c r="KDU49" s="126"/>
      <c r="KDV49" s="126"/>
      <c r="KDW49" s="126"/>
      <c r="KDX49" s="126"/>
      <c r="KDY49" s="126"/>
      <c r="KDZ49" s="126"/>
      <c r="KEA49" s="126"/>
      <c r="KEB49" s="126"/>
      <c r="KEC49" s="126"/>
      <c r="KED49" s="126"/>
      <c r="KEE49" s="126"/>
      <c r="KEF49" s="126"/>
      <c r="KEG49" s="126"/>
      <c r="KEH49" s="126"/>
      <c r="KEI49" s="126"/>
      <c r="KEJ49" s="126"/>
      <c r="KEK49" s="126"/>
      <c r="KEL49" s="126"/>
      <c r="KEM49" s="126"/>
      <c r="KEN49" s="126"/>
      <c r="KEO49" s="126"/>
      <c r="KEP49" s="126"/>
      <c r="KEQ49" s="126"/>
      <c r="KER49" s="126"/>
      <c r="KES49" s="126"/>
      <c r="KET49" s="126"/>
      <c r="KEU49" s="126"/>
      <c r="KEV49" s="126"/>
      <c r="KEW49" s="126"/>
      <c r="KEX49" s="126"/>
      <c r="KEY49" s="126"/>
      <c r="KEZ49" s="126"/>
      <c r="KFA49" s="126"/>
      <c r="KFB49" s="126"/>
      <c r="KFC49" s="126"/>
      <c r="KFD49" s="126"/>
      <c r="KFE49" s="126"/>
      <c r="KFF49" s="126"/>
      <c r="KFG49" s="126"/>
      <c r="KFH49" s="126"/>
      <c r="KFI49" s="126"/>
      <c r="KFJ49" s="126"/>
      <c r="KFK49" s="126"/>
      <c r="KFL49" s="126"/>
      <c r="KFM49" s="126"/>
      <c r="KFN49" s="126"/>
      <c r="KFO49" s="126"/>
      <c r="KFP49" s="126"/>
      <c r="KFQ49" s="126"/>
      <c r="KFR49" s="126"/>
      <c r="KFS49" s="126"/>
      <c r="KFT49" s="126"/>
      <c r="KFU49" s="126"/>
      <c r="KFV49" s="126"/>
      <c r="KFW49" s="126"/>
      <c r="KFX49" s="126"/>
      <c r="KFY49" s="126"/>
      <c r="KFZ49" s="126"/>
      <c r="KGA49" s="126"/>
      <c r="KGB49" s="126"/>
      <c r="KGC49" s="126"/>
      <c r="KGD49" s="126"/>
      <c r="KGE49" s="126"/>
      <c r="KGF49" s="126"/>
      <c r="KGG49" s="126"/>
      <c r="KGH49" s="126"/>
      <c r="KGI49" s="126"/>
      <c r="KGJ49" s="126"/>
      <c r="KGK49" s="126"/>
      <c r="KGL49" s="126"/>
      <c r="KGM49" s="126"/>
      <c r="KGN49" s="126"/>
      <c r="KGO49" s="126"/>
      <c r="KGP49" s="126"/>
      <c r="KGQ49" s="126"/>
      <c r="KGR49" s="126"/>
      <c r="KGS49" s="126"/>
      <c r="KGT49" s="126"/>
      <c r="KGU49" s="126"/>
      <c r="KGV49" s="126"/>
      <c r="KGW49" s="126"/>
      <c r="KGX49" s="126"/>
      <c r="KGY49" s="126"/>
      <c r="KGZ49" s="126"/>
      <c r="KHA49" s="126"/>
      <c r="KHB49" s="126"/>
      <c r="KHC49" s="126"/>
      <c r="KHD49" s="126"/>
      <c r="KHE49" s="126"/>
      <c r="KHF49" s="126"/>
      <c r="KHG49" s="126"/>
      <c r="KHH49" s="126"/>
      <c r="KHI49" s="126"/>
      <c r="KHJ49" s="126"/>
      <c r="KHK49" s="126"/>
      <c r="KHL49" s="126"/>
      <c r="KHM49" s="126"/>
      <c r="KHN49" s="126"/>
      <c r="KHO49" s="126"/>
      <c r="KHP49" s="126"/>
      <c r="KHQ49" s="126"/>
      <c r="KHR49" s="126"/>
      <c r="KHS49" s="126"/>
      <c r="KHT49" s="126"/>
      <c r="KHU49" s="126"/>
      <c r="KHV49" s="126"/>
      <c r="KHW49" s="126"/>
      <c r="KHX49" s="126"/>
      <c r="KHY49" s="126"/>
      <c r="KHZ49" s="126"/>
      <c r="KIA49" s="126"/>
      <c r="KIB49" s="126"/>
      <c r="KIC49" s="126"/>
      <c r="KID49" s="126"/>
      <c r="KIE49" s="126"/>
      <c r="KIF49" s="126"/>
      <c r="KIG49" s="126"/>
      <c r="KIH49" s="126"/>
      <c r="KII49" s="126"/>
      <c r="KIJ49" s="126"/>
      <c r="KIK49" s="126"/>
      <c r="KIL49" s="126"/>
      <c r="KIM49" s="126"/>
      <c r="KIN49" s="126"/>
      <c r="KIO49" s="126"/>
      <c r="KIP49" s="126"/>
      <c r="KIQ49" s="126"/>
      <c r="KIR49" s="126"/>
      <c r="KIS49" s="126"/>
      <c r="KIT49" s="126"/>
      <c r="KIU49" s="126"/>
      <c r="KIV49" s="126"/>
      <c r="KIW49" s="126"/>
      <c r="KIX49" s="126"/>
      <c r="KIY49" s="126"/>
      <c r="KIZ49" s="126"/>
      <c r="KJA49" s="126"/>
      <c r="KJB49" s="126"/>
      <c r="KJC49" s="126"/>
      <c r="KJD49" s="126"/>
      <c r="KJE49" s="126"/>
      <c r="KJF49" s="126"/>
      <c r="KJG49" s="126"/>
      <c r="KJH49" s="126"/>
      <c r="KJI49" s="126"/>
      <c r="KJJ49" s="126"/>
      <c r="KJK49" s="126"/>
      <c r="KJL49" s="126"/>
      <c r="KJM49" s="126"/>
      <c r="KJN49" s="126"/>
      <c r="KJO49" s="126"/>
      <c r="KJP49" s="126"/>
      <c r="KJQ49" s="126"/>
      <c r="KJR49" s="126"/>
      <c r="KJS49" s="126"/>
      <c r="KJT49" s="126"/>
      <c r="KJU49" s="126"/>
      <c r="KJV49" s="126"/>
      <c r="KJW49" s="126"/>
      <c r="KJX49" s="126"/>
      <c r="KJY49" s="126"/>
      <c r="KJZ49" s="126"/>
      <c r="KKA49" s="126"/>
      <c r="KKB49" s="126"/>
      <c r="KKC49" s="126"/>
      <c r="KKD49" s="126"/>
      <c r="KKE49" s="126"/>
      <c r="KKF49" s="126"/>
      <c r="KKG49" s="126"/>
      <c r="KKH49" s="126"/>
      <c r="KKI49" s="126"/>
      <c r="KKJ49" s="126"/>
      <c r="KKK49" s="126"/>
      <c r="KKL49" s="126"/>
      <c r="KKM49" s="126"/>
      <c r="KKN49" s="126"/>
      <c r="KKO49" s="126"/>
      <c r="KKP49" s="126"/>
      <c r="KKQ49" s="126"/>
      <c r="KKR49" s="126"/>
      <c r="KKS49" s="126"/>
      <c r="KKT49" s="126"/>
      <c r="KKU49" s="126"/>
      <c r="KKV49" s="126"/>
      <c r="KKW49" s="126"/>
      <c r="KKX49" s="126"/>
      <c r="KKY49" s="126"/>
      <c r="KKZ49" s="126"/>
      <c r="KLA49" s="126"/>
      <c r="KLB49" s="126"/>
      <c r="KLC49" s="126"/>
      <c r="KLD49" s="126"/>
      <c r="KLE49" s="126"/>
      <c r="KLF49" s="126"/>
      <c r="KLG49" s="126"/>
      <c r="KLH49" s="126"/>
      <c r="KLI49" s="126"/>
      <c r="KLJ49" s="126"/>
      <c r="KLK49" s="126"/>
      <c r="KLL49" s="126"/>
      <c r="KLM49" s="126"/>
      <c r="KLN49" s="126"/>
      <c r="KLO49" s="126"/>
      <c r="KLP49" s="126"/>
      <c r="KLQ49" s="126"/>
      <c r="KLR49" s="126"/>
      <c r="KLS49" s="126"/>
      <c r="KLT49" s="126"/>
      <c r="KLU49" s="126"/>
      <c r="KLV49" s="126"/>
      <c r="KLW49" s="126"/>
      <c r="KLX49" s="126"/>
      <c r="KLY49" s="126"/>
      <c r="KLZ49" s="126"/>
      <c r="KMA49" s="126"/>
      <c r="KMB49" s="126"/>
      <c r="KMC49" s="126"/>
      <c r="KMD49" s="126"/>
      <c r="KME49" s="126"/>
      <c r="KMF49" s="126"/>
      <c r="KMG49" s="126"/>
      <c r="KMH49" s="126"/>
      <c r="KMI49" s="126"/>
      <c r="KMJ49" s="126"/>
      <c r="KMK49" s="126"/>
      <c r="KML49" s="126"/>
      <c r="KMM49" s="126"/>
      <c r="KMN49" s="126"/>
      <c r="KMO49" s="126"/>
      <c r="KMP49" s="126"/>
      <c r="KMQ49" s="126"/>
      <c r="KMR49" s="126"/>
      <c r="KMS49" s="126"/>
      <c r="KMT49" s="126"/>
      <c r="KMU49" s="126"/>
      <c r="KMV49" s="126"/>
      <c r="KMW49" s="126"/>
      <c r="KMX49" s="126"/>
      <c r="KMY49" s="126"/>
      <c r="KMZ49" s="126"/>
      <c r="KNA49" s="126"/>
      <c r="KNB49" s="126"/>
      <c r="KNC49" s="126"/>
      <c r="KND49" s="126"/>
      <c r="KNE49" s="126"/>
      <c r="KNF49" s="126"/>
      <c r="KNG49" s="126"/>
      <c r="KNH49" s="126"/>
      <c r="KNI49" s="126"/>
      <c r="KNJ49" s="126"/>
      <c r="KNK49" s="126"/>
      <c r="KNL49" s="126"/>
      <c r="KNM49" s="126"/>
      <c r="KNN49" s="126"/>
      <c r="KNO49" s="126"/>
      <c r="KNP49" s="126"/>
      <c r="KNQ49" s="126"/>
      <c r="KNR49" s="126"/>
      <c r="KNS49" s="126"/>
      <c r="KNT49" s="126"/>
      <c r="KNU49" s="126"/>
      <c r="KNV49" s="126"/>
      <c r="KNW49" s="126"/>
      <c r="KNX49" s="126"/>
      <c r="KNY49" s="126"/>
      <c r="KNZ49" s="126"/>
      <c r="KOA49" s="126"/>
      <c r="KOB49" s="126"/>
      <c r="KOC49" s="126"/>
      <c r="KOD49" s="126"/>
      <c r="KOE49" s="126"/>
      <c r="KOF49" s="126"/>
      <c r="KOG49" s="126"/>
      <c r="KOH49" s="126"/>
      <c r="KOI49" s="126"/>
      <c r="KOJ49" s="126"/>
      <c r="KOK49" s="126"/>
      <c r="KOL49" s="126"/>
      <c r="KOM49" s="126"/>
      <c r="KON49" s="126"/>
      <c r="KOO49" s="126"/>
      <c r="KOP49" s="126"/>
      <c r="KOQ49" s="126"/>
      <c r="KOR49" s="126"/>
      <c r="KOS49" s="126"/>
      <c r="KOT49" s="126"/>
      <c r="KOU49" s="126"/>
      <c r="KOV49" s="126"/>
      <c r="KOW49" s="126"/>
      <c r="KOX49" s="126"/>
      <c r="KOY49" s="126"/>
      <c r="KOZ49" s="126"/>
      <c r="KPA49" s="126"/>
      <c r="KPB49" s="126"/>
      <c r="KPC49" s="126"/>
      <c r="KPD49" s="126"/>
      <c r="KPE49" s="126"/>
      <c r="KPF49" s="126"/>
      <c r="KPG49" s="126"/>
      <c r="KPH49" s="126"/>
      <c r="KPI49" s="126"/>
      <c r="KPJ49" s="126"/>
      <c r="KPK49" s="126"/>
      <c r="KPL49" s="126"/>
      <c r="KPM49" s="126"/>
      <c r="KPN49" s="126"/>
      <c r="KPO49" s="126"/>
      <c r="KPP49" s="126"/>
      <c r="KPQ49" s="126"/>
      <c r="KPR49" s="126"/>
      <c r="KPS49" s="126"/>
      <c r="KPT49" s="126"/>
      <c r="KPU49" s="126"/>
      <c r="KPV49" s="126"/>
      <c r="KPW49" s="126"/>
      <c r="KPX49" s="126"/>
      <c r="KPY49" s="126"/>
      <c r="KPZ49" s="126"/>
      <c r="KQA49" s="126"/>
      <c r="KQB49" s="126"/>
      <c r="KQC49" s="126"/>
      <c r="KQD49" s="126"/>
      <c r="KQE49" s="126"/>
      <c r="KQF49" s="126"/>
      <c r="KQG49" s="126"/>
      <c r="KQH49" s="126"/>
      <c r="KQI49" s="126"/>
      <c r="KQJ49" s="126"/>
      <c r="KQK49" s="126"/>
      <c r="KQL49" s="126"/>
      <c r="KQM49" s="126"/>
      <c r="KQN49" s="126"/>
      <c r="KQO49" s="126"/>
      <c r="KQP49" s="126"/>
      <c r="KQQ49" s="126"/>
      <c r="KQR49" s="126"/>
      <c r="KQS49" s="126"/>
      <c r="KQT49" s="126"/>
      <c r="KQU49" s="126"/>
      <c r="KQV49" s="126"/>
      <c r="KQW49" s="126"/>
      <c r="KQX49" s="126"/>
      <c r="KQY49" s="126"/>
      <c r="KQZ49" s="126"/>
      <c r="KRA49" s="126"/>
      <c r="KRB49" s="126"/>
      <c r="KRC49" s="126"/>
      <c r="KRD49" s="126"/>
      <c r="KRE49" s="126"/>
      <c r="KRF49" s="126"/>
      <c r="KRG49" s="126"/>
      <c r="KRH49" s="126"/>
      <c r="KRI49" s="126"/>
      <c r="KRJ49" s="126"/>
      <c r="KRK49" s="126"/>
      <c r="KRL49" s="126"/>
      <c r="KRM49" s="126"/>
      <c r="KRN49" s="126"/>
      <c r="KRO49" s="126"/>
      <c r="KRP49" s="126"/>
      <c r="KRQ49" s="126"/>
      <c r="KRR49" s="126"/>
      <c r="KRS49" s="126"/>
      <c r="KRT49" s="126"/>
      <c r="KRU49" s="126"/>
      <c r="KRV49" s="126"/>
      <c r="KRW49" s="126"/>
      <c r="KRX49" s="126"/>
      <c r="KRY49" s="126"/>
      <c r="KRZ49" s="126"/>
      <c r="KSA49" s="126"/>
      <c r="KSB49" s="126"/>
      <c r="KSC49" s="126"/>
      <c r="KSD49" s="126"/>
      <c r="KSE49" s="126"/>
      <c r="KSF49" s="126"/>
      <c r="KSG49" s="126"/>
      <c r="KSH49" s="126"/>
      <c r="KSI49" s="126"/>
      <c r="KSJ49" s="126"/>
      <c r="KSK49" s="126"/>
      <c r="KSL49" s="126"/>
      <c r="KSM49" s="126"/>
      <c r="KSN49" s="126"/>
      <c r="KSO49" s="126"/>
      <c r="KSP49" s="126"/>
      <c r="KSQ49" s="126"/>
      <c r="KSR49" s="126"/>
      <c r="KSS49" s="126"/>
      <c r="KST49" s="126"/>
      <c r="KSU49" s="126"/>
      <c r="KSV49" s="126"/>
      <c r="KSW49" s="126"/>
      <c r="KSX49" s="126"/>
      <c r="KSY49" s="126"/>
      <c r="KSZ49" s="126"/>
      <c r="KTA49" s="126"/>
      <c r="KTB49" s="126"/>
      <c r="KTC49" s="126"/>
      <c r="KTD49" s="126"/>
      <c r="KTE49" s="126"/>
      <c r="KTF49" s="126"/>
      <c r="KTG49" s="126"/>
      <c r="KTH49" s="126"/>
      <c r="KTI49" s="126"/>
      <c r="KTJ49" s="126"/>
      <c r="KTK49" s="126"/>
      <c r="KTL49" s="126"/>
      <c r="KTM49" s="126"/>
      <c r="KTN49" s="126"/>
      <c r="KTO49" s="126"/>
      <c r="KTP49" s="126"/>
      <c r="KTQ49" s="126"/>
      <c r="KTR49" s="126"/>
      <c r="KTS49" s="126"/>
      <c r="KTT49" s="126"/>
      <c r="KTU49" s="126"/>
      <c r="KTV49" s="126"/>
      <c r="KTW49" s="126"/>
      <c r="KTX49" s="126"/>
      <c r="KTY49" s="126"/>
      <c r="KTZ49" s="126"/>
      <c r="KUA49" s="126"/>
      <c r="KUB49" s="126"/>
      <c r="KUC49" s="126"/>
      <c r="KUD49" s="126"/>
      <c r="KUE49" s="126"/>
      <c r="KUF49" s="126"/>
      <c r="KUG49" s="126"/>
      <c r="KUH49" s="126"/>
      <c r="KUI49" s="126"/>
      <c r="KUJ49" s="126"/>
      <c r="KUK49" s="126"/>
      <c r="KUL49" s="126"/>
      <c r="KUM49" s="126"/>
      <c r="KUN49" s="126"/>
      <c r="KUO49" s="126"/>
      <c r="KUP49" s="126"/>
      <c r="KUQ49" s="126"/>
      <c r="KUR49" s="126"/>
      <c r="KUS49" s="126"/>
      <c r="KUT49" s="126"/>
      <c r="KUU49" s="126"/>
      <c r="KUV49" s="126"/>
      <c r="KUW49" s="126"/>
      <c r="KUX49" s="126"/>
      <c r="KUY49" s="126"/>
      <c r="KUZ49" s="126"/>
      <c r="KVA49" s="126"/>
      <c r="KVB49" s="126"/>
      <c r="KVC49" s="126"/>
      <c r="KVD49" s="126"/>
      <c r="KVE49" s="126"/>
      <c r="KVF49" s="126"/>
      <c r="KVG49" s="126"/>
      <c r="KVH49" s="126"/>
      <c r="KVI49" s="126"/>
      <c r="KVJ49" s="126"/>
      <c r="KVK49" s="126"/>
      <c r="KVL49" s="126"/>
      <c r="KVM49" s="126"/>
      <c r="KVN49" s="126"/>
      <c r="KVO49" s="126"/>
      <c r="KVP49" s="126"/>
      <c r="KVQ49" s="126"/>
      <c r="KVR49" s="126"/>
      <c r="KVS49" s="126"/>
      <c r="KVT49" s="126"/>
      <c r="KVU49" s="126"/>
      <c r="KVV49" s="126"/>
      <c r="KVW49" s="126"/>
      <c r="KVX49" s="126"/>
      <c r="KVY49" s="126"/>
      <c r="KVZ49" s="126"/>
      <c r="KWA49" s="126"/>
      <c r="KWB49" s="126"/>
      <c r="KWC49" s="126"/>
      <c r="KWD49" s="126"/>
      <c r="KWE49" s="126"/>
      <c r="KWF49" s="126"/>
      <c r="KWG49" s="126"/>
      <c r="KWH49" s="126"/>
      <c r="KWI49" s="126"/>
      <c r="KWJ49" s="126"/>
      <c r="KWK49" s="126"/>
      <c r="KWL49" s="126"/>
      <c r="KWM49" s="126"/>
      <c r="KWN49" s="126"/>
      <c r="KWO49" s="126"/>
      <c r="KWP49" s="126"/>
      <c r="KWQ49" s="126"/>
      <c r="KWR49" s="126"/>
      <c r="KWS49" s="126"/>
      <c r="KWT49" s="126"/>
      <c r="KWU49" s="126"/>
      <c r="KWV49" s="126"/>
      <c r="KWW49" s="126"/>
      <c r="KWX49" s="126"/>
      <c r="KWY49" s="126"/>
      <c r="KWZ49" s="126"/>
      <c r="KXA49" s="126"/>
      <c r="KXB49" s="126"/>
      <c r="KXC49" s="126"/>
      <c r="KXD49" s="126"/>
      <c r="KXE49" s="126"/>
      <c r="KXF49" s="126"/>
      <c r="KXG49" s="126"/>
      <c r="KXH49" s="126"/>
      <c r="KXI49" s="126"/>
      <c r="KXJ49" s="126"/>
      <c r="KXK49" s="126"/>
      <c r="KXL49" s="126"/>
      <c r="KXM49" s="126"/>
      <c r="KXN49" s="126"/>
      <c r="KXO49" s="126"/>
      <c r="KXP49" s="126"/>
      <c r="KXQ49" s="126"/>
      <c r="KXR49" s="126"/>
      <c r="KXS49" s="126"/>
      <c r="KXT49" s="126"/>
      <c r="KXU49" s="126"/>
      <c r="KXV49" s="126"/>
      <c r="KXW49" s="126"/>
      <c r="KXX49" s="126"/>
      <c r="KXY49" s="126"/>
      <c r="KXZ49" s="126"/>
      <c r="KYA49" s="126"/>
      <c r="KYB49" s="126"/>
      <c r="KYC49" s="126"/>
      <c r="KYD49" s="126"/>
      <c r="KYE49" s="126"/>
      <c r="KYF49" s="126"/>
      <c r="KYG49" s="126"/>
      <c r="KYH49" s="126"/>
      <c r="KYI49" s="126"/>
      <c r="KYJ49" s="126"/>
      <c r="KYK49" s="126"/>
      <c r="KYL49" s="126"/>
      <c r="KYM49" s="126"/>
      <c r="KYN49" s="126"/>
      <c r="KYO49" s="126"/>
      <c r="KYP49" s="126"/>
      <c r="KYQ49" s="126"/>
      <c r="KYR49" s="126"/>
      <c r="KYS49" s="126"/>
      <c r="KYT49" s="126"/>
      <c r="KYU49" s="126"/>
      <c r="KYV49" s="126"/>
      <c r="KYW49" s="126"/>
      <c r="KYX49" s="126"/>
      <c r="KYY49" s="126"/>
      <c r="KYZ49" s="126"/>
      <c r="KZA49" s="126"/>
      <c r="KZB49" s="126"/>
      <c r="KZC49" s="126"/>
      <c r="KZD49" s="126"/>
      <c r="KZE49" s="126"/>
      <c r="KZF49" s="126"/>
      <c r="KZG49" s="126"/>
      <c r="KZH49" s="126"/>
      <c r="KZI49" s="126"/>
      <c r="KZJ49" s="126"/>
      <c r="KZK49" s="126"/>
      <c r="KZL49" s="126"/>
      <c r="KZM49" s="126"/>
      <c r="KZN49" s="126"/>
      <c r="KZO49" s="126"/>
      <c r="KZP49" s="126"/>
      <c r="KZQ49" s="126"/>
      <c r="KZR49" s="126"/>
      <c r="KZS49" s="126"/>
      <c r="KZT49" s="126"/>
      <c r="KZU49" s="126"/>
      <c r="KZV49" s="126"/>
      <c r="KZW49" s="126"/>
      <c r="KZX49" s="126"/>
      <c r="KZY49" s="126"/>
      <c r="KZZ49" s="126"/>
      <c r="LAA49" s="126"/>
      <c r="LAB49" s="126"/>
      <c r="LAC49" s="126"/>
      <c r="LAD49" s="126"/>
      <c r="LAE49" s="126"/>
      <c r="LAF49" s="126"/>
      <c r="LAG49" s="126"/>
      <c r="LAH49" s="126"/>
      <c r="LAI49" s="126"/>
      <c r="LAJ49" s="126"/>
      <c r="LAK49" s="126"/>
      <c r="LAL49" s="126"/>
      <c r="LAM49" s="126"/>
      <c r="LAN49" s="126"/>
      <c r="LAO49" s="126"/>
      <c r="LAP49" s="126"/>
      <c r="LAQ49" s="126"/>
      <c r="LAR49" s="126"/>
      <c r="LAS49" s="126"/>
      <c r="LAT49" s="126"/>
      <c r="LAU49" s="126"/>
      <c r="LAV49" s="126"/>
      <c r="LAW49" s="126"/>
      <c r="LAX49" s="126"/>
      <c r="LAY49" s="126"/>
      <c r="LAZ49" s="126"/>
      <c r="LBA49" s="126"/>
      <c r="LBB49" s="126"/>
      <c r="LBC49" s="126"/>
      <c r="LBD49" s="126"/>
      <c r="LBE49" s="126"/>
      <c r="LBF49" s="126"/>
      <c r="LBG49" s="126"/>
      <c r="LBH49" s="126"/>
      <c r="LBI49" s="126"/>
      <c r="LBJ49" s="126"/>
      <c r="LBK49" s="126"/>
      <c r="LBL49" s="126"/>
      <c r="LBM49" s="126"/>
      <c r="LBN49" s="126"/>
      <c r="LBO49" s="126"/>
      <c r="LBP49" s="126"/>
      <c r="LBQ49" s="126"/>
      <c r="LBR49" s="126"/>
      <c r="LBS49" s="126"/>
      <c r="LBT49" s="126"/>
      <c r="LBU49" s="126"/>
      <c r="LBV49" s="126"/>
      <c r="LBW49" s="126"/>
      <c r="LBX49" s="126"/>
      <c r="LBY49" s="126"/>
      <c r="LBZ49" s="126"/>
      <c r="LCA49" s="126"/>
      <c r="LCB49" s="126"/>
      <c r="LCC49" s="126"/>
      <c r="LCD49" s="126"/>
      <c r="LCE49" s="126"/>
      <c r="LCF49" s="126"/>
      <c r="LCG49" s="126"/>
      <c r="LCH49" s="126"/>
      <c r="LCI49" s="126"/>
      <c r="LCJ49" s="126"/>
      <c r="LCK49" s="126"/>
      <c r="LCL49" s="126"/>
      <c r="LCM49" s="126"/>
      <c r="LCN49" s="126"/>
      <c r="LCO49" s="126"/>
      <c r="LCP49" s="126"/>
      <c r="LCQ49" s="126"/>
      <c r="LCR49" s="126"/>
      <c r="LCS49" s="126"/>
      <c r="LCT49" s="126"/>
      <c r="LCU49" s="126"/>
      <c r="LCV49" s="126"/>
      <c r="LCW49" s="126"/>
      <c r="LCX49" s="126"/>
      <c r="LCY49" s="126"/>
      <c r="LCZ49" s="126"/>
      <c r="LDA49" s="126"/>
      <c r="LDB49" s="126"/>
      <c r="LDC49" s="126"/>
      <c r="LDD49" s="126"/>
      <c r="LDE49" s="126"/>
      <c r="LDF49" s="126"/>
      <c r="LDG49" s="126"/>
      <c r="LDH49" s="126"/>
      <c r="LDI49" s="126"/>
      <c r="LDJ49" s="126"/>
      <c r="LDK49" s="126"/>
      <c r="LDL49" s="126"/>
      <c r="LDM49" s="126"/>
      <c r="LDN49" s="126"/>
      <c r="LDO49" s="126"/>
      <c r="LDP49" s="126"/>
      <c r="LDQ49" s="126"/>
      <c r="LDR49" s="126"/>
      <c r="LDS49" s="126"/>
      <c r="LDT49" s="126"/>
      <c r="LDU49" s="126"/>
      <c r="LDV49" s="126"/>
      <c r="LDW49" s="126"/>
      <c r="LDX49" s="126"/>
      <c r="LDY49" s="126"/>
      <c r="LDZ49" s="126"/>
      <c r="LEA49" s="126"/>
      <c r="LEB49" s="126"/>
      <c r="LEC49" s="126"/>
      <c r="LED49" s="126"/>
      <c r="LEE49" s="126"/>
      <c r="LEF49" s="126"/>
      <c r="LEG49" s="126"/>
      <c r="LEH49" s="126"/>
      <c r="LEI49" s="126"/>
      <c r="LEJ49" s="126"/>
      <c r="LEK49" s="126"/>
      <c r="LEL49" s="126"/>
      <c r="LEM49" s="126"/>
      <c r="LEN49" s="126"/>
      <c r="LEO49" s="126"/>
      <c r="LEP49" s="126"/>
      <c r="LEQ49" s="126"/>
      <c r="LER49" s="126"/>
      <c r="LES49" s="126"/>
      <c r="LET49" s="126"/>
      <c r="LEU49" s="126"/>
      <c r="LEV49" s="126"/>
      <c r="LEW49" s="126"/>
      <c r="LEX49" s="126"/>
      <c r="LEY49" s="126"/>
      <c r="LEZ49" s="126"/>
      <c r="LFA49" s="126"/>
      <c r="LFB49" s="126"/>
      <c r="LFC49" s="126"/>
      <c r="LFD49" s="126"/>
      <c r="LFE49" s="126"/>
      <c r="LFF49" s="126"/>
      <c r="LFG49" s="126"/>
      <c r="LFH49" s="126"/>
      <c r="LFI49" s="126"/>
      <c r="LFJ49" s="126"/>
      <c r="LFK49" s="126"/>
      <c r="LFL49" s="126"/>
      <c r="LFM49" s="126"/>
      <c r="LFN49" s="126"/>
      <c r="LFO49" s="126"/>
      <c r="LFP49" s="126"/>
      <c r="LFQ49" s="126"/>
      <c r="LFR49" s="126"/>
      <c r="LFS49" s="126"/>
      <c r="LFT49" s="126"/>
      <c r="LFU49" s="126"/>
      <c r="LFV49" s="126"/>
      <c r="LFW49" s="126"/>
      <c r="LFX49" s="126"/>
      <c r="LFY49" s="126"/>
      <c r="LFZ49" s="126"/>
      <c r="LGA49" s="126"/>
      <c r="LGB49" s="126"/>
      <c r="LGC49" s="126"/>
      <c r="LGD49" s="126"/>
      <c r="LGE49" s="126"/>
      <c r="LGF49" s="126"/>
      <c r="LGG49" s="126"/>
      <c r="LGH49" s="126"/>
      <c r="LGI49" s="126"/>
      <c r="LGJ49" s="126"/>
      <c r="LGK49" s="126"/>
      <c r="LGL49" s="126"/>
      <c r="LGM49" s="126"/>
      <c r="LGN49" s="126"/>
      <c r="LGO49" s="126"/>
      <c r="LGP49" s="126"/>
      <c r="LGQ49" s="126"/>
      <c r="LGR49" s="126"/>
      <c r="LGS49" s="126"/>
      <c r="LGT49" s="126"/>
      <c r="LGU49" s="126"/>
      <c r="LGV49" s="126"/>
      <c r="LGW49" s="126"/>
      <c r="LGX49" s="126"/>
      <c r="LGY49" s="126"/>
      <c r="LGZ49" s="126"/>
      <c r="LHA49" s="126"/>
      <c r="LHB49" s="126"/>
      <c r="LHC49" s="126"/>
      <c r="LHD49" s="126"/>
      <c r="LHE49" s="126"/>
      <c r="LHF49" s="126"/>
      <c r="LHG49" s="126"/>
      <c r="LHH49" s="126"/>
      <c r="LHI49" s="126"/>
      <c r="LHJ49" s="126"/>
      <c r="LHK49" s="126"/>
      <c r="LHL49" s="126"/>
      <c r="LHM49" s="126"/>
      <c r="LHN49" s="126"/>
      <c r="LHO49" s="126"/>
      <c r="LHP49" s="126"/>
      <c r="LHQ49" s="126"/>
      <c r="LHR49" s="126"/>
      <c r="LHS49" s="126"/>
      <c r="LHT49" s="126"/>
      <c r="LHU49" s="126"/>
      <c r="LHV49" s="126"/>
      <c r="LHW49" s="126"/>
      <c r="LHX49" s="126"/>
      <c r="LHY49" s="126"/>
      <c r="LHZ49" s="126"/>
      <c r="LIA49" s="126"/>
      <c r="LIB49" s="126"/>
      <c r="LIC49" s="126"/>
      <c r="LID49" s="126"/>
      <c r="LIE49" s="126"/>
      <c r="LIF49" s="126"/>
      <c r="LIG49" s="126"/>
      <c r="LIH49" s="126"/>
      <c r="LII49" s="126"/>
      <c r="LIJ49" s="126"/>
      <c r="LIK49" s="126"/>
      <c r="LIL49" s="126"/>
      <c r="LIM49" s="126"/>
      <c r="LIN49" s="126"/>
      <c r="LIO49" s="126"/>
      <c r="LIP49" s="126"/>
      <c r="LIQ49" s="126"/>
      <c r="LIR49" s="126"/>
      <c r="LIS49" s="126"/>
      <c r="LIT49" s="126"/>
      <c r="LIU49" s="126"/>
      <c r="LIV49" s="126"/>
      <c r="LIW49" s="126"/>
      <c r="LIX49" s="126"/>
      <c r="LIY49" s="126"/>
      <c r="LIZ49" s="126"/>
      <c r="LJA49" s="126"/>
      <c r="LJB49" s="126"/>
      <c r="LJC49" s="126"/>
      <c r="LJD49" s="126"/>
      <c r="LJE49" s="126"/>
      <c r="LJF49" s="126"/>
      <c r="LJG49" s="126"/>
      <c r="LJH49" s="126"/>
      <c r="LJI49" s="126"/>
      <c r="LJJ49" s="126"/>
      <c r="LJK49" s="126"/>
      <c r="LJL49" s="126"/>
      <c r="LJM49" s="126"/>
      <c r="LJN49" s="126"/>
      <c r="LJO49" s="126"/>
      <c r="LJP49" s="126"/>
      <c r="LJQ49" s="126"/>
      <c r="LJR49" s="126"/>
      <c r="LJS49" s="126"/>
      <c r="LJT49" s="126"/>
      <c r="LJU49" s="126"/>
      <c r="LJV49" s="126"/>
      <c r="LJW49" s="126"/>
      <c r="LJX49" s="126"/>
      <c r="LJY49" s="126"/>
      <c r="LJZ49" s="126"/>
      <c r="LKA49" s="126"/>
      <c r="LKB49" s="126"/>
      <c r="LKC49" s="126"/>
      <c r="LKD49" s="126"/>
      <c r="LKE49" s="126"/>
      <c r="LKF49" s="126"/>
      <c r="LKG49" s="126"/>
      <c r="LKH49" s="126"/>
      <c r="LKI49" s="126"/>
      <c r="LKJ49" s="126"/>
      <c r="LKK49" s="126"/>
      <c r="LKL49" s="126"/>
      <c r="LKM49" s="126"/>
      <c r="LKN49" s="126"/>
      <c r="LKO49" s="126"/>
      <c r="LKP49" s="126"/>
      <c r="LKQ49" s="126"/>
      <c r="LKR49" s="126"/>
      <c r="LKS49" s="126"/>
      <c r="LKT49" s="126"/>
      <c r="LKU49" s="126"/>
      <c r="LKV49" s="126"/>
      <c r="LKW49" s="126"/>
      <c r="LKX49" s="126"/>
      <c r="LKY49" s="126"/>
      <c r="LKZ49" s="126"/>
      <c r="LLA49" s="126"/>
      <c r="LLB49" s="126"/>
      <c r="LLC49" s="126"/>
      <c r="LLD49" s="126"/>
      <c r="LLE49" s="126"/>
      <c r="LLF49" s="126"/>
      <c r="LLG49" s="126"/>
      <c r="LLH49" s="126"/>
      <c r="LLI49" s="126"/>
      <c r="LLJ49" s="126"/>
      <c r="LLK49" s="126"/>
      <c r="LLL49" s="126"/>
      <c r="LLM49" s="126"/>
      <c r="LLN49" s="126"/>
      <c r="LLO49" s="126"/>
      <c r="LLP49" s="126"/>
      <c r="LLQ49" s="126"/>
      <c r="LLR49" s="126"/>
      <c r="LLS49" s="126"/>
      <c r="LLT49" s="126"/>
      <c r="LLU49" s="126"/>
      <c r="LLV49" s="126"/>
      <c r="LLW49" s="126"/>
      <c r="LLX49" s="126"/>
      <c r="LLY49" s="126"/>
      <c r="LLZ49" s="126"/>
      <c r="LMA49" s="126"/>
      <c r="LMB49" s="126"/>
      <c r="LMC49" s="126"/>
      <c r="LMD49" s="126"/>
      <c r="LME49" s="126"/>
      <c r="LMF49" s="126"/>
      <c r="LMG49" s="126"/>
      <c r="LMH49" s="126"/>
      <c r="LMI49" s="126"/>
      <c r="LMJ49" s="126"/>
      <c r="LMK49" s="126"/>
      <c r="LML49" s="126"/>
      <c r="LMM49" s="126"/>
      <c r="LMN49" s="126"/>
      <c r="LMO49" s="126"/>
      <c r="LMP49" s="126"/>
      <c r="LMQ49" s="126"/>
      <c r="LMR49" s="126"/>
      <c r="LMS49" s="126"/>
      <c r="LMT49" s="126"/>
      <c r="LMU49" s="126"/>
      <c r="LMV49" s="126"/>
      <c r="LMW49" s="126"/>
      <c r="LMX49" s="126"/>
      <c r="LMY49" s="126"/>
      <c r="LMZ49" s="126"/>
      <c r="LNA49" s="126"/>
      <c r="LNB49" s="126"/>
      <c r="LNC49" s="126"/>
      <c r="LND49" s="126"/>
      <c r="LNE49" s="126"/>
      <c r="LNF49" s="126"/>
      <c r="LNG49" s="126"/>
      <c r="LNH49" s="126"/>
      <c r="LNI49" s="126"/>
      <c r="LNJ49" s="126"/>
      <c r="LNK49" s="126"/>
      <c r="LNL49" s="126"/>
      <c r="LNM49" s="126"/>
      <c r="LNN49" s="126"/>
      <c r="LNO49" s="126"/>
      <c r="LNP49" s="126"/>
      <c r="LNQ49" s="126"/>
      <c r="LNR49" s="126"/>
      <c r="LNS49" s="126"/>
      <c r="LNT49" s="126"/>
      <c r="LNU49" s="126"/>
      <c r="LNV49" s="126"/>
      <c r="LNW49" s="126"/>
      <c r="LNX49" s="126"/>
      <c r="LNY49" s="126"/>
      <c r="LNZ49" s="126"/>
      <c r="LOA49" s="126"/>
      <c r="LOB49" s="126"/>
      <c r="LOC49" s="126"/>
      <c r="LOD49" s="126"/>
      <c r="LOE49" s="126"/>
      <c r="LOF49" s="126"/>
      <c r="LOG49" s="126"/>
      <c r="LOH49" s="126"/>
      <c r="LOI49" s="126"/>
      <c r="LOJ49" s="126"/>
      <c r="LOK49" s="126"/>
      <c r="LOL49" s="126"/>
      <c r="LOM49" s="126"/>
      <c r="LON49" s="126"/>
      <c r="LOO49" s="126"/>
      <c r="LOP49" s="126"/>
      <c r="LOQ49" s="126"/>
      <c r="LOR49" s="126"/>
      <c r="LOS49" s="126"/>
      <c r="LOT49" s="126"/>
      <c r="LOU49" s="126"/>
      <c r="LOV49" s="126"/>
      <c r="LOW49" s="126"/>
      <c r="LOX49" s="126"/>
      <c r="LOY49" s="126"/>
      <c r="LOZ49" s="126"/>
      <c r="LPA49" s="126"/>
      <c r="LPB49" s="126"/>
      <c r="LPC49" s="126"/>
      <c r="LPD49" s="126"/>
      <c r="LPE49" s="126"/>
      <c r="LPF49" s="126"/>
      <c r="LPG49" s="126"/>
      <c r="LPH49" s="126"/>
      <c r="LPI49" s="126"/>
      <c r="LPJ49" s="126"/>
      <c r="LPK49" s="126"/>
      <c r="LPL49" s="126"/>
      <c r="LPM49" s="126"/>
      <c r="LPN49" s="126"/>
      <c r="LPO49" s="126"/>
      <c r="LPP49" s="126"/>
      <c r="LPQ49" s="126"/>
      <c r="LPR49" s="126"/>
      <c r="LPS49" s="126"/>
      <c r="LPT49" s="126"/>
      <c r="LPU49" s="126"/>
      <c r="LPV49" s="126"/>
      <c r="LPW49" s="126"/>
      <c r="LPX49" s="126"/>
      <c r="LPY49" s="126"/>
      <c r="LPZ49" s="126"/>
      <c r="LQA49" s="126"/>
      <c r="LQB49" s="126"/>
      <c r="LQC49" s="126"/>
      <c r="LQD49" s="126"/>
      <c r="LQE49" s="126"/>
      <c r="LQF49" s="126"/>
      <c r="LQG49" s="126"/>
      <c r="LQH49" s="126"/>
      <c r="LQI49" s="126"/>
      <c r="LQJ49" s="126"/>
      <c r="LQK49" s="126"/>
      <c r="LQL49" s="126"/>
      <c r="LQM49" s="126"/>
      <c r="LQN49" s="126"/>
      <c r="LQO49" s="126"/>
      <c r="LQP49" s="126"/>
      <c r="LQQ49" s="126"/>
      <c r="LQR49" s="126"/>
      <c r="LQS49" s="126"/>
      <c r="LQT49" s="126"/>
      <c r="LQU49" s="126"/>
      <c r="LQV49" s="126"/>
      <c r="LQW49" s="126"/>
      <c r="LQX49" s="126"/>
      <c r="LQY49" s="126"/>
      <c r="LQZ49" s="126"/>
      <c r="LRA49" s="126"/>
      <c r="LRB49" s="126"/>
      <c r="LRC49" s="126"/>
      <c r="LRD49" s="126"/>
      <c r="LRE49" s="126"/>
      <c r="LRF49" s="126"/>
      <c r="LRG49" s="126"/>
      <c r="LRH49" s="126"/>
      <c r="LRI49" s="126"/>
      <c r="LRJ49" s="126"/>
      <c r="LRK49" s="126"/>
      <c r="LRL49" s="126"/>
      <c r="LRM49" s="126"/>
      <c r="LRN49" s="126"/>
      <c r="LRO49" s="126"/>
      <c r="LRP49" s="126"/>
      <c r="LRQ49" s="126"/>
      <c r="LRR49" s="126"/>
      <c r="LRS49" s="126"/>
      <c r="LRT49" s="126"/>
      <c r="LRU49" s="126"/>
      <c r="LRV49" s="126"/>
      <c r="LRW49" s="126"/>
      <c r="LRX49" s="126"/>
      <c r="LRY49" s="126"/>
      <c r="LRZ49" s="126"/>
      <c r="LSA49" s="126"/>
      <c r="LSB49" s="126"/>
      <c r="LSC49" s="126"/>
      <c r="LSD49" s="126"/>
      <c r="LSE49" s="126"/>
      <c r="LSF49" s="126"/>
      <c r="LSG49" s="126"/>
      <c r="LSH49" s="126"/>
      <c r="LSI49" s="126"/>
      <c r="LSJ49" s="126"/>
      <c r="LSK49" s="126"/>
      <c r="LSL49" s="126"/>
      <c r="LSM49" s="126"/>
      <c r="LSN49" s="126"/>
      <c r="LSO49" s="126"/>
      <c r="LSP49" s="126"/>
      <c r="LSQ49" s="126"/>
      <c r="LSR49" s="126"/>
      <c r="LSS49" s="126"/>
      <c r="LST49" s="126"/>
      <c r="LSU49" s="126"/>
      <c r="LSV49" s="126"/>
      <c r="LSW49" s="126"/>
      <c r="LSX49" s="126"/>
      <c r="LSY49" s="126"/>
      <c r="LSZ49" s="126"/>
      <c r="LTA49" s="126"/>
      <c r="LTB49" s="126"/>
      <c r="LTC49" s="126"/>
      <c r="LTD49" s="126"/>
      <c r="LTE49" s="126"/>
      <c r="LTF49" s="126"/>
      <c r="LTG49" s="126"/>
      <c r="LTH49" s="126"/>
      <c r="LTI49" s="126"/>
      <c r="LTJ49" s="126"/>
      <c r="LTK49" s="126"/>
      <c r="LTL49" s="126"/>
      <c r="LTM49" s="126"/>
      <c r="LTN49" s="126"/>
      <c r="LTO49" s="126"/>
      <c r="LTP49" s="126"/>
      <c r="LTQ49" s="126"/>
      <c r="LTR49" s="126"/>
      <c r="LTS49" s="126"/>
      <c r="LTT49" s="126"/>
      <c r="LTU49" s="126"/>
      <c r="LTV49" s="126"/>
      <c r="LTW49" s="126"/>
      <c r="LTX49" s="126"/>
      <c r="LTY49" s="126"/>
      <c r="LTZ49" s="126"/>
      <c r="LUA49" s="126"/>
      <c r="LUB49" s="126"/>
      <c r="LUC49" s="126"/>
      <c r="LUD49" s="126"/>
      <c r="LUE49" s="126"/>
      <c r="LUF49" s="126"/>
      <c r="LUG49" s="126"/>
      <c r="LUH49" s="126"/>
      <c r="LUI49" s="126"/>
      <c r="LUJ49" s="126"/>
      <c r="LUK49" s="126"/>
      <c r="LUL49" s="126"/>
      <c r="LUM49" s="126"/>
      <c r="LUN49" s="126"/>
      <c r="LUO49" s="126"/>
      <c r="LUP49" s="126"/>
      <c r="LUQ49" s="126"/>
      <c r="LUR49" s="126"/>
      <c r="LUS49" s="126"/>
      <c r="LUT49" s="126"/>
      <c r="LUU49" s="126"/>
      <c r="LUV49" s="126"/>
      <c r="LUW49" s="126"/>
      <c r="LUX49" s="126"/>
      <c r="LUY49" s="126"/>
      <c r="LUZ49" s="126"/>
      <c r="LVA49" s="126"/>
      <c r="LVB49" s="126"/>
      <c r="LVC49" s="126"/>
      <c r="LVD49" s="126"/>
      <c r="LVE49" s="126"/>
      <c r="LVF49" s="126"/>
      <c r="LVG49" s="126"/>
      <c r="LVH49" s="126"/>
      <c r="LVI49" s="126"/>
      <c r="LVJ49" s="126"/>
      <c r="LVK49" s="126"/>
      <c r="LVL49" s="126"/>
      <c r="LVM49" s="126"/>
      <c r="LVN49" s="126"/>
      <c r="LVO49" s="126"/>
      <c r="LVP49" s="126"/>
      <c r="LVQ49" s="126"/>
      <c r="LVR49" s="126"/>
      <c r="LVS49" s="126"/>
      <c r="LVT49" s="126"/>
      <c r="LVU49" s="126"/>
      <c r="LVV49" s="126"/>
      <c r="LVW49" s="126"/>
      <c r="LVX49" s="126"/>
      <c r="LVY49" s="126"/>
      <c r="LVZ49" s="126"/>
      <c r="LWA49" s="126"/>
      <c r="LWB49" s="126"/>
      <c r="LWC49" s="126"/>
      <c r="LWD49" s="126"/>
      <c r="LWE49" s="126"/>
      <c r="LWF49" s="126"/>
      <c r="LWG49" s="126"/>
      <c r="LWH49" s="126"/>
      <c r="LWI49" s="126"/>
      <c r="LWJ49" s="126"/>
      <c r="LWK49" s="126"/>
      <c r="LWL49" s="126"/>
      <c r="LWM49" s="126"/>
      <c r="LWN49" s="126"/>
      <c r="LWO49" s="126"/>
      <c r="LWP49" s="126"/>
      <c r="LWQ49" s="126"/>
      <c r="LWR49" s="126"/>
      <c r="LWS49" s="126"/>
      <c r="LWT49" s="126"/>
      <c r="LWU49" s="126"/>
      <c r="LWV49" s="126"/>
      <c r="LWW49" s="126"/>
      <c r="LWX49" s="126"/>
      <c r="LWY49" s="126"/>
      <c r="LWZ49" s="126"/>
      <c r="LXA49" s="126"/>
      <c r="LXB49" s="126"/>
      <c r="LXC49" s="126"/>
      <c r="LXD49" s="126"/>
      <c r="LXE49" s="126"/>
      <c r="LXF49" s="126"/>
      <c r="LXG49" s="126"/>
      <c r="LXH49" s="126"/>
      <c r="LXI49" s="126"/>
      <c r="LXJ49" s="126"/>
      <c r="LXK49" s="126"/>
      <c r="LXL49" s="126"/>
      <c r="LXM49" s="126"/>
      <c r="LXN49" s="126"/>
      <c r="LXO49" s="126"/>
      <c r="LXP49" s="126"/>
      <c r="LXQ49" s="126"/>
      <c r="LXR49" s="126"/>
      <c r="LXS49" s="126"/>
      <c r="LXT49" s="126"/>
      <c r="LXU49" s="126"/>
      <c r="LXV49" s="126"/>
      <c r="LXW49" s="126"/>
      <c r="LXX49" s="126"/>
      <c r="LXY49" s="126"/>
      <c r="LXZ49" s="126"/>
      <c r="LYA49" s="126"/>
      <c r="LYB49" s="126"/>
      <c r="LYC49" s="126"/>
      <c r="LYD49" s="126"/>
      <c r="LYE49" s="126"/>
      <c r="LYF49" s="126"/>
      <c r="LYG49" s="126"/>
      <c r="LYH49" s="126"/>
      <c r="LYI49" s="126"/>
      <c r="LYJ49" s="126"/>
      <c r="LYK49" s="126"/>
      <c r="LYL49" s="126"/>
      <c r="LYM49" s="126"/>
      <c r="LYN49" s="126"/>
      <c r="LYO49" s="126"/>
      <c r="LYP49" s="126"/>
      <c r="LYQ49" s="126"/>
      <c r="LYR49" s="126"/>
      <c r="LYS49" s="126"/>
      <c r="LYT49" s="126"/>
      <c r="LYU49" s="126"/>
      <c r="LYV49" s="126"/>
      <c r="LYW49" s="126"/>
      <c r="LYX49" s="126"/>
      <c r="LYY49" s="126"/>
      <c r="LYZ49" s="126"/>
      <c r="LZA49" s="126"/>
      <c r="LZB49" s="126"/>
      <c r="LZC49" s="126"/>
      <c r="LZD49" s="126"/>
      <c r="LZE49" s="126"/>
      <c r="LZF49" s="126"/>
      <c r="LZG49" s="126"/>
      <c r="LZH49" s="126"/>
      <c r="LZI49" s="126"/>
      <c r="LZJ49" s="126"/>
      <c r="LZK49" s="126"/>
      <c r="LZL49" s="126"/>
      <c r="LZM49" s="126"/>
      <c r="LZN49" s="126"/>
      <c r="LZO49" s="126"/>
      <c r="LZP49" s="126"/>
      <c r="LZQ49" s="126"/>
      <c r="LZR49" s="126"/>
      <c r="LZS49" s="126"/>
      <c r="LZT49" s="126"/>
      <c r="LZU49" s="126"/>
      <c r="LZV49" s="126"/>
      <c r="LZW49" s="126"/>
      <c r="LZX49" s="126"/>
      <c r="LZY49" s="126"/>
      <c r="LZZ49" s="126"/>
      <c r="MAA49" s="126"/>
      <c r="MAB49" s="126"/>
      <c r="MAC49" s="126"/>
      <c r="MAD49" s="126"/>
      <c r="MAE49" s="126"/>
      <c r="MAF49" s="126"/>
      <c r="MAG49" s="126"/>
      <c r="MAH49" s="126"/>
      <c r="MAI49" s="126"/>
      <c r="MAJ49" s="126"/>
      <c r="MAK49" s="126"/>
      <c r="MAL49" s="126"/>
      <c r="MAM49" s="126"/>
      <c r="MAN49" s="126"/>
      <c r="MAO49" s="126"/>
      <c r="MAP49" s="126"/>
      <c r="MAQ49" s="126"/>
      <c r="MAR49" s="126"/>
      <c r="MAS49" s="126"/>
      <c r="MAT49" s="126"/>
      <c r="MAU49" s="126"/>
      <c r="MAV49" s="126"/>
      <c r="MAW49" s="126"/>
      <c r="MAX49" s="126"/>
      <c r="MAY49" s="126"/>
      <c r="MAZ49" s="126"/>
      <c r="MBA49" s="126"/>
      <c r="MBB49" s="126"/>
      <c r="MBC49" s="126"/>
      <c r="MBD49" s="126"/>
      <c r="MBE49" s="126"/>
      <c r="MBF49" s="126"/>
      <c r="MBG49" s="126"/>
      <c r="MBH49" s="126"/>
      <c r="MBI49" s="126"/>
      <c r="MBJ49" s="126"/>
      <c r="MBK49" s="126"/>
      <c r="MBL49" s="126"/>
      <c r="MBM49" s="126"/>
      <c r="MBN49" s="126"/>
      <c r="MBO49" s="126"/>
      <c r="MBP49" s="126"/>
      <c r="MBQ49" s="126"/>
      <c r="MBR49" s="126"/>
      <c r="MBS49" s="126"/>
      <c r="MBT49" s="126"/>
      <c r="MBU49" s="126"/>
      <c r="MBV49" s="126"/>
      <c r="MBW49" s="126"/>
      <c r="MBX49" s="126"/>
      <c r="MBY49" s="126"/>
      <c r="MBZ49" s="126"/>
      <c r="MCA49" s="126"/>
      <c r="MCB49" s="126"/>
      <c r="MCC49" s="126"/>
      <c r="MCD49" s="126"/>
      <c r="MCE49" s="126"/>
      <c r="MCF49" s="126"/>
      <c r="MCG49" s="126"/>
      <c r="MCH49" s="126"/>
      <c r="MCI49" s="126"/>
      <c r="MCJ49" s="126"/>
      <c r="MCK49" s="126"/>
      <c r="MCL49" s="126"/>
      <c r="MCM49" s="126"/>
      <c r="MCN49" s="126"/>
      <c r="MCO49" s="126"/>
      <c r="MCP49" s="126"/>
      <c r="MCQ49" s="126"/>
      <c r="MCR49" s="126"/>
      <c r="MCS49" s="126"/>
      <c r="MCT49" s="126"/>
      <c r="MCU49" s="126"/>
      <c r="MCV49" s="126"/>
      <c r="MCW49" s="126"/>
      <c r="MCX49" s="126"/>
      <c r="MCY49" s="126"/>
      <c r="MCZ49" s="126"/>
      <c r="MDA49" s="126"/>
      <c r="MDB49" s="126"/>
      <c r="MDC49" s="126"/>
      <c r="MDD49" s="126"/>
      <c r="MDE49" s="126"/>
      <c r="MDF49" s="126"/>
      <c r="MDG49" s="126"/>
      <c r="MDH49" s="126"/>
      <c r="MDI49" s="126"/>
      <c r="MDJ49" s="126"/>
      <c r="MDK49" s="126"/>
      <c r="MDL49" s="126"/>
      <c r="MDM49" s="126"/>
      <c r="MDN49" s="126"/>
      <c r="MDO49" s="126"/>
      <c r="MDP49" s="126"/>
      <c r="MDQ49" s="126"/>
      <c r="MDR49" s="126"/>
      <c r="MDS49" s="126"/>
      <c r="MDT49" s="126"/>
      <c r="MDU49" s="126"/>
      <c r="MDV49" s="126"/>
      <c r="MDW49" s="126"/>
      <c r="MDX49" s="126"/>
      <c r="MDY49" s="126"/>
      <c r="MDZ49" s="126"/>
      <c r="MEA49" s="126"/>
      <c r="MEB49" s="126"/>
      <c r="MEC49" s="126"/>
      <c r="MED49" s="126"/>
      <c r="MEE49" s="126"/>
      <c r="MEF49" s="126"/>
      <c r="MEG49" s="126"/>
      <c r="MEH49" s="126"/>
      <c r="MEI49" s="126"/>
      <c r="MEJ49" s="126"/>
      <c r="MEK49" s="126"/>
      <c r="MEL49" s="126"/>
      <c r="MEM49" s="126"/>
      <c r="MEN49" s="126"/>
      <c r="MEO49" s="126"/>
      <c r="MEP49" s="126"/>
      <c r="MEQ49" s="126"/>
      <c r="MER49" s="126"/>
      <c r="MES49" s="126"/>
      <c r="MET49" s="126"/>
      <c r="MEU49" s="126"/>
      <c r="MEV49" s="126"/>
      <c r="MEW49" s="126"/>
      <c r="MEX49" s="126"/>
      <c r="MEY49" s="126"/>
      <c r="MEZ49" s="126"/>
      <c r="MFA49" s="126"/>
      <c r="MFB49" s="126"/>
      <c r="MFC49" s="126"/>
      <c r="MFD49" s="126"/>
      <c r="MFE49" s="126"/>
      <c r="MFF49" s="126"/>
      <c r="MFG49" s="126"/>
      <c r="MFH49" s="126"/>
      <c r="MFI49" s="126"/>
      <c r="MFJ49" s="126"/>
      <c r="MFK49" s="126"/>
      <c r="MFL49" s="126"/>
      <c r="MFM49" s="126"/>
      <c r="MFN49" s="126"/>
      <c r="MFO49" s="126"/>
      <c r="MFP49" s="126"/>
      <c r="MFQ49" s="126"/>
      <c r="MFR49" s="126"/>
      <c r="MFS49" s="126"/>
      <c r="MFT49" s="126"/>
      <c r="MFU49" s="126"/>
      <c r="MFV49" s="126"/>
      <c r="MFW49" s="126"/>
      <c r="MFX49" s="126"/>
      <c r="MFY49" s="126"/>
      <c r="MFZ49" s="126"/>
      <c r="MGA49" s="126"/>
      <c r="MGB49" s="126"/>
      <c r="MGC49" s="126"/>
      <c r="MGD49" s="126"/>
      <c r="MGE49" s="126"/>
      <c r="MGF49" s="126"/>
      <c r="MGG49" s="126"/>
      <c r="MGH49" s="126"/>
      <c r="MGI49" s="126"/>
      <c r="MGJ49" s="126"/>
      <c r="MGK49" s="126"/>
      <c r="MGL49" s="126"/>
      <c r="MGM49" s="126"/>
      <c r="MGN49" s="126"/>
      <c r="MGO49" s="126"/>
      <c r="MGP49" s="126"/>
      <c r="MGQ49" s="126"/>
      <c r="MGR49" s="126"/>
      <c r="MGS49" s="126"/>
      <c r="MGT49" s="126"/>
      <c r="MGU49" s="126"/>
      <c r="MGV49" s="126"/>
      <c r="MGW49" s="126"/>
      <c r="MGX49" s="126"/>
      <c r="MGY49" s="126"/>
      <c r="MGZ49" s="126"/>
      <c r="MHA49" s="126"/>
      <c r="MHB49" s="126"/>
      <c r="MHC49" s="126"/>
      <c r="MHD49" s="126"/>
      <c r="MHE49" s="126"/>
      <c r="MHF49" s="126"/>
      <c r="MHG49" s="126"/>
      <c r="MHH49" s="126"/>
      <c r="MHI49" s="126"/>
      <c r="MHJ49" s="126"/>
      <c r="MHK49" s="126"/>
      <c r="MHL49" s="126"/>
      <c r="MHM49" s="126"/>
      <c r="MHN49" s="126"/>
      <c r="MHO49" s="126"/>
      <c r="MHP49" s="126"/>
      <c r="MHQ49" s="126"/>
      <c r="MHR49" s="126"/>
      <c r="MHS49" s="126"/>
      <c r="MHT49" s="126"/>
      <c r="MHU49" s="126"/>
      <c r="MHV49" s="126"/>
      <c r="MHW49" s="126"/>
      <c r="MHX49" s="126"/>
      <c r="MHY49" s="126"/>
      <c r="MHZ49" s="126"/>
      <c r="MIA49" s="126"/>
      <c r="MIB49" s="126"/>
      <c r="MIC49" s="126"/>
      <c r="MID49" s="126"/>
      <c r="MIE49" s="126"/>
      <c r="MIF49" s="126"/>
      <c r="MIG49" s="126"/>
      <c r="MIH49" s="126"/>
      <c r="MII49" s="126"/>
      <c r="MIJ49" s="126"/>
      <c r="MIK49" s="126"/>
      <c r="MIL49" s="126"/>
      <c r="MIM49" s="126"/>
      <c r="MIN49" s="126"/>
      <c r="MIO49" s="126"/>
      <c r="MIP49" s="126"/>
      <c r="MIQ49" s="126"/>
      <c r="MIR49" s="126"/>
      <c r="MIS49" s="126"/>
      <c r="MIT49" s="126"/>
      <c r="MIU49" s="126"/>
      <c r="MIV49" s="126"/>
      <c r="MIW49" s="126"/>
      <c r="MIX49" s="126"/>
      <c r="MIY49" s="126"/>
      <c r="MIZ49" s="126"/>
      <c r="MJA49" s="126"/>
      <c r="MJB49" s="126"/>
      <c r="MJC49" s="126"/>
      <c r="MJD49" s="126"/>
      <c r="MJE49" s="126"/>
      <c r="MJF49" s="126"/>
      <c r="MJG49" s="126"/>
      <c r="MJH49" s="126"/>
      <c r="MJI49" s="126"/>
      <c r="MJJ49" s="126"/>
      <c r="MJK49" s="126"/>
      <c r="MJL49" s="126"/>
      <c r="MJM49" s="126"/>
      <c r="MJN49" s="126"/>
      <c r="MJO49" s="126"/>
      <c r="MJP49" s="126"/>
      <c r="MJQ49" s="126"/>
      <c r="MJR49" s="126"/>
      <c r="MJS49" s="126"/>
      <c r="MJT49" s="126"/>
      <c r="MJU49" s="126"/>
      <c r="MJV49" s="126"/>
      <c r="MJW49" s="126"/>
      <c r="MJX49" s="126"/>
      <c r="MJY49" s="126"/>
      <c r="MJZ49" s="126"/>
      <c r="MKA49" s="126"/>
      <c r="MKB49" s="126"/>
      <c r="MKC49" s="126"/>
      <c r="MKD49" s="126"/>
      <c r="MKE49" s="126"/>
      <c r="MKF49" s="126"/>
      <c r="MKG49" s="126"/>
      <c r="MKH49" s="126"/>
      <c r="MKI49" s="126"/>
      <c r="MKJ49" s="126"/>
      <c r="MKK49" s="126"/>
      <c r="MKL49" s="126"/>
      <c r="MKM49" s="126"/>
      <c r="MKN49" s="126"/>
      <c r="MKO49" s="126"/>
      <c r="MKP49" s="126"/>
      <c r="MKQ49" s="126"/>
      <c r="MKR49" s="126"/>
      <c r="MKS49" s="126"/>
      <c r="MKT49" s="126"/>
      <c r="MKU49" s="126"/>
      <c r="MKV49" s="126"/>
      <c r="MKW49" s="126"/>
      <c r="MKX49" s="126"/>
      <c r="MKY49" s="126"/>
      <c r="MKZ49" s="126"/>
      <c r="MLA49" s="126"/>
      <c r="MLB49" s="126"/>
      <c r="MLC49" s="126"/>
      <c r="MLD49" s="126"/>
      <c r="MLE49" s="126"/>
      <c r="MLF49" s="126"/>
      <c r="MLG49" s="126"/>
      <c r="MLH49" s="126"/>
      <c r="MLI49" s="126"/>
      <c r="MLJ49" s="126"/>
      <c r="MLK49" s="126"/>
      <c r="MLL49" s="126"/>
      <c r="MLM49" s="126"/>
      <c r="MLN49" s="126"/>
      <c r="MLO49" s="126"/>
      <c r="MLP49" s="126"/>
      <c r="MLQ49" s="126"/>
      <c r="MLR49" s="126"/>
      <c r="MLS49" s="126"/>
      <c r="MLT49" s="126"/>
      <c r="MLU49" s="126"/>
      <c r="MLV49" s="126"/>
      <c r="MLW49" s="126"/>
      <c r="MLX49" s="126"/>
      <c r="MLY49" s="126"/>
      <c r="MLZ49" s="126"/>
      <c r="MMA49" s="126"/>
      <c r="MMB49" s="126"/>
      <c r="MMC49" s="126"/>
      <c r="MMD49" s="126"/>
      <c r="MME49" s="126"/>
      <c r="MMF49" s="126"/>
      <c r="MMG49" s="126"/>
      <c r="MMH49" s="126"/>
      <c r="MMI49" s="126"/>
      <c r="MMJ49" s="126"/>
      <c r="MMK49" s="126"/>
      <c r="MML49" s="126"/>
      <c r="MMM49" s="126"/>
      <c r="MMN49" s="126"/>
      <c r="MMO49" s="126"/>
      <c r="MMP49" s="126"/>
      <c r="MMQ49" s="126"/>
      <c r="MMR49" s="126"/>
      <c r="MMS49" s="126"/>
      <c r="MMT49" s="126"/>
      <c r="MMU49" s="126"/>
      <c r="MMV49" s="126"/>
      <c r="MMW49" s="126"/>
      <c r="MMX49" s="126"/>
      <c r="MMY49" s="126"/>
      <c r="MMZ49" s="126"/>
      <c r="MNA49" s="126"/>
      <c r="MNB49" s="126"/>
      <c r="MNC49" s="126"/>
      <c r="MND49" s="126"/>
      <c r="MNE49" s="126"/>
      <c r="MNF49" s="126"/>
      <c r="MNG49" s="126"/>
      <c r="MNH49" s="126"/>
      <c r="MNI49" s="126"/>
      <c r="MNJ49" s="126"/>
      <c r="MNK49" s="126"/>
      <c r="MNL49" s="126"/>
      <c r="MNM49" s="126"/>
      <c r="MNN49" s="126"/>
      <c r="MNO49" s="126"/>
      <c r="MNP49" s="126"/>
      <c r="MNQ49" s="126"/>
      <c r="MNR49" s="126"/>
      <c r="MNS49" s="126"/>
      <c r="MNT49" s="126"/>
      <c r="MNU49" s="126"/>
      <c r="MNV49" s="126"/>
      <c r="MNW49" s="126"/>
      <c r="MNX49" s="126"/>
      <c r="MNY49" s="126"/>
      <c r="MNZ49" s="126"/>
      <c r="MOA49" s="126"/>
      <c r="MOB49" s="126"/>
      <c r="MOC49" s="126"/>
      <c r="MOD49" s="126"/>
      <c r="MOE49" s="126"/>
      <c r="MOF49" s="126"/>
      <c r="MOG49" s="126"/>
      <c r="MOH49" s="126"/>
      <c r="MOI49" s="126"/>
      <c r="MOJ49" s="126"/>
      <c r="MOK49" s="126"/>
      <c r="MOL49" s="126"/>
      <c r="MOM49" s="126"/>
      <c r="MON49" s="126"/>
      <c r="MOO49" s="126"/>
      <c r="MOP49" s="126"/>
      <c r="MOQ49" s="126"/>
      <c r="MOR49" s="126"/>
      <c r="MOS49" s="126"/>
      <c r="MOT49" s="126"/>
      <c r="MOU49" s="126"/>
      <c r="MOV49" s="126"/>
      <c r="MOW49" s="126"/>
      <c r="MOX49" s="126"/>
      <c r="MOY49" s="126"/>
      <c r="MOZ49" s="126"/>
      <c r="MPA49" s="126"/>
      <c r="MPB49" s="126"/>
      <c r="MPC49" s="126"/>
      <c r="MPD49" s="126"/>
      <c r="MPE49" s="126"/>
      <c r="MPF49" s="126"/>
      <c r="MPG49" s="126"/>
      <c r="MPH49" s="126"/>
      <c r="MPI49" s="126"/>
      <c r="MPJ49" s="126"/>
      <c r="MPK49" s="126"/>
      <c r="MPL49" s="126"/>
      <c r="MPM49" s="126"/>
      <c r="MPN49" s="126"/>
      <c r="MPO49" s="126"/>
      <c r="MPP49" s="126"/>
      <c r="MPQ49" s="126"/>
      <c r="MPR49" s="126"/>
      <c r="MPS49" s="126"/>
      <c r="MPT49" s="126"/>
      <c r="MPU49" s="126"/>
      <c r="MPV49" s="126"/>
      <c r="MPW49" s="126"/>
      <c r="MPX49" s="126"/>
      <c r="MPY49" s="126"/>
      <c r="MPZ49" s="126"/>
      <c r="MQA49" s="126"/>
      <c r="MQB49" s="126"/>
      <c r="MQC49" s="126"/>
      <c r="MQD49" s="126"/>
      <c r="MQE49" s="126"/>
      <c r="MQF49" s="126"/>
      <c r="MQG49" s="126"/>
      <c r="MQH49" s="126"/>
      <c r="MQI49" s="126"/>
      <c r="MQJ49" s="126"/>
      <c r="MQK49" s="126"/>
      <c r="MQL49" s="126"/>
      <c r="MQM49" s="126"/>
      <c r="MQN49" s="126"/>
      <c r="MQO49" s="126"/>
      <c r="MQP49" s="126"/>
      <c r="MQQ49" s="126"/>
      <c r="MQR49" s="126"/>
      <c r="MQS49" s="126"/>
      <c r="MQT49" s="126"/>
      <c r="MQU49" s="126"/>
      <c r="MQV49" s="126"/>
      <c r="MQW49" s="126"/>
      <c r="MQX49" s="126"/>
      <c r="MQY49" s="126"/>
      <c r="MQZ49" s="126"/>
      <c r="MRA49" s="126"/>
      <c r="MRB49" s="126"/>
      <c r="MRC49" s="126"/>
      <c r="MRD49" s="126"/>
      <c r="MRE49" s="126"/>
      <c r="MRF49" s="126"/>
      <c r="MRG49" s="126"/>
      <c r="MRH49" s="126"/>
      <c r="MRI49" s="126"/>
      <c r="MRJ49" s="126"/>
      <c r="MRK49" s="126"/>
      <c r="MRL49" s="126"/>
      <c r="MRM49" s="126"/>
      <c r="MRN49" s="126"/>
      <c r="MRO49" s="126"/>
      <c r="MRP49" s="126"/>
      <c r="MRQ49" s="126"/>
      <c r="MRR49" s="126"/>
      <c r="MRS49" s="126"/>
      <c r="MRT49" s="126"/>
      <c r="MRU49" s="126"/>
      <c r="MRV49" s="126"/>
      <c r="MRW49" s="126"/>
      <c r="MRX49" s="126"/>
      <c r="MRY49" s="126"/>
      <c r="MRZ49" s="126"/>
      <c r="MSA49" s="126"/>
      <c r="MSB49" s="126"/>
      <c r="MSC49" s="126"/>
      <c r="MSD49" s="126"/>
      <c r="MSE49" s="126"/>
      <c r="MSF49" s="126"/>
      <c r="MSG49" s="126"/>
      <c r="MSH49" s="126"/>
      <c r="MSI49" s="126"/>
      <c r="MSJ49" s="126"/>
      <c r="MSK49" s="126"/>
      <c r="MSL49" s="126"/>
      <c r="MSM49" s="126"/>
      <c r="MSN49" s="126"/>
      <c r="MSO49" s="126"/>
      <c r="MSP49" s="126"/>
      <c r="MSQ49" s="126"/>
      <c r="MSR49" s="126"/>
      <c r="MSS49" s="126"/>
      <c r="MST49" s="126"/>
      <c r="MSU49" s="126"/>
      <c r="MSV49" s="126"/>
      <c r="MSW49" s="126"/>
      <c r="MSX49" s="126"/>
      <c r="MSY49" s="126"/>
      <c r="MSZ49" s="126"/>
      <c r="MTA49" s="126"/>
      <c r="MTB49" s="126"/>
      <c r="MTC49" s="126"/>
      <c r="MTD49" s="126"/>
      <c r="MTE49" s="126"/>
      <c r="MTF49" s="126"/>
      <c r="MTG49" s="126"/>
      <c r="MTH49" s="126"/>
      <c r="MTI49" s="126"/>
      <c r="MTJ49" s="126"/>
      <c r="MTK49" s="126"/>
      <c r="MTL49" s="126"/>
      <c r="MTM49" s="126"/>
      <c r="MTN49" s="126"/>
      <c r="MTO49" s="126"/>
      <c r="MTP49" s="126"/>
      <c r="MTQ49" s="126"/>
      <c r="MTR49" s="126"/>
      <c r="MTS49" s="126"/>
      <c r="MTT49" s="126"/>
      <c r="MTU49" s="126"/>
      <c r="MTV49" s="126"/>
      <c r="MTW49" s="126"/>
      <c r="MTX49" s="126"/>
      <c r="MTY49" s="126"/>
      <c r="MTZ49" s="126"/>
      <c r="MUA49" s="126"/>
      <c r="MUB49" s="126"/>
      <c r="MUC49" s="126"/>
      <c r="MUD49" s="126"/>
      <c r="MUE49" s="126"/>
      <c r="MUF49" s="126"/>
      <c r="MUG49" s="126"/>
      <c r="MUH49" s="126"/>
      <c r="MUI49" s="126"/>
      <c r="MUJ49" s="126"/>
      <c r="MUK49" s="126"/>
      <c r="MUL49" s="126"/>
      <c r="MUM49" s="126"/>
      <c r="MUN49" s="126"/>
      <c r="MUO49" s="126"/>
      <c r="MUP49" s="126"/>
      <c r="MUQ49" s="126"/>
      <c r="MUR49" s="126"/>
      <c r="MUS49" s="126"/>
      <c r="MUT49" s="126"/>
      <c r="MUU49" s="126"/>
      <c r="MUV49" s="126"/>
      <c r="MUW49" s="126"/>
      <c r="MUX49" s="126"/>
      <c r="MUY49" s="126"/>
      <c r="MUZ49" s="126"/>
      <c r="MVA49" s="126"/>
      <c r="MVB49" s="126"/>
      <c r="MVC49" s="126"/>
      <c r="MVD49" s="126"/>
      <c r="MVE49" s="126"/>
      <c r="MVF49" s="126"/>
      <c r="MVG49" s="126"/>
      <c r="MVH49" s="126"/>
      <c r="MVI49" s="126"/>
      <c r="MVJ49" s="126"/>
      <c r="MVK49" s="126"/>
      <c r="MVL49" s="126"/>
      <c r="MVM49" s="126"/>
      <c r="MVN49" s="126"/>
      <c r="MVO49" s="126"/>
      <c r="MVP49" s="126"/>
      <c r="MVQ49" s="126"/>
      <c r="MVR49" s="126"/>
      <c r="MVS49" s="126"/>
      <c r="MVT49" s="126"/>
      <c r="MVU49" s="126"/>
      <c r="MVV49" s="126"/>
      <c r="MVW49" s="126"/>
      <c r="MVX49" s="126"/>
      <c r="MVY49" s="126"/>
      <c r="MVZ49" s="126"/>
      <c r="MWA49" s="126"/>
      <c r="MWB49" s="126"/>
      <c r="MWC49" s="126"/>
      <c r="MWD49" s="126"/>
      <c r="MWE49" s="126"/>
      <c r="MWF49" s="126"/>
      <c r="MWG49" s="126"/>
      <c r="MWH49" s="126"/>
      <c r="MWI49" s="126"/>
      <c r="MWJ49" s="126"/>
      <c r="MWK49" s="126"/>
      <c r="MWL49" s="126"/>
      <c r="MWM49" s="126"/>
      <c r="MWN49" s="126"/>
      <c r="MWO49" s="126"/>
      <c r="MWP49" s="126"/>
      <c r="MWQ49" s="126"/>
      <c r="MWR49" s="126"/>
      <c r="MWS49" s="126"/>
      <c r="MWT49" s="126"/>
      <c r="MWU49" s="126"/>
      <c r="MWV49" s="126"/>
      <c r="MWW49" s="126"/>
      <c r="MWX49" s="126"/>
      <c r="MWY49" s="126"/>
      <c r="MWZ49" s="126"/>
      <c r="MXA49" s="126"/>
      <c r="MXB49" s="126"/>
      <c r="MXC49" s="126"/>
      <c r="MXD49" s="126"/>
      <c r="MXE49" s="126"/>
      <c r="MXF49" s="126"/>
      <c r="MXG49" s="126"/>
      <c r="MXH49" s="126"/>
      <c r="MXI49" s="126"/>
      <c r="MXJ49" s="126"/>
      <c r="MXK49" s="126"/>
      <c r="MXL49" s="126"/>
      <c r="MXM49" s="126"/>
      <c r="MXN49" s="126"/>
      <c r="MXO49" s="126"/>
      <c r="MXP49" s="126"/>
      <c r="MXQ49" s="126"/>
      <c r="MXR49" s="126"/>
      <c r="MXS49" s="126"/>
      <c r="MXT49" s="126"/>
      <c r="MXU49" s="126"/>
      <c r="MXV49" s="126"/>
      <c r="MXW49" s="126"/>
      <c r="MXX49" s="126"/>
      <c r="MXY49" s="126"/>
      <c r="MXZ49" s="126"/>
      <c r="MYA49" s="126"/>
      <c r="MYB49" s="126"/>
      <c r="MYC49" s="126"/>
      <c r="MYD49" s="126"/>
      <c r="MYE49" s="126"/>
      <c r="MYF49" s="126"/>
      <c r="MYG49" s="126"/>
      <c r="MYH49" s="126"/>
      <c r="MYI49" s="126"/>
      <c r="MYJ49" s="126"/>
      <c r="MYK49" s="126"/>
      <c r="MYL49" s="126"/>
      <c r="MYM49" s="126"/>
      <c r="MYN49" s="126"/>
      <c r="MYO49" s="126"/>
      <c r="MYP49" s="126"/>
      <c r="MYQ49" s="126"/>
      <c r="MYR49" s="126"/>
      <c r="MYS49" s="126"/>
      <c r="MYT49" s="126"/>
      <c r="MYU49" s="126"/>
      <c r="MYV49" s="126"/>
      <c r="MYW49" s="126"/>
      <c r="MYX49" s="126"/>
      <c r="MYY49" s="126"/>
      <c r="MYZ49" s="126"/>
      <c r="MZA49" s="126"/>
      <c r="MZB49" s="126"/>
      <c r="MZC49" s="126"/>
      <c r="MZD49" s="126"/>
      <c r="MZE49" s="126"/>
      <c r="MZF49" s="126"/>
      <c r="MZG49" s="126"/>
      <c r="MZH49" s="126"/>
      <c r="MZI49" s="126"/>
      <c r="MZJ49" s="126"/>
      <c r="MZK49" s="126"/>
      <c r="MZL49" s="126"/>
      <c r="MZM49" s="126"/>
      <c r="MZN49" s="126"/>
      <c r="MZO49" s="126"/>
      <c r="MZP49" s="126"/>
      <c r="MZQ49" s="126"/>
      <c r="MZR49" s="126"/>
      <c r="MZS49" s="126"/>
      <c r="MZT49" s="126"/>
      <c r="MZU49" s="126"/>
      <c r="MZV49" s="126"/>
      <c r="MZW49" s="126"/>
      <c r="MZX49" s="126"/>
      <c r="MZY49" s="126"/>
      <c r="MZZ49" s="126"/>
      <c r="NAA49" s="126"/>
      <c r="NAB49" s="126"/>
      <c r="NAC49" s="126"/>
      <c r="NAD49" s="126"/>
      <c r="NAE49" s="126"/>
      <c r="NAF49" s="126"/>
      <c r="NAG49" s="126"/>
      <c r="NAH49" s="126"/>
      <c r="NAI49" s="126"/>
      <c r="NAJ49" s="126"/>
      <c r="NAK49" s="126"/>
      <c r="NAL49" s="126"/>
      <c r="NAM49" s="126"/>
      <c r="NAN49" s="126"/>
      <c r="NAO49" s="126"/>
      <c r="NAP49" s="126"/>
      <c r="NAQ49" s="126"/>
      <c r="NAR49" s="126"/>
      <c r="NAS49" s="126"/>
      <c r="NAT49" s="126"/>
      <c r="NAU49" s="126"/>
      <c r="NAV49" s="126"/>
      <c r="NAW49" s="126"/>
      <c r="NAX49" s="126"/>
      <c r="NAY49" s="126"/>
      <c r="NAZ49" s="126"/>
      <c r="NBA49" s="126"/>
      <c r="NBB49" s="126"/>
      <c r="NBC49" s="126"/>
      <c r="NBD49" s="126"/>
      <c r="NBE49" s="126"/>
      <c r="NBF49" s="126"/>
      <c r="NBG49" s="126"/>
      <c r="NBH49" s="126"/>
      <c r="NBI49" s="126"/>
      <c r="NBJ49" s="126"/>
      <c r="NBK49" s="126"/>
      <c r="NBL49" s="126"/>
      <c r="NBM49" s="126"/>
      <c r="NBN49" s="126"/>
      <c r="NBO49" s="126"/>
      <c r="NBP49" s="126"/>
      <c r="NBQ49" s="126"/>
      <c r="NBR49" s="126"/>
      <c r="NBS49" s="126"/>
      <c r="NBT49" s="126"/>
      <c r="NBU49" s="126"/>
      <c r="NBV49" s="126"/>
      <c r="NBW49" s="126"/>
      <c r="NBX49" s="126"/>
      <c r="NBY49" s="126"/>
      <c r="NBZ49" s="126"/>
      <c r="NCA49" s="126"/>
      <c r="NCB49" s="126"/>
      <c r="NCC49" s="126"/>
      <c r="NCD49" s="126"/>
      <c r="NCE49" s="126"/>
      <c r="NCF49" s="126"/>
      <c r="NCG49" s="126"/>
      <c r="NCH49" s="126"/>
      <c r="NCI49" s="126"/>
      <c r="NCJ49" s="126"/>
      <c r="NCK49" s="126"/>
      <c r="NCL49" s="126"/>
      <c r="NCM49" s="126"/>
      <c r="NCN49" s="126"/>
      <c r="NCO49" s="126"/>
      <c r="NCP49" s="126"/>
      <c r="NCQ49" s="126"/>
      <c r="NCR49" s="126"/>
      <c r="NCS49" s="126"/>
      <c r="NCT49" s="126"/>
      <c r="NCU49" s="126"/>
      <c r="NCV49" s="126"/>
      <c r="NCW49" s="126"/>
      <c r="NCX49" s="126"/>
      <c r="NCY49" s="126"/>
      <c r="NCZ49" s="126"/>
      <c r="NDA49" s="126"/>
      <c r="NDB49" s="126"/>
      <c r="NDC49" s="126"/>
      <c r="NDD49" s="126"/>
      <c r="NDE49" s="126"/>
      <c r="NDF49" s="126"/>
      <c r="NDG49" s="126"/>
      <c r="NDH49" s="126"/>
      <c r="NDI49" s="126"/>
      <c r="NDJ49" s="126"/>
      <c r="NDK49" s="126"/>
      <c r="NDL49" s="126"/>
      <c r="NDM49" s="126"/>
      <c r="NDN49" s="126"/>
      <c r="NDO49" s="126"/>
      <c r="NDP49" s="126"/>
      <c r="NDQ49" s="126"/>
      <c r="NDR49" s="126"/>
      <c r="NDS49" s="126"/>
      <c r="NDT49" s="126"/>
      <c r="NDU49" s="126"/>
      <c r="NDV49" s="126"/>
      <c r="NDW49" s="126"/>
      <c r="NDX49" s="126"/>
      <c r="NDY49" s="126"/>
      <c r="NDZ49" s="126"/>
      <c r="NEA49" s="126"/>
      <c r="NEB49" s="126"/>
      <c r="NEC49" s="126"/>
      <c r="NED49" s="126"/>
      <c r="NEE49" s="126"/>
      <c r="NEF49" s="126"/>
      <c r="NEG49" s="126"/>
      <c r="NEH49" s="126"/>
      <c r="NEI49" s="126"/>
      <c r="NEJ49" s="126"/>
      <c r="NEK49" s="126"/>
      <c r="NEL49" s="126"/>
      <c r="NEM49" s="126"/>
      <c r="NEN49" s="126"/>
      <c r="NEO49" s="126"/>
      <c r="NEP49" s="126"/>
      <c r="NEQ49" s="126"/>
      <c r="NER49" s="126"/>
      <c r="NES49" s="126"/>
      <c r="NET49" s="126"/>
      <c r="NEU49" s="126"/>
      <c r="NEV49" s="126"/>
      <c r="NEW49" s="126"/>
      <c r="NEX49" s="126"/>
      <c r="NEY49" s="126"/>
      <c r="NEZ49" s="126"/>
      <c r="NFA49" s="126"/>
      <c r="NFB49" s="126"/>
      <c r="NFC49" s="126"/>
      <c r="NFD49" s="126"/>
      <c r="NFE49" s="126"/>
      <c r="NFF49" s="126"/>
      <c r="NFG49" s="126"/>
      <c r="NFH49" s="126"/>
      <c r="NFI49" s="126"/>
      <c r="NFJ49" s="126"/>
      <c r="NFK49" s="126"/>
      <c r="NFL49" s="126"/>
      <c r="NFM49" s="126"/>
      <c r="NFN49" s="126"/>
      <c r="NFO49" s="126"/>
      <c r="NFP49" s="126"/>
      <c r="NFQ49" s="126"/>
      <c r="NFR49" s="126"/>
      <c r="NFS49" s="126"/>
      <c r="NFT49" s="126"/>
      <c r="NFU49" s="126"/>
      <c r="NFV49" s="126"/>
      <c r="NFW49" s="126"/>
      <c r="NFX49" s="126"/>
      <c r="NFY49" s="126"/>
      <c r="NFZ49" s="126"/>
      <c r="NGA49" s="126"/>
      <c r="NGB49" s="126"/>
      <c r="NGC49" s="126"/>
      <c r="NGD49" s="126"/>
      <c r="NGE49" s="126"/>
      <c r="NGF49" s="126"/>
      <c r="NGG49" s="126"/>
      <c r="NGH49" s="126"/>
      <c r="NGI49" s="126"/>
      <c r="NGJ49" s="126"/>
      <c r="NGK49" s="126"/>
      <c r="NGL49" s="126"/>
      <c r="NGM49" s="126"/>
      <c r="NGN49" s="126"/>
      <c r="NGO49" s="126"/>
      <c r="NGP49" s="126"/>
      <c r="NGQ49" s="126"/>
      <c r="NGR49" s="126"/>
      <c r="NGS49" s="126"/>
      <c r="NGT49" s="126"/>
      <c r="NGU49" s="126"/>
      <c r="NGV49" s="126"/>
      <c r="NGW49" s="126"/>
      <c r="NGX49" s="126"/>
      <c r="NGY49" s="126"/>
      <c r="NGZ49" s="126"/>
      <c r="NHA49" s="126"/>
      <c r="NHB49" s="126"/>
      <c r="NHC49" s="126"/>
      <c r="NHD49" s="126"/>
      <c r="NHE49" s="126"/>
      <c r="NHF49" s="126"/>
      <c r="NHG49" s="126"/>
      <c r="NHH49" s="126"/>
      <c r="NHI49" s="126"/>
      <c r="NHJ49" s="126"/>
      <c r="NHK49" s="126"/>
      <c r="NHL49" s="126"/>
      <c r="NHM49" s="126"/>
      <c r="NHN49" s="126"/>
      <c r="NHO49" s="126"/>
      <c r="NHP49" s="126"/>
      <c r="NHQ49" s="126"/>
      <c r="NHR49" s="126"/>
      <c r="NHS49" s="126"/>
      <c r="NHT49" s="126"/>
      <c r="NHU49" s="126"/>
      <c r="NHV49" s="126"/>
      <c r="NHW49" s="126"/>
      <c r="NHX49" s="126"/>
      <c r="NHY49" s="126"/>
      <c r="NHZ49" s="126"/>
      <c r="NIA49" s="126"/>
      <c r="NIB49" s="126"/>
      <c r="NIC49" s="126"/>
      <c r="NID49" s="126"/>
      <c r="NIE49" s="126"/>
      <c r="NIF49" s="126"/>
      <c r="NIG49" s="126"/>
      <c r="NIH49" s="126"/>
      <c r="NII49" s="126"/>
      <c r="NIJ49" s="126"/>
      <c r="NIK49" s="126"/>
      <c r="NIL49" s="126"/>
      <c r="NIM49" s="126"/>
      <c r="NIN49" s="126"/>
      <c r="NIO49" s="126"/>
      <c r="NIP49" s="126"/>
      <c r="NIQ49" s="126"/>
      <c r="NIR49" s="126"/>
      <c r="NIS49" s="126"/>
      <c r="NIT49" s="126"/>
      <c r="NIU49" s="126"/>
      <c r="NIV49" s="126"/>
      <c r="NIW49" s="126"/>
      <c r="NIX49" s="126"/>
      <c r="NIY49" s="126"/>
      <c r="NIZ49" s="126"/>
      <c r="NJA49" s="126"/>
      <c r="NJB49" s="126"/>
      <c r="NJC49" s="126"/>
      <c r="NJD49" s="126"/>
      <c r="NJE49" s="126"/>
      <c r="NJF49" s="126"/>
      <c r="NJG49" s="126"/>
      <c r="NJH49" s="126"/>
      <c r="NJI49" s="126"/>
      <c r="NJJ49" s="126"/>
      <c r="NJK49" s="126"/>
      <c r="NJL49" s="126"/>
      <c r="NJM49" s="126"/>
      <c r="NJN49" s="126"/>
      <c r="NJO49" s="126"/>
      <c r="NJP49" s="126"/>
      <c r="NJQ49" s="126"/>
      <c r="NJR49" s="126"/>
      <c r="NJS49" s="126"/>
      <c r="NJT49" s="126"/>
      <c r="NJU49" s="126"/>
      <c r="NJV49" s="126"/>
      <c r="NJW49" s="126"/>
      <c r="NJX49" s="126"/>
      <c r="NJY49" s="126"/>
      <c r="NJZ49" s="126"/>
      <c r="NKA49" s="126"/>
      <c r="NKB49" s="126"/>
      <c r="NKC49" s="126"/>
      <c r="NKD49" s="126"/>
      <c r="NKE49" s="126"/>
      <c r="NKF49" s="126"/>
      <c r="NKG49" s="126"/>
      <c r="NKH49" s="126"/>
      <c r="NKI49" s="126"/>
      <c r="NKJ49" s="126"/>
      <c r="NKK49" s="126"/>
      <c r="NKL49" s="126"/>
      <c r="NKM49" s="126"/>
      <c r="NKN49" s="126"/>
      <c r="NKO49" s="126"/>
      <c r="NKP49" s="126"/>
      <c r="NKQ49" s="126"/>
      <c r="NKR49" s="126"/>
      <c r="NKS49" s="126"/>
      <c r="NKT49" s="126"/>
      <c r="NKU49" s="126"/>
      <c r="NKV49" s="126"/>
      <c r="NKW49" s="126"/>
      <c r="NKX49" s="126"/>
      <c r="NKY49" s="126"/>
      <c r="NKZ49" s="126"/>
      <c r="NLA49" s="126"/>
      <c r="NLB49" s="126"/>
      <c r="NLC49" s="126"/>
      <c r="NLD49" s="126"/>
      <c r="NLE49" s="126"/>
      <c r="NLF49" s="126"/>
      <c r="NLG49" s="126"/>
      <c r="NLH49" s="126"/>
      <c r="NLI49" s="126"/>
      <c r="NLJ49" s="126"/>
      <c r="NLK49" s="126"/>
      <c r="NLL49" s="126"/>
      <c r="NLM49" s="126"/>
      <c r="NLN49" s="126"/>
      <c r="NLO49" s="126"/>
      <c r="NLP49" s="126"/>
      <c r="NLQ49" s="126"/>
      <c r="NLR49" s="126"/>
      <c r="NLS49" s="126"/>
      <c r="NLT49" s="126"/>
      <c r="NLU49" s="126"/>
      <c r="NLV49" s="126"/>
      <c r="NLW49" s="126"/>
      <c r="NLX49" s="126"/>
      <c r="NLY49" s="126"/>
      <c r="NLZ49" s="126"/>
      <c r="NMA49" s="126"/>
      <c r="NMB49" s="126"/>
      <c r="NMC49" s="126"/>
      <c r="NMD49" s="126"/>
      <c r="NME49" s="126"/>
      <c r="NMF49" s="126"/>
      <c r="NMG49" s="126"/>
      <c r="NMH49" s="126"/>
      <c r="NMI49" s="126"/>
      <c r="NMJ49" s="126"/>
      <c r="NMK49" s="126"/>
      <c r="NML49" s="126"/>
      <c r="NMM49" s="126"/>
      <c r="NMN49" s="126"/>
      <c r="NMO49" s="126"/>
      <c r="NMP49" s="126"/>
      <c r="NMQ49" s="126"/>
      <c r="NMR49" s="126"/>
      <c r="NMS49" s="126"/>
      <c r="NMT49" s="126"/>
      <c r="NMU49" s="126"/>
      <c r="NMV49" s="126"/>
      <c r="NMW49" s="126"/>
      <c r="NMX49" s="126"/>
      <c r="NMY49" s="126"/>
      <c r="NMZ49" s="126"/>
      <c r="NNA49" s="126"/>
      <c r="NNB49" s="126"/>
      <c r="NNC49" s="126"/>
      <c r="NND49" s="126"/>
      <c r="NNE49" s="126"/>
      <c r="NNF49" s="126"/>
      <c r="NNG49" s="126"/>
      <c r="NNH49" s="126"/>
      <c r="NNI49" s="126"/>
      <c r="NNJ49" s="126"/>
      <c r="NNK49" s="126"/>
      <c r="NNL49" s="126"/>
      <c r="NNM49" s="126"/>
      <c r="NNN49" s="126"/>
      <c r="NNO49" s="126"/>
      <c r="NNP49" s="126"/>
      <c r="NNQ49" s="126"/>
      <c r="NNR49" s="126"/>
      <c r="NNS49" s="126"/>
      <c r="NNT49" s="126"/>
      <c r="NNU49" s="126"/>
      <c r="NNV49" s="126"/>
      <c r="NNW49" s="126"/>
      <c r="NNX49" s="126"/>
      <c r="NNY49" s="126"/>
      <c r="NNZ49" s="126"/>
      <c r="NOA49" s="126"/>
      <c r="NOB49" s="126"/>
      <c r="NOC49" s="126"/>
      <c r="NOD49" s="126"/>
      <c r="NOE49" s="126"/>
      <c r="NOF49" s="126"/>
      <c r="NOG49" s="126"/>
      <c r="NOH49" s="126"/>
      <c r="NOI49" s="126"/>
      <c r="NOJ49" s="126"/>
      <c r="NOK49" s="126"/>
      <c r="NOL49" s="126"/>
      <c r="NOM49" s="126"/>
      <c r="NON49" s="126"/>
      <c r="NOO49" s="126"/>
      <c r="NOP49" s="126"/>
      <c r="NOQ49" s="126"/>
      <c r="NOR49" s="126"/>
      <c r="NOS49" s="126"/>
      <c r="NOT49" s="126"/>
      <c r="NOU49" s="126"/>
      <c r="NOV49" s="126"/>
      <c r="NOW49" s="126"/>
      <c r="NOX49" s="126"/>
      <c r="NOY49" s="126"/>
      <c r="NOZ49" s="126"/>
      <c r="NPA49" s="126"/>
      <c r="NPB49" s="126"/>
      <c r="NPC49" s="126"/>
      <c r="NPD49" s="126"/>
      <c r="NPE49" s="126"/>
      <c r="NPF49" s="126"/>
      <c r="NPG49" s="126"/>
      <c r="NPH49" s="126"/>
      <c r="NPI49" s="126"/>
      <c r="NPJ49" s="126"/>
      <c r="NPK49" s="126"/>
      <c r="NPL49" s="126"/>
      <c r="NPM49" s="126"/>
      <c r="NPN49" s="126"/>
      <c r="NPO49" s="126"/>
      <c r="NPP49" s="126"/>
      <c r="NPQ49" s="126"/>
      <c r="NPR49" s="126"/>
      <c r="NPS49" s="126"/>
      <c r="NPT49" s="126"/>
      <c r="NPU49" s="126"/>
      <c r="NPV49" s="126"/>
      <c r="NPW49" s="126"/>
      <c r="NPX49" s="126"/>
      <c r="NPY49" s="126"/>
      <c r="NPZ49" s="126"/>
      <c r="NQA49" s="126"/>
      <c r="NQB49" s="126"/>
      <c r="NQC49" s="126"/>
      <c r="NQD49" s="126"/>
      <c r="NQE49" s="126"/>
      <c r="NQF49" s="126"/>
      <c r="NQG49" s="126"/>
      <c r="NQH49" s="126"/>
      <c r="NQI49" s="126"/>
      <c r="NQJ49" s="126"/>
      <c r="NQK49" s="126"/>
      <c r="NQL49" s="126"/>
      <c r="NQM49" s="126"/>
      <c r="NQN49" s="126"/>
      <c r="NQO49" s="126"/>
      <c r="NQP49" s="126"/>
      <c r="NQQ49" s="126"/>
      <c r="NQR49" s="126"/>
      <c r="NQS49" s="126"/>
      <c r="NQT49" s="126"/>
      <c r="NQU49" s="126"/>
      <c r="NQV49" s="126"/>
      <c r="NQW49" s="126"/>
      <c r="NQX49" s="126"/>
      <c r="NQY49" s="126"/>
      <c r="NQZ49" s="126"/>
      <c r="NRA49" s="126"/>
      <c r="NRB49" s="126"/>
      <c r="NRC49" s="126"/>
      <c r="NRD49" s="126"/>
      <c r="NRE49" s="126"/>
      <c r="NRF49" s="126"/>
      <c r="NRG49" s="126"/>
      <c r="NRH49" s="126"/>
      <c r="NRI49" s="126"/>
      <c r="NRJ49" s="126"/>
      <c r="NRK49" s="126"/>
      <c r="NRL49" s="126"/>
      <c r="NRM49" s="126"/>
      <c r="NRN49" s="126"/>
      <c r="NRO49" s="126"/>
      <c r="NRP49" s="126"/>
      <c r="NRQ49" s="126"/>
      <c r="NRR49" s="126"/>
      <c r="NRS49" s="126"/>
      <c r="NRT49" s="126"/>
      <c r="NRU49" s="126"/>
      <c r="NRV49" s="126"/>
      <c r="NRW49" s="126"/>
      <c r="NRX49" s="126"/>
      <c r="NRY49" s="126"/>
      <c r="NRZ49" s="126"/>
      <c r="NSA49" s="126"/>
      <c r="NSB49" s="126"/>
      <c r="NSC49" s="126"/>
      <c r="NSD49" s="126"/>
      <c r="NSE49" s="126"/>
      <c r="NSF49" s="126"/>
      <c r="NSG49" s="126"/>
      <c r="NSH49" s="126"/>
      <c r="NSI49" s="126"/>
      <c r="NSJ49" s="126"/>
      <c r="NSK49" s="126"/>
      <c r="NSL49" s="126"/>
      <c r="NSM49" s="126"/>
      <c r="NSN49" s="126"/>
      <c r="NSO49" s="126"/>
      <c r="NSP49" s="126"/>
      <c r="NSQ49" s="126"/>
      <c r="NSR49" s="126"/>
      <c r="NSS49" s="126"/>
      <c r="NST49" s="126"/>
      <c r="NSU49" s="126"/>
      <c r="NSV49" s="126"/>
      <c r="NSW49" s="126"/>
      <c r="NSX49" s="126"/>
      <c r="NSY49" s="126"/>
      <c r="NSZ49" s="126"/>
      <c r="NTA49" s="126"/>
      <c r="NTB49" s="126"/>
      <c r="NTC49" s="126"/>
      <c r="NTD49" s="126"/>
      <c r="NTE49" s="126"/>
      <c r="NTF49" s="126"/>
      <c r="NTG49" s="126"/>
      <c r="NTH49" s="126"/>
      <c r="NTI49" s="126"/>
      <c r="NTJ49" s="126"/>
      <c r="NTK49" s="126"/>
      <c r="NTL49" s="126"/>
      <c r="NTM49" s="126"/>
      <c r="NTN49" s="126"/>
      <c r="NTO49" s="126"/>
      <c r="NTP49" s="126"/>
      <c r="NTQ49" s="126"/>
      <c r="NTR49" s="126"/>
      <c r="NTS49" s="126"/>
      <c r="NTT49" s="126"/>
      <c r="NTU49" s="126"/>
      <c r="NTV49" s="126"/>
      <c r="NTW49" s="126"/>
      <c r="NTX49" s="126"/>
      <c r="NTY49" s="126"/>
      <c r="NTZ49" s="126"/>
      <c r="NUA49" s="126"/>
      <c r="NUB49" s="126"/>
      <c r="NUC49" s="126"/>
      <c r="NUD49" s="126"/>
      <c r="NUE49" s="126"/>
      <c r="NUF49" s="126"/>
      <c r="NUG49" s="126"/>
      <c r="NUH49" s="126"/>
      <c r="NUI49" s="126"/>
      <c r="NUJ49" s="126"/>
      <c r="NUK49" s="126"/>
      <c r="NUL49" s="126"/>
      <c r="NUM49" s="126"/>
      <c r="NUN49" s="126"/>
      <c r="NUO49" s="126"/>
      <c r="NUP49" s="126"/>
      <c r="NUQ49" s="126"/>
      <c r="NUR49" s="126"/>
      <c r="NUS49" s="126"/>
      <c r="NUT49" s="126"/>
      <c r="NUU49" s="126"/>
      <c r="NUV49" s="126"/>
      <c r="NUW49" s="126"/>
      <c r="NUX49" s="126"/>
      <c r="NUY49" s="126"/>
      <c r="NUZ49" s="126"/>
      <c r="NVA49" s="126"/>
      <c r="NVB49" s="126"/>
      <c r="NVC49" s="126"/>
      <c r="NVD49" s="126"/>
      <c r="NVE49" s="126"/>
      <c r="NVF49" s="126"/>
      <c r="NVG49" s="126"/>
      <c r="NVH49" s="126"/>
      <c r="NVI49" s="126"/>
      <c r="NVJ49" s="126"/>
      <c r="NVK49" s="126"/>
      <c r="NVL49" s="126"/>
      <c r="NVM49" s="126"/>
      <c r="NVN49" s="126"/>
      <c r="NVO49" s="126"/>
      <c r="NVP49" s="126"/>
      <c r="NVQ49" s="126"/>
      <c r="NVR49" s="126"/>
      <c r="NVS49" s="126"/>
      <c r="NVT49" s="126"/>
      <c r="NVU49" s="126"/>
      <c r="NVV49" s="126"/>
      <c r="NVW49" s="126"/>
      <c r="NVX49" s="126"/>
      <c r="NVY49" s="126"/>
      <c r="NVZ49" s="126"/>
      <c r="NWA49" s="126"/>
      <c r="NWB49" s="126"/>
      <c r="NWC49" s="126"/>
      <c r="NWD49" s="126"/>
      <c r="NWE49" s="126"/>
      <c r="NWF49" s="126"/>
      <c r="NWG49" s="126"/>
      <c r="NWH49" s="126"/>
      <c r="NWI49" s="126"/>
      <c r="NWJ49" s="126"/>
      <c r="NWK49" s="126"/>
      <c r="NWL49" s="126"/>
      <c r="NWM49" s="126"/>
      <c r="NWN49" s="126"/>
      <c r="NWO49" s="126"/>
      <c r="NWP49" s="126"/>
      <c r="NWQ49" s="126"/>
      <c r="NWR49" s="126"/>
      <c r="NWS49" s="126"/>
      <c r="NWT49" s="126"/>
      <c r="NWU49" s="126"/>
      <c r="NWV49" s="126"/>
      <c r="NWW49" s="126"/>
      <c r="NWX49" s="126"/>
      <c r="NWY49" s="126"/>
      <c r="NWZ49" s="126"/>
      <c r="NXA49" s="126"/>
      <c r="NXB49" s="126"/>
      <c r="NXC49" s="126"/>
      <c r="NXD49" s="126"/>
      <c r="NXE49" s="126"/>
      <c r="NXF49" s="126"/>
      <c r="NXG49" s="126"/>
      <c r="NXH49" s="126"/>
      <c r="NXI49" s="126"/>
      <c r="NXJ49" s="126"/>
      <c r="NXK49" s="126"/>
      <c r="NXL49" s="126"/>
      <c r="NXM49" s="126"/>
      <c r="NXN49" s="126"/>
      <c r="NXO49" s="126"/>
      <c r="NXP49" s="126"/>
      <c r="NXQ49" s="126"/>
      <c r="NXR49" s="126"/>
      <c r="NXS49" s="126"/>
      <c r="NXT49" s="126"/>
      <c r="NXU49" s="126"/>
      <c r="NXV49" s="126"/>
      <c r="NXW49" s="126"/>
      <c r="NXX49" s="126"/>
      <c r="NXY49" s="126"/>
      <c r="NXZ49" s="126"/>
      <c r="NYA49" s="126"/>
      <c r="NYB49" s="126"/>
      <c r="NYC49" s="126"/>
      <c r="NYD49" s="126"/>
      <c r="NYE49" s="126"/>
      <c r="NYF49" s="126"/>
      <c r="NYG49" s="126"/>
      <c r="NYH49" s="126"/>
      <c r="NYI49" s="126"/>
      <c r="NYJ49" s="126"/>
      <c r="NYK49" s="126"/>
      <c r="NYL49" s="126"/>
      <c r="NYM49" s="126"/>
      <c r="NYN49" s="126"/>
      <c r="NYO49" s="126"/>
      <c r="NYP49" s="126"/>
      <c r="NYQ49" s="126"/>
      <c r="NYR49" s="126"/>
      <c r="NYS49" s="126"/>
      <c r="NYT49" s="126"/>
      <c r="NYU49" s="126"/>
      <c r="NYV49" s="126"/>
      <c r="NYW49" s="126"/>
      <c r="NYX49" s="126"/>
      <c r="NYY49" s="126"/>
      <c r="NYZ49" s="126"/>
      <c r="NZA49" s="126"/>
      <c r="NZB49" s="126"/>
      <c r="NZC49" s="126"/>
      <c r="NZD49" s="126"/>
      <c r="NZE49" s="126"/>
      <c r="NZF49" s="126"/>
      <c r="NZG49" s="126"/>
      <c r="NZH49" s="126"/>
      <c r="NZI49" s="126"/>
      <c r="NZJ49" s="126"/>
      <c r="NZK49" s="126"/>
      <c r="NZL49" s="126"/>
      <c r="NZM49" s="126"/>
      <c r="NZN49" s="126"/>
      <c r="NZO49" s="126"/>
      <c r="NZP49" s="126"/>
      <c r="NZQ49" s="126"/>
      <c r="NZR49" s="126"/>
      <c r="NZS49" s="126"/>
      <c r="NZT49" s="126"/>
      <c r="NZU49" s="126"/>
      <c r="NZV49" s="126"/>
      <c r="NZW49" s="126"/>
      <c r="NZX49" s="126"/>
      <c r="NZY49" s="126"/>
      <c r="NZZ49" s="126"/>
      <c r="OAA49" s="126"/>
      <c r="OAB49" s="126"/>
      <c r="OAC49" s="126"/>
      <c r="OAD49" s="126"/>
      <c r="OAE49" s="126"/>
      <c r="OAF49" s="126"/>
      <c r="OAG49" s="126"/>
      <c r="OAH49" s="126"/>
      <c r="OAI49" s="126"/>
      <c r="OAJ49" s="126"/>
      <c r="OAK49" s="126"/>
      <c r="OAL49" s="126"/>
      <c r="OAM49" s="126"/>
      <c r="OAN49" s="126"/>
      <c r="OAO49" s="126"/>
      <c r="OAP49" s="126"/>
      <c r="OAQ49" s="126"/>
      <c r="OAR49" s="126"/>
      <c r="OAS49" s="126"/>
      <c r="OAT49" s="126"/>
      <c r="OAU49" s="126"/>
      <c r="OAV49" s="126"/>
      <c r="OAW49" s="126"/>
      <c r="OAX49" s="126"/>
      <c r="OAY49" s="126"/>
      <c r="OAZ49" s="126"/>
      <c r="OBA49" s="126"/>
      <c r="OBB49" s="126"/>
      <c r="OBC49" s="126"/>
      <c r="OBD49" s="126"/>
      <c r="OBE49" s="126"/>
      <c r="OBF49" s="126"/>
      <c r="OBG49" s="126"/>
      <c r="OBH49" s="126"/>
      <c r="OBI49" s="126"/>
      <c r="OBJ49" s="126"/>
      <c r="OBK49" s="126"/>
      <c r="OBL49" s="126"/>
      <c r="OBM49" s="126"/>
      <c r="OBN49" s="126"/>
      <c r="OBO49" s="126"/>
      <c r="OBP49" s="126"/>
      <c r="OBQ49" s="126"/>
      <c r="OBR49" s="126"/>
      <c r="OBS49" s="126"/>
      <c r="OBT49" s="126"/>
      <c r="OBU49" s="126"/>
      <c r="OBV49" s="126"/>
      <c r="OBW49" s="126"/>
      <c r="OBX49" s="126"/>
      <c r="OBY49" s="126"/>
      <c r="OBZ49" s="126"/>
      <c r="OCA49" s="126"/>
      <c r="OCB49" s="126"/>
      <c r="OCC49" s="126"/>
      <c r="OCD49" s="126"/>
      <c r="OCE49" s="126"/>
      <c r="OCF49" s="126"/>
      <c r="OCG49" s="126"/>
      <c r="OCH49" s="126"/>
      <c r="OCI49" s="126"/>
      <c r="OCJ49" s="126"/>
      <c r="OCK49" s="126"/>
      <c r="OCL49" s="126"/>
      <c r="OCM49" s="126"/>
      <c r="OCN49" s="126"/>
      <c r="OCO49" s="126"/>
      <c r="OCP49" s="126"/>
      <c r="OCQ49" s="126"/>
      <c r="OCR49" s="126"/>
      <c r="OCS49" s="126"/>
      <c r="OCT49" s="126"/>
      <c r="OCU49" s="126"/>
      <c r="OCV49" s="126"/>
      <c r="OCW49" s="126"/>
      <c r="OCX49" s="126"/>
      <c r="OCY49" s="126"/>
      <c r="OCZ49" s="126"/>
      <c r="ODA49" s="126"/>
      <c r="ODB49" s="126"/>
      <c r="ODC49" s="126"/>
      <c r="ODD49" s="126"/>
      <c r="ODE49" s="126"/>
      <c r="ODF49" s="126"/>
      <c r="ODG49" s="126"/>
      <c r="ODH49" s="126"/>
      <c r="ODI49" s="126"/>
      <c r="ODJ49" s="126"/>
      <c r="ODK49" s="126"/>
      <c r="ODL49" s="126"/>
      <c r="ODM49" s="126"/>
      <c r="ODN49" s="126"/>
      <c r="ODO49" s="126"/>
      <c r="ODP49" s="126"/>
      <c r="ODQ49" s="126"/>
      <c r="ODR49" s="126"/>
      <c r="ODS49" s="126"/>
      <c r="ODT49" s="126"/>
      <c r="ODU49" s="126"/>
      <c r="ODV49" s="126"/>
      <c r="ODW49" s="126"/>
      <c r="ODX49" s="126"/>
      <c r="ODY49" s="126"/>
      <c r="ODZ49" s="126"/>
      <c r="OEA49" s="126"/>
      <c r="OEB49" s="126"/>
      <c r="OEC49" s="126"/>
      <c r="OED49" s="126"/>
      <c r="OEE49" s="126"/>
      <c r="OEF49" s="126"/>
      <c r="OEG49" s="126"/>
      <c r="OEH49" s="126"/>
      <c r="OEI49" s="126"/>
      <c r="OEJ49" s="126"/>
      <c r="OEK49" s="126"/>
      <c r="OEL49" s="126"/>
      <c r="OEM49" s="126"/>
      <c r="OEN49" s="126"/>
      <c r="OEO49" s="126"/>
      <c r="OEP49" s="126"/>
      <c r="OEQ49" s="126"/>
      <c r="OER49" s="126"/>
      <c r="OES49" s="126"/>
      <c r="OET49" s="126"/>
      <c r="OEU49" s="126"/>
      <c r="OEV49" s="126"/>
      <c r="OEW49" s="126"/>
      <c r="OEX49" s="126"/>
      <c r="OEY49" s="126"/>
      <c r="OEZ49" s="126"/>
      <c r="OFA49" s="126"/>
      <c r="OFB49" s="126"/>
      <c r="OFC49" s="126"/>
      <c r="OFD49" s="126"/>
      <c r="OFE49" s="126"/>
      <c r="OFF49" s="126"/>
      <c r="OFG49" s="126"/>
      <c r="OFH49" s="126"/>
      <c r="OFI49" s="126"/>
      <c r="OFJ49" s="126"/>
      <c r="OFK49" s="126"/>
      <c r="OFL49" s="126"/>
      <c r="OFM49" s="126"/>
      <c r="OFN49" s="126"/>
      <c r="OFO49" s="126"/>
      <c r="OFP49" s="126"/>
      <c r="OFQ49" s="126"/>
      <c r="OFR49" s="126"/>
      <c r="OFS49" s="126"/>
      <c r="OFT49" s="126"/>
      <c r="OFU49" s="126"/>
      <c r="OFV49" s="126"/>
      <c r="OFW49" s="126"/>
      <c r="OFX49" s="126"/>
      <c r="OFY49" s="126"/>
      <c r="OFZ49" s="126"/>
      <c r="OGA49" s="126"/>
      <c r="OGB49" s="126"/>
      <c r="OGC49" s="126"/>
      <c r="OGD49" s="126"/>
      <c r="OGE49" s="126"/>
      <c r="OGF49" s="126"/>
      <c r="OGG49" s="126"/>
      <c r="OGH49" s="126"/>
      <c r="OGI49" s="126"/>
      <c r="OGJ49" s="126"/>
      <c r="OGK49" s="126"/>
      <c r="OGL49" s="126"/>
      <c r="OGM49" s="126"/>
      <c r="OGN49" s="126"/>
      <c r="OGO49" s="126"/>
      <c r="OGP49" s="126"/>
      <c r="OGQ49" s="126"/>
      <c r="OGR49" s="126"/>
      <c r="OGS49" s="126"/>
      <c r="OGT49" s="126"/>
      <c r="OGU49" s="126"/>
      <c r="OGV49" s="126"/>
      <c r="OGW49" s="126"/>
      <c r="OGX49" s="126"/>
      <c r="OGY49" s="126"/>
      <c r="OGZ49" s="126"/>
      <c r="OHA49" s="126"/>
      <c r="OHB49" s="126"/>
      <c r="OHC49" s="126"/>
      <c r="OHD49" s="126"/>
      <c r="OHE49" s="126"/>
      <c r="OHF49" s="126"/>
      <c r="OHG49" s="126"/>
      <c r="OHH49" s="126"/>
      <c r="OHI49" s="126"/>
      <c r="OHJ49" s="126"/>
      <c r="OHK49" s="126"/>
      <c r="OHL49" s="126"/>
      <c r="OHM49" s="126"/>
      <c r="OHN49" s="126"/>
      <c r="OHO49" s="126"/>
      <c r="OHP49" s="126"/>
      <c r="OHQ49" s="126"/>
      <c r="OHR49" s="126"/>
      <c r="OHS49" s="126"/>
      <c r="OHT49" s="126"/>
      <c r="OHU49" s="126"/>
      <c r="OHV49" s="126"/>
      <c r="OHW49" s="126"/>
      <c r="OHX49" s="126"/>
      <c r="OHY49" s="126"/>
      <c r="OHZ49" s="126"/>
      <c r="OIA49" s="126"/>
      <c r="OIB49" s="126"/>
      <c r="OIC49" s="126"/>
      <c r="OID49" s="126"/>
      <c r="OIE49" s="126"/>
      <c r="OIF49" s="126"/>
      <c r="OIG49" s="126"/>
      <c r="OIH49" s="126"/>
      <c r="OII49" s="126"/>
      <c r="OIJ49" s="126"/>
      <c r="OIK49" s="126"/>
      <c r="OIL49" s="126"/>
      <c r="OIM49" s="126"/>
      <c r="OIN49" s="126"/>
      <c r="OIO49" s="126"/>
      <c r="OIP49" s="126"/>
      <c r="OIQ49" s="126"/>
      <c r="OIR49" s="126"/>
      <c r="OIS49" s="126"/>
      <c r="OIT49" s="126"/>
      <c r="OIU49" s="126"/>
      <c r="OIV49" s="126"/>
      <c r="OIW49" s="126"/>
      <c r="OIX49" s="126"/>
      <c r="OIY49" s="126"/>
      <c r="OIZ49" s="126"/>
      <c r="OJA49" s="126"/>
      <c r="OJB49" s="126"/>
      <c r="OJC49" s="126"/>
      <c r="OJD49" s="126"/>
      <c r="OJE49" s="126"/>
      <c r="OJF49" s="126"/>
      <c r="OJG49" s="126"/>
      <c r="OJH49" s="126"/>
      <c r="OJI49" s="126"/>
      <c r="OJJ49" s="126"/>
      <c r="OJK49" s="126"/>
      <c r="OJL49" s="126"/>
      <c r="OJM49" s="126"/>
      <c r="OJN49" s="126"/>
      <c r="OJO49" s="126"/>
      <c r="OJP49" s="126"/>
      <c r="OJQ49" s="126"/>
      <c r="OJR49" s="126"/>
      <c r="OJS49" s="126"/>
      <c r="OJT49" s="126"/>
      <c r="OJU49" s="126"/>
      <c r="OJV49" s="126"/>
      <c r="OJW49" s="126"/>
      <c r="OJX49" s="126"/>
      <c r="OJY49" s="126"/>
      <c r="OJZ49" s="126"/>
      <c r="OKA49" s="126"/>
      <c r="OKB49" s="126"/>
      <c r="OKC49" s="126"/>
      <c r="OKD49" s="126"/>
      <c r="OKE49" s="126"/>
      <c r="OKF49" s="126"/>
      <c r="OKG49" s="126"/>
      <c r="OKH49" s="126"/>
      <c r="OKI49" s="126"/>
      <c r="OKJ49" s="126"/>
      <c r="OKK49" s="126"/>
      <c r="OKL49" s="126"/>
      <c r="OKM49" s="126"/>
      <c r="OKN49" s="126"/>
      <c r="OKO49" s="126"/>
      <c r="OKP49" s="126"/>
      <c r="OKQ49" s="126"/>
      <c r="OKR49" s="126"/>
      <c r="OKS49" s="126"/>
      <c r="OKT49" s="126"/>
      <c r="OKU49" s="126"/>
      <c r="OKV49" s="126"/>
      <c r="OKW49" s="126"/>
      <c r="OKX49" s="126"/>
      <c r="OKY49" s="126"/>
      <c r="OKZ49" s="126"/>
      <c r="OLA49" s="126"/>
      <c r="OLB49" s="126"/>
      <c r="OLC49" s="126"/>
      <c r="OLD49" s="126"/>
      <c r="OLE49" s="126"/>
      <c r="OLF49" s="126"/>
      <c r="OLG49" s="126"/>
      <c r="OLH49" s="126"/>
      <c r="OLI49" s="126"/>
      <c r="OLJ49" s="126"/>
      <c r="OLK49" s="126"/>
      <c r="OLL49" s="126"/>
      <c r="OLM49" s="126"/>
      <c r="OLN49" s="126"/>
      <c r="OLO49" s="126"/>
      <c r="OLP49" s="126"/>
      <c r="OLQ49" s="126"/>
      <c r="OLR49" s="126"/>
      <c r="OLS49" s="126"/>
      <c r="OLT49" s="126"/>
      <c r="OLU49" s="126"/>
      <c r="OLV49" s="126"/>
      <c r="OLW49" s="126"/>
      <c r="OLX49" s="126"/>
      <c r="OLY49" s="126"/>
      <c r="OLZ49" s="126"/>
      <c r="OMA49" s="126"/>
      <c r="OMB49" s="126"/>
      <c r="OMC49" s="126"/>
      <c r="OMD49" s="126"/>
      <c r="OME49" s="126"/>
      <c r="OMF49" s="126"/>
      <c r="OMG49" s="126"/>
      <c r="OMH49" s="126"/>
      <c r="OMI49" s="126"/>
      <c r="OMJ49" s="126"/>
      <c r="OMK49" s="126"/>
      <c r="OML49" s="126"/>
      <c r="OMM49" s="126"/>
      <c r="OMN49" s="126"/>
      <c r="OMO49" s="126"/>
      <c r="OMP49" s="126"/>
      <c r="OMQ49" s="126"/>
      <c r="OMR49" s="126"/>
      <c r="OMS49" s="126"/>
      <c r="OMT49" s="126"/>
      <c r="OMU49" s="126"/>
      <c r="OMV49" s="126"/>
      <c r="OMW49" s="126"/>
      <c r="OMX49" s="126"/>
      <c r="OMY49" s="126"/>
      <c r="OMZ49" s="126"/>
      <c r="ONA49" s="126"/>
      <c r="ONB49" s="126"/>
      <c r="ONC49" s="126"/>
      <c r="OND49" s="126"/>
      <c r="ONE49" s="126"/>
      <c r="ONF49" s="126"/>
      <c r="ONG49" s="126"/>
      <c r="ONH49" s="126"/>
      <c r="ONI49" s="126"/>
      <c r="ONJ49" s="126"/>
      <c r="ONK49" s="126"/>
      <c r="ONL49" s="126"/>
      <c r="ONM49" s="126"/>
      <c r="ONN49" s="126"/>
      <c r="ONO49" s="126"/>
      <c r="ONP49" s="126"/>
      <c r="ONQ49" s="126"/>
      <c r="ONR49" s="126"/>
      <c r="ONS49" s="126"/>
      <c r="ONT49" s="126"/>
      <c r="ONU49" s="126"/>
      <c r="ONV49" s="126"/>
      <c r="ONW49" s="126"/>
      <c r="ONX49" s="126"/>
      <c r="ONY49" s="126"/>
      <c r="ONZ49" s="126"/>
      <c r="OOA49" s="126"/>
      <c r="OOB49" s="126"/>
      <c r="OOC49" s="126"/>
      <c r="OOD49" s="126"/>
      <c r="OOE49" s="126"/>
      <c r="OOF49" s="126"/>
      <c r="OOG49" s="126"/>
      <c r="OOH49" s="126"/>
      <c r="OOI49" s="126"/>
      <c r="OOJ49" s="126"/>
      <c r="OOK49" s="126"/>
      <c r="OOL49" s="126"/>
      <c r="OOM49" s="126"/>
      <c r="OON49" s="126"/>
      <c r="OOO49" s="126"/>
      <c r="OOP49" s="126"/>
      <c r="OOQ49" s="126"/>
      <c r="OOR49" s="126"/>
      <c r="OOS49" s="126"/>
      <c r="OOT49" s="126"/>
      <c r="OOU49" s="126"/>
      <c r="OOV49" s="126"/>
      <c r="OOW49" s="126"/>
      <c r="OOX49" s="126"/>
      <c r="OOY49" s="126"/>
      <c r="OOZ49" s="126"/>
      <c r="OPA49" s="126"/>
      <c r="OPB49" s="126"/>
      <c r="OPC49" s="126"/>
      <c r="OPD49" s="126"/>
      <c r="OPE49" s="126"/>
      <c r="OPF49" s="126"/>
      <c r="OPG49" s="126"/>
      <c r="OPH49" s="126"/>
      <c r="OPI49" s="126"/>
      <c r="OPJ49" s="126"/>
      <c r="OPK49" s="126"/>
      <c r="OPL49" s="126"/>
      <c r="OPM49" s="126"/>
      <c r="OPN49" s="126"/>
      <c r="OPO49" s="126"/>
      <c r="OPP49" s="126"/>
      <c r="OPQ49" s="126"/>
      <c r="OPR49" s="126"/>
      <c r="OPS49" s="126"/>
      <c r="OPT49" s="126"/>
      <c r="OPU49" s="126"/>
      <c r="OPV49" s="126"/>
      <c r="OPW49" s="126"/>
      <c r="OPX49" s="126"/>
      <c r="OPY49" s="126"/>
      <c r="OPZ49" s="126"/>
      <c r="OQA49" s="126"/>
      <c r="OQB49" s="126"/>
      <c r="OQC49" s="126"/>
      <c r="OQD49" s="126"/>
      <c r="OQE49" s="126"/>
      <c r="OQF49" s="126"/>
      <c r="OQG49" s="126"/>
      <c r="OQH49" s="126"/>
      <c r="OQI49" s="126"/>
      <c r="OQJ49" s="126"/>
      <c r="OQK49" s="126"/>
      <c r="OQL49" s="126"/>
      <c r="OQM49" s="126"/>
      <c r="OQN49" s="126"/>
      <c r="OQO49" s="126"/>
      <c r="OQP49" s="126"/>
      <c r="OQQ49" s="126"/>
      <c r="OQR49" s="126"/>
      <c r="OQS49" s="126"/>
      <c r="OQT49" s="126"/>
      <c r="OQU49" s="126"/>
      <c r="OQV49" s="126"/>
      <c r="OQW49" s="126"/>
      <c r="OQX49" s="126"/>
      <c r="OQY49" s="126"/>
      <c r="OQZ49" s="126"/>
      <c r="ORA49" s="126"/>
      <c r="ORB49" s="126"/>
      <c r="ORC49" s="126"/>
      <c r="ORD49" s="126"/>
      <c r="ORE49" s="126"/>
      <c r="ORF49" s="126"/>
      <c r="ORG49" s="126"/>
      <c r="ORH49" s="126"/>
      <c r="ORI49" s="126"/>
      <c r="ORJ49" s="126"/>
      <c r="ORK49" s="126"/>
      <c r="ORL49" s="126"/>
      <c r="ORM49" s="126"/>
      <c r="ORN49" s="126"/>
      <c r="ORO49" s="126"/>
      <c r="ORP49" s="126"/>
      <c r="ORQ49" s="126"/>
      <c r="ORR49" s="126"/>
      <c r="ORS49" s="126"/>
      <c r="ORT49" s="126"/>
      <c r="ORU49" s="126"/>
      <c r="ORV49" s="126"/>
      <c r="ORW49" s="126"/>
      <c r="ORX49" s="126"/>
      <c r="ORY49" s="126"/>
      <c r="ORZ49" s="126"/>
      <c r="OSA49" s="126"/>
      <c r="OSB49" s="126"/>
      <c r="OSC49" s="126"/>
      <c r="OSD49" s="126"/>
      <c r="OSE49" s="126"/>
      <c r="OSF49" s="126"/>
      <c r="OSG49" s="126"/>
      <c r="OSH49" s="126"/>
      <c r="OSI49" s="126"/>
      <c r="OSJ49" s="126"/>
      <c r="OSK49" s="126"/>
      <c r="OSL49" s="126"/>
      <c r="OSM49" s="126"/>
      <c r="OSN49" s="126"/>
      <c r="OSO49" s="126"/>
      <c r="OSP49" s="126"/>
      <c r="OSQ49" s="126"/>
      <c r="OSR49" s="126"/>
      <c r="OSS49" s="126"/>
      <c r="OST49" s="126"/>
      <c r="OSU49" s="126"/>
      <c r="OSV49" s="126"/>
      <c r="OSW49" s="126"/>
      <c r="OSX49" s="126"/>
      <c r="OSY49" s="126"/>
      <c r="OSZ49" s="126"/>
      <c r="OTA49" s="126"/>
      <c r="OTB49" s="126"/>
      <c r="OTC49" s="126"/>
      <c r="OTD49" s="126"/>
      <c r="OTE49" s="126"/>
      <c r="OTF49" s="126"/>
      <c r="OTG49" s="126"/>
      <c r="OTH49" s="126"/>
      <c r="OTI49" s="126"/>
      <c r="OTJ49" s="126"/>
      <c r="OTK49" s="126"/>
      <c r="OTL49" s="126"/>
      <c r="OTM49" s="126"/>
      <c r="OTN49" s="126"/>
      <c r="OTO49" s="126"/>
      <c r="OTP49" s="126"/>
      <c r="OTQ49" s="126"/>
      <c r="OTR49" s="126"/>
      <c r="OTS49" s="126"/>
      <c r="OTT49" s="126"/>
      <c r="OTU49" s="126"/>
      <c r="OTV49" s="126"/>
      <c r="OTW49" s="126"/>
      <c r="OTX49" s="126"/>
      <c r="OTY49" s="126"/>
      <c r="OTZ49" s="126"/>
      <c r="OUA49" s="126"/>
      <c r="OUB49" s="126"/>
      <c r="OUC49" s="126"/>
      <c r="OUD49" s="126"/>
      <c r="OUE49" s="126"/>
      <c r="OUF49" s="126"/>
      <c r="OUG49" s="126"/>
      <c r="OUH49" s="126"/>
      <c r="OUI49" s="126"/>
      <c r="OUJ49" s="126"/>
      <c r="OUK49" s="126"/>
      <c r="OUL49" s="126"/>
      <c r="OUM49" s="126"/>
      <c r="OUN49" s="126"/>
      <c r="OUO49" s="126"/>
      <c r="OUP49" s="126"/>
      <c r="OUQ49" s="126"/>
      <c r="OUR49" s="126"/>
      <c r="OUS49" s="126"/>
      <c r="OUT49" s="126"/>
      <c r="OUU49" s="126"/>
      <c r="OUV49" s="126"/>
      <c r="OUW49" s="126"/>
      <c r="OUX49" s="126"/>
      <c r="OUY49" s="126"/>
      <c r="OUZ49" s="126"/>
      <c r="OVA49" s="126"/>
      <c r="OVB49" s="126"/>
      <c r="OVC49" s="126"/>
      <c r="OVD49" s="126"/>
      <c r="OVE49" s="126"/>
      <c r="OVF49" s="126"/>
      <c r="OVG49" s="126"/>
      <c r="OVH49" s="126"/>
      <c r="OVI49" s="126"/>
      <c r="OVJ49" s="126"/>
      <c r="OVK49" s="126"/>
      <c r="OVL49" s="126"/>
      <c r="OVM49" s="126"/>
      <c r="OVN49" s="126"/>
      <c r="OVO49" s="126"/>
      <c r="OVP49" s="126"/>
      <c r="OVQ49" s="126"/>
      <c r="OVR49" s="126"/>
      <c r="OVS49" s="126"/>
      <c r="OVT49" s="126"/>
      <c r="OVU49" s="126"/>
      <c r="OVV49" s="126"/>
      <c r="OVW49" s="126"/>
      <c r="OVX49" s="126"/>
      <c r="OVY49" s="126"/>
      <c r="OVZ49" s="126"/>
      <c r="OWA49" s="126"/>
      <c r="OWB49" s="126"/>
      <c r="OWC49" s="126"/>
      <c r="OWD49" s="126"/>
      <c r="OWE49" s="126"/>
      <c r="OWF49" s="126"/>
      <c r="OWG49" s="126"/>
      <c r="OWH49" s="126"/>
      <c r="OWI49" s="126"/>
      <c r="OWJ49" s="126"/>
      <c r="OWK49" s="126"/>
      <c r="OWL49" s="126"/>
      <c r="OWM49" s="126"/>
      <c r="OWN49" s="126"/>
      <c r="OWO49" s="126"/>
      <c r="OWP49" s="126"/>
      <c r="OWQ49" s="126"/>
      <c r="OWR49" s="126"/>
      <c r="OWS49" s="126"/>
      <c r="OWT49" s="126"/>
      <c r="OWU49" s="126"/>
      <c r="OWV49" s="126"/>
      <c r="OWW49" s="126"/>
      <c r="OWX49" s="126"/>
      <c r="OWY49" s="126"/>
      <c r="OWZ49" s="126"/>
      <c r="OXA49" s="126"/>
      <c r="OXB49" s="126"/>
      <c r="OXC49" s="126"/>
      <c r="OXD49" s="126"/>
      <c r="OXE49" s="126"/>
      <c r="OXF49" s="126"/>
      <c r="OXG49" s="126"/>
      <c r="OXH49" s="126"/>
      <c r="OXI49" s="126"/>
      <c r="OXJ49" s="126"/>
      <c r="OXK49" s="126"/>
      <c r="OXL49" s="126"/>
      <c r="OXM49" s="126"/>
      <c r="OXN49" s="126"/>
      <c r="OXO49" s="126"/>
      <c r="OXP49" s="126"/>
      <c r="OXQ49" s="126"/>
      <c r="OXR49" s="126"/>
      <c r="OXS49" s="126"/>
      <c r="OXT49" s="126"/>
      <c r="OXU49" s="126"/>
      <c r="OXV49" s="126"/>
      <c r="OXW49" s="126"/>
      <c r="OXX49" s="126"/>
      <c r="OXY49" s="126"/>
      <c r="OXZ49" s="126"/>
      <c r="OYA49" s="126"/>
      <c r="OYB49" s="126"/>
      <c r="OYC49" s="126"/>
      <c r="OYD49" s="126"/>
      <c r="OYE49" s="126"/>
      <c r="OYF49" s="126"/>
      <c r="OYG49" s="126"/>
      <c r="OYH49" s="126"/>
      <c r="OYI49" s="126"/>
      <c r="OYJ49" s="126"/>
      <c r="OYK49" s="126"/>
      <c r="OYL49" s="126"/>
      <c r="OYM49" s="126"/>
      <c r="OYN49" s="126"/>
      <c r="OYO49" s="126"/>
      <c r="OYP49" s="126"/>
      <c r="OYQ49" s="126"/>
      <c r="OYR49" s="126"/>
      <c r="OYS49" s="126"/>
      <c r="OYT49" s="126"/>
      <c r="OYU49" s="126"/>
      <c r="OYV49" s="126"/>
      <c r="OYW49" s="126"/>
      <c r="OYX49" s="126"/>
      <c r="OYY49" s="126"/>
      <c r="OYZ49" s="126"/>
      <c r="OZA49" s="126"/>
      <c r="OZB49" s="126"/>
      <c r="OZC49" s="126"/>
      <c r="OZD49" s="126"/>
      <c r="OZE49" s="126"/>
      <c r="OZF49" s="126"/>
      <c r="OZG49" s="126"/>
      <c r="OZH49" s="126"/>
      <c r="OZI49" s="126"/>
      <c r="OZJ49" s="126"/>
      <c r="OZK49" s="126"/>
      <c r="OZL49" s="126"/>
      <c r="OZM49" s="126"/>
      <c r="OZN49" s="126"/>
      <c r="OZO49" s="126"/>
      <c r="OZP49" s="126"/>
      <c r="OZQ49" s="126"/>
      <c r="OZR49" s="126"/>
      <c r="OZS49" s="126"/>
      <c r="OZT49" s="126"/>
      <c r="OZU49" s="126"/>
      <c r="OZV49" s="126"/>
      <c r="OZW49" s="126"/>
      <c r="OZX49" s="126"/>
      <c r="OZY49" s="126"/>
      <c r="OZZ49" s="126"/>
      <c r="PAA49" s="126"/>
      <c r="PAB49" s="126"/>
      <c r="PAC49" s="126"/>
      <c r="PAD49" s="126"/>
      <c r="PAE49" s="126"/>
      <c r="PAF49" s="126"/>
      <c r="PAG49" s="126"/>
      <c r="PAH49" s="126"/>
      <c r="PAI49" s="126"/>
      <c r="PAJ49" s="126"/>
      <c r="PAK49" s="126"/>
      <c r="PAL49" s="126"/>
      <c r="PAM49" s="126"/>
      <c r="PAN49" s="126"/>
      <c r="PAO49" s="126"/>
      <c r="PAP49" s="126"/>
      <c r="PAQ49" s="126"/>
      <c r="PAR49" s="126"/>
      <c r="PAS49" s="126"/>
      <c r="PAT49" s="126"/>
      <c r="PAU49" s="126"/>
      <c r="PAV49" s="126"/>
      <c r="PAW49" s="126"/>
      <c r="PAX49" s="126"/>
      <c r="PAY49" s="126"/>
      <c r="PAZ49" s="126"/>
      <c r="PBA49" s="126"/>
      <c r="PBB49" s="126"/>
      <c r="PBC49" s="126"/>
      <c r="PBD49" s="126"/>
      <c r="PBE49" s="126"/>
      <c r="PBF49" s="126"/>
      <c r="PBG49" s="126"/>
      <c r="PBH49" s="126"/>
      <c r="PBI49" s="126"/>
      <c r="PBJ49" s="126"/>
      <c r="PBK49" s="126"/>
      <c r="PBL49" s="126"/>
      <c r="PBM49" s="126"/>
      <c r="PBN49" s="126"/>
      <c r="PBO49" s="126"/>
      <c r="PBP49" s="126"/>
      <c r="PBQ49" s="126"/>
      <c r="PBR49" s="126"/>
      <c r="PBS49" s="126"/>
      <c r="PBT49" s="126"/>
      <c r="PBU49" s="126"/>
      <c r="PBV49" s="126"/>
      <c r="PBW49" s="126"/>
      <c r="PBX49" s="126"/>
      <c r="PBY49" s="126"/>
      <c r="PBZ49" s="126"/>
      <c r="PCA49" s="126"/>
      <c r="PCB49" s="126"/>
      <c r="PCC49" s="126"/>
      <c r="PCD49" s="126"/>
      <c r="PCE49" s="126"/>
      <c r="PCF49" s="126"/>
      <c r="PCG49" s="126"/>
      <c r="PCH49" s="126"/>
      <c r="PCI49" s="126"/>
      <c r="PCJ49" s="126"/>
      <c r="PCK49" s="126"/>
      <c r="PCL49" s="126"/>
      <c r="PCM49" s="126"/>
      <c r="PCN49" s="126"/>
      <c r="PCO49" s="126"/>
      <c r="PCP49" s="126"/>
      <c r="PCQ49" s="126"/>
      <c r="PCR49" s="126"/>
      <c r="PCS49" s="126"/>
      <c r="PCT49" s="126"/>
      <c r="PCU49" s="126"/>
      <c r="PCV49" s="126"/>
      <c r="PCW49" s="126"/>
      <c r="PCX49" s="126"/>
      <c r="PCY49" s="126"/>
      <c r="PCZ49" s="126"/>
      <c r="PDA49" s="126"/>
      <c r="PDB49" s="126"/>
      <c r="PDC49" s="126"/>
      <c r="PDD49" s="126"/>
      <c r="PDE49" s="126"/>
      <c r="PDF49" s="126"/>
      <c r="PDG49" s="126"/>
      <c r="PDH49" s="126"/>
      <c r="PDI49" s="126"/>
      <c r="PDJ49" s="126"/>
      <c r="PDK49" s="126"/>
      <c r="PDL49" s="126"/>
      <c r="PDM49" s="126"/>
      <c r="PDN49" s="126"/>
      <c r="PDO49" s="126"/>
      <c r="PDP49" s="126"/>
      <c r="PDQ49" s="126"/>
      <c r="PDR49" s="126"/>
      <c r="PDS49" s="126"/>
      <c r="PDT49" s="126"/>
      <c r="PDU49" s="126"/>
      <c r="PDV49" s="126"/>
      <c r="PDW49" s="126"/>
      <c r="PDX49" s="126"/>
      <c r="PDY49" s="126"/>
      <c r="PDZ49" s="126"/>
      <c r="PEA49" s="126"/>
      <c r="PEB49" s="126"/>
      <c r="PEC49" s="126"/>
      <c r="PED49" s="126"/>
      <c r="PEE49" s="126"/>
      <c r="PEF49" s="126"/>
      <c r="PEG49" s="126"/>
      <c r="PEH49" s="126"/>
      <c r="PEI49" s="126"/>
      <c r="PEJ49" s="126"/>
      <c r="PEK49" s="126"/>
      <c r="PEL49" s="126"/>
      <c r="PEM49" s="126"/>
      <c r="PEN49" s="126"/>
      <c r="PEO49" s="126"/>
      <c r="PEP49" s="126"/>
      <c r="PEQ49" s="126"/>
      <c r="PER49" s="126"/>
      <c r="PES49" s="126"/>
      <c r="PET49" s="126"/>
      <c r="PEU49" s="126"/>
      <c r="PEV49" s="126"/>
      <c r="PEW49" s="126"/>
      <c r="PEX49" s="126"/>
      <c r="PEY49" s="126"/>
      <c r="PEZ49" s="126"/>
      <c r="PFA49" s="126"/>
      <c r="PFB49" s="126"/>
      <c r="PFC49" s="126"/>
      <c r="PFD49" s="126"/>
      <c r="PFE49" s="126"/>
      <c r="PFF49" s="126"/>
      <c r="PFG49" s="126"/>
      <c r="PFH49" s="126"/>
      <c r="PFI49" s="126"/>
      <c r="PFJ49" s="126"/>
      <c r="PFK49" s="126"/>
      <c r="PFL49" s="126"/>
      <c r="PFM49" s="126"/>
      <c r="PFN49" s="126"/>
      <c r="PFO49" s="126"/>
      <c r="PFP49" s="126"/>
      <c r="PFQ49" s="126"/>
      <c r="PFR49" s="126"/>
      <c r="PFS49" s="126"/>
      <c r="PFT49" s="126"/>
      <c r="PFU49" s="126"/>
      <c r="PFV49" s="126"/>
      <c r="PFW49" s="126"/>
      <c r="PFX49" s="126"/>
      <c r="PFY49" s="126"/>
      <c r="PFZ49" s="126"/>
      <c r="PGA49" s="126"/>
      <c r="PGB49" s="126"/>
      <c r="PGC49" s="126"/>
      <c r="PGD49" s="126"/>
      <c r="PGE49" s="126"/>
      <c r="PGF49" s="126"/>
      <c r="PGG49" s="126"/>
      <c r="PGH49" s="126"/>
      <c r="PGI49" s="126"/>
      <c r="PGJ49" s="126"/>
      <c r="PGK49" s="126"/>
      <c r="PGL49" s="126"/>
      <c r="PGM49" s="126"/>
      <c r="PGN49" s="126"/>
      <c r="PGO49" s="126"/>
      <c r="PGP49" s="126"/>
      <c r="PGQ49" s="126"/>
      <c r="PGR49" s="126"/>
      <c r="PGS49" s="126"/>
      <c r="PGT49" s="126"/>
      <c r="PGU49" s="126"/>
      <c r="PGV49" s="126"/>
      <c r="PGW49" s="126"/>
      <c r="PGX49" s="126"/>
      <c r="PGY49" s="126"/>
      <c r="PGZ49" s="126"/>
      <c r="PHA49" s="126"/>
      <c r="PHB49" s="126"/>
      <c r="PHC49" s="126"/>
      <c r="PHD49" s="126"/>
      <c r="PHE49" s="126"/>
      <c r="PHF49" s="126"/>
      <c r="PHG49" s="126"/>
      <c r="PHH49" s="126"/>
      <c r="PHI49" s="126"/>
      <c r="PHJ49" s="126"/>
      <c r="PHK49" s="126"/>
      <c r="PHL49" s="126"/>
      <c r="PHM49" s="126"/>
      <c r="PHN49" s="126"/>
      <c r="PHO49" s="126"/>
      <c r="PHP49" s="126"/>
      <c r="PHQ49" s="126"/>
      <c r="PHR49" s="126"/>
      <c r="PHS49" s="126"/>
      <c r="PHT49" s="126"/>
      <c r="PHU49" s="126"/>
      <c r="PHV49" s="126"/>
      <c r="PHW49" s="126"/>
      <c r="PHX49" s="126"/>
      <c r="PHY49" s="126"/>
      <c r="PHZ49" s="126"/>
      <c r="PIA49" s="126"/>
      <c r="PIB49" s="126"/>
      <c r="PIC49" s="126"/>
      <c r="PID49" s="126"/>
      <c r="PIE49" s="126"/>
      <c r="PIF49" s="126"/>
      <c r="PIG49" s="126"/>
      <c r="PIH49" s="126"/>
      <c r="PII49" s="126"/>
      <c r="PIJ49" s="126"/>
      <c r="PIK49" s="126"/>
      <c r="PIL49" s="126"/>
      <c r="PIM49" s="126"/>
      <c r="PIN49" s="126"/>
      <c r="PIO49" s="126"/>
      <c r="PIP49" s="126"/>
      <c r="PIQ49" s="126"/>
      <c r="PIR49" s="126"/>
      <c r="PIS49" s="126"/>
      <c r="PIT49" s="126"/>
      <c r="PIU49" s="126"/>
      <c r="PIV49" s="126"/>
      <c r="PIW49" s="126"/>
      <c r="PIX49" s="126"/>
      <c r="PIY49" s="126"/>
      <c r="PIZ49" s="126"/>
      <c r="PJA49" s="126"/>
      <c r="PJB49" s="126"/>
      <c r="PJC49" s="126"/>
      <c r="PJD49" s="126"/>
      <c r="PJE49" s="126"/>
      <c r="PJF49" s="126"/>
      <c r="PJG49" s="126"/>
      <c r="PJH49" s="126"/>
      <c r="PJI49" s="126"/>
      <c r="PJJ49" s="126"/>
      <c r="PJK49" s="126"/>
      <c r="PJL49" s="126"/>
      <c r="PJM49" s="126"/>
      <c r="PJN49" s="126"/>
      <c r="PJO49" s="126"/>
      <c r="PJP49" s="126"/>
      <c r="PJQ49" s="126"/>
      <c r="PJR49" s="126"/>
      <c r="PJS49" s="126"/>
      <c r="PJT49" s="126"/>
      <c r="PJU49" s="126"/>
      <c r="PJV49" s="126"/>
      <c r="PJW49" s="126"/>
      <c r="PJX49" s="126"/>
      <c r="PJY49" s="126"/>
      <c r="PJZ49" s="126"/>
      <c r="PKA49" s="126"/>
      <c r="PKB49" s="126"/>
      <c r="PKC49" s="126"/>
      <c r="PKD49" s="126"/>
      <c r="PKE49" s="126"/>
      <c r="PKF49" s="126"/>
      <c r="PKG49" s="126"/>
      <c r="PKH49" s="126"/>
      <c r="PKI49" s="126"/>
      <c r="PKJ49" s="126"/>
      <c r="PKK49" s="126"/>
      <c r="PKL49" s="126"/>
      <c r="PKM49" s="126"/>
      <c r="PKN49" s="126"/>
      <c r="PKO49" s="126"/>
      <c r="PKP49" s="126"/>
      <c r="PKQ49" s="126"/>
      <c r="PKR49" s="126"/>
      <c r="PKS49" s="126"/>
      <c r="PKT49" s="126"/>
      <c r="PKU49" s="126"/>
      <c r="PKV49" s="126"/>
      <c r="PKW49" s="126"/>
      <c r="PKX49" s="126"/>
      <c r="PKY49" s="126"/>
      <c r="PKZ49" s="126"/>
      <c r="PLA49" s="126"/>
      <c r="PLB49" s="126"/>
      <c r="PLC49" s="126"/>
      <c r="PLD49" s="126"/>
      <c r="PLE49" s="126"/>
      <c r="PLF49" s="126"/>
      <c r="PLG49" s="126"/>
      <c r="PLH49" s="126"/>
      <c r="PLI49" s="126"/>
      <c r="PLJ49" s="126"/>
      <c r="PLK49" s="126"/>
      <c r="PLL49" s="126"/>
      <c r="PLM49" s="126"/>
      <c r="PLN49" s="126"/>
      <c r="PLO49" s="126"/>
      <c r="PLP49" s="126"/>
      <c r="PLQ49" s="126"/>
      <c r="PLR49" s="126"/>
      <c r="PLS49" s="126"/>
      <c r="PLT49" s="126"/>
      <c r="PLU49" s="126"/>
      <c r="PLV49" s="126"/>
      <c r="PLW49" s="126"/>
      <c r="PLX49" s="126"/>
      <c r="PLY49" s="126"/>
      <c r="PLZ49" s="126"/>
      <c r="PMA49" s="126"/>
      <c r="PMB49" s="126"/>
      <c r="PMC49" s="126"/>
      <c r="PMD49" s="126"/>
      <c r="PME49" s="126"/>
      <c r="PMF49" s="126"/>
      <c r="PMG49" s="126"/>
      <c r="PMH49" s="126"/>
      <c r="PMI49" s="126"/>
      <c r="PMJ49" s="126"/>
      <c r="PMK49" s="126"/>
      <c r="PML49" s="126"/>
      <c r="PMM49" s="126"/>
      <c r="PMN49" s="126"/>
      <c r="PMO49" s="126"/>
      <c r="PMP49" s="126"/>
      <c r="PMQ49" s="126"/>
      <c r="PMR49" s="126"/>
      <c r="PMS49" s="126"/>
      <c r="PMT49" s="126"/>
      <c r="PMU49" s="126"/>
      <c r="PMV49" s="126"/>
      <c r="PMW49" s="126"/>
      <c r="PMX49" s="126"/>
      <c r="PMY49" s="126"/>
      <c r="PMZ49" s="126"/>
      <c r="PNA49" s="126"/>
      <c r="PNB49" s="126"/>
      <c r="PNC49" s="126"/>
      <c r="PND49" s="126"/>
      <c r="PNE49" s="126"/>
      <c r="PNF49" s="126"/>
      <c r="PNG49" s="126"/>
      <c r="PNH49" s="126"/>
      <c r="PNI49" s="126"/>
      <c r="PNJ49" s="126"/>
      <c r="PNK49" s="126"/>
      <c r="PNL49" s="126"/>
      <c r="PNM49" s="126"/>
      <c r="PNN49" s="126"/>
      <c r="PNO49" s="126"/>
      <c r="PNP49" s="126"/>
      <c r="PNQ49" s="126"/>
      <c r="PNR49" s="126"/>
      <c r="PNS49" s="126"/>
      <c r="PNT49" s="126"/>
      <c r="PNU49" s="126"/>
      <c r="PNV49" s="126"/>
      <c r="PNW49" s="126"/>
      <c r="PNX49" s="126"/>
      <c r="PNY49" s="126"/>
      <c r="PNZ49" s="126"/>
      <c r="POA49" s="126"/>
      <c r="POB49" s="126"/>
      <c r="POC49" s="126"/>
      <c r="POD49" s="126"/>
      <c r="POE49" s="126"/>
      <c r="POF49" s="126"/>
      <c r="POG49" s="126"/>
      <c r="POH49" s="126"/>
      <c r="POI49" s="126"/>
      <c r="POJ49" s="126"/>
      <c r="POK49" s="126"/>
      <c r="POL49" s="126"/>
      <c r="POM49" s="126"/>
      <c r="PON49" s="126"/>
      <c r="POO49" s="126"/>
      <c r="POP49" s="126"/>
      <c r="POQ49" s="126"/>
      <c r="POR49" s="126"/>
      <c r="POS49" s="126"/>
      <c r="POT49" s="126"/>
      <c r="POU49" s="126"/>
      <c r="POV49" s="126"/>
      <c r="POW49" s="126"/>
      <c r="POX49" s="126"/>
      <c r="POY49" s="126"/>
      <c r="POZ49" s="126"/>
      <c r="PPA49" s="126"/>
      <c r="PPB49" s="126"/>
      <c r="PPC49" s="126"/>
      <c r="PPD49" s="126"/>
      <c r="PPE49" s="126"/>
      <c r="PPF49" s="126"/>
      <c r="PPG49" s="126"/>
      <c r="PPH49" s="126"/>
      <c r="PPI49" s="126"/>
      <c r="PPJ49" s="126"/>
      <c r="PPK49" s="126"/>
      <c r="PPL49" s="126"/>
      <c r="PPM49" s="126"/>
      <c r="PPN49" s="126"/>
      <c r="PPO49" s="126"/>
      <c r="PPP49" s="126"/>
      <c r="PPQ49" s="126"/>
      <c r="PPR49" s="126"/>
      <c r="PPS49" s="126"/>
      <c r="PPT49" s="126"/>
      <c r="PPU49" s="126"/>
      <c r="PPV49" s="126"/>
      <c r="PPW49" s="126"/>
      <c r="PPX49" s="126"/>
      <c r="PPY49" s="126"/>
      <c r="PPZ49" s="126"/>
      <c r="PQA49" s="126"/>
      <c r="PQB49" s="126"/>
      <c r="PQC49" s="126"/>
      <c r="PQD49" s="126"/>
      <c r="PQE49" s="126"/>
      <c r="PQF49" s="126"/>
      <c r="PQG49" s="126"/>
      <c r="PQH49" s="126"/>
      <c r="PQI49" s="126"/>
      <c r="PQJ49" s="126"/>
      <c r="PQK49" s="126"/>
      <c r="PQL49" s="126"/>
      <c r="PQM49" s="126"/>
      <c r="PQN49" s="126"/>
      <c r="PQO49" s="126"/>
      <c r="PQP49" s="126"/>
      <c r="PQQ49" s="126"/>
      <c r="PQR49" s="126"/>
      <c r="PQS49" s="126"/>
      <c r="PQT49" s="126"/>
      <c r="PQU49" s="126"/>
      <c r="PQV49" s="126"/>
      <c r="PQW49" s="126"/>
      <c r="PQX49" s="126"/>
      <c r="PQY49" s="126"/>
      <c r="PQZ49" s="126"/>
      <c r="PRA49" s="126"/>
      <c r="PRB49" s="126"/>
      <c r="PRC49" s="126"/>
      <c r="PRD49" s="126"/>
      <c r="PRE49" s="126"/>
      <c r="PRF49" s="126"/>
      <c r="PRG49" s="126"/>
      <c r="PRH49" s="126"/>
      <c r="PRI49" s="126"/>
      <c r="PRJ49" s="126"/>
      <c r="PRK49" s="126"/>
      <c r="PRL49" s="126"/>
      <c r="PRM49" s="126"/>
      <c r="PRN49" s="126"/>
      <c r="PRO49" s="126"/>
      <c r="PRP49" s="126"/>
      <c r="PRQ49" s="126"/>
      <c r="PRR49" s="126"/>
      <c r="PRS49" s="126"/>
      <c r="PRT49" s="126"/>
      <c r="PRU49" s="126"/>
      <c r="PRV49" s="126"/>
      <c r="PRW49" s="126"/>
      <c r="PRX49" s="126"/>
      <c r="PRY49" s="126"/>
      <c r="PRZ49" s="126"/>
      <c r="PSA49" s="126"/>
      <c r="PSB49" s="126"/>
      <c r="PSC49" s="126"/>
      <c r="PSD49" s="126"/>
      <c r="PSE49" s="126"/>
      <c r="PSF49" s="126"/>
      <c r="PSG49" s="126"/>
      <c r="PSH49" s="126"/>
      <c r="PSI49" s="126"/>
      <c r="PSJ49" s="126"/>
      <c r="PSK49" s="126"/>
      <c r="PSL49" s="126"/>
      <c r="PSM49" s="126"/>
      <c r="PSN49" s="126"/>
      <c r="PSO49" s="126"/>
      <c r="PSP49" s="126"/>
      <c r="PSQ49" s="126"/>
      <c r="PSR49" s="126"/>
      <c r="PSS49" s="126"/>
      <c r="PST49" s="126"/>
      <c r="PSU49" s="126"/>
      <c r="PSV49" s="126"/>
      <c r="PSW49" s="126"/>
      <c r="PSX49" s="126"/>
      <c r="PSY49" s="126"/>
      <c r="PSZ49" s="126"/>
      <c r="PTA49" s="126"/>
      <c r="PTB49" s="126"/>
      <c r="PTC49" s="126"/>
      <c r="PTD49" s="126"/>
      <c r="PTE49" s="126"/>
      <c r="PTF49" s="126"/>
      <c r="PTG49" s="126"/>
      <c r="PTH49" s="126"/>
      <c r="PTI49" s="126"/>
      <c r="PTJ49" s="126"/>
      <c r="PTK49" s="126"/>
      <c r="PTL49" s="126"/>
      <c r="PTM49" s="126"/>
      <c r="PTN49" s="126"/>
      <c r="PTO49" s="126"/>
      <c r="PTP49" s="126"/>
      <c r="PTQ49" s="126"/>
      <c r="PTR49" s="126"/>
      <c r="PTS49" s="126"/>
      <c r="PTT49" s="126"/>
      <c r="PTU49" s="126"/>
      <c r="PTV49" s="126"/>
      <c r="PTW49" s="126"/>
      <c r="PTX49" s="126"/>
      <c r="PTY49" s="126"/>
      <c r="PTZ49" s="126"/>
      <c r="PUA49" s="126"/>
      <c r="PUB49" s="126"/>
      <c r="PUC49" s="126"/>
      <c r="PUD49" s="126"/>
      <c r="PUE49" s="126"/>
      <c r="PUF49" s="126"/>
      <c r="PUG49" s="126"/>
      <c r="PUH49" s="126"/>
      <c r="PUI49" s="126"/>
      <c r="PUJ49" s="126"/>
      <c r="PUK49" s="126"/>
      <c r="PUL49" s="126"/>
      <c r="PUM49" s="126"/>
      <c r="PUN49" s="126"/>
      <c r="PUO49" s="126"/>
      <c r="PUP49" s="126"/>
      <c r="PUQ49" s="126"/>
      <c r="PUR49" s="126"/>
      <c r="PUS49" s="126"/>
      <c r="PUT49" s="126"/>
      <c r="PUU49" s="126"/>
      <c r="PUV49" s="126"/>
      <c r="PUW49" s="126"/>
      <c r="PUX49" s="126"/>
      <c r="PUY49" s="126"/>
      <c r="PUZ49" s="126"/>
      <c r="PVA49" s="126"/>
      <c r="PVB49" s="126"/>
      <c r="PVC49" s="126"/>
      <c r="PVD49" s="126"/>
      <c r="PVE49" s="126"/>
      <c r="PVF49" s="126"/>
      <c r="PVG49" s="126"/>
      <c r="PVH49" s="126"/>
      <c r="PVI49" s="126"/>
      <c r="PVJ49" s="126"/>
      <c r="PVK49" s="126"/>
      <c r="PVL49" s="126"/>
      <c r="PVM49" s="126"/>
      <c r="PVN49" s="126"/>
      <c r="PVO49" s="126"/>
      <c r="PVP49" s="126"/>
      <c r="PVQ49" s="126"/>
      <c r="PVR49" s="126"/>
      <c r="PVS49" s="126"/>
      <c r="PVT49" s="126"/>
      <c r="PVU49" s="126"/>
      <c r="PVV49" s="126"/>
      <c r="PVW49" s="126"/>
      <c r="PVX49" s="126"/>
      <c r="PVY49" s="126"/>
      <c r="PVZ49" s="126"/>
      <c r="PWA49" s="126"/>
      <c r="PWB49" s="126"/>
      <c r="PWC49" s="126"/>
      <c r="PWD49" s="126"/>
      <c r="PWE49" s="126"/>
      <c r="PWF49" s="126"/>
      <c r="PWG49" s="126"/>
      <c r="PWH49" s="126"/>
      <c r="PWI49" s="126"/>
      <c r="PWJ49" s="126"/>
      <c r="PWK49" s="126"/>
      <c r="PWL49" s="126"/>
      <c r="PWM49" s="126"/>
      <c r="PWN49" s="126"/>
      <c r="PWO49" s="126"/>
      <c r="PWP49" s="126"/>
      <c r="PWQ49" s="126"/>
      <c r="PWR49" s="126"/>
      <c r="PWS49" s="126"/>
      <c r="PWT49" s="126"/>
      <c r="PWU49" s="126"/>
      <c r="PWV49" s="126"/>
      <c r="PWW49" s="126"/>
      <c r="PWX49" s="126"/>
      <c r="PWY49" s="126"/>
      <c r="PWZ49" s="126"/>
      <c r="PXA49" s="126"/>
      <c r="PXB49" s="126"/>
      <c r="PXC49" s="126"/>
      <c r="PXD49" s="126"/>
      <c r="PXE49" s="126"/>
      <c r="PXF49" s="126"/>
      <c r="PXG49" s="126"/>
      <c r="PXH49" s="126"/>
      <c r="PXI49" s="126"/>
      <c r="PXJ49" s="126"/>
      <c r="PXK49" s="126"/>
      <c r="PXL49" s="126"/>
      <c r="PXM49" s="126"/>
      <c r="PXN49" s="126"/>
      <c r="PXO49" s="126"/>
      <c r="PXP49" s="126"/>
      <c r="PXQ49" s="126"/>
      <c r="PXR49" s="126"/>
      <c r="PXS49" s="126"/>
      <c r="PXT49" s="126"/>
      <c r="PXU49" s="126"/>
      <c r="PXV49" s="126"/>
      <c r="PXW49" s="126"/>
      <c r="PXX49" s="126"/>
      <c r="PXY49" s="126"/>
      <c r="PXZ49" s="126"/>
      <c r="PYA49" s="126"/>
      <c r="PYB49" s="126"/>
      <c r="PYC49" s="126"/>
      <c r="PYD49" s="126"/>
      <c r="PYE49" s="126"/>
      <c r="PYF49" s="126"/>
      <c r="PYG49" s="126"/>
      <c r="PYH49" s="126"/>
      <c r="PYI49" s="126"/>
      <c r="PYJ49" s="126"/>
      <c r="PYK49" s="126"/>
      <c r="PYL49" s="126"/>
      <c r="PYM49" s="126"/>
      <c r="PYN49" s="126"/>
      <c r="PYO49" s="126"/>
      <c r="PYP49" s="126"/>
      <c r="PYQ49" s="126"/>
      <c r="PYR49" s="126"/>
      <c r="PYS49" s="126"/>
      <c r="PYT49" s="126"/>
      <c r="PYU49" s="126"/>
      <c r="PYV49" s="126"/>
      <c r="PYW49" s="126"/>
      <c r="PYX49" s="126"/>
      <c r="PYY49" s="126"/>
      <c r="PYZ49" s="126"/>
      <c r="PZA49" s="126"/>
      <c r="PZB49" s="126"/>
      <c r="PZC49" s="126"/>
      <c r="PZD49" s="126"/>
      <c r="PZE49" s="126"/>
      <c r="PZF49" s="126"/>
      <c r="PZG49" s="126"/>
      <c r="PZH49" s="126"/>
      <c r="PZI49" s="126"/>
      <c r="PZJ49" s="126"/>
      <c r="PZK49" s="126"/>
      <c r="PZL49" s="126"/>
      <c r="PZM49" s="126"/>
      <c r="PZN49" s="126"/>
      <c r="PZO49" s="126"/>
      <c r="PZP49" s="126"/>
      <c r="PZQ49" s="126"/>
      <c r="PZR49" s="126"/>
      <c r="PZS49" s="126"/>
      <c r="PZT49" s="126"/>
      <c r="PZU49" s="126"/>
      <c r="PZV49" s="126"/>
      <c r="PZW49" s="126"/>
      <c r="PZX49" s="126"/>
      <c r="PZY49" s="126"/>
      <c r="PZZ49" s="126"/>
      <c r="QAA49" s="126"/>
      <c r="QAB49" s="126"/>
      <c r="QAC49" s="126"/>
      <c r="QAD49" s="126"/>
      <c r="QAE49" s="126"/>
      <c r="QAF49" s="126"/>
      <c r="QAG49" s="126"/>
      <c r="QAH49" s="126"/>
      <c r="QAI49" s="126"/>
      <c r="QAJ49" s="126"/>
      <c r="QAK49" s="126"/>
      <c r="QAL49" s="126"/>
      <c r="QAM49" s="126"/>
      <c r="QAN49" s="126"/>
      <c r="QAO49" s="126"/>
      <c r="QAP49" s="126"/>
      <c r="QAQ49" s="126"/>
      <c r="QAR49" s="126"/>
      <c r="QAS49" s="126"/>
      <c r="QAT49" s="126"/>
      <c r="QAU49" s="126"/>
      <c r="QAV49" s="126"/>
      <c r="QAW49" s="126"/>
      <c r="QAX49" s="126"/>
      <c r="QAY49" s="126"/>
      <c r="QAZ49" s="126"/>
      <c r="QBA49" s="126"/>
      <c r="QBB49" s="126"/>
      <c r="QBC49" s="126"/>
      <c r="QBD49" s="126"/>
      <c r="QBE49" s="126"/>
      <c r="QBF49" s="126"/>
      <c r="QBG49" s="126"/>
      <c r="QBH49" s="126"/>
      <c r="QBI49" s="126"/>
      <c r="QBJ49" s="126"/>
      <c r="QBK49" s="126"/>
      <c r="QBL49" s="126"/>
      <c r="QBM49" s="126"/>
      <c r="QBN49" s="126"/>
      <c r="QBO49" s="126"/>
      <c r="QBP49" s="126"/>
      <c r="QBQ49" s="126"/>
      <c r="QBR49" s="126"/>
      <c r="QBS49" s="126"/>
      <c r="QBT49" s="126"/>
      <c r="QBU49" s="126"/>
      <c r="QBV49" s="126"/>
      <c r="QBW49" s="126"/>
      <c r="QBX49" s="126"/>
      <c r="QBY49" s="126"/>
      <c r="QBZ49" s="126"/>
      <c r="QCA49" s="126"/>
      <c r="QCB49" s="126"/>
      <c r="QCC49" s="126"/>
      <c r="QCD49" s="126"/>
      <c r="QCE49" s="126"/>
      <c r="QCF49" s="126"/>
      <c r="QCG49" s="126"/>
      <c r="QCH49" s="126"/>
      <c r="QCI49" s="126"/>
      <c r="QCJ49" s="126"/>
      <c r="QCK49" s="126"/>
      <c r="QCL49" s="126"/>
      <c r="QCM49" s="126"/>
      <c r="QCN49" s="126"/>
      <c r="QCO49" s="126"/>
      <c r="QCP49" s="126"/>
      <c r="QCQ49" s="126"/>
      <c r="QCR49" s="126"/>
      <c r="QCS49" s="126"/>
      <c r="QCT49" s="126"/>
      <c r="QCU49" s="126"/>
      <c r="QCV49" s="126"/>
      <c r="QCW49" s="126"/>
      <c r="QCX49" s="126"/>
      <c r="QCY49" s="126"/>
      <c r="QCZ49" s="126"/>
      <c r="QDA49" s="126"/>
      <c r="QDB49" s="126"/>
      <c r="QDC49" s="126"/>
      <c r="QDD49" s="126"/>
      <c r="QDE49" s="126"/>
      <c r="QDF49" s="126"/>
      <c r="QDG49" s="126"/>
      <c r="QDH49" s="126"/>
      <c r="QDI49" s="126"/>
      <c r="QDJ49" s="126"/>
      <c r="QDK49" s="126"/>
      <c r="QDL49" s="126"/>
      <c r="QDM49" s="126"/>
      <c r="QDN49" s="126"/>
      <c r="QDO49" s="126"/>
      <c r="QDP49" s="126"/>
      <c r="QDQ49" s="126"/>
      <c r="QDR49" s="126"/>
      <c r="QDS49" s="126"/>
      <c r="QDT49" s="126"/>
      <c r="QDU49" s="126"/>
      <c r="QDV49" s="126"/>
      <c r="QDW49" s="126"/>
      <c r="QDX49" s="126"/>
      <c r="QDY49" s="126"/>
      <c r="QDZ49" s="126"/>
      <c r="QEA49" s="126"/>
      <c r="QEB49" s="126"/>
      <c r="QEC49" s="126"/>
      <c r="QED49" s="126"/>
      <c r="QEE49" s="126"/>
      <c r="QEF49" s="126"/>
      <c r="QEG49" s="126"/>
      <c r="QEH49" s="126"/>
      <c r="QEI49" s="126"/>
      <c r="QEJ49" s="126"/>
      <c r="QEK49" s="126"/>
      <c r="QEL49" s="126"/>
      <c r="QEM49" s="126"/>
      <c r="QEN49" s="126"/>
      <c r="QEO49" s="126"/>
      <c r="QEP49" s="126"/>
      <c r="QEQ49" s="126"/>
      <c r="QER49" s="126"/>
      <c r="QES49" s="126"/>
      <c r="QET49" s="126"/>
      <c r="QEU49" s="126"/>
      <c r="QEV49" s="126"/>
      <c r="QEW49" s="126"/>
      <c r="QEX49" s="126"/>
      <c r="QEY49" s="126"/>
      <c r="QEZ49" s="126"/>
      <c r="QFA49" s="126"/>
      <c r="QFB49" s="126"/>
      <c r="QFC49" s="126"/>
      <c r="QFD49" s="126"/>
      <c r="QFE49" s="126"/>
      <c r="QFF49" s="126"/>
      <c r="QFG49" s="126"/>
      <c r="QFH49" s="126"/>
      <c r="QFI49" s="126"/>
      <c r="QFJ49" s="126"/>
      <c r="QFK49" s="126"/>
      <c r="QFL49" s="126"/>
      <c r="QFM49" s="126"/>
      <c r="QFN49" s="126"/>
      <c r="QFO49" s="126"/>
      <c r="QFP49" s="126"/>
      <c r="QFQ49" s="126"/>
      <c r="QFR49" s="126"/>
      <c r="QFS49" s="126"/>
      <c r="QFT49" s="126"/>
      <c r="QFU49" s="126"/>
      <c r="QFV49" s="126"/>
      <c r="QFW49" s="126"/>
      <c r="QFX49" s="126"/>
      <c r="QFY49" s="126"/>
      <c r="QFZ49" s="126"/>
      <c r="QGA49" s="126"/>
      <c r="QGB49" s="126"/>
      <c r="QGC49" s="126"/>
      <c r="QGD49" s="126"/>
      <c r="QGE49" s="126"/>
      <c r="QGF49" s="126"/>
      <c r="QGG49" s="126"/>
      <c r="QGH49" s="126"/>
      <c r="QGI49" s="126"/>
      <c r="QGJ49" s="126"/>
      <c r="QGK49" s="126"/>
      <c r="QGL49" s="126"/>
      <c r="QGM49" s="126"/>
      <c r="QGN49" s="126"/>
      <c r="QGO49" s="126"/>
      <c r="QGP49" s="126"/>
      <c r="QGQ49" s="126"/>
      <c r="QGR49" s="126"/>
      <c r="QGS49" s="126"/>
      <c r="QGT49" s="126"/>
      <c r="QGU49" s="126"/>
      <c r="QGV49" s="126"/>
      <c r="QGW49" s="126"/>
      <c r="QGX49" s="126"/>
      <c r="QGY49" s="126"/>
      <c r="QGZ49" s="126"/>
      <c r="QHA49" s="126"/>
      <c r="QHB49" s="126"/>
      <c r="QHC49" s="126"/>
      <c r="QHD49" s="126"/>
      <c r="QHE49" s="126"/>
      <c r="QHF49" s="126"/>
      <c r="QHG49" s="126"/>
      <c r="QHH49" s="126"/>
      <c r="QHI49" s="126"/>
      <c r="QHJ49" s="126"/>
      <c r="QHK49" s="126"/>
      <c r="QHL49" s="126"/>
      <c r="QHM49" s="126"/>
      <c r="QHN49" s="126"/>
      <c r="QHO49" s="126"/>
      <c r="QHP49" s="126"/>
      <c r="QHQ49" s="126"/>
      <c r="QHR49" s="126"/>
      <c r="QHS49" s="126"/>
      <c r="QHT49" s="126"/>
      <c r="QHU49" s="126"/>
      <c r="QHV49" s="126"/>
      <c r="QHW49" s="126"/>
      <c r="QHX49" s="126"/>
      <c r="QHY49" s="126"/>
      <c r="QHZ49" s="126"/>
      <c r="QIA49" s="126"/>
      <c r="QIB49" s="126"/>
      <c r="QIC49" s="126"/>
      <c r="QID49" s="126"/>
      <c r="QIE49" s="126"/>
      <c r="QIF49" s="126"/>
      <c r="QIG49" s="126"/>
      <c r="QIH49" s="126"/>
      <c r="QII49" s="126"/>
      <c r="QIJ49" s="126"/>
      <c r="QIK49" s="126"/>
      <c r="QIL49" s="126"/>
      <c r="QIM49" s="126"/>
      <c r="QIN49" s="126"/>
      <c r="QIO49" s="126"/>
      <c r="QIP49" s="126"/>
      <c r="QIQ49" s="126"/>
      <c r="QIR49" s="126"/>
      <c r="QIS49" s="126"/>
      <c r="QIT49" s="126"/>
      <c r="QIU49" s="126"/>
      <c r="QIV49" s="126"/>
      <c r="QIW49" s="126"/>
      <c r="QIX49" s="126"/>
      <c r="QIY49" s="126"/>
      <c r="QIZ49" s="126"/>
      <c r="QJA49" s="126"/>
      <c r="QJB49" s="126"/>
      <c r="QJC49" s="126"/>
      <c r="QJD49" s="126"/>
      <c r="QJE49" s="126"/>
      <c r="QJF49" s="126"/>
      <c r="QJG49" s="126"/>
      <c r="QJH49" s="126"/>
      <c r="QJI49" s="126"/>
      <c r="QJJ49" s="126"/>
      <c r="QJK49" s="126"/>
      <c r="QJL49" s="126"/>
      <c r="QJM49" s="126"/>
      <c r="QJN49" s="126"/>
      <c r="QJO49" s="126"/>
      <c r="QJP49" s="126"/>
      <c r="QJQ49" s="126"/>
      <c r="QJR49" s="126"/>
      <c r="QJS49" s="126"/>
      <c r="QJT49" s="126"/>
      <c r="QJU49" s="126"/>
      <c r="QJV49" s="126"/>
      <c r="QJW49" s="126"/>
      <c r="QJX49" s="126"/>
      <c r="QJY49" s="126"/>
      <c r="QJZ49" s="126"/>
      <c r="QKA49" s="126"/>
      <c r="QKB49" s="126"/>
      <c r="QKC49" s="126"/>
      <c r="QKD49" s="126"/>
      <c r="QKE49" s="126"/>
      <c r="QKF49" s="126"/>
      <c r="QKG49" s="126"/>
      <c r="QKH49" s="126"/>
      <c r="QKI49" s="126"/>
      <c r="QKJ49" s="126"/>
      <c r="QKK49" s="126"/>
      <c r="QKL49" s="126"/>
      <c r="QKM49" s="126"/>
      <c r="QKN49" s="126"/>
      <c r="QKO49" s="126"/>
      <c r="QKP49" s="126"/>
      <c r="QKQ49" s="126"/>
      <c r="QKR49" s="126"/>
      <c r="QKS49" s="126"/>
      <c r="QKT49" s="126"/>
      <c r="QKU49" s="126"/>
      <c r="QKV49" s="126"/>
      <c r="QKW49" s="126"/>
      <c r="QKX49" s="126"/>
      <c r="QKY49" s="126"/>
      <c r="QKZ49" s="126"/>
      <c r="QLA49" s="126"/>
      <c r="QLB49" s="126"/>
      <c r="QLC49" s="126"/>
      <c r="QLD49" s="126"/>
      <c r="QLE49" s="126"/>
      <c r="QLF49" s="126"/>
      <c r="QLG49" s="126"/>
      <c r="QLH49" s="126"/>
      <c r="QLI49" s="126"/>
      <c r="QLJ49" s="126"/>
      <c r="QLK49" s="126"/>
      <c r="QLL49" s="126"/>
      <c r="QLM49" s="126"/>
      <c r="QLN49" s="126"/>
      <c r="QLO49" s="126"/>
      <c r="QLP49" s="126"/>
      <c r="QLQ49" s="126"/>
      <c r="QLR49" s="126"/>
      <c r="QLS49" s="126"/>
      <c r="QLT49" s="126"/>
      <c r="QLU49" s="126"/>
      <c r="QLV49" s="126"/>
      <c r="QLW49" s="126"/>
      <c r="QLX49" s="126"/>
      <c r="QLY49" s="126"/>
      <c r="QLZ49" s="126"/>
      <c r="QMA49" s="126"/>
      <c r="QMB49" s="126"/>
      <c r="QMC49" s="126"/>
      <c r="QMD49" s="126"/>
      <c r="QME49" s="126"/>
      <c r="QMF49" s="126"/>
      <c r="QMG49" s="126"/>
      <c r="QMH49" s="126"/>
      <c r="QMI49" s="126"/>
      <c r="QMJ49" s="126"/>
      <c r="QMK49" s="126"/>
      <c r="QML49" s="126"/>
      <c r="QMM49" s="126"/>
      <c r="QMN49" s="126"/>
      <c r="QMO49" s="126"/>
      <c r="QMP49" s="126"/>
      <c r="QMQ49" s="126"/>
      <c r="QMR49" s="126"/>
      <c r="QMS49" s="126"/>
      <c r="QMT49" s="126"/>
      <c r="QMU49" s="126"/>
      <c r="QMV49" s="126"/>
      <c r="QMW49" s="126"/>
      <c r="QMX49" s="126"/>
      <c r="QMY49" s="126"/>
      <c r="QMZ49" s="126"/>
      <c r="QNA49" s="126"/>
      <c r="QNB49" s="126"/>
      <c r="QNC49" s="126"/>
      <c r="QND49" s="126"/>
      <c r="QNE49" s="126"/>
      <c r="QNF49" s="126"/>
      <c r="QNG49" s="126"/>
      <c r="QNH49" s="126"/>
      <c r="QNI49" s="126"/>
      <c r="QNJ49" s="126"/>
      <c r="QNK49" s="126"/>
      <c r="QNL49" s="126"/>
      <c r="QNM49" s="126"/>
      <c r="QNN49" s="126"/>
      <c r="QNO49" s="126"/>
      <c r="QNP49" s="126"/>
      <c r="QNQ49" s="126"/>
      <c r="QNR49" s="126"/>
      <c r="QNS49" s="126"/>
      <c r="QNT49" s="126"/>
      <c r="QNU49" s="126"/>
      <c r="QNV49" s="126"/>
      <c r="QNW49" s="126"/>
      <c r="QNX49" s="126"/>
      <c r="QNY49" s="126"/>
      <c r="QNZ49" s="126"/>
      <c r="QOA49" s="126"/>
      <c r="QOB49" s="126"/>
      <c r="QOC49" s="126"/>
      <c r="QOD49" s="126"/>
      <c r="QOE49" s="126"/>
      <c r="QOF49" s="126"/>
      <c r="QOG49" s="126"/>
      <c r="QOH49" s="126"/>
      <c r="QOI49" s="126"/>
      <c r="QOJ49" s="126"/>
      <c r="QOK49" s="126"/>
      <c r="QOL49" s="126"/>
      <c r="QOM49" s="126"/>
      <c r="QON49" s="126"/>
      <c r="QOO49" s="126"/>
      <c r="QOP49" s="126"/>
      <c r="QOQ49" s="126"/>
      <c r="QOR49" s="126"/>
      <c r="QOS49" s="126"/>
      <c r="QOT49" s="126"/>
      <c r="QOU49" s="126"/>
      <c r="QOV49" s="126"/>
      <c r="QOW49" s="126"/>
      <c r="QOX49" s="126"/>
      <c r="QOY49" s="126"/>
      <c r="QOZ49" s="126"/>
      <c r="QPA49" s="126"/>
      <c r="QPB49" s="126"/>
      <c r="QPC49" s="126"/>
      <c r="QPD49" s="126"/>
      <c r="QPE49" s="126"/>
      <c r="QPF49" s="126"/>
      <c r="QPG49" s="126"/>
      <c r="QPH49" s="126"/>
      <c r="QPI49" s="126"/>
      <c r="QPJ49" s="126"/>
      <c r="QPK49" s="126"/>
      <c r="QPL49" s="126"/>
      <c r="QPM49" s="126"/>
      <c r="QPN49" s="126"/>
      <c r="QPO49" s="126"/>
      <c r="QPP49" s="126"/>
      <c r="QPQ49" s="126"/>
      <c r="QPR49" s="126"/>
      <c r="QPS49" s="126"/>
      <c r="QPT49" s="126"/>
      <c r="QPU49" s="126"/>
      <c r="QPV49" s="126"/>
      <c r="QPW49" s="126"/>
      <c r="QPX49" s="126"/>
      <c r="QPY49" s="126"/>
      <c r="QPZ49" s="126"/>
      <c r="QQA49" s="126"/>
      <c r="QQB49" s="126"/>
      <c r="QQC49" s="126"/>
      <c r="QQD49" s="126"/>
      <c r="QQE49" s="126"/>
      <c r="QQF49" s="126"/>
      <c r="QQG49" s="126"/>
      <c r="QQH49" s="126"/>
      <c r="QQI49" s="126"/>
      <c r="QQJ49" s="126"/>
      <c r="QQK49" s="126"/>
      <c r="QQL49" s="126"/>
      <c r="QQM49" s="126"/>
      <c r="QQN49" s="126"/>
      <c r="QQO49" s="126"/>
      <c r="QQP49" s="126"/>
      <c r="QQQ49" s="126"/>
      <c r="QQR49" s="126"/>
      <c r="QQS49" s="126"/>
      <c r="QQT49" s="126"/>
      <c r="QQU49" s="126"/>
      <c r="QQV49" s="126"/>
      <c r="QQW49" s="126"/>
      <c r="QQX49" s="126"/>
      <c r="QQY49" s="126"/>
      <c r="QQZ49" s="126"/>
      <c r="QRA49" s="126"/>
      <c r="QRB49" s="126"/>
      <c r="QRC49" s="126"/>
      <c r="QRD49" s="126"/>
      <c r="QRE49" s="126"/>
      <c r="QRF49" s="126"/>
      <c r="QRG49" s="126"/>
      <c r="QRH49" s="126"/>
      <c r="QRI49" s="126"/>
      <c r="QRJ49" s="126"/>
      <c r="QRK49" s="126"/>
      <c r="QRL49" s="126"/>
      <c r="QRM49" s="126"/>
      <c r="QRN49" s="126"/>
      <c r="QRO49" s="126"/>
      <c r="QRP49" s="126"/>
      <c r="QRQ49" s="126"/>
      <c r="QRR49" s="126"/>
      <c r="QRS49" s="126"/>
      <c r="QRT49" s="126"/>
      <c r="QRU49" s="126"/>
      <c r="QRV49" s="126"/>
      <c r="QRW49" s="126"/>
      <c r="QRX49" s="126"/>
      <c r="QRY49" s="126"/>
      <c r="QRZ49" s="126"/>
      <c r="QSA49" s="126"/>
      <c r="QSB49" s="126"/>
      <c r="QSC49" s="126"/>
      <c r="QSD49" s="126"/>
      <c r="QSE49" s="126"/>
      <c r="QSF49" s="126"/>
      <c r="QSG49" s="126"/>
      <c r="QSH49" s="126"/>
      <c r="QSI49" s="126"/>
      <c r="QSJ49" s="126"/>
      <c r="QSK49" s="126"/>
      <c r="QSL49" s="126"/>
      <c r="QSM49" s="126"/>
      <c r="QSN49" s="126"/>
      <c r="QSO49" s="126"/>
      <c r="QSP49" s="126"/>
      <c r="QSQ49" s="126"/>
      <c r="QSR49" s="126"/>
      <c r="QSS49" s="126"/>
      <c r="QST49" s="126"/>
      <c r="QSU49" s="126"/>
      <c r="QSV49" s="126"/>
      <c r="QSW49" s="126"/>
      <c r="QSX49" s="126"/>
      <c r="QSY49" s="126"/>
      <c r="QSZ49" s="126"/>
      <c r="QTA49" s="126"/>
      <c r="QTB49" s="126"/>
      <c r="QTC49" s="126"/>
      <c r="QTD49" s="126"/>
      <c r="QTE49" s="126"/>
      <c r="QTF49" s="126"/>
      <c r="QTG49" s="126"/>
      <c r="QTH49" s="126"/>
      <c r="QTI49" s="126"/>
      <c r="QTJ49" s="126"/>
      <c r="QTK49" s="126"/>
      <c r="QTL49" s="126"/>
      <c r="QTM49" s="126"/>
      <c r="QTN49" s="126"/>
      <c r="QTO49" s="126"/>
      <c r="QTP49" s="126"/>
      <c r="QTQ49" s="126"/>
      <c r="QTR49" s="126"/>
      <c r="QTS49" s="126"/>
      <c r="QTT49" s="126"/>
      <c r="QTU49" s="126"/>
      <c r="QTV49" s="126"/>
      <c r="QTW49" s="126"/>
      <c r="QTX49" s="126"/>
      <c r="QTY49" s="126"/>
      <c r="QTZ49" s="126"/>
      <c r="QUA49" s="126"/>
      <c r="QUB49" s="126"/>
      <c r="QUC49" s="126"/>
      <c r="QUD49" s="126"/>
      <c r="QUE49" s="126"/>
      <c r="QUF49" s="126"/>
      <c r="QUG49" s="126"/>
      <c r="QUH49" s="126"/>
      <c r="QUI49" s="126"/>
      <c r="QUJ49" s="126"/>
      <c r="QUK49" s="126"/>
      <c r="QUL49" s="126"/>
      <c r="QUM49" s="126"/>
      <c r="QUN49" s="126"/>
      <c r="QUO49" s="126"/>
      <c r="QUP49" s="126"/>
      <c r="QUQ49" s="126"/>
      <c r="QUR49" s="126"/>
      <c r="QUS49" s="126"/>
      <c r="QUT49" s="126"/>
      <c r="QUU49" s="126"/>
      <c r="QUV49" s="126"/>
      <c r="QUW49" s="126"/>
      <c r="QUX49" s="126"/>
      <c r="QUY49" s="126"/>
      <c r="QUZ49" s="126"/>
      <c r="QVA49" s="126"/>
      <c r="QVB49" s="126"/>
      <c r="QVC49" s="126"/>
      <c r="QVD49" s="126"/>
      <c r="QVE49" s="126"/>
      <c r="QVF49" s="126"/>
      <c r="QVG49" s="126"/>
      <c r="QVH49" s="126"/>
      <c r="QVI49" s="126"/>
      <c r="QVJ49" s="126"/>
      <c r="QVK49" s="126"/>
      <c r="QVL49" s="126"/>
      <c r="QVM49" s="126"/>
      <c r="QVN49" s="126"/>
      <c r="QVO49" s="126"/>
      <c r="QVP49" s="126"/>
      <c r="QVQ49" s="126"/>
      <c r="QVR49" s="126"/>
      <c r="QVS49" s="126"/>
      <c r="QVT49" s="126"/>
      <c r="QVU49" s="126"/>
      <c r="QVV49" s="126"/>
      <c r="QVW49" s="126"/>
      <c r="QVX49" s="126"/>
      <c r="QVY49" s="126"/>
      <c r="QVZ49" s="126"/>
      <c r="QWA49" s="126"/>
      <c r="QWB49" s="126"/>
      <c r="QWC49" s="126"/>
      <c r="QWD49" s="126"/>
      <c r="QWE49" s="126"/>
      <c r="QWF49" s="126"/>
      <c r="QWG49" s="126"/>
      <c r="QWH49" s="126"/>
      <c r="QWI49" s="126"/>
      <c r="QWJ49" s="126"/>
      <c r="QWK49" s="126"/>
      <c r="QWL49" s="126"/>
      <c r="QWM49" s="126"/>
      <c r="QWN49" s="126"/>
      <c r="QWO49" s="126"/>
      <c r="QWP49" s="126"/>
      <c r="QWQ49" s="126"/>
      <c r="QWR49" s="126"/>
      <c r="QWS49" s="126"/>
      <c r="QWT49" s="126"/>
      <c r="QWU49" s="126"/>
      <c r="QWV49" s="126"/>
      <c r="QWW49" s="126"/>
      <c r="QWX49" s="126"/>
      <c r="QWY49" s="126"/>
      <c r="QWZ49" s="126"/>
      <c r="QXA49" s="126"/>
      <c r="QXB49" s="126"/>
      <c r="QXC49" s="126"/>
      <c r="QXD49" s="126"/>
      <c r="QXE49" s="126"/>
      <c r="QXF49" s="126"/>
      <c r="QXG49" s="126"/>
      <c r="QXH49" s="126"/>
      <c r="QXI49" s="126"/>
      <c r="QXJ49" s="126"/>
      <c r="QXK49" s="126"/>
      <c r="QXL49" s="126"/>
      <c r="QXM49" s="126"/>
      <c r="QXN49" s="126"/>
      <c r="QXO49" s="126"/>
      <c r="QXP49" s="126"/>
      <c r="QXQ49" s="126"/>
      <c r="QXR49" s="126"/>
      <c r="QXS49" s="126"/>
      <c r="QXT49" s="126"/>
      <c r="QXU49" s="126"/>
      <c r="QXV49" s="126"/>
      <c r="QXW49" s="126"/>
      <c r="QXX49" s="126"/>
      <c r="QXY49" s="126"/>
      <c r="QXZ49" s="126"/>
      <c r="QYA49" s="126"/>
      <c r="QYB49" s="126"/>
      <c r="QYC49" s="126"/>
      <c r="QYD49" s="126"/>
      <c r="QYE49" s="126"/>
      <c r="QYF49" s="126"/>
      <c r="QYG49" s="126"/>
      <c r="QYH49" s="126"/>
      <c r="QYI49" s="126"/>
      <c r="QYJ49" s="126"/>
      <c r="QYK49" s="126"/>
      <c r="QYL49" s="126"/>
      <c r="QYM49" s="126"/>
      <c r="QYN49" s="126"/>
      <c r="QYO49" s="126"/>
      <c r="QYP49" s="126"/>
      <c r="QYQ49" s="126"/>
      <c r="QYR49" s="126"/>
      <c r="QYS49" s="126"/>
      <c r="QYT49" s="126"/>
      <c r="QYU49" s="126"/>
      <c r="QYV49" s="126"/>
      <c r="QYW49" s="126"/>
      <c r="QYX49" s="126"/>
      <c r="QYY49" s="126"/>
      <c r="QYZ49" s="126"/>
      <c r="QZA49" s="126"/>
      <c r="QZB49" s="126"/>
      <c r="QZC49" s="126"/>
      <c r="QZD49" s="126"/>
      <c r="QZE49" s="126"/>
      <c r="QZF49" s="126"/>
      <c r="QZG49" s="126"/>
      <c r="QZH49" s="126"/>
      <c r="QZI49" s="126"/>
      <c r="QZJ49" s="126"/>
      <c r="QZK49" s="126"/>
      <c r="QZL49" s="126"/>
      <c r="QZM49" s="126"/>
      <c r="QZN49" s="126"/>
      <c r="QZO49" s="126"/>
      <c r="QZP49" s="126"/>
      <c r="QZQ49" s="126"/>
      <c r="QZR49" s="126"/>
      <c r="QZS49" s="126"/>
      <c r="QZT49" s="126"/>
      <c r="QZU49" s="126"/>
      <c r="QZV49" s="126"/>
      <c r="QZW49" s="126"/>
      <c r="QZX49" s="126"/>
      <c r="QZY49" s="126"/>
      <c r="QZZ49" s="126"/>
      <c r="RAA49" s="126"/>
      <c r="RAB49" s="126"/>
      <c r="RAC49" s="126"/>
      <c r="RAD49" s="126"/>
      <c r="RAE49" s="126"/>
      <c r="RAF49" s="126"/>
      <c r="RAG49" s="126"/>
      <c r="RAH49" s="126"/>
      <c r="RAI49" s="126"/>
      <c r="RAJ49" s="126"/>
      <c r="RAK49" s="126"/>
      <c r="RAL49" s="126"/>
      <c r="RAM49" s="126"/>
      <c r="RAN49" s="126"/>
      <c r="RAO49" s="126"/>
      <c r="RAP49" s="126"/>
      <c r="RAQ49" s="126"/>
      <c r="RAR49" s="126"/>
      <c r="RAS49" s="126"/>
      <c r="RAT49" s="126"/>
      <c r="RAU49" s="126"/>
      <c r="RAV49" s="126"/>
      <c r="RAW49" s="126"/>
      <c r="RAX49" s="126"/>
      <c r="RAY49" s="126"/>
      <c r="RAZ49" s="126"/>
      <c r="RBA49" s="126"/>
      <c r="RBB49" s="126"/>
      <c r="RBC49" s="126"/>
      <c r="RBD49" s="126"/>
      <c r="RBE49" s="126"/>
      <c r="RBF49" s="126"/>
      <c r="RBG49" s="126"/>
      <c r="RBH49" s="126"/>
      <c r="RBI49" s="126"/>
      <c r="RBJ49" s="126"/>
      <c r="RBK49" s="126"/>
      <c r="RBL49" s="126"/>
      <c r="RBM49" s="126"/>
      <c r="RBN49" s="126"/>
      <c r="RBO49" s="126"/>
      <c r="RBP49" s="126"/>
      <c r="RBQ49" s="126"/>
      <c r="RBR49" s="126"/>
      <c r="RBS49" s="126"/>
      <c r="RBT49" s="126"/>
      <c r="RBU49" s="126"/>
      <c r="RBV49" s="126"/>
      <c r="RBW49" s="126"/>
      <c r="RBX49" s="126"/>
      <c r="RBY49" s="126"/>
      <c r="RBZ49" s="126"/>
      <c r="RCA49" s="126"/>
      <c r="RCB49" s="126"/>
      <c r="RCC49" s="126"/>
      <c r="RCD49" s="126"/>
      <c r="RCE49" s="126"/>
      <c r="RCF49" s="126"/>
      <c r="RCG49" s="126"/>
      <c r="RCH49" s="126"/>
      <c r="RCI49" s="126"/>
      <c r="RCJ49" s="126"/>
      <c r="RCK49" s="126"/>
      <c r="RCL49" s="126"/>
      <c r="RCM49" s="126"/>
      <c r="RCN49" s="126"/>
      <c r="RCO49" s="126"/>
      <c r="RCP49" s="126"/>
      <c r="RCQ49" s="126"/>
      <c r="RCR49" s="126"/>
      <c r="RCS49" s="126"/>
      <c r="RCT49" s="126"/>
      <c r="RCU49" s="126"/>
      <c r="RCV49" s="126"/>
      <c r="RCW49" s="126"/>
      <c r="RCX49" s="126"/>
      <c r="RCY49" s="126"/>
      <c r="RCZ49" s="126"/>
      <c r="RDA49" s="126"/>
      <c r="RDB49" s="126"/>
      <c r="RDC49" s="126"/>
      <c r="RDD49" s="126"/>
      <c r="RDE49" s="126"/>
      <c r="RDF49" s="126"/>
      <c r="RDG49" s="126"/>
      <c r="RDH49" s="126"/>
      <c r="RDI49" s="126"/>
      <c r="RDJ49" s="126"/>
      <c r="RDK49" s="126"/>
      <c r="RDL49" s="126"/>
      <c r="RDM49" s="126"/>
      <c r="RDN49" s="126"/>
      <c r="RDO49" s="126"/>
      <c r="RDP49" s="126"/>
      <c r="RDQ49" s="126"/>
      <c r="RDR49" s="126"/>
      <c r="RDS49" s="126"/>
      <c r="RDT49" s="126"/>
      <c r="RDU49" s="126"/>
      <c r="RDV49" s="126"/>
      <c r="RDW49" s="126"/>
      <c r="RDX49" s="126"/>
      <c r="RDY49" s="126"/>
      <c r="RDZ49" s="126"/>
      <c r="REA49" s="126"/>
      <c r="REB49" s="126"/>
      <c r="REC49" s="126"/>
      <c r="RED49" s="126"/>
      <c r="REE49" s="126"/>
      <c r="REF49" s="126"/>
      <c r="REG49" s="126"/>
      <c r="REH49" s="126"/>
      <c r="REI49" s="126"/>
      <c r="REJ49" s="126"/>
      <c r="REK49" s="126"/>
      <c r="REL49" s="126"/>
      <c r="REM49" s="126"/>
      <c r="REN49" s="126"/>
      <c r="REO49" s="126"/>
      <c r="REP49" s="126"/>
      <c r="REQ49" s="126"/>
      <c r="RER49" s="126"/>
      <c r="RES49" s="126"/>
      <c r="RET49" s="126"/>
      <c r="REU49" s="126"/>
      <c r="REV49" s="126"/>
      <c r="REW49" s="126"/>
      <c r="REX49" s="126"/>
      <c r="REY49" s="126"/>
      <c r="REZ49" s="126"/>
      <c r="RFA49" s="126"/>
      <c r="RFB49" s="126"/>
      <c r="RFC49" s="126"/>
      <c r="RFD49" s="126"/>
      <c r="RFE49" s="126"/>
      <c r="RFF49" s="126"/>
      <c r="RFG49" s="126"/>
      <c r="RFH49" s="126"/>
      <c r="RFI49" s="126"/>
      <c r="RFJ49" s="126"/>
      <c r="RFK49" s="126"/>
      <c r="RFL49" s="126"/>
      <c r="RFM49" s="126"/>
      <c r="RFN49" s="126"/>
      <c r="RFO49" s="126"/>
      <c r="RFP49" s="126"/>
      <c r="RFQ49" s="126"/>
      <c r="RFR49" s="126"/>
      <c r="RFS49" s="126"/>
      <c r="RFT49" s="126"/>
      <c r="RFU49" s="126"/>
      <c r="RFV49" s="126"/>
      <c r="RFW49" s="126"/>
      <c r="RFX49" s="126"/>
      <c r="RFY49" s="126"/>
      <c r="RFZ49" s="126"/>
      <c r="RGA49" s="126"/>
      <c r="RGB49" s="126"/>
      <c r="RGC49" s="126"/>
      <c r="RGD49" s="126"/>
      <c r="RGE49" s="126"/>
      <c r="RGF49" s="126"/>
      <c r="RGG49" s="126"/>
      <c r="RGH49" s="126"/>
      <c r="RGI49" s="126"/>
      <c r="RGJ49" s="126"/>
      <c r="RGK49" s="126"/>
      <c r="RGL49" s="126"/>
      <c r="RGM49" s="126"/>
      <c r="RGN49" s="126"/>
      <c r="RGO49" s="126"/>
      <c r="RGP49" s="126"/>
      <c r="RGQ49" s="126"/>
      <c r="RGR49" s="126"/>
      <c r="RGS49" s="126"/>
      <c r="RGT49" s="126"/>
      <c r="RGU49" s="126"/>
      <c r="RGV49" s="126"/>
      <c r="RGW49" s="126"/>
      <c r="RGX49" s="126"/>
      <c r="RGY49" s="126"/>
      <c r="RGZ49" s="126"/>
      <c r="RHA49" s="126"/>
      <c r="RHB49" s="126"/>
      <c r="RHC49" s="126"/>
      <c r="RHD49" s="126"/>
      <c r="RHE49" s="126"/>
      <c r="RHF49" s="126"/>
      <c r="RHG49" s="126"/>
      <c r="RHH49" s="126"/>
      <c r="RHI49" s="126"/>
      <c r="RHJ49" s="126"/>
      <c r="RHK49" s="126"/>
      <c r="RHL49" s="126"/>
      <c r="RHM49" s="126"/>
      <c r="RHN49" s="126"/>
      <c r="RHO49" s="126"/>
      <c r="RHP49" s="126"/>
      <c r="RHQ49" s="126"/>
      <c r="RHR49" s="126"/>
      <c r="RHS49" s="126"/>
      <c r="RHT49" s="126"/>
      <c r="RHU49" s="126"/>
      <c r="RHV49" s="126"/>
      <c r="RHW49" s="126"/>
      <c r="RHX49" s="126"/>
      <c r="RHY49" s="126"/>
      <c r="RHZ49" s="126"/>
      <c r="RIA49" s="126"/>
      <c r="RIB49" s="126"/>
      <c r="RIC49" s="126"/>
      <c r="RID49" s="126"/>
      <c r="RIE49" s="126"/>
      <c r="RIF49" s="126"/>
      <c r="RIG49" s="126"/>
      <c r="RIH49" s="126"/>
      <c r="RII49" s="126"/>
      <c r="RIJ49" s="126"/>
      <c r="RIK49" s="126"/>
      <c r="RIL49" s="126"/>
      <c r="RIM49" s="126"/>
      <c r="RIN49" s="126"/>
      <c r="RIO49" s="126"/>
      <c r="RIP49" s="126"/>
      <c r="RIQ49" s="126"/>
      <c r="RIR49" s="126"/>
      <c r="RIS49" s="126"/>
      <c r="RIT49" s="126"/>
      <c r="RIU49" s="126"/>
      <c r="RIV49" s="126"/>
      <c r="RIW49" s="126"/>
      <c r="RIX49" s="126"/>
      <c r="RIY49" s="126"/>
      <c r="RIZ49" s="126"/>
      <c r="RJA49" s="126"/>
      <c r="RJB49" s="126"/>
      <c r="RJC49" s="126"/>
      <c r="RJD49" s="126"/>
      <c r="RJE49" s="126"/>
      <c r="RJF49" s="126"/>
      <c r="RJG49" s="126"/>
      <c r="RJH49" s="126"/>
      <c r="RJI49" s="126"/>
      <c r="RJJ49" s="126"/>
      <c r="RJK49" s="126"/>
      <c r="RJL49" s="126"/>
      <c r="RJM49" s="126"/>
      <c r="RJN49" s="126"/>
      <c r="RJO49" s="126"/>
      <c r="RJP49" s="126"/>
      <c r="RJQ49" s="126"/>
      <c r="RJR49" s="126"/>
      <c r="RJS49" s="126"/>
      <c r="RJT49" s="126"/>
      <c r="RJU49" s="126"/>
      <c r="RJV49" s="126"/>
      <c r="RJW49" s="126"/>
      <c r="RJX49" s="126"/>
      <c r="RJY49" s="126"/>
      <c r="RJZ49" s="126"/>
      <c r="RKA49" s="126"/>
      <c r="RKB49" s="126"/>
      <c r="RKC49" s="126"/>
      <c r="RKD49" s="126"/>
      <c r="RKE49" s="126"/>
      <c r="RKF49" s="126"/>
      <c r="RKG49" s="126"/>
      <c r="RKH49" s="126"/>
      <c r="RKI49" s="126"/>
      <c r="RKJ49" s="126"/>
      <c r="RKK49" s="126"/>
      <c r="RKL49" s="126"/>
      <c r="RKM49" s="126"/>
      <c r="RKN49" s="126"/>
      <c r="RKO49" s="126"/>
      <c r="RKP49" s="126"/>
      <c r="RKQ49" s="126"/>
      <c r="RKR49" s="126"/>
      <c r="RKS49" s="126"/>
      <c r="RKT49" s="126"/>
      <c r="RKU49" s="126"/>
      <c r="RKV49" s="126"/>
      <c r="RKW49" s="126"/>
      <c r="RKX49" s="126"/>
      <c r="RKY49" s="126"/>
      <c r="RKZ49" s="126"/>
      <c r="RLA49" s="126"/>
      <c r="RLB49" s="126"/>
      <c r="RLC49" s="126"/>
      <c r="RLD49" s="126"/>
      <c r="RLE49" s="126"/>
      <c r="RLF49" s="126"/>
      <c r="RLG49" s="126"/>
      <c r="RLH49" s="126"/>
      <c r="RLI49" s="126"/>
      <c r="RLJ49" s="126"/>
      <c r="RLK49" s="126"/>
      <c r="RLL49" s="126"/>
      <c r="RLM49" s="126"/>
      <c r="RLN49" s="126"/>
      <c r="RLO49" s="126"/>
      <c r="RLP49" s="126"/>
      <c r="RLQ49" s="126"/>
      <c r="RLR49" s="126"/>
      <c r="RLS49" s="126"/>
      <c r="RLT49" s="126"/>
      <c r="RLU49" s="126"/>
      <c r="RLV49" s="126"/>
      <c r="RLW49" s="126"/>
      <c r="RLX49" s="126"/>
      <c r="RLY49" s="126"/>
      <c r="RLZ49" s="126"/>
      <c r="RMA49" s="126"/>
      <c r="RMB49" s="126"/>
      <c r="RMC49" s="126"/>
      <c r="RMD49" s="126"/>
      <c r="RME49" s="126"/>
      <c r="RMF49" s="126"/>
      <c r="RMG49" s="126"/>
      <c r="RMH49" s="126"/>
      <c r="RMI49" s="126"/>
      <c r="RMJ49" s="126"/>
      <c r="RMK49" s="126"/>
      <c r="RML49" s="126"/>
      <c r="RMM49" s="126"/>
      <c r="RMN49" s="126"/>
      <c r="RMO49" s="126"/>
      <c r="RMP49" s="126"/>
      <c r="RMQ49" s="126"/>
      <c r="RMR49" s="126"/>
      <c r="RMS49" s="126"/>
      <c r="RMT49" s="126"/>
      <c r="RMU49" s="126"/>
      <c r="RMV49" s="126"/>
      <c r="RMW49" s="126"/>
      <c r="RMX49" s="126"/>
      <c r="RMY49" s="126"/>
      <c r="RMZ49" s="126"/>
      <c r="RNA49" s="126"/>
      <c r="RNB49" s="126"/>
      <c r="RNC49" s="126"/>
      <c r="RND49" s="126"/>
      <c r="RNE49" s="126"/>
      <c r="RNF49" s="126"/>
      <c r="RNG49" s="126"/>
      <c r="RNH49" s="126"/>
      <c r="RNI49" s="126"/>
      <c r="RNJ49" s="126"/>
      <c r="RNK49" s="126"/>
      <c r="RNL49" s="126"/>
      <c r="RNM49" s="126"/>
      <c r="RNN49" s="126"/>
      <c r="RNO49" s="126"/>
      <c r="RNP49" s="126"/>
      <c r="RNQ49" s="126"/>
      <c r="RNR49" s="126"/>
      <c r="RNS49" s="126"/>
      <c r="RNT49" s="126"/>
      <c r="RNU49" s="126"/>
      <c r="RNV49" s="126"/>
      <c r="RNW49" s="126"/>
      <c r="RNX49" s="126"/>
      <c r="RNY49" s="126"/>
      <c r="RNZ49" s="126"/>
      <c r="ROA49" s="126"/>
      <c r="ROB49" s="126"/>
      <c r="ROC49" s="126"/>
      <c r="ROD49" s="126"/>
      <c r="ROE49" s="126"/>
      <c r="ROF49" s="126"/>
      <c r="ROG49" s="126"/>
      <c r="ROH49" s="126"/>
      <c r="ROI49" s="126"/>
      <c r="ROJ49" s="126"/>
      <c r="ROK49" s="126"/>
      <c r="ROL49" s="126"/>
      <c r="ROM49" s="126"/>
      <c r="RON49" s="126"/>
      <c r="ROO49" s="126"/>
      <c r="ROP49" s="126"/>
      <c r="ROQ49" s="126"/>
      <c r="ROR49" s="126"/>
      <c r="ROS49" s="126"/>
      <c r="ROT49" s="126"/>
      <c r="ROU49" s="126"/>
      <c r="ROV49" s="126"/>
      <c r="ROW49" s="126"/>
      <c r="ROX49" s="126"/>
      <c r="ROY49" s="126"/>
      <c r="ROZ49" s="126"/>
      <c r="RPA49" s="126"/>
      <c r="RPB49" s="126"/>
      <c r="RPC49" s="126"/>
      <c r="RPD49" s="126"/>
      <c r="RPE49" s="126"/>
      <c r="RPF49" s="126"/>
      <c r="RPG49" s="126"/>
      <c r="RPH49" s="126"/>
      <c r="RPI49" s="126"/>
      <c r="RPJ49" s="126"/>
      <c r="RPK49" s="126"/>
      <c r="RPL49" s="126"/>
      <c r="RPM49" s="126"/>
      <c r="RPN49" s="126"/>
      <c r="RPO49" s="126"/>
      <c r="RPP49" s="126"/>
      <c r="RPQ49" s="126"/>
      <c r="RPR49" s="126"/>
      <c r="RPS49" s="126"/>
      <c r="RPT49" s="126"/>
      <c r="RPU49" s="126"/>
      <c r="RPV49" s="126"/>
      <c r="RPW49" s="126"/>
      <c r="RPX49" s="126"/>
      <c r="RPY49" s="126"/>
      <c r="RPZ49" s="126"/>
      <c r="RQA49" s="126"/>
      <c r="RQB49" s="126"/>
      <c r="RQC49" s="126"/>
      <c r="RQD49" s="126"/>
      <c r="RQE49" s="126"/>
      <c r="RQF49" s="126"/>
      <c r="RQG49" s="126"/>
      <c r="RQH49" s="126"/>
      <c r="RQI49" s="126"/>
      <c r="RQJ49" s="126"/>
      <c r="RQK49" s="126"/>
      <c r="RQL49" s="126"/>
      <c r="RQM49" s="126"/>
      <c r="RQN49" s="126"/>
      <c r="RQO49" s="126"/>
      <c r="RQP49" s="126"/>
      <c r="RQQ49" s="126"/>
      <c r="RQR49" s="126"/>
      <c r="RQS49" s="126"/>
      <c r="RQT49" s="126"/>
      <c r="RQU49" s="126"/>
      <c r="RQV49" s="126"/>
      <c r="RQW49" s="126"/>
      <c r="RQX49" s="126"/>
      <c r="RQY49" s="126"/>
      <c r="RQZ49" s="126"/>
      <c r="RRA49" s="126"/>
      <c r="RRB49" s="126"/>
      <c r="RRC49" s="126"/>
      <c r="RRD49" s="126"/>
      <c r="RRE49" s="126"/>
      <c r="RRF49" s="126"/>
      <c r="RRG49" s="126"/>
      <c r="RRH49" s="126"/>
      <c r="RRI49" s="126"/>
      <c r="RRJ49" s="126"/>
      <c r="RRK49" s="126"/>
      <c r="RRL49" s="126"/>
      <c r="RRM49" s="126"/>
      <c r="RRN49" s="126"/>
      <c r="RRO49" s="126"/>
      <c r="RRP49" s="126"/>
      <c r="RRQ49" s="126"/>
      <c r="RRR49" s="126"/>
      <c r="RRS49" s="126"/>
      <c r="RRT49" s="126"/>
      <c r="RRU49" s="126"/>
      <c r="RRV49" s="126"/>
      <c r="RRW49" s="126"/>
      <c r="RRX49" s="126"/>
      <c r="RRY49" s="126"/>
      <c r="RRZ49" s="126"/>
      <c r="RSA49" s="126"/>
      <c r="RSB49" s="126"/>
      <c r="RSC49" s="126"/>
      <c r="RSD49" s="126"/>
      <c r="RSE49" s="126"/>
      <c r="RSF49" s="126"/>
      <c r="RSG49" s="126"/>
      <c r="RSH49" s="126"/>
      <c r="RSI49" s="126"/>
      <c r="RSJ49" s="126"/>
      <c r="RSK49" s="126"/>
      <c r="RSL49" s="126"/>
      <c r="RSM49" s="126"/>
      <c r="RSN49" s="126"/>
      <c r="RSO49" s="126"/>
      <c r="RSP49" s="126"/>
      <c r="RSQ49" s="126"/>
      <c r="RSR49" s="126"/>
      <c r="RSS49" s="126"/>
      <c r="RST49" s="126"/>
      <c r="RSU49" s="126"/>
      <c r="RSV49" s="126"/>
      <c r="RSW49" s="126"/>
      <c r="RSX49" s="126"/>
      <c r="RSY49" s="126"/>
      <c r="RSZ49" s="126"/>
      <c r="RTA49" s="126"/>
      <c r="RTB49" s="126"/>
      <c r="RTC49" s="126"/>
      <c r="RTD49" s="126"/>
      <c r="RTE49" s="126"/>
      <c r="RTF49" s="126"/>
      <c r="RTG49" s="126"/>
      <c r="RTH49" s="126"/>
      <c r="RTI49" s="126"/>
      <c r="RTJ49" s="126"/>
      <c r="RTK49" s="126"/>
      <c r="RTL49" s="126"/>
      <c r="RTM49" s="126"/>
      <c r="RTN49" s="126"/>
      <c r="RTO49" s="126"/>
      <c r="RTP49" s="126"/>
      <c r="RTQ49" s="126"/>
      <c r="RTR49" s="126"/>
      <c r="RTS49" s="126"/>
      <c r="RTT49" s="126"/>
      <c r="RTU49" s="126"/>
      <c r="RTV49" s="126"/>
      <c r="RTW49" s="126"/>
      <c r="RTX49" s="126"/>
      <c r="RTY49" s="126"/>
      <c r="RTZ49" s="126"/>
      <c r="RUA49" s="126"/>
      <c r="RUB49" s="126"/>
      <c r="RUC49" s="126"/>
      <c r="RUD49" s="126"/>
      <c r="RUE49" s="126"/>
      <c r="RUF49" s="126"/>
      <c r="RUG49" s="126"/>
      <c r="RUH49" s="126"/>
      <c r="RUI49" s="126"/>
      <c r="RUJ49" s="126"/>
      <c r="RUK49" s="126"/>
      <c r="RUL49" s="126"/>
      <c r="RUM49" s="126"/>
      <c r="RUN49" s="126"/>
      <c r="RUO49" s="126"/>
      <c r="RUP49" s="126"/>
      <c r="RUQ49" s="126"/>
      <c r="RUR49" s="126"/>
      <c r="RUS49" s="126"/>
      <c r="RUT49" s="126"/>
      <c r="RUU49" s="126"/>
      <c r="RUV49" s="126"/>
      <c r="RUW49" s="126"/>
      <c r="RUX49" s="126"/>
      <c r="RUY49" s="126"/>
      <c r="RUZ49" s="126"/>
      <c r="RVA49" s="126"/>
      <c r="RVB49" s="126"/>
      <c r="RVC49" s="126"/>
      <c r="RVD49" s="126"/>
      <c r="RVE49" s="126"/>
      <c r="RVF49" s="126"/>
      <c r="RVG49" s="126"/>
      <c r="RVH49" s="126"/>
      <c r="RVI49" s="126"/>
      <c r="RVJ49" s="126"/>
      <c r="RVK49" s="126"/>
      <c r="RVL49" s="126"/>
      <c r="RVM49" s="126"/>
      <c r="RVN49" s="126"/>
      <c r="RVO49" s="126"/>
      <c r="RVP49" s="126"/>
      <c r="RVQ49" s="126"/>
      <c r="RVR49" s="126"/>
      <c r="RVS49" s="126"/>
      <c r="RVT49" s="126"/>
      <c r="RVU49" s="126"/>
      <c r="RVV49" s="126"/>
      <c r="RVW49" s="126"/>
      <c r="RVX49" s="126"/>
      <c r="RVY49" s="126"/>
      <c r="RVZ49" s="126"/>
      <c r="RWA49" s="126"/>
      <c r="RWB49" s="126"/>
      <c r="RWC49" s="126"/>
      <c r="RWD49" s="126"/>
      <c r="RWE49" s="126"/>
      <c r="RWF49" s="126"/>
      <c r="RWG49" s="126"/>
      <c r="RWH49" s="126"/>
      <c r="RWI49" s="126"/>
      <c r="RWJ49" s="126"/>
      <c r="RWK49" s="126"/>
      <c r="RWL49" s="126"/>
      <c r="RWM49" s="126"/>
      <c r="RWN49" s="126"/>
      <c r="RWO49" s="126"/>
      <c r="RWP49" s="126"/>
      <c r="RWQ49" s="126"/>
      <c r="RWR49" s="126"/>
      <c r="RWS49" s="126"/>
      <c r="RWT49" s="126"/>
      <c r="RWU49" s="126"/>
      <c r="RWV49" s="126"/>
      <c r="RWW49" s="126"/>
      <c r="RWX49" s="126"/>
      <c r="RWY49" s="126"/>
      <c r="RWZ49" s="126"/>
      <c r="RXA49" s="126"/>
      <c r="RXB49" s="126"/>
      <c r="RXC49" s="126"/>
      <c r="RXD49" s="126"/>
      <c r="RXE49" s="126"/>
      <c r="RXF49" s="126"/>
      <c r="RXG49" s="126"/>
      <c r="RXH49" s="126"/>
      <c r="RXI49" s="126"/>
      <c r="RXJ49" s="126"/>
      <c r="RXK49" s="126"/>
      <c r="RXL49" s="126"/>
      <c r="RXM49" s="126"/>
      <c r="RXN49" s="126"/>
      <c r="RXO49" s="126"/>
      <c r="RXP49" s="126"/>
      <c r="RXQ49" s="126"/>
      <c r="RXR49" s="126"/>
      <c r="RXS49" s="126"/>
      <c r="RXT49" s="126"/>
      <c r="RXU49" s="126"/>
      <c r="RXV49" s="126"/>
      <c r="RXW49" s="126"/>
      <c r="RXX49" s="126"/>
      <c r="RXY49" s="126"/>
      <c r="RXZ49" s="126"/>
      <c r="RYA49" s="126"/>
      <c r="RYB49" s="126"/>
      <c r="RYC49" s="126"/>
      <c r="RYD49" s="126"/>
      <c r="RYE49" s="126"/>
      <c r="RYF49" s="126"/>
      <c r="RYG49" s="126"/>
      <c r="RYH49" s="126"/>
      <c r="RYI49" s="126"/>
      <c r="RYJ49" s="126"/>
      <c r="RYK49" s="126"/>
      <c r="RYL49" s="126"/>
      <c r="RYM49" s="126"/>
      <c r="RYN49" s="126"/>
      <c r="RYO49" s="126"/>
      <c r="RYP49" s="126"/>
      <c r="RYQ49" s="126"/>
      <c r="RYR49" s="126"/>
      <c r="RYS49" s="126"/>
      <c r="RYT49" s="126"/>
      <c r="RYU49" s="126"/>
      <c r="RYV49" s="126"/>
      <c r="RYW49" s="126"/>
      <c r="RYX49" s="126"/>
      <c r="RYY49" s="126"/>
      <c r="RYZ49" s="126"/>
      <c r="RZA49" s="126"/>
      <c r="RZB49" s="126"/>
      <c r="RZC49" s="126"/>
      <c r="RZD49" s="126"/>
      <c r="RZE49" s="126"/>
      <c r="RZF49" s="126"/>
      <c r="RZG49" s="126"/>
      <c r="RZH49" s="126"/>
      <c r="RZI49" s="126"/>
      <c r="RZJ49" s="126"/>
      <c r="RZK49" s="126"/>
      <c r="RZL49" s="126"/>
      <c r="RZM49" s="126"/>
      <c r="RZN49" s="126"/>
      <c r="RZO49" s="126"/>
      <c r="RZP49" s="126"/>
      <c r="RZQ49" s="126"/>
      <c r="RZR49" s="126"/>
      <c r="RZS49" s="126"/>
      <c r="RZT49" s="126"/>
      <c r="RZU49" s="126"/>
      <c r="RZV49" s="126"/>
      <c r="RZW49" s="126"/>
      <c r="RZX49" s="126"/>
      <c r="RZY49" s="126"/>
      <c r="RZZ49" s="126"/>
      <c r="SAA49" s="126"/>
      <c r="SAB49" s="126"/>
      <c r="SAC49" s="126"/>
      <c r="SAD49" s="126"/>
      <c r="SAE49" s="126"/>
      <c r="SAF49" s="126"/>
      <c r="SAG49" s="126"/>
      <c r="SAH49" s="126"/>
      <c r="SAI49" s="126"/>
      <c r="SAJ49" s="126"/>
      <c r="SAK49" s="126"/>
      <c r="SAL49" s="126"/>
      <c r="SAM49" s="126"/>
      <c r="SAN49" s="126"/>
      <c r="SAO49" s="126"/>
      <c r="SAP49" s="126"/>
      <c r="SAQ49" s="126"/>
      <c r="SAR49" s="126"/>
      <c r="SAS49" s="126"/>
      <c r="SAT49" s="126"/>
      <c r="SAU49" s="126"/>
      <c r="SAV49" s="126"/>
      <c r="SAW49" s="126"/>
      <c r="SAX49" s="126"/>
      <c r="SAY49" s="126"/>
      <c r="SAZ49" s="126"/>
      <c r="SBA49" s="126"/>
      <c r="SBB49" s="126"/>
      <c r="SBC49" s="126"/>
      <c r="SBD49" s="126"/>
      <c r="SBE49" s="126"/>
      <c r="SBF49" s="126"/>
      <c r="SBG49" s="126"/>
      <c r="SBH49" s="126"/>
      <c r="SBI49" s="126"/>
      <c r="SBJ49" s="126"/>
      <c r="SBK49" s="126"/>
      <c r="SBL49" s="126"/>
      <c r="SBM49" s="126"/>
      <c r="SBN49" s="126"/>
      <c r="SBO49" s="126"/>
      <c r="SBP49" s="126"/>
      <c r="SBQ49" s="126"/>
      <c r="SBR49" s="126"/>
      <c r="SBS49" s="126"/>
      <c r="SBT49" s="126"/>
      <c r="SBU49" s="126"/>
      <c r="SBV49" s="126"/>
      <c r="SBW49" s="126"/>
      <c r="SBX49" s="126"/>
      <c r="SBY49" s="126"/>
      <c r="SBZ49" s="126"/>
      <c r="SCA49" s="126"/>
      <c r="SCB49" s="126"/>
      <c r="SCC49" s="126"/>
      <c r="SCD49" s="126"/>
      <c r="SCE49" s="126"/>
      <c r="SCF49" s="126"/>
      <c r="SCG49" s="126"/>
      <c r="SCH49" s="126"/>
      <c r="SCI49" s="126"/>
      <c r="SCJ49" s="126"/>
      <c r="SCK49" s="126"/>
      <c r="SCL49" s="126"/>
      <c r="SCM49" s="126"/>
      <c r="SCN49" s="126"/>
      <c r="SCO49" s="126"/>
      <c r="SCP49" s="126"/>
      <c r="SCQ49" s="126"/>
      <c r="SCR49" s="126"/>
      <c r="SCS49" s="126"/>
      <c r="SCT49" s="126"/>
      <c r="SCU49" s="126"/>
      <c r="SCV49" s="126"/>
      <c r="SCW49" s="126"/>
      <c r="SCX49" s="126"/>
      <c r="SCY49" s="126"/>
      <c r="SCZ49" s="126"/>
      <c r="SDA49" s="126"/>
      <c r="SDB49" s="126"/>
      <c r="SDC49" s="126"/>
      <c r="SDD49" s="126"/>
      <c r="SDE49" s="126"/>
      <c r="SDF49" s="126"/>
      <c r="SDG49" s="126"/>
      <c r="SDH49" s="126"/>
      <c r="SDI49" s="126"/>
      <c r="SDJ49" s="126"/>
      <c r="SDK49" s="126"/>
      <c r="SDL49" s="126"/>
      <c r="SDM49" s="126"/>
      <c r="SDN49" s="126"/>
      <c r="SDO49" s="126"/>
      <c r="SDP49" s="126"/>
      <c r="SDQ49" s="126"/>
      <c r="SDR49" s="126"/>
      <c r="SDS49" s="126"/>
      <c r="SDT49" s="126"/>
      <c r="SDU49" s="126"/>
      <c r="SDV49" s="126"/>
      <c r="SDW49" s="126"/>
      <c r="SDX49" s="126"/>
      <c r="SDY49" s="126"/>
      <c r="SDZ49" s="126"/>
      <c r="SEA49" s="126"/>
      <c r="SEB49" s="126"/>
      <c r="SEC49" s="126"/>
      <c r="SED49" s="126"/>
      <c r="SEE49" s="126"/>
      <c r="SEF49" s="126"/>
      <c r="SEG49" s="126"/>
      <c r="SEH49" s="126"/>
      <c r="SEI49" s="126"/>
      <c r="SEJ49" s="126"/>
      <c r="SEK49" s="126"/>
      <c r="SEL49" s="126"/>
      <c r="SEM49" s="126"/>
      <c r="SEN49" s="126"/>
      <c r="SEO49" s="126"/>
      <c r="SEP49" s="126"/>
      <c r="SEQ49" s="126"/>
      <c r="SER49" s="126"/>
      <c r="SES49" s="126"/>
      <c r="SET49" s="126"/>
      <c r="SEU49" s="126"/>
      <c r="SEV49" s="126"/>
      <c r="SEW49" s="126"/>
      <c r="SEX49" s="126"/>
      <c r="SEY49" s="126"/>
      <c r="SEZ49" s="126"/>
      <c r="SFA49" s="126"/>
      <c r="SFB49" s="126"/>
      <c r="SFC49" s="126"/>
      <c r="SFD49" s="126"/>
      <c r="SFE49" s="126"/>
      <c r="SFF49" s="126"/>
      <c r="SFG49" s="126"/>
      <c r="SFH49" s="126"/>
      <c r="SFI49" s="126"/>
      <c r="SFJ49" s="126"/>
      <c r="SFK49" s="126"/>
      <c r="SFL49" s="126"/>
      <c r="SFM49" s="126"/>
      <c r="SFN49" s="126"/>
      <c r="SFO49" s="126"/>
      <c r="SFP49" s="126"/>
      <c r="SFQ49" s="126"/>
      <c r="SFR49" s="126"/>
      <c r="SFS49" s="126"/>
      <c r="SFT49" s="126"/>
      <c r="SFU49" s="126"/>
      <c r="SFV49" s="126"/>
      <c r="SFW49" s="126"/>
      <c r="SFX49" s="126"/>
      <c r="SFY49" s="126"/>
      <c r="SFZ49" s="126"/>
      <c r="SGA49" s="126"/>
      <c r="SGB49" s="126"/>
      <c r="SGC49" s="126"/>
      <c r="SGD49" s="126"/>
      <c r="SGE49" s="126"/>
      <c r="SGF49" s="126"/>
      <c r="SGG49" s="126"/>
      <c r="SGH49" s="126"/>
      <c r="SGI49" s="126"/>
      <c r="SGJ49" s="126"/>
      <c r="SGK49" s="126"/>
      <c r="SGL49" s="126"/>
      <c r="SGM49" s="126"/>
      <c r="SGN49" s="126"/>
      <c r="SGO49" s="126"/>
      <c r="SGP49" s="126"/>
      <c r="SGQ49" s="126"/>
      <c r="SGR49" s="126"/>
      <c r="SGS49" s="126"/>
      <c r="SGT49" s="126"/>
      <c r="SGU49" s="126"/>
      <c r="SGV49" s="126"/>
      <c r="SGW49" s="126"/>
      <c r="SGX49" s="126"/>
      <c r="SGY49" s="126"/>
      <c r="SGZ49" s="126"/>
      <c r="SHA49" s="126"/>
      <c r="SHB49" s="126"/>
      <c r="SHC49" s="126"/>
      <c r="SHD49" s="126"/>
      <c r="SHE49" s="126"/>
      <c r="SHF49" s="126"/>
      <c r="SHG49" s="126"/>
      <c r="SHH49" s="126"/>
      <c r="SHI49" s="126"/>
      <c r="SHJ49" s="126"/>
      <c r="SHK49" s="126"/>
      <c r="SHL49" s="126"/>
      <c r="SHM49" s="126"/>
      <c r="SHN49" s="126"/>
      <c r="SHO49" s="126"/>
      <c r="SHP49" s="126"/>
      <c r="SHQ49" s="126"/>
      <c r="SHR49" s="126"/>
      <c r="SHS49" s="126"/>
      <c r="SHT49" s="126"/>
      <c r="SHU49" s="126"/>
      <c r="SHV49" s="126"/>
      <c r="SHW49" s="126"/>
      <c r="SHX49" s="126"/>
      <c r="SHY49" s="126"/>
      <c r="SHZ49" s="126"/>
      <c r="SIA49" s="126"/>
      <c r="SIB49" s="126"/>
      <c r="SIC49" s="126"/>
      <c r="SID49" s="126"/>
      <c r="SIE49" s="126"/>
      <c r="SIF49" s="126"/>
      <c r="SIG49" s="126"/>
      <c r="SIH49" s="126"/>
      <c r="SII49" s="126"/>
      <c r="SIJ49" s="126"/>
      <c r="SIK49" s="126"/>
      <c r="SIL49" s="126"/>
      <c r="SIM49" s="126"/>
      <c r="SIN49" s="126"/>
      <c r="SIO49" s="126"/>
      <c r="SIP49" s="126"/>
      <c r="SIQ49" s="126"/>
      <c r="SIR49" s="126"/>
      <c r="SIS49" s="126"/>
      <c r="SIT49" s="126"/>
      <c r="SIU49" s="126"/>
      <c r="SIV49" s="126"/>
      <c r="SIW49" s="126"/>
      <c r="SIX49" s="126"/>
      <c r="SIY49" s="126"/>
      <c r="SIZ49" s="126"/>
      <c r="SJA49" s="126"/>
      <c r="SJB49" s="126"/>
      <c r="SJC49" s="126"/>
      <c r="SJD49" s="126"/>
      <c r="SJE49" s="126"/>
      <c r="SJF49" s="126"/>
      <c r="SJG49" s="126"/>
      <c r="SJH49" s="126"/>
      <c r="SJI49" s="126"/>
      <c r="SJJ49" s="126"/>
      <c r="SJK49" s="126"/>
      <c r="SJL49" s="126"/>
      <c r="SJM49" s="126"/>
      <c r="SJN49" s="126"/>
      <c r="SJO49" s="126"/>
      <c r="SJP49" s="126"/>
      <c r="SJQ49" s="126"/>
      <c r="SJR49" s="126"/>
      <c r="SJS49" s="126"/>
      <c r="SJT49" s="126"/>
      <c r="SJU49" s="126"/>
      <c r="SJV49" s="126"/>
      <c r="SJW49" s="126"/>
      <c r="SJX49" s="126"/>
      <c r="SJY49" s="126"/>
      <c r="SJZ49" s="126"/>
      <c r="SKA49" s="126"/>
      <c r="SKB49" s="126"/>
      <c r="SKC49" s="126"/>
      <c r="SKD49" s="126"/>
      <c r="SKE49" s="126"/>
      <c r="SKF49" s="126"/>
      <c r="SKG49" s="126"/>
      <c r="SKH49" s="126"/>
      <c r="SKI49" s="126"/>
      <c r="SKJ49" s="126"/>
      <c r="SKK49" s="126"/>
      <c r="SKL49" s="126"/>
      <c r="SKM49" s="126"/>
      <c r="SKN49" s="126"/>
      <c r="SKO49" s="126"/>
      <c r="SKP49" s="126"/>
      <c r="SKQ49" s="126"/>
      <c r="SKR49" s="126"/>
      <c r="SKS49" s="126"/>
      <c r="SKT49" s="126"/>
      <c r="SKU49" s="126"/>
      <c r="SKV49" s="126"/>
      <c r="SKW49" s="126"/>
      <c r="SKX49" s="126"/>
      <c r="SKY49" s="126"/>
      <c r="SKZ49" s="126"/>
      <c r="SLA49" s="126"/>
      <c r="SLB49" s="126"/>
      <c r="SLC49" s="126"/>
      <c r="SLD49" s="126"/>
      <c r="SLE49" s="126"/>
      <c r="SLF49" s="126"/>
      <c r="SLG49" s="126"/>
      <c r="SLH49" s="126"/>
      <c r="SLI49" s="126"/>
      <c r="SLJ49" s="126"/>
      <c r="SLK49" s="126"/>
      <c r="SLL49" s="126"/>
      <c r="SLM49" s="126"/>
      <c r="SLN49" s="126"/>
      <c r="SLO49" s="126"/>
      <c r="SLP49" s="126"/>
      <c r="SLQ49" s="126"/>
      <c r="SLR49" s="126"/>
      <c r="SLS49" s="126"/>
      <c r="SLT49" s="126"/>
      <c r="SLU49" s="126"/>
      <c r="SLV49" s="126"/>
      <c r="SLW49" s="126"/>
      <c r="SLX49" s="126"/>
      <c r="SLY49" s="126"/>
      <c r="SLZ49" s="126"/>
      <c r="SMA49" s="126"/>
      <c r="SMB49" s="126"/>
      <c r="SMC49" s="126"/>
      <c r="SMD49" s="126"/>
      <c r="SME49" s="126"/>
      <c r="SMF49" s="126"/>
      <c r="SMG49" s="126"/>
      <c r="SMH49" s="126"/>
      <c r="SMI49" s="126"/>
      <c r="SMJ49" s="126"/>
      <c r="SMK49" s="126"/>
      <c r="SML49" s="126"/>
      <c r="SMM49" s="126"/>
      <c r="SMN49" s="126"/>
      <c r="SMO49" s="126"/>
      <c r="SMP49" s="126"/>
      <c r="SMQ49" s="126"/>
      <c r="SMR49" s="126"/>
      <c r="SMS49" s="126"/>
      <c r="SMT49" s="126"/>
      <c r="SMU49" s="126"/>
      <c r="SMV49" s="126"/>
      <c r="SMW49" s="126"/>
      <c r="SMX49" s="126"/>
      <c r="SMY49" s="126"/>
      <c r="SMZ49" s="126"/>
      <c r="SNA49" s="126"/>
      <c r="SNB49" s="126"/>
      <c r="SNC49" s="126"/>
      <c r="SND49" s="126"/>
      <c r="SNE49" s="126"/>
      <c r="SNF49" s="126"/>
      <c r="SNG49" s="126"/>
      <c r="SNH49" s="126"/>
      <c r="SNI49" s="126"/>
      <c r="SNJ49" s="126"/>
      <c r="SNK49" s="126"/>
      <c r="SNL49" s="126"/>
      <c r="SNM49" s="126"/>
      <c r="SNN49" s="126"/>
      <c r="SNO49" s="126"/>
      <c r="SNP49" s="126"/>
      <c r="SNQ49" s="126"/>
      <c r="SNR49" s="126"/>
      <c r="SNS49" s="126"/>
      <c r="SNT49" s="126"/>
      <c r="SNU49" s="126"/>
      <c r="SNV49" s="126"/>
      <c r="SNW49" s="126"/>
      <c r="SNX49" s="126"/>
      <c r="SNY49" s="126"/>
      <c r="SNZ49" s="126"/>
      <c r="SOA49" s="126"/>
      <c r="SOB49" s="126"/>
      <c r="SOC49" s="126"/>
      <c r="SOD49" s="126"/>
      <c r="SOE49" s="126"/>
      <c r="SOF49" s="126"/>
      <c r="SOG49" s="126"/>
      <c r="SOH49" s="126"/>
      <c r="SOI49" s="126"/>
      <c r="SOJ49" s="126"/>
      <c r="SOK49" s="126"/>
      <c r="SOL49" s="126"/>
      <c r="SOM49" s="126"/>
      <c r="SON49" s="126"/>
      <c r="SOO49" s="126"/>
      <c r="SOP49" s="126"/>
      <c r="SOQ49" s="126"/>
      <c r="SOR49" s="126"/>
      <c r="SOS49" s="126"/>
      <c r="SOT49" s="126"/>
      <c r="SOU49" s="126"/>
      <c r="SOV49" s="126"/>
      <c r="SOW49" s="126"/>
      <c r="SOX49" s="126"/>
      <c r="SOY49" s="126"/>
      <c r="SOZ49" s="126"/>
      <c r="SPA49" s="126"/>
      <c r="SPB49" s="126"/>
      <c r="SPC49" s="126"/>
      <c r="SPD49" s="126"/>
      <c r="SPE49" s="126"/>
      <c r="SPF49" s="126"/>
      <c r="SPG49" s="126"/>
      <c r="SPH49" s="126"/>
      <c r="SPI49" s="126"/>
      <c r="SPJ49" s="126"/>
      <c r="SPK49" s="126"/>
      <c r="SPL49" s="126"/>
      <c r="SPM49" s="126"/>
      <c r="SPN49" s="126"/>
      <c r="SPO49" s="126"/>
      <c r="SPP49" s="126"/>
      <c r="SPQ49" s="126"/>
      <c r="SPR49" s="126"/>
      <c r="SPS49" s="126"/>
      <c r="SPT49" s="126"/>
      <c r="SPU49" s="126"/>
      <c r="SPV49" s="126"/>
      <c r="SPW49" s="126"/>
      <c r="SPX49" s="126"/>
      <c r="SPY49" s="126"/>
      <c r="SPZ49" s="126"/>
      <c r="SQA49" s="126"/>
      <c r="SQB49" s="126"/>
      <c r="SQC49" s="126"/>
      <c r="SQD49" s="126"/>
      <c r="SQE49" s="126"/>
      <c r="SQF49" s="126"/>
      <c r="SQG49" s="126"/>
      <c r="SQH49" s="126"/>
      <c r="SQI49" s="126"/>
      <c r="SQJ49" s="126"/>
      <c r="SQK49" s="126"/>
      <c r="SQL49" s="126"/>
      <c r="SQM49" s="126"/>
      <c r="SQN49" s="126"/>
      <c r="SQO49" s="126"/>
      <c r="SQP49" s="126"/>
      <c r="SQQ49" s="126"/>
      <c r="SQR49" s="126"/>
      <c r="SQS49" s="126"/>
      <c r="SQT49" s="126"/>
      <c r="SQU49" s="126"/>
      <c r="SQV49" s="126"/>
      <c r="SQW49" s="126"/>
      <c r="SQX49" s="126"/>
      <c r="SQY49" s="126"/>
      <c r="SQZ49" s="126"/>
      <c r="SRA49" s="126"/>
      <c r="SRB49" s="126"/>
      <c r="SRC49" s="126"/>
      <c r="SRD49" s="126"/>
      <c r="SRE49" s="126"/>
      <c r="SRF49" s="126"/>
      <c r="SRG49" s="126"/>
      <c r="SRH49" s="126"/>
      <c r="SRI49" s="126"/>
      <c r="SRJ49" s="126"/>
      <c r="SRK49" s="126"/>
      <c r="SRL49" s="126"/>
      <c r="SRM49" s="126"/>
      <c r="SRN49" s="126"/>
      <c r="SRO49" s="126"/>
      <c r="SRP49" s="126"/>
      <c r="SRQ49" s="126"/>
      <c r="SRR49" s="126"/>
      <c r="SRS49" s="126"/>
      <c r="SRT49" s="126"/>
      <c r="SRU49" s="126"/>
      <c r="SRV49" s="126"/>
      <c r="SRW49" s="126"/>
      <c r="SRX49" s="126"/>
      <c r="SRY49" s="126"/>
      <c r="SRZ49" s="126"/>
      <c r="SSA49" s="126"/>
      <c r="SSB49" s="126"/>
      <c r="SSC49" s="126"/>
      <c r="SSD49" s="126"/>
      <c r="SSE49" s="126"/>
      <c r="SSF49" s="126"/>
      <c r="SSG49" s="126"/>
      <c r="SSH49" s="126"/>
      <c r="SSI49" s="126"/>
      <c r="SSJ49" s="126"/>
      <c r="SSK49" s="126"/>
      <c r="SSL49" s="126"/>
      <c r="SSM49" s="126"/>
      <c r="SSN49" s="126"/>
      <c r="SSO49" s="126"/>
      <c r="SSP49" s="126"/>
      <c r="SSQ49" s="126"/>
      <c r="SSR49" s="126"/>
      <c r="SSS49" s="126"/>
      <c r="SST49" s="126"/>
      <c r="SSU49" s="126"/>
      <c r="SSV49" s="126"/>
      <c r="SSW49" s="126"/>
      <c r="SSX49" s="126"/>
      <c r="SSY49" s="126"/>
      <c r="SSZ49" s="126"/>
      <c r="STA49" s="126"/>
      <c r="STB49" s="126"/>
      <c r="STC49" s="126"/>
      <c r="STD49" s="126"/>
      <c r="STE49" s="126"/>
      <c r="STF49" s="126"/>
      <c r="STG49" s="126"/>
      <c r="STH49" s="126"/>
      <c r="STI49" s="126"/>
      <c r="STJ49" s="126"/>
      <c r="STK49" s="126"/>
      <c r="STL49" s="126"/>
      <c r="STM49" s="126"/>
      <c r="STN49" s="126"/>
      <c r="STO49" s="126"/>
      <c r="STP49" s="126"/>
      <c r="STQ49" s="126"/>
      <c r="STR49" s="126"/>
      <c r="STS49" s="126"/>
      <c r="STT49" s="126"/>
      <c r="STU49" s="126"/>
      <c r="STV49" s="126"/>
      <c r="STW49" s="126"/>
      <c r="STX49" s="126"/>
      <c r="STY49" s="126"/>
      <c r="STZ49" s="126"/>
      <c r="SUA49" s="126"/>
      <c r="SUB49" s="126"/>
      <c r="SUC49" s="126"/>
      <c r="SUD49" s="126"/>
      <c r="SUE49" s="126"/>
      <c r="SUF49" s="126"/>
      <c r="SUG49" s="126"/>
      <c r="SUH49" s="126"/>
      <c r="SUI49" s="126"/>
      <c r="SUJ49" s="126"/>
      <c r="SUK49" s="126"/>
      <c r="SUL49" s="126"/>
      <c r="SUM49" s="126"/>
      <c r="SUN49" s="126"/>
      <c r="SUO49" s="126"/>
      <c r="SUP49" s="126"/>
      <c r="SUQ49" s="126"/>
      <c r="SUR49" s="126"/>
      <c r="SUS49" s="126"/>
      <c r="SUT49" s="126"/>
      <c r="SUU49" s="126"/>
      <c r="SUV49" s="126"/>
      <c r="SUW49" s="126"/>
      <c r="SUX49" s="126"/>
      <c r="SUY49" s="126"/>
      <c r="SUZ49" s="126"/>
      <c r="SVA49" s="126"/>
      <c r="SVB49" s="126"/>
      <c r="SVC49" s="126"/>
      <c r="SVD49" s="126"/>
      <c r="SVE49" s="126"/>
      <c r="SVF49" s="126"/>
      <c r="SVG49" s="126"/>
      <c r="SVH49" s="126"/>
      <c r="SVI49" s="126"/>
      <c r="SVJ49" s="126"/>
      <c r="SVK49" s="126"/>
      <c r="SVL49" s="126"/>
      <c r="SVM49" s="126"/>
      <c r="SVN49" s="126"/>
      <c r="SVO49" s="126"/>
      <c r="SVP49" s="126"/>
      <c r="SVQ49" s="126"/>
      <c r="SVR49" s="126"/>
      <c r="SVS49" s="126"/>
      <c r="SVT49" s="126"/>
      <c r="SVU49" s="126"/>
      <c r="SVV49" s="126"/>
      <c r="SVW49" s="126"/>
      <c r="SVX49" s="126"/>
      <c r="SVY49" s="126"/>
      <c r="SVZ49" s="126"/>
      <c r="SWA49" s="126"/>
      <c r="SWB49" s="126"/>
      <c r="SWC49" s="126"/>
      <c r="SWD49" s="126"/>
      <c r="SWE49" s="126"/>
      <c r="SWF49" s="126"/>
      <c r="SWG49" s="126"/>
      <c r="SWH49" s="126"/>
      <c r="SWI49" s="126"/>
      <c r="SWJ49" s="126"/>
      <c r="SWK49" s="126"/>
      <c r="SWL49" s="126"/>
      <c r="SWM49" s="126"/>
      <c r="SWN49" s="126"/>
      <c r="SWO49" s="126"/>
      <c r="SWP49" s="126"/>
      <c r="SWQ49" s="126"/>
      <c r="SWR49" s="126"/>
      <c r="SWS49" s="126"/>
      <c r="SWT49" s="126"/>
      <c r="SWU49" s="126"/>
      <c r="SWV49" s="126"/>
      <c r="SWW49" s="126"/>
      <c r="SWX49" s="126"/>
      <c r="SWY49" s="126"/>
      <c r="SWZ49" s="126"/>
      <c r="SXA49" s="126"/>
      <c r="SXB49" s="126"/>
      <c r="SXC49" s="126"/>
      <c r="SXD49" s="126"/>
      <c r="SXE49" s="126"/>
      <c r="SXF49" s="126"/>
      <c r="SXG49" s="126"/>
      <c r="SXH49" s="126"/>
      <c r="SXI49" s="126"/>
      <c r="SXJ49" s="126"/>
      <c r="SXK49" s="126"/>
      <c r="SXL49" s="126"/>
      <c r="SXM49" s="126"/>
      <c r="SXN49" s="126"/>
      <c r="SXO49" s="126"/>
      <c r="SXP49" s="126"/>
      <c r="SXQ49" s="126"/>
      <c r="SXR49" s="126"/>
      <c r="SXS49" s="126"/>
      <c r="SXT49" s="126"/>
      <c r="SXU49" s="126"/>
      <c r="SXV49" s="126"/>
      <c r="SXW49" s="126"/>
      <c r="SXX49" s="126"/>
      <c r="SXY49" s="126"/>
      <c r="SXZ49" s="126"/>
      <c r="SYA49" s="126"/>
      <c r="SYB49" s="126"/>
      <c r="SYC49" s="126"/>
      <c r="SYD49" s="126"/>
      <c r="SYE49" s="126"/>
      <c r="SYF49" s="126"/>
      <c r="SYG49" s="126"/>
      <c r="SYH49" s="126"/>
      <c r="SYI49" s="126"/>
      <c r="SYJ49" s="126"/>
      <c r="SYK49" s="126"/>
      <c r="SYL49" s="126"/>
      <c r="SYM49" s="126"/>
      <c r="SYN49" s="126"/>
      <c r="SYO49" s="126"/>
      <c r="SYP49" s="126"/>
      <c r="SYQ49" s="126"/>
      <c r="SYR49" s="126"/>
      <c r="SYS49" s="126"/>
      <c r="SYT49" s="126"/>
      <c r="SYU49" s="126"/>
      <c r="SYV49" s="126"/>
      <c r="SYW49" s="126"/>
      <c r="SYX49" s="126"/>
      <c r="SYY49" s="126"/>
      <c r="SYZ49" s="126"/>
      <c r="SZA49" s="126"/>
      <c r="SZB49" s="126"/>
      <c r="SZC49" s="126"/>
      <c r="SZD49" s="126"/>
      <c r="SZE49" s="126"/>
      <c r="SZF49" s="126"/>
      <c r="SZG49" s="126"/>
      <c r="SZH49" s="126"/>
      <c r="SZI49" s="126"/>
      <c r="SZJ49" s="126"/>
      <c r="SZK49" s="126"/>
      <c r="SZL49" s="126"/>
      <c r="SZM49" s="126"/>
      <c r="SZN49" s="126"/>
      <c r="SZO49" s="126"/>
      <c r="SZP49" s="126"/>
      <c r="SZQ49" s="126"/>
      <c r="SZR49" s="126"/>
      <c r="SZS49" s="126"/>
      <c r="SZT49" s="126"/>
      <c r="SZU49" s="126"/>
      <c r="SZV49" s="126"/>
      <c r="SZW49" s="126"/>
      <c r="SZX49" s="126"/>
      <c r="SZY49" s="126"/>
      <c r="SZZ49" s="126"/>
      <c r="TAA49" s="126"/>
      <c r="TAB49" s="126"/>
      <c r="TAC49" s="126"/>
      <c r="TAD49" s="126"/>
      <c r="TAE49" s="126"/>
      <c r="TAF49" s="126"/>
      <c r="TAG49" s="126"/>
      <c r="TAH49" s="126"/>
      <c r="TAI49" s="126"/>
      <c r="TAJ49" s="126"/>
      <c r="TAK49" s="126"/>
      <c r="TAL49" s="126"/>
      <c r="TAM49" s="126"/>
      <c r="TAN49" s="126"/>
      <c r="TAO49" s="126"/>
      <c r="TAP49" s="126"/>
      <c r="TAQ49" s="126"/>
      <c r="TAR49" s="126"/>
      <c r="TAS49" s="126"/>
      <c r="TAT49" s="126"/>
      <c r="TAU49" s="126"/>
      <c r="TAV49" s="126"/>
      <c r="TAW49" s="126"/>
      <c r="TAX49" s="126"/>
      <c r="TAY49" s="126"/>
      <c r="TAZ49" s="126"/>
      <c r="TBA49" s="126"/>
      <c r="TBB49" s="126"/>
      <c r="TBC49" s="126"/>
      <c r="TBD49" s="126"/>
      <c r="TBE49" s="126"/>
      <c r="TBF49" s="126"/>
      <c r="TBG49" s="126"/>
      <c r="TBH49" s="126"/>
      <c r="TBI49" s="126"/>
      <c r="TBJ49" s="126"/>
      <c r="TBK49" s="126"/>
      <c r="TBL49" s="126"/>
      <c r="TBM49" s="126"/>
      <c r="TBN49" s="126"/>
      <c r="TBO49" s="126"/>
      <c r="TBP49" s="126"/>
      <c r="TBQ49" s="126"/>
      <c r="TBR49" s="126"/>
      <c r="TBS49" s="126"/>
      <c r="TBT49" s="126"/>
      <c r="TBU49" s="126"/>
      <c r="TBV49" s="126"/>
      <c r="TBW49" s="126"/>
      <c r="TBX49" s="126"/>
      <c r="TBY49" s="126"/>
      <c r="TBZ49" s="126"/>
      <c r="TCA49" s="126"/>
      <c r="TCB49" s="126"/>
      <c r="TCC49" s="126"/>
      <c r="TCD49" s="126"/>
      <c r="TCE49" s="126"/>
      <c r="TCF49" s="126"/>
      <c r="TCG49" s="126"/>
      <c r="TCH49" s="126"/>
      <c r="TCI49" s="126"/>
      <c r="TCJ49" s="126"/>
      <c r="TCK49" s="126"/>
      <c r="TCL49" s="126"/>
      <c r="TCM49" s="126"/>
      <c r="TCN49" s="126"/>
      <c r="TCO49" s="126"/>
      <c r="TCP49" s="126"/>
      <c r="TCQ49" s="126"/>
      <c r="TCR49" s="126"/>
      <c r="TCS49" s="126"/>
      <c r="TCT49" s="126"/>
      <c r="TCU49" s="126"/>
      <c r="TCV49" s="126"/>
      <c r="TCW49" s="126"/>
      <c r="TCX49" s="126"/>
      <c r="TCY49" s="126"/>
      <c r="TCZ49" s="126"/>
      <c r="TDA49" s="126"/>
      <c r="TDB49" s="126"/>
      <c r="TDC49" s="126"/>
      <c r="TDD49" s="126"/>
      <c r="TDE49" s="126"/>
      <c r="TDF49" s="126"/>
      <c r="TDG49" s="126"/>
      <c r="TDH49" s="126"/>
      <c r="TDI49" s="126"/>
      <c r="TDJ49" s="126"/>
      <c r="TDK49" s="126"/>
      <c r="TDL49" s="126"/>
      <c r="TDM49" s="126"/>
      <c r="TDN49" s="126"/>
      <c r="TDO49" s="126"/>
      <c r="TDP49" s="126"/>
      <c r="TDQ49" s="126"/>
      <c r="TDR49" s="126"/>
      <c r="TDS49" s="126"/>
      <c r="TDT49" s="126"/>
      <c r="TDU49" s="126"/>
      <c r="TDV49" s="126"/>
      <c r="TDW49" s="126"/>
      <c r="TDX49" s="126"/>
      <c r="TDY49" s="126"/>
      <c r="TDZ49" s="126"/>
      <c r="TEA49" s="126"/>
      <c r="TEB49" s="126"/>
      <c r="TEC49" s="126"/>
      <c r="TED49" s="126"/>
      <c r="TEE49" s="126"/>
      <c r="TEF49" s="126"/>
      <c r="TEG49" s="126"/>
      <c r="TEH49" s="126"/>
      <c r="TEI49" s="126"/>
      <c r="TEJ49" s="126"/>
      <c r="TEK49" s="126"/>
      <c r="TEL49" s="126"/>
      <c r="TEM49" s="126"/>
      <c r="TEN49" s="126"/>
      <c r="TEO49" s="126"/>
      <c r="TEP49" s="126"/>
      <c r="TEQ49" s="126"/>
      <c r="TER49" s="126"/>
      <c r="TES49" s="126"/>
      <c r="TET49" s="126"/>
      <c r="TEU49" s="126"/>
      <c r="TEV49" s="126"/>
      <c r="TEW49" s="126"/>
      <c r="TEX49" s="126"/>
      <c r="TEY49" s="126"/>
      <c r="TEZ49" s="126"/>
      <c r="TFA49" s="126"/>
      <c r="TFB49" s="126"/>
      <c r="TFC49" s="126"/>
      <c r="TFD49" s="126"/>
      <c r="TFE49" s="126"/>
      <c r="TFF49" s="126"/>
      <c r="TFG49" s="126"/>
      <c r="TFH49" s="126"/>
      <c r="TFI49" s="126"/>
      <c r="TFJ49" s="126"/>
      <c r="TFK49" s="126"/>
      <c r="TFL49" s="126"/>
      <c r="TFM49" s="126"/>
      <c r="TFN49" s="126"/>
      <c r="TFO49" s="126"/>
      <c r="TFP49" s="126"/>
      <c r="TFQ49" s="126"/>
      <c r="TFR49" s="126"/>
      <c r="TFS49" s="126"/>
      <c r="TFT49" s="126"/>
      <c r="TFU49" s="126"/>
      <c r="TFV49" s="126"/>
      <c r="TFW49" s="126"/>
      <c r="TFX49" s="126"/>
      <c r="TFY49" s="126"/>
      <c r="TFZ49" s="126"/>
      <c r="TGA49" s="126"/>
      <c r="TGB49" s="126"/>
      <c r="TGC49" s="126"/>
      <c r="TGD49" s="126"/>
      <c r="TGE49" s="126"/>
      <c r="TGF49" s="126"/>
      <c r="TGG49" s="126"/>
      <c r="TGH49" s="126"/>
      <c r="TGI49" s="126"/>
      <c r="TGJ49" s="126"/>
      <c r="TGK49" s="126"/>
      <c r="TGL49" s="126"/>
      <c r="TGM49" s="126"/>
      <c r="TGN49" s="126"/>
      <c r="TGO49" s="126"/>
      <c r="TGP49" s="126"/>
      <c r="TGQ49" s="126"/>
      <c r="TGR49" s="126"/>
      <c r="TGS49" s="126"/>
      <c r="TGT49" s="126"/>
      <c r="TGU49" s="126"/>
      <c r="TGV49" s="126"/>
      <c r="TGW49" s="126"/>
      <c r="TGX49" s="126"/>
      <c r="TGY49" s="126"/>
      <c r="TGZ49" s="126"/>
      <c r="THA49" s="126"/>
      <c r="THB49" s="126"/>
      <c r="THC49" s="126"/>
      <c r="THD49" s="126"/>
      <c r="THE49" s="126"/>
      <c r="THF49" s="126"/>
      <c r="THG49" s="126"/>
      <c r="THH49" s="126"/>
      <c r="THI49" s="126"/>
      <c r="THJ49" s="126"/>
      <c r="THK49" s="126"/>
      <c r="THL49" s="126"/>
      <c r="THM49" s="126"/>
      <c r="THN49" s="126"/>
      <c r="THO49" s="126"/>
      <c r="THP49" s="126"/>
      <c r="THQ49" s="126"/>
      <c r="THR49" s="126"/>
      <c r="THS49" s="126"/>
      <c r="THT49" s="126"/>
      <c r="THU49" s="126"/>
      <c r="THV49" s="126"/>
      <c r="THW49" s="126"/>
      <c r="THX49" s="126"/>
      <c r="THY49" s="126"/>
      <c r="THZ49" s="126"/>
      <c r="TIA49" s="126"/>
      <c r="TIB49" s="126"/>
      <c r="TIC49" s="126"/>
      <c r="TID49" s="126"/>
      <c r="TIE49" s="126"/>
      <c r="TIF49" s="126"/>
      <c r="TIG49" s="126"/>
      <c r="TIH49" s="126"/>
      <c r="TII49" s="126"/>
      <c r="TIJ49" s="126"/>
      <c r="TIK49" s="126"/>
      <c r="TIL49" s="126"/>
      <c r="TIM49" s="126"/>
      <c r="TIN49" s="126"/>
      <c r="TIO49" s="126"/>
      <c r="TIP49" s="126"/>
      <c r="TIQ49" s="126"/>
      <c r="TIR49" s="126"/>
      <c r="TIS49" s="126"/>
      <c r="TIT49" s="126"/>
      <c r="TIU49" s="126"/>
      <c r="TIV49" s="126"/>
      <c r="TIW49" s="126"/>
      <c r="TIX49" s="126"/>
      <c r="TIY49" s="126"/>
      <c r="TIZ49" s="126"/>
      <c r="TJA49" s="126"/>
      <c r="TJB49" s="126"/>
      <c r="TJC49" s="126"/>
      <c r="TJD49" s="126"/>
      <c r="TJE49" s="126"/>
      <c r="TJF49" s="126"/>
      <c r="TJG49" s="126"/>
      <c r="TJH49" s="126"/>
      <c r="TJI49" s="126"/>
      <c r="TJJ49" s="126"/>
      <c r="TJK49" s="126"/>
      <c r="TJL49" s="126"/>
      <c r="TJM49" s="126"/>
      <c r="TJN49" s="126"/>
      <c r="TJO49" s="126"/>
      <c r="TJP49" s="126"/>
      <c r="TJQ49" s="126"/>
      <c r="TJR49" s="126"/>
      <c r="TJS49" s="126"/>
      <c r="TJT49" s="126"/>
      <c r="TJU49" s="126"/>
      <c r="TJV49" s="126"/>
      <c r="TJW49" s="126"/>
      <c r="TJX49" s="126"/>
      <c r="TJY49" s="126"/>
      <c r="TJZ49" s="126"/>
      <c r="TKA49" s="126"/>
      <c r="TKB49" s="126"/>
      <c r="TKC49" s="126"/>
      <c r="TKD49" s="126"/>
      <c r="TKE49" s="126"/>
      <c r="TKF49" s="126"/>
      <c r="TKG49" s="126"/>
      <c r="TKH49" s="126"/>
      <c r="TKI49" s="126"/>
      <c r="TKJ49" s="126"/>
      <c r="TKK49" s="126"/>
      <c r="TKL49" s="126"/>
      <c r="TKM49" s="126"/>
      <c r="TKN49" s="126"/>
      <c r="TKO49" s="126"/>
      <c r="TKP49" s="126"/>
      <c r="TKQ49" s="126"/>
      <c r="TKR49" s="126"/>
      <c r="TKS49" s="126"/>
      <c r="TKT49" s="126"/>
      <c r="TKU49" s="126"/>
      <c r="TKV49" s="126"/>
      <c r="TKW49" s="126"/>
      <c r="TKX49" s="126"/>
      <c r="TKY49" s="126"/>
      <c r="TKZ49" s="126"/>
      <c r="TLA49" s="126"/>
      <c r="TLB49" s="126"/>
      <c r="TLC49" s="126"/>
      <c r="TLD49" s="126"/>
      <c r="TLE49" s="126"/>
      <c r="TLF49" s="126"/>
      <c r="TLG49" s="126"/>
      <c r="TLH49" s="126"/>
      <c r="TLI49" s="126"/>
      <c r="TLJ49" s="126"/>
      <c r="TLK49" s="126"/>
      <c r="TLL49" s="126"/>
      <c r="TLM49" s="126"/>
      <c r="TLN49" s="126"/>
      <c r="TLO49" s="126"/>
      <c r="TLP49" s="126"/>
      <c r="TLQ49" s="126"/>
      <c r="TLR49" s="126"/>
      <c r="TLS49" s="126"/>
      <c r="TLT49" s="126"/>
      <c r="TLU49" s="126"/>
      <c r="TLV49" s="126"/>
      <c r="TLW49" s="126"/>
      <c r="TLX49" s="126"/>
      <c r="TLY49" s="126"/>
      <c r="TLZ49" s="126"/>
      <c r="TMA49" s="126"/>
      <c r="TMB49" s="126"/>
      <c r="TMC49" s="126"/>
      <c r="TMD49" s="126"/>
      <c r="TME49" s="126"/>
      <c r="TMF49" s="126"/>
      <c r="TMG49" s="126"/>
      <c r="TMH49" s="126"/>
      <c r="TMI49" s="126"/>
      <c r="TMJ49" s="126"/>
      <c r="TMK49" s="126"/>
      <c r="TML49" s="126"/>
      <c r="TMM49" s="126"/>
      <c r="TMN49" s="126"/>
      <c r="TMO49" s="126"/>
      <c r="TMP49" s="126"/>
      <c r="TMQ49" s="126"/>
      <c r="TMR49" s="126"/>
      <c r="TMS49" s="126"/>
      <c r="TMT49" s="126"/>
      <c r="TMU49" s="126"/>
      <c r="TMV49" s="126"/>
      <c r="TMW49" s="126"/>
      <c r="TMX49" s="126"/>
      <c r="TMY49" s="126"/>
      <c r="TMZ49" s="126"/>
      <c r="TNA49" s="126"/>
      <c r="TNB49" s="126"/>
      <c r="TNC49" s="126"/>
      <c r="TND49" s="126"/>
      <c r="TNE49" s="126"/>
      <c r="TNF49" s="126"/>
      <c r="TNG49" s="126"/>
      <c r="TNH49" s="126"/>
      <c r="TNI49" s="126"/>
      <c r="TNJ49" s="126"/>
      <c r="TNK49" s="126"/>
      <c r="TNL49" s="126"/>
      <c r="TNM49" s="126"/>
      <c r="TNN49" s="126"/>
      <c r="TNO49" s="126"/>
      <c r="TNP49" s="126"/>
      <c r="TNQ49" s="126"/>
      <c r="TNR49" s="126"/>
      <c r="TNS49" s="126"/>
      <c r="TNT49" s="126"/>
      <c r="TNU49" s="126"/>
      <c r="TNV49" s="126"/>
      <c r="TNW49" s="126"/>
      <c r="TNX49" s="126"/>
      <c r="TNY49" s="126"/>
      <c r="TNZ49" s="126"/>
      <c r="TOA49" s="126"/>
      <c r="TOB49" s="126"/>
      <c r="TOC49" s="126"/>
      <c r="TOD49" s="126"/>
      <c r="TOE49" s="126"/>
      <c r="TOF49" s="126"/>
      <c r="TOG49" s="126"/>
      <c r="TOH49" s="126"/>
      <c r="TOI49" s="126"/>
      <c r="TOJ49" s="126"/>
      <c r="TOK49" s="126"/>
      <c r="TOL49" s="126"/>
      <c r="TOM49" s="126"/>
      <c r="TON49" s="126"/>
      <c r="TOO49" s="126"/>
      <c r="TOP49" s="126"/>
      <c r="TOQ49" s="126"/>
      <c r="TOR49" s="126"/>
      <c r="TOS49" s="126"/>
      <c r="TOT49" s="126"/>
      <c r="TOU49" s="126"/>
      <c r="TOV49" s="126"/>
      <c r="TOW49" s="126"/>
      <c r="TOX49" s="126"/>
      <c r="TOY49" s="126"/>
      <c r="TOZ49" s="126"/>
      <c r="TPA49" s="126"/>
      <c r="TPB49" s="126"/>
      <c r="TPC49" s="126"/>
      <c r="TPD49" s="126"/>
      <c r="TPE49" s="126"/>
      <c r="TPF49" s="126"/>
      <c r="TPG49" s="126"/>
      <c r="TPH49" s="126"/>
      <c r="TPI49" s="126"/>
      <c r="TPJ49" s="126"/>
      <c r="TPK49" s="126"/>
      <c r="TPL49" s="126"/>
      <c r="TPM49" s="126"/>
      <c r="TPN49" s="126"/>
      <c r="TPO49" s="126"/>
      <c r="TPP49" s="126"/>
      <c r="TPQ49" s="126"/>
      <c r="TPR49" s="126"/>
      <c r="TPS49" s="126"/>
      <c r="TPT49" s="126"/>
      <c r="TPU49" s="126"/>
      <c r="TPV49" s="126"/>
      <c r="TPW49" s="126"/>
      <c r="TPX49" s="126"/>
      <c r="TPY49" s="126"/>
      <c r="TPZ49" s="126"/>
      <c r="TQA49" s="126"/>
      <c r="TQB49" s="126"/>
      <c r="TQC49" s="126"/>
      <c r="TQD49" s="126"/>
      <c r="TQE49" s="126"/>
      <c r="TQF49" s="126"/>
      <c r="TQG49" s="126"/>
      <c r="TQH49" s="126"/>
      <c r="TQI49" s="126"/>
      <c r="TQJ49" s="126"/>
      <c r="TQK49" s="126"/>
      <c r="TQL49" s="126"/>
      <c r="TQM49" s="126"/>
      <c r="TQN49" s="126"/>
      <c r="TQO49" s="126"/>
      <c r="TQP49" s="126"/>
      <c r="TQQ49" s="126"/>
      <c r="TQR49" s="126"/>
      <c r="TQS49" s="126"/>
      <c r="TQT49" s="126"/>
      <c r="TQU49" s="126"/>
      <c r="TQV49" s="126"/>
      <c r="TQW49" s="126"/>
      <c r="TQX49" s="126"/>
      <c r="TQY49" s="126"/>
      <c r="TQZ49" s="126"/>
      <c r="TRA49" s="126"/>
      <c r="TRB49" s="126"/>
      <c r="TRC49" s="126"/>
      <c r="TRD49" s="126"/>
      <c r="TRE49" s="126"/>
      <c r="TRF49" s="126"/>
      <c r="TRG49" s="126"/>
      <c r="TRH49" s="126"/>
      <c r="TRI49" s="126"/>
      <c r="TRJ49" s="126"/>
      <c r="TRK49" s="126"/>
      <c r="TRL49" s="126"/>
      <c r="TRM49" s="126"/>
      <c r="TRN49" s="126"/>
      <c r="TRO49" s="126"/>
      <c r="TRP49" s="126"/>
      <c r="TRQ49" s="126"/>
      <c r="TRR49" s="126"/>
      <c r="TRS49" s="126"/>
      <c r="TRT49" s="126"/>
      <c r="TRU49" s="126"/>
      <c r="TRV49" s="126"/>
      <c r="TRW49" s="126"/>
      <c r="TRX49" s="126"/>
      <c r="TRY49" s="126"/>
      <c r="TRZ49" s="126"/>
      <c r="TSA49" s="126"/>
      <c r="TSB49" s="126"/>
      <c r="TSC49" s="126"/>
      <c r="TSD49" s="126"/>
      <c r="TSE49" s="126"/>
      <c r="TSF49" s="126"/>
      <c r="TSG49" s="126"/>
      <c r="TSH49" s="126"/>
      <c r="TSI49" s="126"/>
      <c r="TSJ49" s="126"/>
      <c r="TSK49" s="126"/>
      <c r="TSL49" s="126"/>
      <c r="TSM49" s="126"/>
      <c r="TSN49" s="126"/>
      <c r="TSO49" s="126"/>
      <c r="TSP49" s="126"/>
      <c r="TSQ49" s="126"/>
      <c r="TSR49" s="126"/>
      <c r="TSS49" s="126"/>
      <c r="TST49" s="126"/>
      <c r="TSU49" s="126"/>
      <c r="TSV49" s="126"/>
      <c r="TSW49" s="126"/>
      <c r="TSX49" s="126"/>
      <c r="TSY49" s="126"/>
      <c r="TSZ49" s="126"/>
      <c r="TTA49" s="126"/>
      <c r="TTB49" s="126"/>
      <c r="TTC49" s="126"/>
      <c r="TTD49" s="126"/>
      <c r="TTE49" s="126"/>
      <c r="TTF49" s="126"/>
      <c r="TTG49" s="126"/>
      <c r="TTH49" s="126"/>
      <c r="TTI49" s="126"/>
      <c r="TTJ49" s="126"/>
      <c r="TTK49" s="126"/>
      <c r="TTL49" s="126"/>
      <c r="TTM49" s="126"/>
      <c r="TTN49" s="126"/>
      <c r="TTO49" s="126"/>
      <c r="TTP49" s="126"/>
      <c r="TTQ49" s="126"/>
      <c r="TTR49" s="126"/>
      <c r="TTS49" s="126"/>
      <c r="TTT49" s="126"/>
      <c r="TTU49" s="126"/>
      <c r="TTV49" s="126"/>
      <c r="TTW49" s="126"/>
      <c r="TTX49" s="126"/>
      <c r="TTY49" s="126"/>
      <c r="TTZ49" s="126"/>
      <c r="TUA49" s="126"/>
      <c r="TUB49" s="126"/>
      <c r="TUC49" s="126"/>
      <c r="TUD49" s="126"/>
      <c r="TUE49" s="126"/>
      <c r="TUF49" s="126"/>
      <c r="TUG49" s="126"/>
      <c r="TUH49" s="126"/>
      <c r="TUI49" s="126"/>
      <c r="TUJ49" s="126"/>
      <c r="TUK49" s="126"/>
      <c r="TUL49" s="126"/>
      <c r="TUM49" s="126"/>
      <c r="TUN49" s="126"/>
      <c r="TUO49" s="126"/>
      <c r="TUP49" s="126"/>
      <c r="TUQ49" s="126"/>
      <c r="TUR49" s="126"/>
      <c r="TUS49" s="126"/>
      <c r="TUT49" s="126"/>
      <c r="TUU49" s="126"/>
      <c r="TUV49" s="126"/>
      <c r="TUW49" s="126"/>
      <c r="TUX49" s="126"/>
      <c r="TUY49" s="126"/>
      <c r="TUZ49" s="126"/>
      <c r="TVA49" s="126"/>
      <c r="TVB49" s="126"/>
      <c r="TVC49" s="126"/>
      <c r="TVD49" s="126"/>
      <c r="TVE49" s="126"/>
      <c r="TVF49" s="126"/>
      <c r="TVG49" s="126"/>
      <c r="TVH49" s="126"/>
      <c r="TVI49" s="126"/>
      <c r="TVJ49" s="126"/>
      <c r="TVK49" s="126"/>
      <c r="TVL49" s="126"/>
      <c r="TVM49" s="126"/>
      <c r="TVN49" s="126"/>
      <c r="TVO49" s="126"/>
      <c r="TVP49" s="126"/>
      <c r="TVQ49" s="126"/>
      <c r="TVR49" s="126"/>
      <c r="TVS49" s="126"/>
      <c r="TVT49" s="126"/>
      <c r="TVU49" s="126"/>
      <c r="TVV49" s="126"/>
      <c r="TVW49" s="126"/>
      <c r="TVX49" s="126"/>
      <c r="TVY49" s="126"/>
      <c r="TVZ49" s="126"/>
      <c r="TWA49" s="126"/>
      <c r="TWB49" s="126"/>
      <c r="TWC49" s="126"/>
      <c r="TWD49" s="126"/>
      <c r="TWE49" s="126"/>
      <c r="TWF49" s="126"/>
      <c r="TWG49" s="126"/>
      <c r="TWH49" s="126"/>
      <c r="TWI49" s="126"/>
      <c r="TWJ49" s="126"/>
      <c r="TWK49" s="126"/>
      <c r="TWL49" s="126"/>
      <c r="TWM49" s="126"/>
      <c r="TWN49" s="126"/>
      <c r="TWO49" s="126"/>
      <c r="TWP49" s="126"/>
      <c r="TWQ49" s="126"/>
      <c r="TWR49" s="126"/>
      <c r="TWS49" s="126"/>
      <c r="TWT49" s="126"/>
      <c r="TWU49" s="126"/>
      <c r="TWV49" s="126"/>
      <c r="TWW49" s="126"/>
      <c r="TWX49" s="126"/>
      <c r="TWY49" s="126"/>
      <c r="TWZ49" s="126"/>
      <c r="TXA49" s="126"/>
      <c r="TXB49" s="126"/>
      <c r="TXC49" s="126"/>
      <c r="TXD49" s="126"/>
      <c r="TXE49" s="126"/>
      <c r="TXF49" s="126"/>
      <c r="TXG49" s="126"/>
      <c r="TXH49" s="126"/>
      <c r="TXI49" s="126"/>
      <c r="TXJ49" s="126"/>
      <c r="TXK49" s="126"/>
      <c r="TXL49" s="126"/>
      <c r="TXM49" s="126"/>
      <c r="TXN49" s="126"/>
      <c r="TXO49" s="126"/>
      <c r="TXP49" s="126"/>
      <c r="TXQ49" s="126"/>
      <c r="TXR49" s="126"/>
      <c r="TXS49" s="126"/>
      <c r="TXT49" s="126"/>
      <c r="TXU49" s="126"/>
      <c r="TXV49" s="126"/>
      <c r="TXW49" s="126"/>
      <c r="TXX49" s="126"/>
      <c r="TXY49" s="126"/>
      <c r="TXZ49" s="126"/>
      <c r="TYA49" s="126"/>
      <c r="TYB49" s="126"/>
      <c r="TYC49" s="126"/>
      <c r="TYD49" s="126"/>
      <c r="TYE49" s="126"/>
      <c r="TYF49" s="126"/>
      <c r="TYG49" s="126"/>
      <c r="TYH49" s="126"/>
      <c r="TYI49" s="126"/>
      <c r="TYJ49" s="126"/>
      <c r="TYK49" s="126"/>
      <c r="TYL49" s="126"/>
      <c r="TYM49" s="126"/>
      <c r="TYN49" s="126"/>
      <c r="TYO49" s="126"/>
      <c r="TYP49" s="126"/>
      <c r="TYQ49" s="126"/>
      <c r="TYR49" s="126"/>
      <c r="TYS49" s="126"/>
      <c r="TYT49" s="126"/>
      <c r="TYU49" s="126"/>
      <c r="TYV49" s="126"/>
      <c r="TYW49" s="126"/>
      <c r="TYX49" s="126"/>
      <c r="TYY49" s="126"/>
      <c r="TYZ49" s="126"/>
      <c r="TZA49" s="126"/>
      <c r="TZB49" s="126"/>
      <c r="TZC49" s="126"/>
      <c r="TZD49" s="126"/>
      <c r="TZE49" s="126"/>
      <c r="TZF49" s="126"/>
      <c r="TZG49" s="126"/>
      <c r="TZH49" s="126"/>
      <c r="TZI49" s="126"/>
      <c r="TZJ49" s="126"/>
      <c r="TZK49" s="126"/>
      <c r="TZL49" s="126"/>
      <c r="TZM49" s="126"/>
      <c r="TZN49" s="126"/>
      <c r="TZO49" s="126"/>
      <c r="TZP49" s="126"/>
      <c r="TZQ49" s="126"/>
      <c r="TZR49" s="126"/>
      <c r="TZS49" s="126"/>
      <c r="TZT49" s="126"/>
      <c r="TZU49" s="126"/>
      <c r="TZV49" s="126"/>
      <c r="TZW49" s="126"/>
      <c r="TZX49" s="126"/>
      <c r="TZY49" s="126"/>
      <c r="TZZ49" s="126"/>
      <c r="UAA49" s="126"/>
      <c r="UAB49" s="126"/>
      <c r="UAC49" s="126"/>
      <c r="UAD49" s="126"/>
      <c r="UAE49" s="126"/>
      <c r="UAF49" s="126"/>
      <c r="UAG49" s="126"/>
      <c r="UAH49" s="126"/>
      <c r="UAI49" s="126"/>
      <c r="UAJ49" s="126"/>
      <c r="UAK49" s="126"/>
      <c r="UAL49" s="126"/>
      <c r="UAM49" s="126"/>
      <c r="UAN49" s="126"/>
      <c r="UAO49" s="126"/>
      <c r="UAP49" s="126"/>
      <c r="UAQ49" s="126"/>
      <c r="UAR49" s="126"/>
      <c r="UAS49" s="126"/>
      <c r="UAT49" s="126"/>
      <c r="UAU49" s="126"/>
      <c r="UAV49" s="126"/>
      <c r="UAW49" s="126"/>
      <c r="UAX49" s="126"/>
      <c r="UAY49" s="126"/>
      <c r="UAZ49" s="126"/>
      <c r="UBA49" s="126"/>
      <c r="UBB49" s="126"/>
      <c r="UBC49" s="126"/>
      <c r="UBD49" s="126"/>
      <c r="UBE49" s="126"/>
      <c r="UBF49" s="126"/>
      <c r="UBG49" s="126"/>
      <c r="UBH49" s="126"/>
      <c r="UBI49" s="126"/>
      <c r="UBJ49" s="126"/>
      <c r="UBK49" s="126"/>
      <c r="UBL49" s="126"/>
      <c r="UBM49" s="126"/>
      <c r="UBN49" s="126"/>
      <c r="UBO49" s="126"/>
      <c r="UBP49" s="126"/>
      <c r="UBQ49" s="126"/>
      <c r="UBR49" s="126"/>
      <c r="UBS49" s="126"/>
      <c r="UBT49" s="126"/>
      <c r="UBU49" s="126"/>
      <c r="UBV49" s="126"/>
      <c r="UBW49" s="126"/>
      <c r="UBX49" s="126"/>
      <c r="UBY49" s="126"/>
      <c r="UBZ49" s="126"/>
      <c r="UCA49" s="126"/>
      <c r="UCB49" s="126"/>
      <c r="UCC49" s="126"/>
      <c r="UCD49" s="126"/>
      <c r="UCE49" s="126"/>
      <c r="UCF49" s="126"/>
      <c r="UCG49" s="126"/>
      <c r="UCH49" s="126"/>
      <c r="UCI49" s="126"/>
      <c r="UCJ49" s="126"/>
      <c r="UCK49" s="126"/>
      <c r="UCL49" s="126"/>
      <c r="UCM49" s="126"/>
      <c r="UCN49" s="126"/>
      <c r="UCO49" s="126"/>
      <c r="UCP49" s="126"/>
      <c r="UCQ49" s="126"/>
      <c r="UCR49" s="126"/>
      <c r="UCS49" s="126"/>
      <c r="UCT49" s="126"/>
      <c r="UCU49" s="126"/>
      <c r="UCV49" s="126"/>
      <c r="UCW49" s="126"/>
      <c r="UCX49" s="126"/>
      <c r="UCY49" s="126"/>
      <c r="UCZ49" s="126"/>
      <c r="UDA49" s="126"/>
      <c r="UDB49" s="126"/>
      <c r="UDC49" s="126"/>
      <c r="UDD49" s="126"/>
      <c r="UDE49" s="126"/>
      <c r="UDF49" s="126"/>
      <c r="UDG49" s="126"/>
      <c r="UDH49" s="126"/>
      <c r="UDI49" s="126"/>
      <c r="UDJ49" s="126"/>
      <c r="UDK49" s="126"/>
      <c r="UDL49" s="126"/>
      <c r="UDM49" s="126"/>
      <c r="UDN49" s="126"/>
      <c r="UDO49" s="126"/>
      <c r="UDP49" s="126"/>
      <c r="UDQ49" s="126"/>
      <c r="UDR49" s="126"/>
      <c r="UDS49" s="126"/>
      <c r="UDT49" s="126"/>
      <c r="UDU49" s="126"/>
      <c r="UDV49" s="126"/>
      <c r="UDW49" s="126"/>
      <c r="UDX49" s="126"/>
      <c r="UDY49" s="126"/>
      <c r="UDZ49" s="126"/>
      <c r="UEA49" s="126"/>
      <c r="UEB49" s="126"/>
      <c r="UEC49" s="126"/>
      <c r="UED49" s="126"/>
      <c r="UEE49" s="126"/>
      <c r="UEF49" s="126"/>
      <c r="UEG49" s="126"/>
      <c r="UEH49" s="126"/>
      <c r="UEI49" s="126"/>
      <c r="UEJ49" s="126"/>
      <c r="UEK49" s="126"/>
      <c r="UEL49" s="126"/>
      <c r="UEM49" s="126"/>
      <c r="UEN49" s="126"/>
      <c r="UEO49" s="126"/>
      <c r="UEP49" s="126"/>
      <c r="UEQ49" s="126"/>
      <c r="UER49" s="126"/>
      <c r="UES49" s="126"/>
      <c r="UET49" s="126"/>
      <c r="UEU49" s="126"/>
      <c r="UEV49" s="126"/>
      <c r="UEW49" s="126"/>
      <c r="UEX49" s="126"/>
      <c r="UEY49" s="126"/>
      <c r="UEZ49" s="126"/>
      <c r="UFA49" s="126"/>
      <c r="UFB49" s="126"/>
      <c r="UFC49" s="126"/>
      <c r="UFD49" s="126"/>
      <c r="UFE49" s="126"/>
      <c r="UFF49" s="126"/>
      <c r="UFG49" s="126"/>
      <c r="UFH49" s="126"/>
      <c r="UFI49" s="126"/>
      <c r="UFJ49" s="126"/>
      <c r="UFK49" s="126"/>
      <c r="UFL49" s="126"/>
      <c r="UFM49" s="126"/>
      <c r="UFN49" s="126"/>
      <c r="UFO49" s="126"/>
      <c r="UFP49" s="126"/>
      <c r="UFQ49" s="126"/>
      <c r="UFR49" s="126"/>
      <c r="UFS49" s="126"/>
      <c r="UFT49" s="126"/>
      <c r="UFU49" s="126"/>
      <c r="UFV49" s="126"/>
      <c r="UFW49" s="126"/>
      <c r="UFX49" s="126"/>
      <c r="UFY49" s="126"/>
      <c r="UFZ49" s="126"/>
      <c r="UGA49" s="126"/>
      <c r="UGB49" s="126"/>
      <c r="UGC49" s="126"/>
      <c r="UGD49" s="126"/>
      <c r="UGE49" s="126"/>
      <c r="UGF49" s="126"/>
      <c r="UGG49" s="126"/>
      <c r="UGH49" s="126"/>
      <c r="UGI49" s="126"/>
      <c r="UGJ49" s="126"/>
      <c r="UGK49" s="126"/>
      <c r="UGL49" s="126"/>
      <c r="UGM49" s="126"/>
      <c r="UGN49" s="126"/>
      <c r="UGO49" s="126"/>
      <c r="UGP49" s="126"/>
      <c r="UGQ49" s="126"/>
      <c r="UGR49" s="126"/>
      <c r="UGS49" s="126"/>
      <c r="UGT49" s="126"/>
      <c r="UGU49" s="126"/>
      <c r="UGV49" s="126"/>
      <c r="UGW49" s="126"/>
      <c r="UGX49" s="126"/>
      <c r="UGY49" s="126"/>
      <c r="UGZ49" s="126"/>
      <c r="UHA49" s="126"/>
      <c r="UHB49" s="126"/>
      <c r="UHC49" s="126"/>
      <c r="UHD49" s="126"/>
      <c r="UHE49" s="126"/>
      <c r="UHF49" s="126"/>
      <c r="UHG49" s="126"/>
      <c r="UHH49" s="126"/>
      <c r="UHI49" s="126"/>
      <c r="UHJ49" s="126"/>
      <c r="UHK49" s="126"/>
      <c r="UHL49" s="126"/>
      <c r="UHM49" s="126"/>
      <c r="UHN49" s="126"/>
      <c r="UHO49" s="126"/>
      <c r="UHP49" s="126"/>
      <c r="UHQ49" s="126"/>
      <c r="UHR49" s="126"/>
      <c r="UHS49" s="126"/>
      <c r="UHT49" s="126"/>
      <c r="UHU49" s="126"/>
      <c r="UHV49" s="126"/>
      <c r="UHW49" s="126"/>
      <c r="UHX49" s="126"/>
      <c r="UHY49" s="126"/>
      <c r="UHZ49" s="126"/>
      <c r="UIA49" s="126"/>
      <c r="UIB49" s="126"/>
      <c r="UIC49" s="126"/>
      <c r="UID49" s="126"/>
      <c r="UIE49" s="126"/>
      <c r="UIF49" s="126"/>
      <c r="UIG49" s="126"/>
      <c r="UIH49" s="126"/>
      <c r="UII49" s="126"/>
      <c r="UIJ49" s="126"/>
      <c r="UIK49" s="126"/>
      <c r="UIL49" s="126"/>
      <c r="UIM49" s="126"/>
      <c r="UIN49" s="126"/>
      <c r="UIO49" s="126"/>
      <c r="UIP49" s="126"/>
      <c r="UIQ49" s="126"/>
      <c r="UIR49" s="126"/>
      <c r="UIS49" s="126"/>
      <c r="UIT49" s="126"/>
      <c r="UIU49" s="126"/>
      <c r="UIV49" s="126"/>
      <c r="UIW49" s="126"/>
      <c r="UIX49" s="126"/>
      <c r="UIY49" s="126"/>
      <c r="UIZ49" s="126"/>
      <c r="UJA49" s="126"/>
      <c r="UJB49" s="126"/>
      <c r="UJC49" s="126"/>
      <c r="UJD49" s="126"/>
      <c r="UJE49" s="126"/>
      <c r="UJF49" s="126"/>
      <c r="UJG49" s="126"/>
      <c r="UJH49" s="126"/>
      <c r="UJI49" s="126"/>
      <c r="UJJ49" s="126"/>
      <c r="UJK49" s="126"/>
      <c r="UJL49" s="126"/>
      <c r="UJM49" s="126"/>
      <c r="UJN49" s="126"/>
      <c r="UJO49" s="126"/>
      <c r="UJP49" s="126"/>
      <c r="UJQ49" s="126"/>
      <c r="UJR49" s="126"/>
      <c r="UJS49" s="126"/>
      <c r="UJT49" s="126"/>
      <c r="UJU49" s="126"/>
      <c r="UJV49" s="126"/>
      <c r="UJW49" s="126"/>
      <c r="UJX49" s="126"/>
      <c r="UJY49" s="126"/>
      <c r="UJZ49" s="126"/>
      <c r="UKA49" s="126"/>
      <c r="UKB49" s="126"/>
      <c r="UKC49" s="126"/>
      <c r="UKD49" s="126"/>
      <c r="UKE49" s="126"/>
      <c r="UKF49" s="126"/>
      <c r="UKG49" s="126"/>
      <c r="UKH49" s="126"/>
      <c r="UKI49" s="126"/>
      <c r="UKJ49" s="126"/>
      <c r="UKK49" s="126"/>
      <c r="UKL49" s="126"/>
      <c r="UKM49" s="126"/>
      <c r="UKN49" s="126"/>
      <c r="UKO49" s="126"/>
      <c r="UKP49" s="126"/>
      <c r="UKQ49" s="126"/>
      <c r="UKR49" s="126"/>
      <c r="UKS49" s="126"/>
      <c r="UKT49" s="126"/>
      <c r="UKU49" s="126"/>
      <c r="UKV49" s="126"/>
      <c r="UKW49" s="126"/>
      <c r="UKX49" s="126"/>
      <c r="UKY49" s="126"/>
      <c r="UKZ49" s="126"/>
      <c r="ULA49" s="126"/>
      <c r="ULB49" s="126"/>
      <c r="ULC49" s="126"/>
      <c r="ULD49" s="126"/>
      <c r="ULE49" s="126"/>
      <c r="ULF49" s="126"/>
      <c r="ULG49" s="126"/>
      <c r="ULH49" s="126"/>
      <c r="ULI49" s="126"/>
      <c r="ULJ49" s="126"/>
      <c r="ULK49" s="126"/>
      <c r="ULL49" s="126"/>
      <c r="ULM49" s="126"/>
      <c r="ULN49" s="126"/>
      <c r="ULO49" s="126"/>
      <c r="ULP49" s="126"/>
      <c r="ULQ49" s="126"/>
      <c r="ULR49" s="126"/>
      <c r="ULS49" s="126"/>
      <c r="ULT49" s="126"/>
      <c r="ULU49" s="126"/>
      <c r="ULV49" s="126"/>
      <c r="ULW49" s="126"/>
      <c r="ULX49" s="126"/>
      <c r="ULY49" s="126"/>
      <c r="ULZ49" s="126"/>
      <c r="UMA49" s="126"/>
      <c r="UMB49" s="126"/>
      <c r="UMC49" s="126"/>
      <c r="UMD49" s="126"/>
      <c r="UME49" s="126"/>
      <c r="UMF49" s="126"/>
      <c r="UMG49" s="126"/>
      <c r="UMH49" s="126"/>
      <c r="UMI49" s="126"/>
      <c r="UMJ49" s="126"/>
      <c r="UMK49" s="126"/>
      <c r="UML49" s="126"/>
      <c r="UMM49" s="126"/>
      <c r="UMN49" s="126"/>
      <c r="UMO49" s="126"/>
      <c r="UMP49" s="126"/>
      <c r="UMQ49" s="126"/>
      <c r="UMR49" s="126"/>
      <c r="UMS49" s="126"/>
      <c r="UMT49" s="126"/>
      <c r="UMU49" s="126"/>
      <c r="UMV49" s="126"/>
      <c r="UMW49" s="126"/>
      <c r="UMX49" s="126"/>
      <c r="UMY49" s="126"/>
      <c r="UMZ49" s="126"/>
      <c r="UNA49" s="126"/>
      <c r="UNB49" s="126"/>
      <c r="UNC49" s="126"/>
      <c r="UND49" s="126"/>
      <c r="UNE49" s="126"/>
      <c r="UNF49" s="126"/>
      <c r="UNG49" s="126"/>
      <c r="UNH49" s="126"/>
      <c r="UNI49" s="126"/>
      <c r="UNJ49" s="126"/>
      <c r="UNK49" s="126"/>
      <c r="UNL49" s="126"/>
      <c r="UNM49" s="126"/>
      <c r="UNN49" s="126"/>
      <c r="UNO49" s="126"/>
      <c r="UNP49" s="126"/>
      <c r="UNQ49" s="126"/>
      <c r="UNR49" s="126"/>
      <c r="UNS49" s="126"/>
      <c r="UNT49" s="126"/>
      <c r="UNU49" s="126"/>
      <c r="UNV49" s="126"/>
      <c r="UNW49" s="126"/>
      <c r="UNX49" s="126"/>
      <c r="UNY49" s="126"/>
      <c r="UNZ49" s="126"/>
      <c r="UOA49" s="126"/>
      <c r="UOB49" s="126"/>
      <c r="UOC49" s="126"/>
      <c r="UOD49" s="126"/>
      <c r="UOE49" s="126"/>
      <c r="UOF49" s="126"/>
      <c r="UOG49" s="126"/>
      <c r="UOH49" s="126"/>
      <c r="UOI49" s="126"/>
      <c r="UOJ49" s="126"/>
      <c r="UOK49" s="126"/>
      <c r="UOL49" s="126"/>
      <c r="UOM49" s="126"/>
      <c r="UON49" s="126"/>
      <c r="UOO49" s="126"/>
      <c r="UOP49" s="126"/>
      <c r="UOQ49" s="126"/>
      <c r="UOR49" s="126"/>
      <c r="UOS49" s="126"/>
      <c r="UOT49" s="126"/>
      <c r="UOU49" s="126"/>
      <c r="UOV49" s="126"/>
      <c r="UOW49" s="126"/>
      <c r="UOX49" s="126"/>
      <c r="UOY49" s="126"/>
      <c r="UOZ49" s="126"/>
      <c r="UPA49" s="126"/>
      <c r="UPB49" s="126"/>
      <c r="UPC49" s="126"/>
      <c r="UPD49" s="126"/>
      <c r="UPE49" s="126"/>
      <c r="UPF49" s="126"/>
      <c r="UPG49" s="126"/>
      <c r="UPH49" s="126"/>
      <c r="UPI49" s="126"/>
      <c r="UPJ49" s="126"/>
      <c r="UPK49" s="126"/>
      <c r="UPL49" s="126"/>
      <c r="UPM49" s="126"/>
      <c r="UPN49" s="126"/>
      <c r="UPO49" s="126"/>
      <c r="UPP49" s="126"/>
      <c r="UPQ49" s="126"/>
      <c r="UPR49" s="126"/>
      <c r="UPS49" s="126"/>
      <c r="UPT49" s="126"/>
      <c r="UPU49" s="126"/>
      <c r="UPV49" s="126"/>
      <c r="UPW49" s="126"/>
      <c r="UPX49" s="126"/>
      <c r="UPY49" s="126"/>
      <c r="UPZ49" s="126"/>
      <c r="UQA49" s="126"/>
      <c r="UQB49" s="126"/>
      <c r="UQC49" s="126"/>
      <c r="UQD49" s="126"/>
      <c r="UQE49" s="126"/>
      <c r="UQF49" s="126"/>
      <c r="UQG49" s="126"/>
      <c r="UQH49" s="126"/>
      <c r="UQI49" s="126"/>
      <c r="UQJ49" s="126"/>
      <c r="UQK49" s="126"/>
      <c r="UQL49" s="126"/>
      <c r="UQM49" s="126"/>
      <c r="UQN49" s="126"/>
      <c r="UQO49" s="126"/>
      <c r="UQP49" s="126"/>
      <c r="UQQ49" s="126"/>
      <c r="UQR49" s="126"/>
      <c r="UQS49" s="126"/>
      <c r="UQT49" s="126"/>
      <c r="UQU49" s="126"/>
      <c r="UQV49" s="126"/>
      <c r="UQW49" s="126"/>
      <c r="UQX49" s="126"/>
      <c r="UQY49" s="126"/>
      <c r="UQZ49" s="126"/>
      <c r="URA49" s="126"/>
      <c r="URB49" s="126"/>
      <c r="URC49" s="126"/>
      <c r="URD49" s="126"/>
      <c r="URE49" s="126"/>
      <c r="URF49" s="126"/>
      <c r="URG49" s="126"/>
      <c r="URH49" s="126"/>
      <c r="URI49" s="126"/>
      <c r="URJ49" s="126"/>
      <c r="URK49" s="126"/>
      <c r="URL49" s="126"/>
      <c r="URM49" s="126"/>
      <c r="URN49" s="126"/>
      <c r="URO49" s="126"/>
      <c r="URP49" s="126"/>
      <c r="URQ49" s="126"/>
      <c r="URR49" s="126"/>
      <c r="URS49" s="126"/>
      <c r="URT49" s="126"/>
      <c r="URU49" s="126"/>
      <c r="URV49" s="126"/>
      <c r="URW49" s="126"/>
      <c r="URX49" s="126"/>
      <c r="URY49" s="126"/>
      <c r="URZ49" s="126"/>
      <c r="USA49" s="126"/>
      <c r="USB49" s="126"/>
      <c r="USC49" s="126"/>
      <c r="USD49" s="126"/>
      <c r="USE49" s="126"/>
      <c r="USF49" s="126"/>
      <c r="USG49" s="126"/>
      <c r="USH49" s="126"/>
      <c r="USI49" s="126"/>
      <c r="USJ49" s="126"/>
      <c r="USK49" s="126"/>
      <c r="USL49" s="126"/>
      <c r="USM49" s="126"/>
      <c r="USN49" s="126"/>
      <c r="USO49" s="126"/>
      <c r="USP49" s="126"/>
      <c r="USQ49" s="126"/>
      <c r="USR49" s="126"/>
      <c r="USS49" s="126"/>
      <c r="UST49" s="126"/>
      <c r="USU49" s="126"/>
      <c r="USV49" s="126"/>
      <c r="USW49" s="126"/>
      <c r="USX49" s="126"/>
      <c r="USY49" s="126"/>
      <c r="USZ49" s="126"/>
      <c r="UTA49" s="126"/>
      <c r="UTB49" s="126"/>
      <c r="UTC49" s="126"/>
      <c r="UTD49" s="126"/>
      <c r="UTE49" s="126"/>
      <c r="UTF49" s="126"/>
      <c r="UTG49" s="126"/>
      <c r="UTH49" s="126"/>
      <c r="UTI49" s="126"/>
      <c r="UTJ49" s="126"/>
      <c r="UTK49" s="126"/>
      <c r="UTL49" s="126"/>
      <c r="UTM49" s="126"/>
      <c r="UTN49" s="126"/>
      <c r="UTO49" s="126"/>
      <c r="UTP49" s="126"/>
      <c r="UTQ49" s="126"/>
      <c r="UTR49" s="126"/>
      <c r="UTS49" s="126"/>
      <c r="UTT49" s="126"/>
      <c r="UTU49" s="126"/>
      <c r="UTV49" s="126"/>
      <c r="UTW49" s="126"/>
      <c r="UTX49" s="126"/>
      <c r="UTY49" s="126"/>
      <c r="UTZ49" s="126"/>
      <c r="UUA49" s="126"/>
      <c r="UUB49" s="126"/>
      <c r="UUC49" s="126"/>
      <c r="UUD49" s="126"/>
      <c r="UUE49" s="126"/>
      <c r="UUF49" s="126"/>
      <c r="UUG49" s="126"/>
      <c r="UUH49" s="126"/>
      <c r="UUI49" s="126"/>
      <c r="UUJ49" s="126"/>
      <c r="UUK49" s="126"/>
      <c r="UUL49" s="126"/>
      <c r="UUM49" s="126"/>
      <c r="UUN49" s="126"/>
      <c r="UUO49" s="126"/>
      <c r="UUP49" s="126"/>
      <c r="UUQ49" s="126"/>
      <c r="UUR49" s="126"/>
      <c r="UUS49" s="126"/>
      <c r="UUT49" s="126"/>
      <c r="UUU49" s="126"/>
      <c r="UUV49" s="126"/>
      <c r="UUW49" s="126"/>
      <c r="UUX49" s="126"/>
      <c r="UUY49" s="126"/>
      <c r="UUZ49" s="126"/>
      <c r="UVA49" s="126"/>
      <c r="UVB49" s="126"/>
      <c r="UVC49" s="126"/>
      <c r="UVD49" s="126"/>
      <c r="UVE49" s="126"/>
      <c r="UVF49" s="126"/>
      <c r="UVG49" s="126"/>
      <c r="UVH49" s="126"/>
      <c r="UVI49" s="126"/>
      <c r="UVJ49" s="126"/>
      <c r="UVK49" s="126"/>
      <c r="UVL49" s="126"/>
      <c r="UVM49" s="126"/>
      <c r="UVN49" s="126"/>
      <c r="UVO49" s="126"/>
      <c r="UVP49" s="126"/>
      <c r="UVQ49" s="126"/>
      <c r="UVR49" s="126"/>
      <c r="UVS49" s="126"/>
      <c r="UVT49" s="126"/>
      <c r="UVU49" s="126"/>
      <c r="UVV49" s="126"/>
      <c r="UVW49" s="126"/>
      <c r="UVX49" s="126"/>
      <c r="UVY49" s="126"/>
      <c r="UVZ49" s="126"/>
      <c r="UWA49" s="126"/>
      <c r="UWB49" s="126"/>
      <c r="UWC49" s="126"/>
      <c r="UWD49" s="126"/>
      <c r="UWE49" s="126"/>
      <c r="UWF49" s="126"/>
      <c r="UWG49" s="126"/>
      <c r="UWH49" s="126"/>
      <c r="UWI49" s="126"/>
      <c r="UWJ49" s="126"/>
      <c r="UWK49" s="126"/>
      <c r="UWL49" s="126"/>
      <c r="UWM49" s="126"/>
      <c r="UWN49" s="126"/>
      <c r="UWO49" s="126"/>
      <c r="UWP49" s="126"/>
      <c r="UWQ49" s="126"/>
      <c r="UWR49" s="126"/>
      <c r="UWS49" s="126"/>
      <c r="UWT49" s="126"/>
      <c r="UWU49" s="126"/>
      <c r="UWV49" s="126"/>
      <c r="UWW49" s="126"/>
      <c r="UWX49" s="126"/>
      <c r="UWY49" s="126"/>
      <c r="UWZ49" s="126"/>
      <c r="UXA49" s="126"/>
      <c r="UXB49" s="126"/>
      <c r="UXC49" s="126"/>
      <c r="UXD49" s="126"/>
      <c r="UXE49" s="126"/>
      <c r="UXF49" s="126"/>
      <c r="UXG49" s="126"/>
      <c r="UXH49" s="126"/>
      <c r="UXI49" s="126"/>
      <c r="UXJ49" s="126"/>
      <c r="UXK49" s="126"/>
      <c r="UXL49" s="126"/>
      <c r="UXM49" s="126"/>
      <c r="UXN49" s="126"/>
      <c r="UXO49" s="126"/>
      <c r="UXP49" s="126"/>
      <c r="UXQ49" s="126"/>
      <c r="UXR49" s="126"/>
      <c r="UXS49" s="126"/>
      <c r="UXT49" s="126"/>
      <c r="UXU49" s="126"/>
      <c r="UXV49" s="126"/>
      <c r="UXW49" s="126"/>
      <c r="UXX49" s="126"/>
      <c r="UXY49" s="126"/>
      <c r="UXZ49" s="126"/>
      <c r="UYA49" s="126"/>
      <c r="UYB49" s="126"/>
      <c r="UYC49" s="126"/>
      <c r="UYD49" s="126"/>
      <c r="UYE49" s="126"/>
      <c r="UYF49" s="126"/>
      <c r="UYG49" s="126"/>
      <c r="UYH49" s="126"/>
      <c r="UYI49" s="126"/>
      <c r="UYJ49" s="126"/>
      <c r="UYK49" s="126"/>
      <c r="UYL49" s="126"/>
      <c r="UYM49" s="126"/>
      <c r="UYN49" s="126"/>
      <c r="UYO49" s="126"/>
      <c r="UYP49" s="126"/>
      <c r="UYQ49" s="126"/>
      <c r="UYR49" s="126"/>
      <c r="UYS49" s="126"/>
      <c r="UYT49" s="126"/>
      <c r="UYU49" s="126"/>
      <c r="UYV49" s="126"/>
      <c r="UYW49" s="126"/>
      <c r="UYX49" s="126"/>
      <c r="UYY49" s="126"/>
      <c r="UYZ49" s="126"/>
      <c r="UZA49" s="126"/>
      <c r="UZB49" s="126"/>
      <c r="UZC49" s="126"/>
      <c r="UZD49" s="126"/>
      <c r="UZE49" s="126"/>
      <c r="UZF49" s="126"/>
      <c r="UZG49" s="126"/>
      <c r="UZH49" s="126"/>
      <c r="UZI49" s="126"/>
      <c r="UZJ49" s="126"/>
      <c r="UZK49" s="126"/>
      <c r="UZL49" s="126"/>
      <c r="UZM49" s="126"/>
      <c r="UZN49" s="126"/>
      <c r="UZO49" s="126"/>
      <c r="UZP49" s="126"/>
      <c r="UZQ49" s="126"/>
      <c r="UZR49" s="126"/>
      <c r="UZS49" s="126"/>
      <c r="UZT49" s="126"/>
      <c r="UZU49" s="126"/>
      <c r="UZV49" s="126"/>
      <c r="UZW49" s="126"/>
      <c r="UZX49" s="126"/>
      <c r="UZY49" s="126"/>
      <c r="UZZ49" s="126"/>
      <c r="VAA49" s="126"/>
      <c r="VAB49" s="126"/>
      <c r="VAC49" s="126"/>
      <c r="VAD49" s="126"/>
      <c r="VAE49" s="126"/>
      <c r="VAF49" s="126"/>
      <c r="VAG49" s="126"/>
      <c r="VAH49" s="126"/>
      <c r="VAI49" s="126"/>
      <c r="VAJ49" s="126"/>
      <c r="VAK49" s="126"/>
      <c r="VAL49" s="126"/>
      <c r="VAM49" s="126"/>
      <c r="VAN49" s="126"/>
      <c r="VAO49" s="126"/>
      <c r="VAP49" s="126"/>
      <c r="VAQ49" s="126"/>
      <c r="VAR49" s="126"/>
      <c r="VAS49" s="126"/>
      <c r="VAT49" s="126"/>
      <c r="VAU49" s="126"/>
      <c r="VAV49" s="126"/>
      <c r="VAW49" s="126"/>
      <c r="VAX49" s="126"/>
      <c r="VAY49" s="126"/>
      <c r="VAZ49" s="126"/>
      <c r="VBA49" s="126"/>
      <c r="VBB49" s="126"/>
      <c r="VBC49" s="126"/>
      <c r="VBD49" s="126"/>
      <c r="VBE49" s="126"/>
      <c r="VBF49" s="126"/>
      <c r="VBG49" s="126"/>
      <c r="VBH49" s="126"/>
      <c r="VBI49" s="126"/>
      <c r="VBJ49" s="126"/>
      <c r="VBK49" s="126"/>
      <c r="VBL49" s="126"/>
      <c r="VBM49" s="126"/>
      <c r="VBN49" s="126"/>
      <c r="VBO49" s="126"/>
      <c r="VBP49" s="126"/>
      <c r="VBQ49" s="126"/>
      <c r="VBR49" s="126"/>
      <c r="VBS49" s="126"/>
      <c r="VBT49" s="126"/>
      <c r="VBU49" s="126"/>
      <c r="VBV49" s="126"/>
      <c r="VBW49" s="126"/>
      <c r="VBX49" s="126"/>
      <c r="VBY49" s="126"/>
      <c r="VBZ49" s="126"/>
      <c r="VCA49" s="126"/>
      <c r="VCB49" s="126"/>
      <c r="VCC49" s="126"/>
      <c r="VCD49" s="126"/>
      <c r="VCE49" s="126"/>
      <c r="VCF49" s="126"/>
      <c r="VCG49" s="126"/>
      <c r="VCH49" s="126"/>
      <c r="VCI49" s="126"/>
      <c r="VCJ49" s="126"/>
      <c r="VCK49" s="126"/>
      <c r="VCL49" s="126"/>
      <c r="VCM49" s="126"/>
      <c r="VCN49" s="126"/>
      <c r="VCO49" s="126"/>
      <c r="VCP49" s="126"/>
      <c r="VCQ49" s="126"/>
      <c r="VCR49" s="126"/>
      <c r="VCS49" s="126"/>
      <c r="VCT49" s="126"/>
      <c r="VCU49" s="126"/>
      <c r="VCV49" s="126"/>
      <c r="VCW49" s="126"/>
      <c r="VCX49" s="126"/>
      <c r="VCY49" s="126"/>
      <c r="VCZ49" s="126"/>
      <c r="VDA49" s="126"/>
      <c r="VDB49" s="126"/>
      <c r="VDC49" s="126"/>
      <c r="VDD49" s="126"/>
      <c r="VDE49" s="126"/>
      <c r="VDF49" s="126"/>
      <c r="VDG49" s="126"/>
      <c r="VDH49" s="126"/>
      <c r="VDI49" s="126"/>
      <c r="VDJ49" s="126"/>
      <c r="VDK49" s="126"/>
      <c r="VDL49" s="126"/>
      <c r="VDM49" s="126"/>
      <c r="VDN49" s="126"/>
      <c r="VDO49" s="126"/>
      <c r="VDP49" s="126"/>
      <c r="VDQ49" s="126"/>
      <c r="VDR49" s="126"/>
      <c r="VDS49" s="126"/>
      <c r="VDT49" s="126"/>
      <c r="VDU49" s="126"/>
      <c r="VDV49" s="126"/>
      <c r="VDW49" s="126"/>
      <c r="VDX49" s="126"/>
      <c r="VDY49" s="126"/>
      <c r="VDZ49" s="126"/>
      <c r="VEA49" s="126"/>
      <c r="VEB49" s="126"/>
      <c r="VEC49" s="126"/>
      <c r="VED49" s="126"/>
      <c r="VEE49" s="126"/>
      <c r="VEF49" s="126"/>
      <c r="VEG49" s="126"/>
      <c r="VEH49" s="126"/>
      <c r="VEI49" s="126"/>
      <c r="VEJ49" s="126"/>
      <c r="VEK49" s="126"/>
      <c r="VEL49" s="126"/>
      <c r="VEM49" s="126"/>
      <c r="VEN49" s="126"/>
      <c r="VEO49" s="126"/>
      <c r="VEP49" s="126"/>
      <c r="VEQ49" s="126"/>
      <c r="VER49" s="126"/>
      <c r="VES49" s="126"/>
      <c r="VET49" s="126"/>
      <c r="VEU49" s="126"/>
      <c r="VEV49" s="126"/>
      <c r="VEW49" s="126"/>
      <c r="VEX49" s="126"/>
      <c r="VEY49" s="126"/>
      <c r="VEZ49" s="126"/>
      <c r="VFA49" s="126"/>
      <c r="VFB49" s="126"/>
      <c r="VFC49" s="126"/>
      <c r="VFD49" s="126"/>
      <c r="VFE49" s="126"/>
      <c r="VFF49" s="126"/>
      <c r="VFG49" s="126"/>
      <c r="VFH49" s="126"/>
      <c r="VFI49" s="126"/>
      <c r="VFJ49" s="126"/>
      <c r="VFK49" s="126"/>
      <c r="VFL49" s="126"/>
      <c r="VFM49" s="126"/>
      <c r="VFN49" s="126"/>
      <c r="VFO49" s="126"/>
      <c r="VFP49" s="126"/>
      <c r="VFQ49" s="126"/>
      <c r="VFR49" s="126"/>
      <c r="VFS49" s="126"/>
      <c r="VFT49" s="126"/>
      <c r="VFU49" s="126"/>
      <c r="VFV49" s="126"/>
      <c r="VFW49" s="126"/>
      <c r="VFX49" s="126"/>
      <c r="VFY49" s="126"/>
      <c r="VFZ49" s="126"/>
      <c r="VGA49" s="126"/>
      <c r="VGB49" s="126"/>
      <c r="VGC49" s="126"/>
      <c r="VGD49" s="126"/>
      <c r="VGE49" s="126"/>
      <c r="VGF49" s="126"/>
      <c r="VGG49" s="126"/>
      <c r="VGH49" s="126"/>
      <c r="VGI49" s="126"/>
      <c r="VGJ49" s="126"/>
      <c r="VGK49" s="126"/>
      <c r="VGL49" s="126"/>
      <c r="VGM49" s="126"/>
      <c r="VGN49" s="126"/>
      <c r="VGO49" s="126"/>
      <c r="VGP49" s="126"/>
      <c r="VGQ49" s="126"/>
      <c r="VGR49" s="126"/>
      <c r="VGS49" s="126"/>
      <c r="VGT49" s="126"/>
      <c r="VGU49" s="126"/>
      <c r="VGV49" s="126"/>
      <c r="VGW49" s="126"/>
      <c r="VGX49" s="126"/>
      <c r="VGY49" s="126"/>
      <c r="VGZ49" s="126"/>
      <c r="VHA49" s="126"/>
      <c r="VHB49" s="126"/>
      <c r="VHC49" s="126"/>
      <c r="VHD49" s="126"/>
      <c r="VHE49" s="126"/>
      <c r="VHF49" s="126"/>
      <c r="VHG49" s="126"/>
      <c r="VHH49" s="126"/>
      <c r="VHI49" s="126"/>
      <c r="VHJ49" s="126"/>
      <c r="VHK49" s="126"/>
      <c r="VHL49" s="126"/>
      <c r="VHM49" s="126"/>
      <c r="VHN49" s="126"/>
      <c r="VHO49" s="126"/>
      <c r="VHP49" s="126"/>
      <c r="VHQ49" s="126"/>
      <c r="VHR49" s="126"/>
      <c r="VHS49" s="126"/>
      <c r="VHT49" s="126"/>
      <c r="VHU49" s="126"/>
      <c r="VHV49" s="126"/>
      <c r="VHW49" s="126"/>
      <c r="VHX49" s="126"/>
      <c r="VHY49" s="126"/>
      <c r="VHZ49" s="126"/>
      <c r="VIA49" s="126"/>
      <c r="VIB49" s="126"/>
      <c r="VIC49" s="126"/>
      <c r="VID49" s="126"/>
      <c r="VIE49" s="126"/>
      <c r="VIF49" s="126"/>
      <c r="VIG49" s="126"/>
      <c r="VIH49" s="126"/>
      <c r="VII49" s="126"/>
      <c r="VIJ49" s="126"/>
      <c r="VIK49" s="126"/>
      <c r="VIL49" s="126"/>
      <c r="VIM49" s="126"/>
      <c r="VIN49" s="126"/>
      <c r="VIO49" s="126"/>
      <c r="VIP49" s="126"/>
      <c r="VIQ49" s="126"/>
      <c r="VIR49" s="126"/>
      <c r="VIS49" s="126"/>
      <c r="VIT49" s="126"/>
      <c r="VIU49" s="126"/>
      <c r="VIV49" s="126"/>
      <c r="VIW49" s="126"/>
      <c r="VIX49" s="126"/>
      <c r="VIY49" s="126"/>
      <c r="VIZ49" s="126"/>
      <c r="VJA49" s="126"/>
      <c r="VJB49" s="126"/>
      <c r="VJC49" s="126"/>
      <c r="VJD49" s="126"/>
      <c r="VJE49" s="126"/>
      <c r="VJF49" s="126"/>
      <c r="VJG49" s="126"/>
      <c r="VJH49" s="126"/>
      <c r="VJI49" s="126"/>
      <c r="VJJ49" s="126"/>
      <c r="VJK49" s="126"/>
      <c r="VJL49" s="126"/>
      <c r="VJM49" s="126"/>
      <c r="VJN49" s="126"/>
      <c r="VJO49" s="126"/>
      <c r="VJP49" s="126"/>
      <c r="VJQ49" s="126"/>
      <c r="VJR49" s="126"/>
      <c r="VJS49" s="126"/>
      <c r="VJT49" s="126"/>
      <c r="VJU49" s="126"/>
      <c r="VJV49" s="126"/>
      <c r="VJW49" s="126"/>
      <c r="VJX49" s="126"/>
      <c r="VJY49" s="126"/>
      <c r="VJZ49" s="126"/>
      <c r="VKA49" s="126"/>
      <c r="VKB49" s="126"/>
      <c r="VKC49" s="126"/>
      <c r="VKD49" s="126"/>
      <c r="VKE49" s="126"/>
      <c r="VKF49" s="126"/>
      <c r="VKG49" s="126"/>
      <c r="VKH49" s="126"/>
      <c r="VKI49" s="126"/>
      <c r="VKJ49" s="126"/>
      <c r="VKK49" s="126"/>
      <c r="VKL49" s="126"/>
      <c r="VKM49" s="126"/>
      <c r="VKN49" s="126"/>
      <c r="VKO49" s="126"/>
      <c r="VKP49" s="126"/>
      <c r="VKQ49" s="126"/>
      <c r="VKR49" s="126"/>
      <c r="VKS49" s="126"/>
      <c r="VKT49" s="126"/>
      <c r="VKU49" s="126"/>
      <c r="VKV49" s="126"/>
      <c r="VKW49" s="126"/>
      <c r="VKX49" s="126"/>
      <c r="VKY49" s="126"/>
      <c r="VKZ49" s="126"/>
      <c r="VLA49" s="126"/>
      <c r="VLB49" s="126"/>
      <c r="VLC49" s="126"/>
      <c r="VLD49" s="126"/>
      <c r="VLE49" s="126"/>
      <c r="VLF49" s="126"/>
      <c r="VLG49" s="126"/>
      <c r="VLH49" s="126"/>
      <c r="VLI49" s="126"/>
      <c r="VLJ49" s="126"/>
      <c r="VLK49" s="126"/>
      <c r="VLL49" s="126"/>
      <c r="VLM49" s="126"/>
      <c r="VLN49" s="126"/>
      <c r="VLO49" s="126"/>
      <c r="VLP49" s="126"/>
      <c r="VLQ49" s="126"/>
      <c r="VLR49" s="126"/>
      <c r="VLS49" s="126"/>
      <c r="VLT49" s="126"/>
      <c r="VLU49" s="126"/>
      <c r="VLV49" s="126"/>
      <c r="VLW49" s="126"/>
      <c r="VLX49" s="126"/>
      <c r="VLY49" s="126"/>
      <c r="VLZ49" s="126"/>
      <c r="VMA49" s="126"/>
      <c r="VMB49" s="126"/>
      <c r="VMC49" s="126"/>
      <c r="VMD49" s="126"/>
      <c r="VME49" s="126"/>
      <c r="VMF49" s="126"/>
      <c r="VMG49" s="126"/>
      <c r="VMH49" s="126"/>
      <c r="VMI49" s="126"/>
      <c r="VMJ49" s="126"/>
      <c r="VMK49" s="126"/>
      <c r="VML49" s="126"/>
      <c r="VMM49" s="126"/>
      <c r="VMN49" s="126"/>
      <c r="VMO49" s="126"/>
      <c r="VMP49" s="126"/>
      <c r="VMQ49" s="126"/>
      <c r="VMR49" s="126"/>
      <c r="VMS49" s="126"/>
      <c r="VMT49" s="126"/>
      <c r="VMU49" s="126"/>
      <c r="VMV49" s="126"/>
      <c r="VMW49" s="126"/>
      <c r="VMX49" s="126"/>
      <c r="VMY49" s="126"/>
      <c r="VMZ49" s="126"/>
      <c r="VNA49" s="126"/>
      <c r="VNB49" s="126"/>
      <c r="VNC49" s="126"/>
      <c r="VND49" s="126"/>
      <c r="VNE49" s="126"/>
      <c r="VNF49" s="126"/>
      <c r="VNG49" s="126"/>
      <c r="VNH49" s="126"/>
      <c r="VNI49" s="126"/>
      <c r="VNJ49" s="126"/>
      <c r="VNK49" s="126"/>
      <c r="VNL49" s="126"/>
      <c r="VNM49" s="126"/>
      <c r="VNN49" s="126"/>
      <c r="VNO49" s="126"/>
      <c r="VNP49" s="126"/>
      <c r="VNQ49" s="126"/>
      <c r="VNR49" s="126"/>
      <c r="VNS49" s="126"/>
      <c r="VNT49" s="126"/>
      <c r="VNU49" s="126"/>
      <c r="VNV49" s="126"/>
      <c r="VNW49" s="126"/>
      <c r="VNX49" s="126"/>
      <c r="VNY49" s="126"/>
      <c r="VNZ49" s="126"/>
      <c r="VOA49" s="126"/>
      <c r="VOB49" s="126"/>
      <c r="VOC49" s="126"/>
      <c r="VOD49" s="126"/>
      <c r="VOE49" s="126"/>
      <c r="VOF49" s="126"/>
      <c r="VOG49" s="126"/>
      <c r="VOH49" s="126"/>
      <c r="VOI49" s="126"/>
      <c r="VOJ49" s="126"/>
      <c r="VOK49" s="126"/>
      <c r="VOL49" s="126"/>
      <c r="VOM49" s="126"/>
      <c r="VON49" s="126"/>
      <c r="VOO49" s="126"/>
      <c r="VOP49" s="126"/>
      <c r="VOQ49" s="126"/>
      <c r="VOR49" s="126"/>
      <c r="VOS49" s="126"/>
      <c r="VOT49" s="126"/>
      <c r="VOU49" s="126"/>
      <c r="VOV49" s="126"/>
      <c r="VOW49" s="126"/>
      <c r="VOX49" s="126"/>
      <c r="VOY49" s="126"/>
      <c r="VOZ49" s="126"/>
      <c r="VPA49" s="126"/>
      <c r="VPB49" s="126"/>
      <c r="VPC49" s="126"/>
      <c r="VPD49" s="126"/>
      <c r="VPE49" s="126"/>
      <c r="VPF49" s="126"/>
      <c r="VPG49" s="126"/>
      <c r="VPH49" s="126"/>
      <c r="VPI49" s="126"/>
      <c r="VPJ49" s="126"/>
      <c r="VPK49" s="126"/>
      <c r="VPL49" s="126"/>
      <c r="VPM49" s="126"/>
      <c r="VPN49" s="126"/>
      <c r="VPO49" s="126"/>
      <c r="VPP49" s="126"/>
      <c r="VPQ49" s="126"/>
      <c r="VPR49" s="126"/>
      <c r="VPS49" s="126"/>
      <c r="VPT49" s="126"/>
      <c r="VPU49" s="126"/>
      <c r="VPV49" s="126"/>
      <c r="VPW49" s="126"/>
      <c r="VPX49" s="126"/>
      <c r="VPY49" s="126"/>
      <c r="VPZ49" s="126"/>
      <c r="VQA49" s="126"/>
      <c r="VQB49" s="126"/>
      <c r="VQC49" s="126"/>
      <c r="VQD49" s="126"/>
      <c r="VQE49" s="126"/>
      <c r="VQF49" s="126"/>
      <c r="VQG49" s="126"/>
      <c r="VQH49" s="126"/>
      <c r="VQI49" s="126"/>
      <c r="VQJ49" s="126"/>
      <c r="VQK49" s="126"/>
      <c r="VQL49" s="126"/>
      <c r="VQM49" s="126"/>
      <c r="VQN49" s="126"/>
      <c r="VQO49" s="126"/>
      <c r="VQP49" s="126"/>
      <c r="VQQ49" s="126"/>
      <c r="VQR49" s="126"/>
      <c r="VQS49" s="126"/>
      <c r="VQT49" s="126"/>
      <c r="VQU49" s="126"/>
      <c r="VQV49" s="126"/>
      <c r="VQW49" s="126"/>
      <c r="VQX49" s="126"/>
      <c r="VQY49" s="126"/>
      <c r="VQZ49" s="126"/>
      <c r="VRA49" s="126"/>
      <c r="VRB49" s="126"/>
      <c r="VRC49" s="126"/>
      <c r="VRD49" s="126"/>
      <c r="VRE49" s="126"/>
      <c r="VRF49" s="126"/>
      <c r="VRG49" s="126"/>
      <c r="VRH49" s="126"/>
      <c r="VRI49" s="126"/>
      <c r="VRJ49" s="126"/>
      <c r="VRK49" s="126"/>
      <c r="VRL49" s="126"/>
      <c r="VRM49" s="126"/>
      <c r="VRN49" s="126"/>
      <c r="VRO49" s="126"/>
      <c r="VRP49" s="126"/>
      <c r="VRQ49" s="126"/>
      <c r="VRR49" s="126"/>
      <c r="VRS49" s="126"/>
      <c r="VRT49" s="126"/>
      <c r="VRU49" s="126"/>
      <c r="VRV49" s="126"/>
      <c r="VRW49" s="126"/>
      <c r="VRX49" s="126"/>
      <c r="VRY49" s="126"/>
      <c r="VRZ49" s="126"/>
      <c r="VSA49" s="126"/>
      <c r="VSB49" s="126"/>
      <c r="VSC49" s="126"/>
      <c r="VSD49" s="126"/>
      <c r="VSE49" s="126"/>
      <c r="VSF49" s="126"/>
      <c r="VSG49" s="126"/>
      <c r="VSH49" s="126"/>
      <c r="VSI49" s="126"/>
      <c r="VSJ49" s="126"/>
      <c r="VSK49" s="126"/>
      <c r="VSL49" s="126"/>
      <c r="VSM49" s="126"/>
      <c r="VSN49" s="126"/>
      <c r="VSO49" s="126"/>
      <c r="VSP49" s="126"/>
      <c r="VSQ49" s="126"/>
      <c r="VSR49" s="126"/>
      <c r="VSS49" s="126"/>
      <c r="VST49" s="126"/>
      <c r="VSU49" s="126"/>
      <c r="VSV49" s="126"/>
      <c r="VSW49" s="126"/>
      <c r="VSX49" s="126"/>
      <c r="VSY49" s="126"/>
      <c r="VSZ49" s="126"/>
      <c r="VTA49" s="126"/>
      <c r="VTB49" s="126"/>
      <c r="VTC49" s="126"/>
      <c r="VTD49" s="126"/>
      <c r="VTE49" s="126"/>
      <c r="VTF49" s="126"/>
      <c r="VTG49" s="126"/>
      <c r="VTH49" s="126"/>
      <c r="VTI49" s="126"/>
      <c r="VTJ49" s="126"/>
      <c r="VTK49" s="126"/>
      <c r="VTL49" s="126"/>
      <c r="VTM49" s="126"/>
      <c r="VTN49" s="126"/>
      <c r="VTO49" s="126"/>
      <c r="VTP49" s="126"/>
      <c r="VTQ49" s="126"/>
      <c r="VTR49" s="126"/>
      <c r="VTS49" s="126"/>
      <c r="VTT49" s="126"/>
      <c r="VTU49" s="126"/>
      <c r="VTV49" s="126"/>
      <c r="VTW49" s="126"/>
      <c r="VTX49" s="126"/>
      <c r="VTY49" s="126"/>
      <c r="VTZ49" s="126"/>
      <c r="VUA49" s="126"/>
      <c r="VUB49" s="126"/>
      <c r="VUC49" s="126"/>
      <c r="VUD49" s="126"/>
      <c r="VUE49" s="126"/>
      <c r="VUF49" s="126"/>
      <c r="VUG49" s="126"/>
      <c r="VUH49" s="126"/>
      <c r="VUI49" s="126"/>
      <c r="VUJ49" s="126"/>
      <c r="VUK49" s="126"/>
      <c r="VUL49" s="126"/>
      <c r="VUM49" s="126"/>
      <c r="VUN49" s="126"/>
      <c r="VUO49" s="126"/>
      <c r="VUP49" s="126"/>
      <c r="VUQ49" s="126"/>
      <c r="VUR49" s="126"/>
      <c r="VUS49" s="126"/>
      <c r="VUT49" s="126"/>
      <c r="VUU49" s="126"/>
      <c r="VUV49" s="126"/>
      <c r="VUW49" s="126"/>
      <c r="VUX49" s="126"/>
      <c r="VUY49" s="126"/>
      <c r="VUZ49" s="126"/>
      <c r="VVA49" s="126"/>
      <c r="VVB49" s="126"/>
      <c r="VVC49" s="126"/>
      <c r="VVD49" s="126"/>
      <c r="VVE49" s="126"/>
      <c r="VVF49" s="126"/>
      <c r="VVG49" s="126"/>
      <c r="VVH49" s="126"/>
      <c r="VVI49" s="126"/>
      <c r="VVJ49" s="126"/>
      <c r="VVK49" s="126"/>
      <c r="VVL49" s="126"/>
      <c r="VVM49" s="126"/>
      <c r="VVN49" s="126"/>
      <c r="VVO49" s="126"/>
      <c r="VVP49" s="126"/>
      <c r="VVQ49" s="126"/>
      <c r="VVR49" s="126"/>
      <c r="VVS49" s="126"/>
      <c r="VVT49" s="126"/>
      <c r="VVU49" s="126"/>
      <c r="VVV49" s="126"/>
      <c r="VVW49" s="126"/>
      <c r="VVX49" s="126"/>
      <c r="VVY49" s="126"/>
      <c r="VVZ49" s="126"/>
      <c r="VWA49" s="126"/>
      <c r="VWB49" s="126"/>
      <c r="VWC49" s="126"/>
      <c r="VWD49" s="126"/>
      <c r="VWE49" s="126"/>
      <c r="VWF49" s="126"/>
      <c r="VWG49" s="126"/>
      <c r="VWH49" s="126"/>
      <c r="VWI49" s="126"/>
      <c r="VWJ49" s="126"/>
      <c r="VWK49" s="126"/>
      <c r="VWL49" s="126"/>
      <c r="VWM49" s="126"/>
      <c r="VWN49" s="126"/>
      <c r="VWO49" s="126"/>
      <c r="VWP49" s="126"/>
      <c r="VWQ49" s="126"/>
      <c r="VWR49" s="126"/>
      <c r="VWS49" s="126"/>
      <c r="VWT49" s="126"/>
      <c r="VWU49" s="126"/>
      <c r="VWV49" s="126"/>
      <c r="VWW49" s="126"/>
      <c r="VWX49" s="126"/>
      <c r="VWY49" s="126"/>
      <c r="VWZ49" s="126"/>
      <c r="VXA49" s="126"/>
      <c r="VXB49" s="126"/>
      <c r="VXC49" s="126"/>
      <c r="VXD49" s="126"/>
      <c r="VXE49" s="126"/>
      <c r="VXF49" s="126"/>
      <c r="VXG49" s="126"/>
      <c r="VXH49" s="126"/>
      <c r="VXI49" s="126"/>
      <c r="VXJ49" s="126"/>
      <c r="VXK49" s="126"/>
      <c r="VXL49" s="126"/>
      <c r="VXM49" s="126"/>
      <c r="VXN49" s="126"/>
      <c r="VXO49" s="126"/>
      <c r="VXP49" s="126"/>
      <c r="VXQ49" s="126"/>
      <c r="VXR49" s="126"/>
      <c r="VXS49" s="126"/>
      <c r="VXT49" s="126"/>
      <c r="VXU49" s="126"/>
      <c r="VXV49" s="126"/>
      <c r="VXW49" s="126"/>
      <c r="VXX49" s="126"/>
      <c r="VXY49" s="126"/>
      <c r="VXZ49" s="126"/>
      <c r="VYA49" s="126"/>
      <c r="VYB49" s="126"/>
      <c r="VYC49" s="126"/>
      <c r="VYD49" s="126"/>
      <c r="VYE49" s="126"/>
      <c r="VYF49" s="126"/>
      <c r="VYG49" s="126"/>
      <c r="VYH49" s="126"/>
      <c r="VYI49" s="126"/>
      <c r="VYJ49" s="126"/>
      <c r="VYK49" s="126"/>
      <c r="VYL49" s="126"/>
      <c r="VYM49" s="126"/>
      <c r="VYN49" s="126"/>
      <c r="VYO49" s="126"/>
      <c r="VYP49" s="126"/>
      <c r="VYQ49" s="126"/>
      <c r="VYR49" s="126"/>
      <c r="VYS49" s="126"/>
      <c r="VYT49" s="126"/>
      <c r="VYU49" s="126"/>
      <c r="VYV49" s="126"/>
      <c r="VYW49" s="126"/>
      <c r="VYX49" s="126"/>
      <c r="VYY49" s="126"/>
      <c r="VYZ49" s="126"/>
      <c r="VZA49" s="126"/>
      <c r="VZB49" s="126"/>
      <c r="VZC49" s="126"/>
      <c r="VZD49" s="126"/>
      <c r="VZE49" s="126"/>
      <c r="VZF49" s="126"/>
      <c r="VZG49" s="126"/>
      <c r="VZH49" s="126"/>
      <c r="VZI49" s="126"/>
      <c r="VZJ49" s="126"/>
      <c r="VZK49" s="126"/>
      <c r="VZL49" s="126"/>
      <c r="VZM49" s="126"/>
      <c r="VZN49" s="126"/>
      <c r="VZO49" s="126"/>
      <c r="VZP49" s="126"/>
      <c r="VZQ49" s="126"/>
      <c r="VZR49" s="126"/>
      <c r="VZS49" s="126"/>
      <c r="VZT49" s="126"/>
      <c r="VZU49" s="126"/>
      <c r="VZV49" s="126"/>
      <c r="VZW49" s="126"/>
      <c r="VZX49" s="126"/>
      <c r="VZY49" s="126"/>
      <c r="VZZ49" s="126"/>
      <c r="WAA49" s="126"/>
      <c r="WAB49" s="126"/>
      <c r="WAC49" s="126"/>
      <c r="WAD49" s="126"/>
      <c r="WAE49" s="126"/>
      <c r="WAF49" s="126"/>
      <c r="WAG49" s="126"/>
      <c r="WAH49" s="126"/>
      <c r="WAI49" s="126"/>
      <c r="WAJ49" s="126"/>
      <c r="WAK49" s="126"/>
      <c r="WAL49" s="126"/>
      <c r="WAM49" s="126"/>
      <c r="WAN49" s="126"/>
      <c r="WAO49" s="126"/>
      <c r="WAP49" s="126"/>
      <c r="WAQ49" s="126"/>
      <c r="WAR49" s="126"/>
      <c r="WAS49" s="126"/>
      <c r="WAT49" s="126"/>
      <c r="WAU49" s="126"/>
      <c r="WAV49" s="126"/>
      <c r="WAW49" s="126"/>
      <c r="WAX49" s="126"/>
      <c r="WAY49" s="126"/>
      <c r="WAZ49" s="126"/>
      <c r="WBA49" s="126"/>
      <c r="WBB49" s="126"/>
      <c r="WBC49" s="126"/>
      <c r="WBD49" s="126"/>
      <c r="WBE49" s="126"/>
      <c r="WBF49" s="126"/>
      <c r="WBG49" s="126"/>
      <c r="WBH49" s="126"/>
      <c r="WBI49" s="126"/>
      <c r="WBJ49" s="126"/>
      <c r="WBK49" s="126"/>
      <c r="WBL49" s="126"/>
      <c r="WBM49" s="126"/>
      <c r="WBN49" s="126"/>
      <c r="WBO49" s="126"/>
      <c r="WBP49" s="126"/>
      <c r="WBQ49" s="126"/>
      <c r="WBR49" s="126"/>
      <c r="WBS49" s="126"/>
      <c r="WBT49" s="126"/>
      <c r="WBU49" s="126"/>
      <c r="WBV49" s="126"/>
      <c r="WBW49" s="126"/>
      <c r="WBX49" s="126"/>
      <c r="WBY49" s="126"/>
      <c r="WBZ49" s="126"/>
      <c r="WCA49" s="126"/>
      <c r="WCB49" s="126"/>
      <c r="WCC49" s="126"/>
      <c r="WCD49" s="126"/>
      <c r="WCE49" s="126"/>
      <c r="WCF49" s="126"/>
      <c r="WCG49" s="126"/>
      <c r="WCH49" s="126"/>
      <c r="WCI49" s="126"/>
      <c r="WCJ49" s="126"/>
      <c r="WCK49" s="126"/>
      <c r="WCL49" s="126"/>
      <c r="WCM49" s="126"/>
      <c r="WCN49" s="126"/>
      <c r="WCO49" s="126"/>
      <c r="WCP49" s="126"/>
      <c r="WCQ49" s="126"/>
      <c r="WCR49" s="126"/>
      <c r="WCS49" s="126"/>
      <c r="WCT49" s="126"/>
      <c r="WCU49" s="126"/>
      <c r="WCV49" s="126"/>
      <c r="WCW49" s="126"/>
      <c r="WCX49" s="126"/>
      <c r="WCY49" s="126"/>
      <c r="WCZ49" s="126"/>
      <c r="WDA49" s="126"/>
      <c r="WDB49" s="126"/>
      <c r="WDC49" s="126"/>
      <c r="WDD49" s="126"/>
      <c r="WDE49" s="126"/>
      <c r="WDF49" s="126"/>
      <c r="WDG49" s="126"/>
      <c r="WDH49" s="126"/>
      <c r="WDI49" s="126"/>
      <c r="WDJ49" s="126"/>
      <c r="WDK49" s="126"/>
      <c r="WDL49" s="126"/>
      <c r="WDM49" s="126"/>
      <c r="WDN49" s="126"/>
      <c r="WDO49" s="126"/>
      <c r="WDP49" s="126"/>
      <c r="WDQ49" s="126"/>
      <c r="WDR49" s="126"/>
      <c r="WDS49" s="126"/>
      <c r="WDT49" s="126"/>
      <c r="WDU49" s="126"/>
      <c r="WDV49" s="126"/>
      <c r="WDW49" s="126"/>
      <c r="WDX49" s="126"/>
      <c r="WDY49" s="126"/>
      <c r="WDZ49" s="126"/>
      <c r="WEA49" s="126"/>
      <c r="WEB49" s="126"/>
      <c r="WEC49" s="126"/>
      <c r="WED49" s="126"/>
      <c r="WEE49" s="126"/>
      <c r="WEF49" s="126"/>
      <c r="WEG49" s="126"/>
      <c r="WEH49" s="126"/>
      <c r="WEI49" s="126"/>
      <c r="WEJ49" s="126"/>
      <c r="WEK49" s="126"/>
      <c r="WEL49" s="126"/>
      <c r="WEM49" s="126"/>
      <c r="WEN49" s="126"/>
      <c r="WEO49" s="126"/>
      <c r="WEP49" s="126"/>
      <c r="WEQ49" s="126"/>
      <c r="WER49" s="126"/>
      <c r="WES49" s="126"/>
      <c r="WET49" s="126"/>
      <c r="WEU49" s="126"/>
      <c r="WEV49" s="126"/>
      <c r="WEW49" s="126"/>
      <c r="WEX49" s="126"/>
      <c r="WEY49" s="126"/>
      <c r="WEZ49" s="126"/>
      <c r="WFA49" s="126"/>
      <c r="WFB49" s="126"/>
      <c r="WFC49" s="126"/>
      <c r="WFD49" s="126"/>
      <c r="WFE49" s="126"/>
      <c r="WFF49" s="126"/>
      <c r="WFG49" s="126"/>
      <c r="WFH49" s="126"/>
      <c r="WFI49" s="126"/>
      <c r="WFJ49" s="126"/>
      <c r="WFK49" s="126"/>
      <c r="WFL49" s="126"/>
      <c r="WFM49" s="126"/>
      <c r="WFN49" s="126"/>
      <c r="WFO49" s="126"/>
      <c r="WFP49" s="126"/>
      <c r="WFQ49" s="126"/>
      <c r="WFR49" s="126"/>
      <c r="WFS49" s="126"/>
      <c r="WFT49" s="126"/>
      <c r="WFU49" s="126"/>
      <c r="WFV49" s="126"/>
      <c r="WFW49" s="126"/>
      <c r="WFX49" s="126"/>
      <c r="WFY49" s="126"/>
      <c r="WFZ49" s="126"/>
      <c r="WGA49" s="126"/>
      <c r="WGB49" s="126"/>
      <c r="WGC49" s="126"/>
      <c r="WGD49" s="126"/>
      <c r="WGE49" s="126"/>
      <c r="WGF49" s="126"/>
      <c r="WGG49" s="126"/>
      <c r="WGH49" s="126"/>
      <c r="WGI49" s="126"/>
      <c r="WGJ49" s="126"/>
      <c r="WGK49" s="126"/>
      <c r="WGL49" s="126"/>
      <c r="WGM49" s="126"/>
      <c r="WGN49" s="126"/>
      <c r="WGO49" s="126"/>
      <c r="WGP49" s="126"/>
      <c r="WGQ49" s="126"/>
      <c r="WGR49" s="126"/>
      <c r="WGS49" s="126"/>
      <c r="WGT49" s="126"/>
      <c r="WGU49" s="126"/>
      <c r="WGV49" s="126"/>
      <c r="WGW49" s="126"/>
      <c r="WGX49" s="126"/>
      <c r="WGY49" s="126"/>
      <c r="WGZ49" s="126"/>
      <c r="WHA49" s="126"/>
      <c r="WHB49" s="126"/>
      <c r="WHC49" s="126"/>
      <c r="WHD49" s="126"/>
      <c r="WHE49" s="126"/>
      <c r="WHF49" s="126"/>
      <c r="WHG49" s="126"/>
      <c r="WHH49" s="126"/>
      <c r="WHI49" s="126"/>
      <c r="WHJ49" s="126"/>
      <c r="WHK49" s="126"/>
      <c r="WHL49" s="126"/>
      <c r="WHM49" s="126"/>
      <c r="WHN49" s="126"/>
      <c r="WHO49" s="126"/>
      <c r="WHP49" s="126"/>
      <c r="WHQ49" s="126"/>
      <c r="WHR49" s="126"/>
      <c r="WHS49" s="126"/>
      <c r="WHT49" s="126"/>
      <c r="WHU49" s="126"/>
      <c r="WHV49" s="126"/>
      <c r="WHW49" s="126"/>
      <c r="WHX49" s="126"/>
      <c r="WHY49" s="126"/>
      <c r="WHZ49" s="126"/>
      <c r="WIA49" s="126"/>
      <c r="WIB49" s="126"/>
      <c r="WIC49" s="126"/>
      <c r="WID49" s="126"/>
      <c r="WIE49" s="126"/>
      <c r="WIF49" s="126"/>
      <c r="WIG49" s="126"/>
      <c r="WIH49" s="126"/>
      <c r="WII49" s="126"/>
      <c r="WIJ49" s="126"/>
      <c r="WIK49" s="126"/>
      <c r="WIL49" s="126"/>
      <c r="WIM49" s="126"/>
      <c r="WIN49" s="126"/>
      <c r="WIO49" s="126"/>
      <c r="WIP49" s="126"/>
      <c r="WIQ49" s="126"/>
      <c r="WIR49" s="126"/>
      <c r="WIS49" s="126"/>
      <c r="WIT49" s="126"/>
      <c r="WIU49" s="126"/>
      <c r="WIV49" s="126"/>
      <c r="WIW49" s="126"/>
      <c r="WIX49" s="126"/>
      <c r="WIY49" s="126"/>
      <c r="WIZ49" s="126"/>
      <c r="WJA49" s="126"/>
      <c r="WJB49" s="126"/>
      <c r="WJC49" s="126"/>
      <c r="WJD49" s="126"/>
      <c r="WJE49" s="126"/>
      <c r="WJF49" s="126"/>
      <c r="WJG49" s="126"/>
      <c r="WJH49" s="126"/>
      <c r="WJI49" s="126"/>
      <c r="WJJ49" s="126"/>
      <c r="WJK49" s="126"/>
      <c r="WJL49" s="126"/>
      <c r="WJM49" s="126"/>
      <c r="WJN49" s="126"/>
      <c r="WJO49" s="126"/>
      <c r="WJP49" s="126"/>
      <c r="WJQ49" s="126"/>
      <c r="WJR49" s="126"/>
      <c r="WJS49" s="126"/>
      <c r="WJT49" s="126"/>
      <c r="WJU49" s="126"/>
      <c r="WJV49" s="126"/>
      <c r="WJW49" s="126"/>
      <c r="WJX49" s="126"/>
      <c r="WJY49" s="126"/>
      <c r="WJZ49" s="126"/>
      <c r="WKA49" s="126"/>
      <c r="WKB49" s="126"/>
      <c r="WKC49" s="126"/>
      <c r="WKD49" s="126"/>
      <c r="WKE49" s="126"/>
      <c r="WKF49" s="126"/>
      <c r="WKG49" s="126"/>
      <c r="WKH49" s="126"/>
      <c r="WKI49" s="126"/>
      <c r="WKJ49" s="126"/>
      <c r="WKK49" s="126"/>
      <c r="WKL49" s="126"/>
      <c r="WKM49" s="126"/>
      <c r="WKN49" s="126"/>
      <c r="WKO49" s="126"/>
      <c r="WKP49" s="126"/>
      <c r="WKQ49" s="126"/>
      <c r="WKR49" s="126"/>
      <c r="WKS49" s="126"/>
      <c r="WKT49" s="126"/>
      <c r="WKU49" s="126"/>
      <c r="WKV49" s="126"/>
      <c r="WKW49" s="126"/>
      <c r="WKX49" s="126"/>
      <c r="WKY49" s="126"/>
      <c r="WKZ49" s="126"/>
      <c r="WLA49" s="126"/>
      <c r="WLB49" s="126"/>
      <c r="WLC49" s="126"/>
      <c r="WLD49" s="126"/>
      <c r="WLE49" s="126"/>
      <c r="WLF49" s="126"/>
      <c r="WLG49" s="126"/>
      <c r="WLH49" s="126"/>
      <c r="WLI49" s="126"/>
      <c r="WLJ49" s="126"/>
      <c r="WLK49" s="126"/>
      <c r="WLL49" s="126"/>
      <c r="WLM49" s="126"/>
      <c r="WLN49" s="126"/>
      <c r="WLO49" s="126"/>
      <c r="WLP49" s="126"/>
      <c r="WLQ49" s="126"/>
      <c r="WLR49" s="126"/>
      <c r="WLS49" s="126"/>
      <c r="WLT49" s="126"/>
      <c r="WLU49" s="126"/>
      <c r="WLV49" s="126"/>
      <c r="WLW49" s="126"/>
      <c r="WLX49" s="126"/>
      <c r="WLY49" s="126"/>
      <c r="WLZ49" s="126"/>
      <c r="WMA49" s="126"/>
      <c r="WMB49" s="126"/>
      <c r="WMC49" s="126"/>
      <c r="WMD49" s="126"/>
      <c r="WME49" s="126"/>
      <c r="WMF49" s="126"/>
      <c r="WMG49" s="126"/>
      <c r="WMH49" s="126"/>
      <c r="WMI49" s="126"/>
      <c r="WMJ49" s="126"/>
      <c r="WMK49" s="126"/>
      <c r="WML49" s="126"/>
      <c r="WMM49" s="126"/>
      <c r="WMN49" s="126"/>
      <c r="WMO49" s="126"/>
      <c r="WMP49" s="126"/>
      <c r="WMQ49" s="126"/>
      <c r="WMR49" s="126"/>
      <c r="WMS49" s="126"/>
      <c r="WMT49" s="126"/>
      <c r="WMU49" s="126"/>
      <c r="WMV49" s="126"/>
      <c r="WMW49" s="126"/>
      <c r="WMX49" s="126"/>
      <c r="WMY49" s="126"/>
      <c r="WMZ49" s="126"/>
      <c r="WNA49" s="126"/>
      <c r="WNB49" s="126"/>
      <c r="WNC49" s="126"/>
      <c r="WND49" s="126"/>
      <c r="WNE49" s="126"/>
      <c r="WNF49" s="126"/>
      <c r="WNG49" s="126"/>
      <c r="WNH49" s="126"/>
      <c r="WNI49" s="126"/>
      <c r="WNJ49" s="126"/>
      <c r="WNK49" s="126"/>
      <c r="WNL49" s="126"/>
      <c r="WNM49" s="126"/>
      <c r="WNN49" s="126"/>
      <c r="WNO49" s="126"/>
      <c r="WNP49" s="126"/>
      <c r="WNQ49" s="126"/>
      <c r="WNR49" s="126"/>
      <c r="WNS49" s="126"/>
      <c r="WNT49" s="126"/>
      <c r="WNU49" s="126"/>
      <c r="WNV49" s="126"/>
      <c r="WNW49" s="126"/>
      <c r="WNX49" s="126"/>
      <c r="WNY49" s="126"/>
      <c r="WNZ49" s="126"/>
      <c r="WOA49" s="126"/>
      <c r="WOB49" s="126"/>
      <c r="WOC49" s="126"/>
      <c r="WOD49" s="126"/>
      <c r="WOE49" s="126"/>
      <c r="WOF49" s="126"/>
      <c r="WOG49" s="126"/>
      <c r="WOH49" s="126"/>
      <c r="WOI49" s="126"/>
      <c r="WOJ49" s="126"/>
      <c r="WOK49" s="126"/>
      <c r="WOL49" s="126"/>
      <c r="WOM49" s="126"/>
      <c r="WON49" s="126"/>
      <c r="WOO49" s="126"/>
      <c r="WOP49" s="126"/>
      <c r="WOQ49" s="126"/>
      <c r="WOR49" s="126"/>
      <c r="WOS49" s="126"/>
      <c r="WOT49" s="126"/>
      <c r="WOU49" s="126"/>
      <c r="WOV49" s="126"/>
      <c r="WOW49" s="126"/>
      <c r="WOX49" s="126"/>
      <c r="WOY49" s="126"/>
      <c r="WOZ49" s="126"/>
      <c r="WPA49" s="126"/>
      <c r="WPB49" s="126"/>
      <c r="WPC49" s="126"/>
      <c r="WPD49" s="126"/>
      <c r="WPE49" s="126"/>
      <c r="WPF49" s="126"/>
      <c r="WPG49" s="126"/>
      <c r="WPH49" s="126"/>
      <c r="WPI49" s="126"/>
      <c r="WPJ49" s="126"/>
      <c r="WPK49" s="126"/>
      <c r="WPL49" s="126"/>
      <c r="WPM49" s="126"/>
      <c r="WPN49" s="126"/>
      <c r="WPO49" s="126"/>
      <c r="WPP49" s="126"/>
      <c r="WPQ49" s="126"/>
      <c r="WPR49" s="126"/>
      <c r="WPS49" s="126"/>
      <c r="WPT49" s="126"/>
      <c r="WPU49" s="126"/>
      <c r="WPV49" s="126"/>
      <c r="WPW49" s="126"/>
      <c r="WPX49" s="126"/>
      <c r="WPY49" s="126"/>
      <c r="WPZ49" s="126"/>
      <c r="WQA49" s="126"/>
      <c r="WQB49" s="126"/>
      <c r="WQC49" s="126"/>
      <c r="WQD49" s="126"/>
      <c r="WQE49" s="126"/>
      <c r="WQF49" s="126"/>
      <c r="WQG49" s="126"/>
      <c r="WQH49" s="126"/>
      <c r="WQI49" s="126"/>
      <c r="WQJ49" s="126"/>
      <c r="WQK49" s="126"/>
      <c r="WQL49" s="126"/>
      <c r="WQM49" s="126"/>
      <c r="WQN49" s="126"/>
      <c r="WQO49" s="126"/>
      <c r="WQP49" s="126"/>
      <c r="WQQ49" s="126"/>
      <c r="WQR49" s="126"/>
      <c r="WQS49" s="126"/>
      <c r="WQT49" s="126"/>
      <c r="WQU49" s="126"/>
      <c r="WQV49" s="126"/>
      <c r="WQW49" s="126"/>
      <c r="WQX49" s="126"/>
      <c r="WQY49" s="126"/>
      <c r="WQZ49" s="126"/>
      <c r="WRA49" s="126"/>
      <c r="WRB49" s="126"/>
      <c r="WRC49" s="126"/>
      <c r="WRD49" s="126"/>
      <c r="WRE49" s="126"/>
      <c r="WRF49" s="126"/>
      <c r="WRG49" s="126"/>
      <c r="WRH49" s="126"/>
      <c r="WRI49" s="126"/>
      <c r="WRJ49" s="126"/>
      <c r="WRK49" s="126"/>
      <c r="WRL49" s="126"/>
      <c r="WRM49" s="126"/>
      <c r="WRN49" s="126"/>
      <c r="WRO49" s="126"/>
      <c r="WRP49" s="126"/>
      <c r="WRQ49" s="126"/>
      <c r="WRR49" s="126"/>
      <c r="WRS49" s="126"/>
      <c r="WRT49" s="126"/>
      <c r="WRU49" s="126"/>
      <c r="WRV49" s="126"/>
      <c r="WRW49" s="126"/>
      <c r="WRX49" s="126"/>
      <c r="WRY49" s="126"/>
      <c r="WRZ49" s="126"/>
      <c r="WSA49" s="126"/>
      <c r="WSB49" s="126"/>
      <c r="WSC49" s="126"/>
      <c r="WSD49" s="126"/>
      <c r="WSE49" s="126"/>
      <c r="WSF49" s="126"/>
      <c r="WSG49" s="126"/>
      <c r="WSH49" s="126"/>
      <c r="WSI49" s="126"/>
      <c r="WSJ49" s="126"/>
      <c r="WSK49" s="126"/>
      <c r="WSL49" s="126"/>
      <c r="WSM49" s="126"/>
      <c r="WSN49" s="126"/>
      <c r="WSO49" s="126"/>
      <c r="WSP49" s="126"/>
      <c r="WSQ49" s="126"/>
      <c r="WSR49" s="126"/>
      <c r="WSS49" s="126"/>
      <c r="WST49" s="126"/>
      <c r="WSU49" s="126"/>
      <c r="WSV49" s="126"/>
      <c r="WSW49" s="126"/>
      <c r="WSX49" s="126"/>
      <c r="WSY49" s="126"/>
      <c r="WSZ49" s="126"/>
      <c r="WTA49" s="126"/>
      <c r="WTB49" s="126"/>
      <c r="WTC49" s="126"/>
      <c r="WTD49" s="126"/>
      <c r="WTE49" s="126"/>
      <c r="WTF49" s="126"/>
      <c r="WTG49" s="126"/>
      <c r="WTH49" s="126"/>
      <c r="WTI49" s="126"/>
      <c r="WTJ49" s="126"/>
      <c r="WTK49" s="126"/>
      <c r="WTL49" s="126"/>
      <c r="WTM49" s="126"/>
      <c r="WTN49" s="126"/>
      <c r="WTO49" s="126"/>
      <c r="WTP49" s="126"/>
      <c r="WTQ49" s="126"/>
      <c r="WTR49" s="126"/>
      <c r="WTS49" s="126"/>
      <c r="WTT49" s="126"/>
      <c r="WTU49" s="126"/>
      <c r="WTV49" s="126"/>
      <c r="WTW49" s="126"/>
      <c r="WTX49" s="126"/>
      <c r="WTY49" s="126"/>
      <c r="WTZ49" s="126"/>
      <c r="WUA49" s="126"/>
      <c r="WUB49" s="126"/>
      <c r="WUC49" s="126"/>
      <c r="WUD49" s="126"/>
      <c r="WUE49" s="126"/>
      <c r="WUF49" s="126"/>
      <c r="WUG49" s="126"/>
      <c r="WUH49" s="126"/>
      <c r="WUI49" s="126"/>
      <c r="WUJ49" s="126"/>
      <c r="WUK49" s="126"/>
      <c r="WUL49" s="126"/>
      <c r="WUM49" s="126"/>
      <c r="WUN49" s="126"/>
      <c r="WUO49" s="126"/>
      <c r="WUP49" s="126"/>
      <c r="WUQ49" s="126"/>
      <c r="WUR49" s="126"/>
      <c r="WUS49" s="126"/>
      <c r="WUT49" s="126"/>
      <c r="WUU49" s="126"/>
      <c r="WUV49" s="126"/>
      <c r="WUW49" s="126"/>
      <c r="WUX49" s="126"/>
      <c r="WUY49" s="126"/>
      <c r="WUZ49" s="126"/>
      <c r="WVA49" s="126"/>
      <c r="WVB49" s="126"/>
      <c r="WVC49" s="126"/>
      <c r="WVD49" s="126"/>
      <c r="WVE49" s="126"/>
      <c r="WVF49" s="126"/>
      <c r="WVG49" s="126"/>
      <c r="WVH49" s="126"/>
      <c r="WVI49" s="126"/>
      <c r="WVJ49" s="126"/>
      <c r="WVK49" s="126"/>
      <c r="WVL49" s="126"/>
      <c r="WVM49" s="126"/>
    </row>
    <row r="50" spans="1:16133" s="140" customFormat="1" x14ac:dyDescent="0.15">
      <c r="A50" s="126" t="s">
        <v>1219</v>
      </c>
      <c r="B50" s="126"/>
      <c r="C50" s="142"/>
      <c r="D50" s="126" t="s">
        <v>1220</v>
      </c>
      <c r="E50" s="152" t="s">
        <v>1207</v>
      </c>
      <c r="F50" s="142" t="s">
        <v>1221</v>
      </c>
      <c r="G50" s="142"/>
      <c r="H50" s="53" t="s">
        <v>263</v>
      </c>
      <c r="I50" s="53" t="s">
        <v>263</v>
      </c>
      <c r="J50" s="53" t="s">
        <v>263</v>
      </c>
      <c r="K50" s="53" t="s">
        <v>263</v>
      </c>
      <c r="L50" s="53" t="s">
        <v>263</v>
      </c>
      <c r="M50" s="140">
        <v>11.0909</v>
      </c>
      <c r="N50" s="140">
        <v>19.554300000000001</v>
      </c>
      <c r="O50" s="53" t="s">
        <v>263</v>
      </c>
      <c r="P50" s="171">
        <v>11.6074</v>
      </c>
      <c r="Q50" s="126"/>
      <c r="R50" s="151"/>
      <c r="S50" s="151"/>
      <c r="T50" s="126"/>
      <c r="U50" s="513"/>
      <c r="V50" s="402" t="s">
        <v>255</v>
      </c>
      <c r="W50" s="513">
        <v>3.6</v>
      </c>
      <c r="X50" s="513">
        <v>0.1</v>
      </c>
      <c r="Y50" s="481">
        <v>67</v>
      </c>
      <c r="Z50" s="481">
        <v>4</v>
      </c>
      <c r="AA50" s="481">
        <v>0.15</v>
      </c>
      <c r="AB50" s="481">
        <v>0.01</v>
      </c>
      <c r="AC50" s="481">
        <v>51</v>
      </c>
      <c r="AD50" s="481">
        <v>2</v>
      </c>
      <c r="AE50" s="480">
        <v>8.6999999999999993</v>
      </c>
      <c r="AF50" s="480">
        <v>0.2</v>
      </c>
      <c r="AG50" s="481">
        <v>25.4</v>
      </c>
      <c r="AH50" s="481">
        <v>0.7</v>
      </c>
      <c r="AI50" s="481">
        <v>0.82</v>
      </c>
      <c r="AJ50" s="481">
        <v>0.02</v>
      </c>
      <c r="AK50" s="481">
        <v>0.23</v>
      </c>
      <c r="AL50" s="481">
        <v>0.01</v>
      </c>
      <c r="AM50" s="488">
        <v>0.9</v>
      </c>
      <c r="AN50" s="481">
        <v>0.03</v>
      </c>
      <c r="AO50" s="481">
        <v>1.89</v>
      </c>
      <c r="AP50" s="481">
        <v>0.08</v>
      </c>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c r="BR50" s="126"/>
      <c r="BS50" s="126"/>
      <c r="BT50" s="126"/>
      <c r="BU50" s="126"/>
      <c r="BV50" s="126"/>
      <c r="BW50" s="126"/>
      <c r="BX50" s="126"/>
      <c r="BY50" s="126"/>
      <c r="BZ50" s="126"/>
      <c r="CA50" s="126"/>
      <c r="CB50" s="126"/>
      <c r="CC50" s="126"/>
      <c r="CD50" s="126"/>
      <c r="CE50" s="126"/>
      <c r="CF50" s="126"/>
      <c r="CG50" s="126"/>
      <c r="CH50" s="126"/>
      <c r="CI50" s="126"/>
      <c r="CJ50" s="126"/>
      <c r="CK50" s="126"/>
      <c r="CL50" s="126"/>
      <c r="CM50" s="126"/>
      <c r="CN50" s="126"/>
      <c r="CO50" s="126"/>
      <c r="CP50" s="126"/>
      <c r="CQ50" s="126"/>
      <c r="CR50" s="126"/>
      <c r="CS50" s="126"/>
      <c r="CT50" s="126"/>
      <c r="CU50" s="126"/>
      <c r="CV50" s="126"/>
      <c r="CW50" s="126"/>
      <c r="CX50" s="126"/>
      <c r="CY50" s="126"/>
      <c r="CZ50" s="126"/>
      <c r="DA50" s="126"/>
      <c r="DB50" s="126"/>
      <c r="DC50" s="126"/>
      <c r="DD50" s="126"/>
      <c r="DE50" s="126"/>
      <c r="DF50" s="126"/>
      <c r="DG50" s="126"/>
      <c r="DH50" s="126"/>
      <c r="DI50" s="126"/>
      <c r="DJ50" s="126"/>
      <c r="DK50" s="126"/>
      <c r="DL50" s="126"/>
      <c r="DM50" s="126"/>
      <c r="DN50" s="126"/>
      <c r="DO50" s="126"/>
      <c r="DP50" s="126"/>
      <c r="DQ50" s="126"/>
      <c r="DR50" s="126"/>
      <c r="DS50" s="126"/>
      <c r="DT50" s="126"/>
      <c r="DU50" s="126"/>
      <c r="DV50" s="126"/>
      <c r="DW50" s="126"/>
      <c r="DX50" s="126"/>
      <c r="DY50" s="126"/>
      <c r="DZ50" s="126"/>
      <c r="EA50" s="126"/>
      <c r="EB50" s="126"/>
      <c r="EC50" s="126"/>
      <c r="ED50" s="126"/>
      <c r="EE50" s="126"/>
      <c r="EF50" s="126"/>
      <c r="EG50" s="126"/>
      <c r="EH50" s="126"/>
      <c r="EI50" s="126"/>
      <c r="EJ50" s="126"/>
      <c r="EK50" s="126"/>
      <c r="EL50" s="126"/>
      <c r="EM50" s="126"/>
      <c r="EN50" s="126"/>
      <c r="EO50" s="126"/>
      <c r="EP50" s="126"/>
      <c r="EQ50" s="126"/>
      <c r="ER50" s="126"/>
      <c r="ES50" s="126"/>
      <c r="ET50" s="126"/>
      <c r="EU50" s="126"/>
      <c r="EV50" s="126"/>
      <c r="EW50" s="126"/>
      <c r="EX50" s="126"/>
      <c r="EY50" s="126"/>
      <c r="EZ50" s="126"/>
      <c r="FA50" s="126"/>
      <c r="FB50" s="126"/>
      <c r="FC50" s="126"/>
      <c r="FD50" s="126"/>
      <c r="FE50" s="126"/>
      <c r="FF50" s="126"/>
      <c r="FG50" s="126"/>
      <c r="FH50" s="126"/>
      <c r="FI50" s="126"/>
      <c r="FJ50" s="126"/>
      <c r="FK50" s="126"/>
      <c r="FL50" s="126"/>
      <c r="FM50" s="126"/>
      <c r="FN50" s="126"/>
      <c r="FO50" s="126"/>
      <c r="FP50" s="126"/>
      <c r="FQ50" s="126"/>
      <c r="FR50" s="126"/>
      <c r="FS50" s="126"/>
      <c r="FT50" s="126"/>
      <c r="FU50" s="126"/>
      <c r="FV50" s="126"/>
      <c r="FW50" s="126"/>
      <c r="FX50" s="126"/>
      <c r="FY50" s="126"/>
      <c r="FZ50" s="126"/>
      <c r="GA50" s="126"/>
      <c r="GB50" s="126"/>
      <c r="GC50" s="126"/>
      <c r="GD50" s="126"/>
      <c r="GE50" s="126"/>
      <c r="GF50" s="126"/>
      <c r="GG50" s="126"/>
      <c r="GH50" s="126"/>
      <c r="GI50" s="126"/>
      <c r="GJ50" s="126"/>
      <c r="GK50" s="126"/>
      <c r="GL50" s="126"/>
      <c r="GM50" s="126"/>
      <c r="GN50" s="126"/>
      <c r="GO50" s="126"/>
      <c r="GP50" s="126"/>
      <c r="GQ50" s="126"/>
      <c r="GR50" s="126"/>
      <c r="GS50" s="126"/>
      <c r="GT50" s="126"/>
      <c r="GU50" s="126"/>
      <c r="GV50" s="126"/>
      <c r="GW50" s="126"/>
      <c r="GX50" s="126"/>
      <c r="GY50" s="126"/>
      <c r="GZ50" s="126"/>
      <c r="HA50" s="126"/>
      <c r="HB50" s="126"/>
      <c r="HC50" s="126"/>
      <c r="HD50" s="126"/>
      <c r="HE50" s="126"/>
      <c r="HF50" s="126"/>
      <c r="HG50" s="126"/>
      <c r="HH50" s="126"/>
      <c r="HI50" s="126"/>
      <c r="HJ50" s="126"/>
      <c r="HK50" s="126"/>
      <c r="HL50" s="126"/>
      <c r="HM50" s="126"/>
      <c r="HN50" s="126"/>
      <c r="HO50" s="126"/>
      <c r="HP50" s="126"/>
      <c r="HQ50" s="126"/>
      <c r="HR50" s="126"/>
      <c r="HS50" s="126"/>
      <c r="HT50" s="126"/>
      <c r="HU50" s="126"/>
      <c r="HV50" s="126"/>
      <c r="HW50" s="126"/>
      <c r="HX50" s="126"/>
      <c r="HY50" s="126"/>
      <c r="HZ50" s="126"/>
      <c r="IA50" s="126"/>
      <c r="IB50" s="126"/>
      <c r="IC50" s="126"/>
      <c r="ID50" s="126"/>
      <c r="IE50" s="126"/>
      <c r="IF50" s="126"/>
      <c r="IG50" s="126"/>
      <c r="IH50" s="126"/>
      <c r="II50" s="126"/>
      <c r="IJ50" s="126"/>
      <c r="IK50" s="126"/>
      <c r="IL50" s="126"/>
      <c r="IM50" s="126"/>
      <c r="IN50" s="126"/>
      <c r="IO50" s="126"/>
      <c r="IP50" s="126"/>
      <c r="IQ50" s="126"/>
      <c r="IR50" s="126"/>
      <c r="IS50" s="126"/>
      <c r="IT50" s="126"/>
      <c r="IU50" s="126"/>
      <c r="IV50" s="126"/>
      <c r="IW50" s="126"/>
      <c r="IX50" s="126"/>
      <c r="IY50" s="126"/>
      <c r="IZ50" s="126"/>
      <c r="JA50" s="126"/>
      <c r="JB50" s="126"/>
      <c r="JC50" s="126"/>
      <c r="JD50" s="126"/>
      <c r="JE50" s="126"/>
      <c r="JF50" s="126"/>
      <c r="JG50" s="126"/>
      <c r="JH50" s="126"/>
      <c r="JI50" s="126"/>
      <c r="JJ50" s="126"/>
      <c r="JK50" s="126"/>
      <c r="JL50" s="126"/>
      <c r="JM50" s="126"/>
      <c r="JN50" s="126"/>
      <c r="JO50" s="126"/>
      <c r="JP50" s="126"/>
      <c r="JQ50" s="126"/>
      <c r="JR50" s="126"/>
      <c r="JS50" s="126"/>
      <c r="JT50" s="126"/>
      <c r="JU50" s="126"/>
      <c r="JV50" s="126"/>
      <c r="JW50" s="126"/>
      <c r="JX50" s="126"/>
      <c r="JY50" s="126"/>
      <c r="JZ50" s="126"/>
      <c r="KA50" s="126"/>
      <c r="KB50" s="126"/>
      <c r="KC50" s="126"/>
      <c r="KD50" s="126"/>
      <c r="KE50" s="126"/>
      <c r="KF50" s="126"/>
      <c r="KG50" s="126"/>
      <c r="KH50" s="126"/>
      <c r="KI50" s="126"/>
      <c r="KJ50" s="126"/>
      <c r="KK50" s="126"/>
      <c r="KL50" s="126"/>
      <c r="KM50" s="126"/>
      <c r="KN50" s="126"/>
      <c r="KO50" s="126"/>
      <c r="KP50" s="126"/>
      <c r="KQ50" s="126"/>
      <c r="KR50" s="126"/>
      <c r="KS50" s="126"/>
      <c r="KT50" s="126"/>
      <c r="KU50" s="126"/>
      <c r="KV50" s="126"/>
      <c r="KW50" s="126"/>
      <c r="KX50" s="126"/>
      <c r="KY50" s="126"/>
      <c r="KZ50" s="126"/>
      <c r="LA50" s="126"/>
      <c r="LB50" s="126"/>
      <c r="LC50" s="126"/>
      <c r="LD50" s="126"/>
      <c r="LE50" s="126"/>
      <c r="LF50" s="126"/>
      <c r="LG50" s="126"/>
      <c r="LH50" s="126"/>
      <c r="LI50" s="126"/>
      <c r="LJ50" s="126"/>
      <c r="LK50" s="126"/>
      <c r="LL50" s="126"/>
      <c r="LM50" s="126"/>
      <c r="LN50" s="126"/>
      <c r="LO50" s="126"/>
      <c r="LP50" s="126"/>
      <c r="LQ50" s="126"/>
      <c r="LR50" s="126"/>
      <c r="LS50" s="126"/>
      <c r="LT50" s="126"/>
      <c r="LU50" s="126"/>
      <c r="LV50" s="126"/>
      <c r="LW50" s="126"/>
      <c r="LX50" s="126"/>
      <c r="LY50" s="126"/>
      <c r="LZ50" s="126"/>
      <c r="MA50" s="126"/>
      <c r="MB50" s="126"/>
      <c r="MC50" s="126"/>
      <c r="MD50" s="126"/>
      <c r="ME50" s="126"/>
      <c r="MF50" s="126"/>
      <c r="MG50" s="126"/>
      <c r="MH50" s="126"/>
      <c r="MI50" s="126"/>
      <c r="MJ50" s="126"/>
      <c r="MK50" s="126"/>
      <c r="ML50" s="126"/>
      <c r="MM50" s="126"/>
      <c r="MN50" s="126"/>
      <c r="MO50" s="126"/>
      <c r="MP50" s="126"/>
      <c r="MQ50" s="126"/>
      <c r="MR50" s="126"/>
      <c r="MS50" s="126"/>
      <c r="MT50" s="126"/>
      <c r="MU50" s="126"/>
      <c r="MV50" s="126"/>
      <c r="MW50" s="126"/>
      <c r="MX50" s="126"/>
      <c r="MY50" s="126"/>
      <c r="MZ50" s="126"/>
      <c r="NA50" s="126"/>
      <c r="NB50" s="126"/>
      <c r="NC50" s="126"/>
      <c r="ND50" s="126"/>
      <c r="NE50" s="126"/>
      <c r="NF50" s="126"/>
      <c r="NG50" s="126"/>
      <c r="NH50" s="126"/>
      <c r="NI50" s="126"/>
      <c r="NJ50" s="126"/>
      <c r="NK50" s="126"/>
      <c r="NL50" s="126"/>
      <c r="NM50" s="126"/>
      <c r="NN50" s="126"/>
      <c r="NO50" s="126"/>
      <c r="NP50" s="126"/>
      <c r="NQ50" s="126"/>
      <c r="NR50" s="126"/>
      <c r="NS50" s="126"/>
      <c r="NT50" s="126"/>
      <c r="NU50" s="126"/>
      <c r="NV50" s="126"/>
      <c r="NW50" s="126"/>
      <c r="NX50" s="126"/>
      <c r="NY50" s="126"/>
      <c r="NZ50" s="126"/>
      <c r="OA50" s="126"/>
      <c r="OB50" s="126"/>
      <c r="OC50" s="126"/>
      <c r="OD50" s="126"/>
      <c r="OE50" s="126"/>
      <c r="OF50" s="126"/>
      <c r="OG50" s="126"/>
      <c r="OH50" s="126"/>
      <c r="OI50" s="126"/>
      <c r="OJ50" s="126"/>
      <c r="OK50" s="126"/>
      <c r="OL50" s="126"/>
      <c r="OM50" s="126"/>
      <c r="ON50" s="126"/>
      <c r="OO50" s="126"/>
      <c r="OP50" s="126"/>
      <c r="OQ50" s="126"/>
      <c r="OR50" s="126"/>
      <c r="OS50" s="126"/>
      <c r="OT50" s="126"/>
      <c r="OU50" s="126"/>
      <c r="OV50" s="126"/>
      <c r="OW50" s="126"/>
      <c r="OX50" s="126"/>
      <c r="OY50" s="126"/>
      <c r="OZ50" s="126"/>
      <c r="PA50" s="126"/>
      <c r="PB50" s="126"/>
      <c r="PC50" s="126"/>
      <c r="PD50" s="126"/>
      <c r="PE50" s="126"/>
      <c r="PF50" s="126"/>
      <c r="PG50" s="126"/>
      <c r="PH50" s="126"/>
      <c r="PI50" s="126"/>
      <c r="PJ50" s="126"/>
      <c r="PK50" s="126"/>
      <c r="PL50" s="126"/>
      <c r="PM50" s="126"/>
      <c r="PN50" s="126"/>
      <c r="PO50" s="126"/>
      <c r="PP50" s="126"/>
      <c r="PQ50" s="126"/>
      <c r="PR50" s="126"/>
      <c r="PS50" s="126"/>
      <c r="PT50" s="126"/>
      <c r="PU50" s="126"/>
      <c r="PV50" s="126"/>
      <c r="PW50" s="126"/>
      <c r="PX50" s="126"/>
      <c r="PY50" s="126"/>
      <c r="PZ50" s="126"/>
      <c r="QA50" s="126"/>
      <c r="QB50" s="126"/>
      <c r="QC50" s="126"/>
      <c r="QD50" s="126"/>
      <c r="QE50" s="126"/>
      <c r="QF50" s="126"/>
      <c r="QG50" s="126"/>
      <c r="QH50" s="126"/>
      <c r="QI50" s="126"/>
      <c r="QJ50" s="126"/>
      <c r="QK50" s="126"/>
      <c r="QL50" s="126"/>
      <c r="QM50" s="126"/>
      <c r="QN50" s="126"/>
      <c r="QO50" s="126"/>
      <c r="QP50" s="126"/>
      <c r="QQ50" s="126"/>
      <c r="QR50" s="126"/>
      <c r="QS50" s="126"/>
      <c r="QT50" s="126"/>
      <c r="QU50" s="126"/>
      <c r="QV50" s="126"/>
      <c r="QW50" s="126"/>
      <c r="QX50" s="126"/>
      <c r="QY50" s="126"/>
      <c r="QZ50" s="126"/>
      <c r="RA50" s="126"/>
      <c r="RB50" s="126"/>
      <c r="RC50" s="126"/>
      <c r="RD50" s="126"/>
      <c r="RE50" s="126"/>
      <c r="RF50" s="126"/>
      <c r="RG50" s="126"/>
      <c r="RH50" s="126"/>
      <c r="RI50" s="126"/>
      <c r="RJ50" s="126"/>
      <c r="RK50" s="126"/>
      <c r="RL50" s="126"/>
      <c r="RM50" s="126"/>
      <c r="RN50" s="126"/>
      <c r="RO50" s="126"/>
      <c r="RP50" s="126"/>
      <c r="RQ50" s="126"/>
      <c r="RR50" s="126"/>
      <c r="RS50" s="126"/>
      <c r="RT50" s="126"/>
      <c r="RU50" s="126"/>
      <c r="RV50" s="126"/>
      <c r="RW50" s="126"/>
      <c r="RX50" s="126"/>
      <c r="RY50" s="126"/>
      <c r="RZ50" s="126"/>
      <c r="SA50" s="126"/>
      <c r="SB50" s="126"/>
      <c r="SC50" s="126"/>
      <c r="SD50" s="126"/>
      <c r="SE50" s="126"/>
      <c r="SF50" s="126"/>
      <c r="SG50" s="126"/>
      <c r="SH50" s="126"/>
      <c r="SI50" s="126"/>
      <c r="SJ50" s="126"/>
      <c r="SK50" s="126"/>
      <c r="SL50" s="126"/>
      <c r="SM50" s="126"/>
      <c r="SN50" s="126"/>
      <c r="SO50" s="126"/>
      <c r="SP50" s="126"/>
      <c r="SQ50" s="126"/>
      <c r="SR50" s="126"/>
      <c r="SS50" s="126"/>
      <c r="ST50" s="126"/>
      <c r="SU50" s="126"/>
      <c r="SV50" s="126"/>
      <c r="SW50" s="126"/>
      <c r="SX50" s="126"/>
      <c r="SY50" s="126"/>
      <c r="SZ50" s="126"/>
      <c r="TA50" s="126"/>
      <c r="TB50" s="126"/>
      <c r="TC50" s="126"/>
      <c r="TD50" s="126"/>
      <c r="TE50" s="126"/>
      <c r="TF50" s="126"/>
      <c r="TG50" s="126"/>
      <c r="TH50" s="126"/>
      <c r="TI50" s="126"/>
      <c r="TJ50" s="126"/>
      <c r="TK50" s="126"/>
      <c r="TL50" s="126"/>
      <c r="TM50" s="126"/>
      <c r="TN50" s="126"/>
      <c r="TO50" s="126"/>
      <c r="TP50" s="126"/>
      <c r="TQ50" s="126"/>
      <c r="TR50" s="126"/>
      <c r="TS50" s="126"/>
      <c r="TT50" s="126"/>
      <c r="TU50" s="126"/>
      <c r="TV50" s="126"/>
      <c r="TW50" s="126"/>
      <c r="TX50" s="126"/>
      <c r="TY50" s="126"/>
      <c r="TZ50" s="126"/>
      <c r="UA50" s="126"/>
      <c r="UB50" s="126"/>
      <c r="UC50" s="126"/>
      <c r="UD50" s="126"/>
      <c r="UE50" s="126"/>
      <c r="UF50" s="126"/>
      <c r="UG50" s="126"/>
      <c r="UH50" s="126"/>
      <c r="UI50" s="126"/>
      <c r="UJ50" s="126"/>
      <c r="UK50" s="126"/>
      <c r="UL50" s="126"/>
      <c r="UM50" s="126"/>
      <c r="UN50" s="126"/>
      <c r="UO50" s="126"/>
      <c r="UP50" s="126"/>
      <c r="UQ50" s="126"/>
      <c r="UR50" s="126"/>
      <c r="US50" s="126"/>
      <c r="UT50" s="126"/>
      <c r="UU50" s="126"/>
      <c r="UV50" s="126"/>
      <c r="UW50" s="126"/>
      <c r="UX50" s="126"/>
      <c r="UY50" s="126"/>
      <c r="UZ50" s="126"/>
      <c r="VA50" s="126"/>
      <c r="VB50" s="126"/>
      <c r="VC50" s="126"/>
      <c r="VD50" s="126"/>
      <c r="VE50" s="126"/>
      <c r="VF50" s="126"/>
      <c r="VG50" s="126"/>
      <c r="VH50" s="126"/>
      <c r="VI50" s="126"/>
      <c r="VJ50" s="126"/>
      <c r="VK50" s="126"/>
      <c r="VL50" s="126"/>
      <c r="VM50" s="126"/>
      <c r="VN50" s="126"/>
      <c r="VO50" s="126"/>
      <c r="VP50" s="126"/>
      <c r="VQ50" s="126"/>
      <c r="VR50" s="126"/>
      <c r="VS50" s="126"/>
      <c r="VT50" s="126"/>
      <c r="VU50" s="126"/>
      <c r="VV50" s="126"/>
      <c r="VW50" s="126"/>
      <c r="VX50" s="126"/>
      <c r="VY50" s="126"/>
      <c r="VZ50" s="126"/>
      <c r="WA50" s="126"/>
      <c r="WB50" s="126"/>
      <c r="WC50" s="126"/>
      <c r="WD50" s="126"/>
      <c r="WE50" s="126"/>
      <c r="WF50" s="126"/>
      <c r="WG50" s="126"/>
      <c r="WH50" s="126"/>
      <c r="WI50" s="126"/>
      <c r="WJ50" s="126"/>
      <c r="WK50" s="126"/>
      <c r="WL50" s="126"/>
      <c r="WM50" s="126"/>
      <c r="WN50" s="126"/>
      <c r="WO50" s="126"/>
      <c r="WP50" s="126"/>
      <c r="WQ50" s="126"/>
      <c r="WR50" s="126"/>
      <c r="WS50" s="126"/>
      <c r="WT50" s="126"/>
      <c r="WU50" s="126"/>
      <c r="WV50" s="126"/>
      <c r="WW50" s="126"/>
      <c r="WX50" s="126"/>
      <c r="WY50" s="126"/>
      <c r="WZ50" s="126"/>
      <c r="XA50" s="126"/>
      <c r="XB50" s="126"/>
      <c r="XC50" s="126"/>
      <c r="XD50" s="126"/>
      <c r="XE50" s="126"/>
      <c r="XF50" s="126"/>
      <c r="XG50" s="126"/>
      <c r="XH50" s="126"/>
      <c r="XI50" s="126"/>
      <c r="XJ50" s="126"/>
      <c r="XK50" s="126"/>
      <c r="XL50" s="126"/>
      <c r="XM50" s="126"/>
      <c r="XN50" s="126"/>
      <c r="XO50" s="126"/>
      <c r="XP50" s="126"/>
      <c r="XQ50" s="126"/>
      <c r="XR50" s="126"/>
      <c r="XS50" s="126"/>
      <c r="XT50" s="126"/>
      <c r="XU50" s="126"/>
      <c r="XV50" s="126"/>
      <c r="XW50" s="126"/>
      <c r="XX50" s="126"/>
      <c r="XY50" s="126"/>
      <c r="XZ50" s="126"/>
      <c r="YA50" s="126"/>
      <c r="YB50" s="126"/>
      <c r="YC50" s="126"/>
      <c r="YD50" s="126"/>
      <c r="YE50" s="126"/>
      <c r="YF50" s="126"/>
      <c r="YG50" s="126"/>
      <c r="YH50" s="126"/>
      <c r="YI50" s="126"/>
      <c r="YJ50" s="126"/>
      <c r="YK50" s="126"/>
      <c r="YL50" s="126"/>
      <c r="YM50" s="126"/>
      <c r="YN50" s="126"/>
      <c r="YO50" s="126"/>
      <c r="YP50" s="126"/>
      <c r="YQ50" s="126"/>
      <c r="YR50" s="126"/>
      <c r="YS50" s="126"/>
      <c r="YT50" s="126"/>
      <c r="YU50" s="126"/>
      <c r="YV50" s="126"/>
      <c r="YW50" s="126"/>
      <c r="YX50" s="126"/>
      <c r="YY50" s="126"/>
      <c r="YZ50" s="126"/>
      <c r="ZA50" s="126"/>
      <c r="ZB50" s="126"/>
      <c r="ZC50" s="126"/>
      <c r="ZD50" s="126"/>
      <c r="ZE50" s="126"/>
      <c r="ZF50" s="126"/>
      <c r="ZG50" s="126"/>
      <c r="ZH50" s="126"/>
      <c r="ZI50" s="126"/>
      <c r="ZJ50" s="126"/>
      <c r="ZK50" s="126"/>
      <c r="ZL50" s="126"/>
      <c r="ZM50" s="126"/>
      <c r="ZN50" s="126"/>
      <c r="ZO50" s="126"/>
      <c r="ZP50" s="126"/>
      <c r="ZQ50" s="126"/>
      <c r="ZR50" s="126"/>
      <c r="ZS50" s="126"/>
      <c r="ZT50" s="126"/>
      <c r="ZU50" s="126"/>
      <c r="ZV50" s="126"/>
      <c r="ZW50" s="126"/>
      <c r="ZX50" s="126"/>
      <c r="ZY50" s="126"/>
      <c r="ZZ50" s="126"/>
      <c r="AAA50" s="126"/>
      <c r="AAB50" s="126"/>
      <c r="AAC50" s="126"/>
      <c r="AAD50" s="126"/>
      <c r="AAE50" s="126"/>
      <c r="AAF50" s="126"/>
      <c r="AAG50" s="126"/>
      <c r="AAH50" s="126"/>
      <c r="AAI50" s="126"/>
      <c r="AAJ50" s="126"/>
      <c r="AAK50" s="126"/>
      <c r="AAL50" s="126"/>
      <c r="AAM50" s="126"/>
      <c r="AAN50" s="126"/>
      <c r="AAO50" s="126"/>
      <c r="AAP50" s="126"/>
      <c r="AAQ50" s="126"/>
      <c r="AAR50" s="126"/>
      <c r="AAS50" s="126"/>
      <c r="AAT50" s="126"/>
      <c r="AAU50" s="126"/>
      <c r="AAV50" s="126"/>
      <c r="AAW50" s="126"/>
      <c r="AAX50" s="126"/>
      <c r="AAY50" s="126"/>
      <c r="AAZ50" s="126"/>
      <c r="ABA50" s="126"/>
      <c r="ABB50" s="126"/>
      <c r="ABC50" s="126"/>
      <c r="ABD50" s="126"/>
      <c r="ABE50" s="126"/>
      <c r="ABF50" s="126"/>
      <c r="ABG50" s="126"/>
      <c r="ABH50" s="126"/>
      <c r="ABI50" s="126"/>
      <c r="ABJ50" s="126"/>
      <c r="ABK50" s="126"/>
      <c r="ABL50" s="126"/>
      <c r="ABM50" s="126"/>
      <c r="ABN50" s="126"/>
      <c r="ABO50" s="126"/>
      <c r="ABP50" s="126"/>
      <c r="ABQ50" s="126"/>
      <c r="ABR50" s="126"/>
      <c r="ABS50" s="126"/>
      <c r="ABT50" s="126"/>
      <c r="ABU50" s="126"/>
      <c r="ABV50" s="126"/>
      <c r="ABW50" s="126"/>
      <c r="ABX50" s="126"/>
      <c r="ABY50" s="126"/>
      <c r="ABZ50" s="126"/>
      <c r="ACA50" s="126"/>
      <c r="ACB50" s="126"/>
      <c r="ACC50" s="126"/>
      <c r="ACD50" s="126"/>
      <c r="ACE50" s="126"/>
      <c r="ACF50" s="126"/>
      <c r="ACG50" s="126"/>
      <c r="ACH50" s="126"/>
      <c r="ACI50" s="126"/>
      <c r="ACJ50" s="126"/>
      <c r="ACK50" s="126"/>
      <c r="ACL50" s="126"/>
      <c r="ACM50" s="126"/>
      <c r="ACN50" s="126"/>
      <c r="ACO50" s="126"/>
      <c r="ACP50" s="126"/>
      <c r="ACQ50" s="126"/>
      <c r="ACR50" s="126"/>
      <c r="ACS50" s="126"/>
      <c r="ACT50" s="126"/>
      <c r="ACU50" s="126"/>
      <c r="ACV50" s="126"/>
      <c r="ACW50" s="126"/>
      <c r="ACX50" s="126"/>
      <c r="ACY50" s="126"/>
      <c r="ACZ50" s="126"/>
      <c r="ADA50" s="126"/>
      <c r="ADB50" s="126"/>
      <c r="ADC50" s="126"/>
      <c r="ADD50" s="126"/>
      <c r="ADE50" s="126"/>
      <c r="ADF50" s="126"/>
      <c r="ADG50" s="126"/>
      <c r="ADH50" s="126"/>
      <c r="ADI50" s="126"/>
      <c r="ADJ50" s="126"/>
      <c r="ADK50" s="126"/>
      <c r="ADL50" s="126"/>
      <c r="ADM50" s="126"/>
      <c r="ADN50" s="126"/>
      <c r="ADO50" s="126"/>
      <c r="ADP50" s="126"/>
      <c r="ADQ50" s="126"/>
      <c r="ADR50" s="126"/>
      <c r="ADS50" s="126"/>
      <c r="ADT50" s="126"/>
      <c r="ADU50" s="126"/>
      <c r="ADV50" s="126"/>
      <c r="ADW50" s="126"/>
      <c r="ADX50" s="126"/>
      <c r="ADY50" s="126"/>
      <c r="ADZ50" s="126"/>
      <c r="AEA50" s="126"/>
      <c r="AEB50" s="126"/>
      <c r="AEC50" s="126"/>
      <c r="AED50" s="126"/>
      <c r="AEE50" s="126"/>
      <c r="AEF50" s="126"/>
      <c r="AEG50" s="126"/>
      <c r="AEH50" s="126"/>
      <c r="AEI50" s="126"/>
      <c r="AEJ50" s="126"/>
      <c r="AEK50" s="126"/>
      <c r="AEL50" s="126"/>
      <c r="AEM50" s="126"/>
      <c r="AEN50" s="126"/>
      <c r="AEO50" s="126"/>
      <c r="AEP50" s="126"/>
      <c r="AEQ50" s="126"/>
      <c r="AER50" s="126"/>
      <c r="AES50" s="126"/>
      <c r="AET50" s="126"/>
      <c r="AEU50" s="126"/>
      <c r="AEV50" s="126"/>
      <c r="AEW50" s="126"/>
      <c r="AEX50" s="126"/>
      <c r="AEY50" s="126"/>
      <c r="AEZ50" s="126"/>
      <c r="AFA50" s="126"/>
      <c r="AFB50" s="126"/>
      <c r="AFC50" s="126"/>
      <c r="AFD50" s="126"/>
      <c r="AFE50" s="126"/>
      <c r="AFF50" s="126"/>
      <c r="AFG50" s="126"/>
      <c r="AFH50" s="126"/>
      <c r="AFI50" s="126"/>
      <c r="AFJ50" s="126"/>
      <c r="AFK50" s="126"/>
      <c r="AFL50" s="126"/>
      <c r="AFM50" s="126"/>
      <c r="AFN50" s="126"/>
      <c r="AFO50" s="126"/>
      <c r="AFP50" s="126"/>
      <c r="AFQ50" s="126"/>
      <c r="AFR50" s="126"/>
      <c r="AFS50" s="126"/>
      <c r="AFT50" s="126"/>
      <c r="AFU50" s="126"/>
      <c r="AFV50" s="126"/>
      <c r="AFW50" s="126"/>
      <c r="AFX50" s="126"/>
      <c r="AFY50" s="126"/>
      <c r="AFZ50" s="126"/>
      <c r="AGA50" s="126"/>
      <c r="AGB50" s="126"/>
      <c r="AGC50" s="126"/>
      <c r="AGD50" s="126"/>
      <c r="AGE50" s="126"/>
      <c r="AGF50" s="126"/>
      <c r="AGG50" s="126"/>
      <c r="AGH50" s="126"/>
      <c r="AGI50" s="126"/>
      <c r="AGJ50" s="126"/>
      <c r="AGK50" s="126"/>
      <c r="AGL50" s="126"/>
      <c r="AGM50" s="126"/>
      <c r="AGN50" s="126"/>
      <c r="AGO50" s="126"/>
      <c r="AGP50" s="126"/>
      <c r="AGQ50" s="126"/>
      <c r="AGR50" s="126"/>
      <c r="AGS50" s="126"/>
      <c r="AGT50" s="126"/>
      <c r="AGU50" s="126"/>
      <c r="AGV50" s="126"/>
      <c r="AGW50" s="126"/>
      <c r="AGX50" s="126"/>
      <c r="AGY50" s="126"/>
      <c r="AGZ50" s="126"/>
      <c r="AHA50" s="126"/>
      <c r="AHB50" s="126"/>
      <c r="AHC50" s="126"/>
      <c r="AHD50" s="126"/>
      <c r="AHE50" s="126"/>
      <c r="AHF50" s="126"/>
      <c r="AHG50" s="126"/>
      <c r="AHH50" s="126"/>
      <c r="AHI50" s="126"/>
      <c r="AHJ50" s="126"/>
      <c r="AHK50" s="126"/>
      <c r="AHL50" s="126"/>
      <c r="AHM50" s="126"/>
      <c r="AHN50" s="126"/>
      <c r="AHO50" s="126"/>
      <c r="AHP50" s="126"/>
      <c r="AHQ50" s="126"/>
      <c r="AHR50" s="126"/>
      <c r="AHS50" s="126"/>
      <c r="AHT50" s="126"/>
      <c r="AHU50" s="126"/>
      <c r="AHV50" s="126"/>
      <c r="AHW50" s="126"/>
      <c r="AHX50" s="126"/>
      <c r="AHY50" s="126"/>
      <c r="AHZ50" s="126"/>
      <c r="AIA50" s="126"/>
      <c r="AIB50" s="126"/>
      <c r="AIC50" s="126"/>
      <c r="AID50" s="126"/>
      <c r="AIE50" s="126"/>
      <c r="AIF50" s="126"/>
      <c r="AIG50" s="126"/>
      <c r="AIH50" s="126"/>
      <c r="AII50" s="126"/>
      <c r="AIJ50" s="126"/>
      <c r="AIK50" s="126"/>
      <c r="AIL50" s="126"/>
      <c r="AIM50" s="126"/>
      <c r="AIN50" s="126"/>
      <c r="AIO50" s="126"/>
      <c r="AIP50" s="126"/>
      <c r="AIQ50" s="126"/>
      <c r="AIR50" s="126"/>
      <c r="AIS50" s="126"/>
      <c r="AIT50" s="126"/>
      <c r="AIU50" s="126"/>
      <c r="AIV50" s="126"/>
      <c r="AIW50" s="126"/>
      <c r="AIX50" s="126"/>
      <c r="AIY50" s="126"/>
      <c r="AIZ50" s="126"/>
      <c r="AJA50" s="126"/>
      <c r="AJB50" s="126"/>
      <c r="AJC50" s="126"/>
      <c r="AJD50" s="126"/>
      <c r="AJE50" s="126"/>
      <c r="AJF50" s="126"/>
      <c r="AJG50" s="126"/>
      <c r="AJH50" s="126"/>
      <c r="AJI50" s="126"/>
      <c r="AJJ50" s="126"/>
      <c r="AJK50" s="126"/>
      <c r="AJL50" s="126"/>
      <c r="AJM50" s="126"/>
      <c r="AJN50" s="126"/>
      <c r="AJO50" s="126"/>
      <c r="AJP50" s="126"/>
      <c r="AJQ50" s="126"/>
      <c r="AJR50" s="126"/>
      <c r="AJS50" s="126"/>
      <c r="AJT50" s="126"/>
      <c r="AJU50" s="126"/>
      <c r="AJV50" s="126"/>
      <c r="AJW50" s="126"/>
      <c r="AJX50" s="126"/>
      <c r="AJY50" s="126"/>
      <c r="AJZ50" s="126"/>
      <c r="AKA50" s="126"/>
      <c r="AKB50" s="126"/>
      <c r="AKC50" s="126"/>
      <c r="AKD50" s="126"/>
      <c r="AKE50" s="126"/>
      <c r="AKF50" s="126"/>
      <c r="AKG50" s="126"/>
      <c r="AKH50" s="126"/>
      <c r="AKI50" s="126"/>
      <c r="AKJ50" s="126"/>
      <c r="AKK50" s="126"/>
      <c r="AKL50" s="126"/>
      <c r="AKM50" s="126"/>
      <c r="AKN50" s="126"/>
      <c r="AKO50" s="126"/>
      <c r="AKP50" s="126"/>
      <c r="AKQ50" s="126"/>
      <c r="AKR50" s="126"/>
      <c r="AKS50" s="126"/>
      <c r="AKT50" s="126"/>
      <c r="AKU50" s="126"/>
      <c r="AKV50" s="126"/>
      <c r="AKW50" s="126"/>
      <c r="AKX50" s="126"/>
      <c r="AKY50" s="126"/>
      <c r="AKZ50" s="126"/>
      <c r="ALA50" s="126"/>
      <c r="ALB50" s="126"/>
      <c r="ALC50" s="126"/>
      <c r="ALD50" s="126"/>
      <c r="ALE50" s="126"/>
      <c r="ALF50" s="126"/>
      <c r="ALG50" s="126"/>
      <c r="ALH50" s="126"/>
      <c r="ALI50" s="126"/>
      <c r="ALJ50" s="126"/>
      <c r="ALK50" s="126"/>
      <c r="ALL50" s="126"/>
      <c r="ALM50" s="126"/>
      <c r="ALN50" s="126"/>
      <c r="ALO50" s="126"/>
      <c r="ALP50" s="126"/>
      <c r="ALQ50" s="126"/>
      <c r="ALR50" s="126"/>
      <c r="ALS50" s="126"/>
      <c r="ALT50" s="126"/>
      <c r="ALU50" s="126"/>
      <c r="ALV50" s="126"/>
      <c r="ALW50" s="126"/>
      <c r="ALX50" s="126"/>
      <c r="ALY50" s="126"/>
      <c r="ALZ50" s="126"/>
      <c r="AMA50" s="126"/>
      <c r="AMB50" s="126"/>
      <c r="AMC50" s="126"/>
      <c r="AMD50" s="126"/>
      <c r="AME50" s="126"/>
      <c r="AMF50" s="126"/>
      <c r="AMG50" s="126"/>
      <c r="AMH50" s="126"/>
      <c r="AMI50" s="126"/>
      <c r="AMJ50" s="126"/>
      <c r="AMK50" s="126"/>
      <c r="AML50" s="126"/>
      <c r="AMM50" s="126"/>
      <c r="AMN50" s="126"/>
      <c r="AMO50" s="126"/>
      <c r="AMP50" s="126"/>
      <c r="AMQ50" s="126"/>
      <c r="AMR50" s="126"/>
      <c r="AMS50" s="126"/>
      <c r="AMT50" s="126"/>
      <c r="AMU50" s="126"/>
      <c r="AMV50" s="126"/>
      <c r="AMW50" s="126"/>
      <c r="AMX50" s="126"/>
      <c r="AMY50" s="126"/>
      <c r="AMZ50" s="126"/>
      <c r="ANA50" s="126"/>
      <c r="ANB50" s="126"/>
      <c r="ANC50" s="126"/>
      <c r="AND50" s="126"/>
      <c r="ANE50" s="126"/>
      <c r="ANF50" s="126"/>
      <c r="ANG50" s="126"/>
      <c r="ANH50" s="126"/>
      <c r="ANI50" s="126"/>
      <c r="ANJ50" s="126"/>
      <c r="ANK50" s="126"/>
      <c r="ANL50" s="126"/>
      <c r="ANM50" s="126"/>
      <c r="ANN50" s="126"/>
      <c r="ANO50" s="126"/>
      <c r="ANP50" s="126"/>
      <c r="ANQ50" s="126"/>
      <c r="ANR50" s="126"/>
      <c r="ANS50" s="126"/>
      <c r="ANT50" s="126"/>
      <c r="ANU50" s="126"/>
      <c r="ANV50" s="126"/>
      <c r="ANW50" s="126"/>
      <c r="ANX50" s="126"/>
      <c r="ANY50" s="126"/>
      <c r="ANZ50" s="126"/>
      <c r="AOA50" s="126"/>
      <c r="AOB50" s="126"/>
      <c r="AOC50" s="126"/>
      <c r="AOD50" s="126"/>
      <c r="AOE50" s="126"/>
      <c r="AOF50" s="126"/>
      <c r="AOG50" s="126"/>
      <c r="AOH50" s="126"/>
      <c r="AOI50" s="126"/>
      <c r="AOJ50" s="126"/>
      <c r="AOK50" s="126"/>
      <c r="AOL50" s="126"/>
      <c r="AOM50" s="126"/>
      <c r="AON50" s="126"/>
      <c r="AOO50" s="126"/>
      <c r="AOP50" s="126"/>
      <c r="AOQ50" s="126"/>
      <c r="AOR50" s="126"/>
      <c r="AOS50" s="126"/>
      <c r="AOT50" s="126"/>
      <c r="AOU50" s="126"/>
      <c r="AOV50" s="126"/>
      <c r="AOW50" s="126"/>
      <c r="AOX50" s="126"/>
      <c r="AOY50" s="126"/>
      <c r="AOZ50" s="126"/>
      <c r="APA50" s="126"/>
      <c r="APB50" s="126"/>
      <c r="APC50" s="126"/>
      <c r="APD50" s="126"/>
      <c r="APE50" s="126"/>
      <c r="APF50" s="126"/>
      <c r="APG50" s="126"/>
      <c r="APH50" s="126"/>
      <c r="API50" s="126"/>
      <c r="APJ50" s="126"/>
      <c r="APK50" s="126"/>
      <c r="APL50" s="126"/>
      <c r="APM50" s="126"/>
      <c r="APN50" s="126"/>
      <c r="APO50" s="126"/>
      <c r="APP50" s="126"/>
      <c r="APQ50" s="126"/>
      <c r="APR50" s="126"/>
      <c r="APS50" s="126"/>
      <c r="APT50" s="126"/>
      <c r="APU50" s="126"/>
      <c r="APV50" s="126"/>
      <c r="APW50" s="126"/>
      <c r="APX50" s="126"/>
      <c r="APY50" s="126"/>
      <c r="APZ50" s="126"/>
      <c r="AQA50" s="126"/>
      <c r="AQB50" s="126"/>
      <c r="AQC50" s="126"/>
      <c r="AQD50" s="126"/>
      <c r="AQE50" s="126"/>
      <c r="AQF50" s="126"/>
      <c r="AQG50" s="126"/>
      <c r="AQH50" s="126"/>
      <c r="AQI50" s="126"/>
      <c r="AQJ50" s="126"/>
      <c r="AQK50" s="126"/>
      <c r="AQL50" s="126"/>
      <c r="AQM50" s="126"/>
      <c r="AQN50" s="126"/>
      <c r="AQO50" s="126"/>
      <c r="AQP50" s="126"/>
      <c r="AQQ50" s="126"/>
      <c r="AQR50" s="126"/>
      <c r="AQS50" s="126"/>
      <c r="AQT50" s="126"/>
      <c r="AQU50" s="126"/>
      <c r="AQV50" s="126"/>
      <c r="AQW50" s="126"/>
      <c r="AQX50" s="126"/>
      <c r="AQY50" s="126"/>
      <c r="AQZ50" s="126"/>
      <c r="ARA50" s="126"/>
      <c r="ARB50" s="126"/>
      <c r="ARC50" s="126"/>
      <c r="ARD50" s="126"/>
      <c r="ARE50" s="126"/>
      <c r="ARF50" s="126"/>
      <c r="ARG50" s="126"/>
      <c r="ARH50" s="126"/>
      <c r="ARI50" s="126"/>
      <c r="ARJ50" s="126"/>
      <c r="ARK50" s="126"/>
      <c r="ARL50" s="126"/>
      <c r="ARM50" s="126"/>
      <c r="ARN50" s="126"/>
      <c r="ARO50" s="126"/>
      <c r="ARP50" s="126"/>
      <c r="ARQ50" s="126"/>
      <c r="ARR50" s="126"/>
      <c r="ARS50" s="126"/>
      <c r="ART50" s="126"/>
      <c r="ARU50" s="126"/>
      <c r="ARV50" s="126"/>
      <c r="ARW50" s="126"/>
      <c r="ARX50" s="126"/>
      <c r="ARY50" s="126"/>
      <c r="ARZ50" s="126"/>
      <c r="ASA50" s="126"/>
      <c r="ASB50" s="126"/>
      <c r="ASC50" s="126"/>
      <c r="ASD50" s="126"/>
      <c r="ASE50" s="126"/>
      <c r="ASF50" s="126"/>
      <c r="ASG50" s="126"/>
      <c r="ASH50" s="126"/>
      <c r="ASI50" s="126"/>
      <c r="ASJ50" s="126"/>
      <c r="ASK50" s="126"/>
      <c r="ASL50" s="126"/>
      <c r="ASM50" s="126"/>
      <c r="ASN50" s="126"/>
      <c r="ASO50" s="126"/>
      <c r="ASP50" s="126"/>
      <c r="ASQ50" s="126"/>
      <c r="ASR50" s="126"/>
      <c r="ASS50" s="126"/>
      <c r="AST50" s="126"/>
      <c r="ASU50" s="126"/>
      <c r="ASV50" s="126"/>
      <c r="ASW50" s="126"/>
      <c r="ASX50" s="126"/>
      <c r="ASY50" s="126"/>
      <c r="ASZ50" s="126"/>
      <c r="ATA50" s="126"/>
      <c r="ATB50" s="126"/>
      <c r="ATC50" s="126"/>
      <c r="ATD50" s="126"/>
      <c r="ATE50" s="126"/>
      <c r="ATF50" s="126"/>
      <c r="ATG50" s="126"/>
      <c r="ATH50" s="126"/>
      <c r="ATI50" s="126"/>
      <c r="ATJ50" s="126"/>
      <c r="ATK50" s="126"/>
      <c r="ATL50" s="126"/>
      <c r="ATM50" s="126"/>
      <c r="ATN50" s="126"/>
      <c r="ATO50" s="126"/>
      <c r="ATP50" s="126"/>
      <c r="ATQ50" s="126"/>
      <c r="ATR50" s="126"/>
      <c r="ATS50" s="126"/>
      <c r="ATT50" s="126"/>
      <c r="ATU50" s="126"/>
      <c r="ATV50" s="126"/>
      <c r="ATW50" s="126"/>
      <c r="ATX50" s="126"/>
      <c r="ATY50" s="126"/>
      <c r="ATZ50" s="126"/>
      <c r="AUA50" s="126"/>
      <c r="AUB50" s="126"/>
      <c r="AUC50" s="126"/>
      <c r="AUD50" s="126"/>
      <c r="AUE50" s="126"/>
      <c r="AUF50" s="126"/>
      <c r="AUG50" s="126"/>
      <c r="AUH50" s="126"/>
      <c r="AUI50" s="126"/>
      <c r="AUJ50" s="126"/>
      <c r="AUK50" s="126"/>
      <c r="AUL50" s="126"/>
      <c r="AUM50" s="126"/>
      <c r="AUN50" s="126"/>
      <c r="AUO50" s="126"/>
      <c r="AUP50" s="126"/>
      <c r="AUQ50" s="126"/>
      <c r="AUR50" s="126"/>
      <c r="AUS50" s="126"/>
      <c r="AUT50" s="126"/>
      <c r="AUU50" s="126"/>
      <c r="AUV50" s="126"/>
      <c r="AUW50" s="126"/>
      <c r="AUX50" s="126"/>
      <c r="AUY50" s="126"/>
      <c r="AUZ50" s="126"/>
      <c r="AVA50" s="126"/>
      <c r="AVB50" s="126"/>
      <c r="AVC50" s="126"/>
      <c r="AVD50" s="126"/>
      <c r="AVE50" s="126"/>
      <c r="AVF50" s="126"/>
      <c r="AVG50" s="126"/>
      <c r="AVH50" s="126"/>
      <c r="AVI50" s="126"/>
      <c r="AVJ50" s="126"/>
      <c r="AVK50" s="126"/>
      <c r="AVL50" s="126"/>
      <c r="AVM50" s="126"/>
      <c r="AVN50" s="126"/>
      <c r="AVO50" s="126"/>
      <c r="AVP50" s="126"/>
      <c r="AVQ50" s="126"/>
      <c r="AVR50" s="126"/>
      <c r="AVS50" s="126"/>
      <c r="AVT50" s="126"/>
      <c r="AVU50" s="126"/>
      <c r="AVV50" s="126"/>
      <c r="AVW50" s="126"/>
      <c r="AVX50" s="126"/>
      <c r="AVY50" s="126"/>
      <c r="AVZ50" s="126"/>
      <c r="AWA50" s="126"/>
      <c r="AWB50" s="126"/>
      <c r="AWC50" s="126"/>
      <c r="AWD50" s="126"/>
      <c r="AWE50" s="126"/>
      <c r="AWF50" s="126"/>
      <c r="AWG50" s="126"/>
      <c r="AWH50" s="126"/>
      <c r="AWI50" s="126"/>
      <c r="AWJ50" s="126"/>
      <c r="AWK50" s="126"/>
      <c r="AWL50" s="126"/>
      <c r="AWM50" s="126"/>
      <c r="AWN50" s="126"/>
      <c r="AWO50" s="126"/>
      <c r="AWP50" s="126"/>
      <c r="AWQ50" s="126"/>
      <c r="AWR50" s="126"/>
      <c r="AWS50" s="126"/>
      <c r="AWT50" s="126"/>
      <c r="AWU50" s="126"/>
      <c r="AWV50" s="126"/>
      <c r="AWW50" s="126"/>
      <c r="AWX50" s="126"/>
      <c r="AWY50" s="126"/>
      <c r="AWZ50" s="126"/>
      <c r="AXA50" s="126"/>
      <c r="AXB50" s="126"/>
      <c r="AXC50" s="126"/>
      <c r="AXD50" s="126"/>
      <c r="AXE50" s="126"/>
      <c r="AXF50" s="126"/>
      <c r="AXG50" s="126"/>
      <c r="AXH50" s="126"/>
      <c r="AXI50" s="126"/>
      <c r="AXJ50" s="126"/>
      <c r="AXK50" s="126"/>
      <c r="AXL50" s="126"/>
      <c r="AXM50" s="126"/>
      <c r="AXN50" s="126"/>
      <c r="AXO50" s="126"/>
      <c r="AXP50" s="126"/>
      <c r="AXQ50" s="126"/>
      <c r="AXR50" s="126"/>
      <c r="AXS50" s="126"/>
      <c r="AXT50" s="126"/>
      <c r="AXU50" s="126"/>
      <c r="AXV50" s="126"/>
      <c r="AXW50" s="126"/>
      <c r="AXX50" s="126"/>
      <c r="AXY50" s="126"/>
      <c r="AXZ50" s="126"/>
      <c r="AYA50" s="126"/>
      <c r="AYB50" s="126"/>
      <c r="AYC50" s="126"/>
      <c r="AYD50" s="126"/>
      <c r="AYE50" s="126"/>
      <c r="AYF50" s="126"/>
      <c r="AYG50" s="126"/>
      <c r="AYH50" s="126"/>
      <c r="AYI50" s="126"/>
      <c r="AYJ50" s="126"/>
      <c r="AYK50" s="126"/>
      <c r="AYL50" s="126"/>
      <c r="AYM50" s="126"/>
      <c r="AYN50" s="126"/>
      <c r="AYO50" s="126"/>
      <c r="AYP50" s="126"/>
      <c r="AYQ50" s="126"/>
      <c r="AYR50" s="126"/>
      <c r="AYS50" s="126"/>
      <c r="AYT50" s="126"/>
      <c r="AYU50" s="126"/>
      <c r="AYV50" s="126"/>
      <c r="AYW50" s="126"/>
      <c r="AYX50" s="126"/>
      <c r="AYY50" s="126"/>
      <c r="AYZ50" s="126"/>
      <c r="AZA50" s="126"/>
      <c r="AZB50" s="126"/>
      <c r="AZC50" s="126"/>
      <c r="AZD50" s="126"/>
      <c r="AZE50" s="126"/>
      <c r="AZF50" s="126"/>
      <c r="AZG50" s="126"/>
      <c r="AZH50" s="126"/>
      <c r="AZI50" s="126"/>
      <c r="AZJ50" s="126"/>
      <c r="AZK50" s="126"/>
      <c r="AZL50" s="126"/>
      <c r="AZM50" s="126"/>
      <c r="AZN50" s="126"/>
      <c r="AZO50" s="126"/>
      <c r="AZP50" s="126"/>
      <c r="AZQ50" s="126"/>
      <c r="AZR50" s="126"/>
      <c r="AZS50" s="126"/>
      <c r="AZT50" s="126"/>
      <c r="AZU50" s="126"/>
      <c r="AZV50" s="126"/>
      <c r="AZW50" s="126"/>
      <c r="AZX50" s="126"/>
      <c r="AZY50" s="126"/>
      <c r="AZZ50" s="126"/>
      <c r="BAA50" s="126"/>
      <c r="BAB50" s="126"/>
      <c r="BAC50" s="126"/>
      <c r="BAD50" s="126"/>
      <c r="BAE50" s="126"/>
      <c r="BAF50" s="126"/>
      <c r="BAG50" s="126"/>
      <c r="BAH50" s="126"/>
      <c r="BAI50" s="126"/>
      <c r="BAJ50" s="126"/>
      <c r="BAK50" s="126"/>
      <c r="BAL50" s="126"/>
      <c r="BAM50" s="126"/>
      <c r="BAN50" s="126"/>
      <c r="BAO50" s="126"/>
      <c r="BAP50" s="126"/>
      <c r="BAQ50" s="126"/>
      <c r="BAR50" s="126"/>
      <c r="BAS50" s="126"/>
      <c r="BAT50" s="126"/>
      <c r="BAU50" s="126"/>
      <c r="BAV50" s="126"/>
      <c r="BAW50" s="126"/>
      <c r="BAX50" s="126"/>
      <c r="BAY50" s="126"/>
      <c r="BAZ50" s="126"/>
      <c r="BBA50" s="126"/>
      <c r="BBB50" s="126"/>
      <c r="BBC50" s="126"/>
      <c r="BBD50" s="126"/>
      <c r="BBE50" s="126"/>
      <c r="BBF50" s="126"/>
      <c r="BBG50" s="126"/>
      <c r="BBH50" s="126"/>
      <c r="BBI50" s="126"/>
      <c r="BBJ50" s="126"/>
      <c r="BBK50" s="126"/>
      <c r="BBL50" s="126"/>
      <c r="BBM50" s="126"/>
      <c r="BBN50" s="126"/>
      <c r="BBO50" s="126"/>
      <c r="BBP50" s="126"/>
      <c r="BBQ50" s="126"/>
      <c r="BBR50" s="126"/>
      <c r="BBS50" s="126"/>
      <c r="BBT50" s="126"/>
      <c r="BBU50" s="126"/>
      <c r="BBV50" s="126"/>
      <c r="BBW50" s="126"/>
      <c r="BBX50" s="126"/>
      <c r="BBY50" s="126"/>
      <c r="BBZ50" s="126"/>
      <c r="BCA50" s="126"/>
      <c r="BCB50" s="126"/>
      <c r="BCC50" s="126"/>
      <c r="BCD50" s="126"/>
      <c r="BCE50" s="126"/>
      <c r="BCF50" s="126"/>
      <c r="BCG50" s="126"/>
      <c r="BCH50" s="126"/>
      <c r="BCI50" s="126"/>
      <c r="BCJ50" s="126"/>
      <c r="BCK50" s="126"/>
      <c r="BCL50" s="126"/>
      <c r="BCM50" s="126"/>
      <c r="BCN50" s="126"/>
      <c r="BCO50" s="126"/>
      <c r="BCP50" s="126"/>
      <c r="BCQ50" s="126"/>
      <c r="BCR50" s="126"/>
      <c r="BCS50" s="126"/>
      <c r="BCT50" s="126"/>
      <c r="BCU50" s="126"/>
      <c r="BCV50" s="126"/>
      <c r="BCW50" s="126"/>
      <c r="BCX50" s="126"/>
      <c r="BCY50" s="126"/>
      <c r="BCZ50" s="126"/>
      <c r="BDA50" s="126"/>
      <c r="BDB50" s="126"/>
      <c r="BDC50" s="126"/>
      <c r="BDD50" s="126"/>
      <c r="BDE50" s="126"/>
      <c r="BDF50" s="126"/>
      <c r="BDG50" s="126"/>
      <c r="BDH50" s="126"/>
      <c r="BDI50" s="126"/>
      <c r="BDJ50" s="126"/>
      <c r="BDK50" s="126"/>
      <c r="BDL50" s="126"/>
      <c r="BDM50" s="126"/>
      <c r="BDN50" s="126"/>
      <c r="BDO50" s="126"/>
      <c r="BDP50" s="126"/>
      <c r="BDQ50" s="126"/>
      <c r="BDR50" s="126"/>
      <c r="BDS50" s="126"/>
      <c r="BDT50" s="126"/>
      <c r="BDU50" s="126"/>
      <c r="BDV50" s="126"/>
      <c r="BDW50" s="126"/>
      <c r="BDX50" s="126"/>
      <c r="BDY50" s="126"/>
      <c r="BDZ50" s="126"/>
      <c r="BEA50" s="126"/>
      <c r="BEB50" s="126"/>
      <c r="BEC50" s="126"/>
      <c r="BED50" s="126"/>
      <c r="BEE50" s="126"/>
      <c r="BEF50" s="126"/>
      <c r="BEG50" s="126"/>
      <c r="BEH50" s="126"/>
      <c r="BEI50" s="126"/>
      <c r="BEJ50" s="126"/>
      <c r="BEK50" s="126"/>
      <c r="BEL50" s="126"/>
      <c r="BEM50" s="126"/>
      <c r="BEN50" s="126"/>
      <c r="BEO50" s="126"/>
      <c r="BEP50" s="126"/>
      <c r="BEQ50" s="126"/>
      <c r="BER50" s="126"/>
      <c r="BES50" s="126"/>
      <c r="BET50" s="126"/>
      <c r="BEU50" s="126"/>
      <c r="BEV50" s="126"/>
      <c r="BEW50" s="126"/>
      <c r="BEX50" s="126"/>
      <c r="BEY50" s="126"/>
      <c r="BEZ50" s="126"/>
      <c r="BFA50" s="126"/>
      <c r="BFB50" s="126"/>
      <c r="BFC50" s="126"/>
      <c r="BFD50" s="126"/>
      <c r="BFE50" s="126"/>
      <c r="BFF50" s="126"/>
      <c r="BFG50" s="126"/>
      <c r="BFH50" s="126"/>
      <c r="BFI50" s="126"/>
      <c r="BFJ50" s="126"/>
      <c r="BFK50" s="126"/>
      <c r="BFL50" s="126"/>
      <c r="BFM50" s="126"/>
      <c r="BFN50" s="126"/>
      <c r="BFO50" s="126"/>
      <c r="BFP50" s="126"/>
      <c r="BFQ50" s="126"/>
      <c r="BFR50" s="126"/>
      <c r="BFS50" s="126"/>
      <c r="BFT50" s="126"/>
      <c r="BFU50" s="126"/>
      <c r="BFV50" s="126"/>
      <c r="BFW50" s="126"/>
      <c r="BFX50" s="126"/>
      <c r="BFY50" s="126"/>
      <c r="BFZ50" s="126"/>
      <c r="BGA50" s="126"/>
      <c r="BGB50" s="126"/>
      <c r="BGC50" s="126"/>
      <c r="BGD50" s="126"/>
      <c r="BGE50" s="126"/>
      <c r="BGF50" s="126"/>
      <c r="BGG50" s="126"/>
      <c r="BGH50" s="126"/>
      <c r="BGI50" s="126"/>
      <c r="BGJ50" s="126"/>
      <c r="BGK50" s="126"/>
      <c r="BGL50" s="126"/>
      <c r="BGM50" s="126"/>
      <c r="BGN50" s="126"/>
      <c r="BGO50" s="126"/>
      <c r="BGP50" s="126"/>
      <c r="BGQ50" s="126"/>
      <c r="BGR50" s="126"/>
      <c r="BGS50" s="126"/>
      <c r="BGT50" s="126"/>
      <c r="BGU50" s="126"/>
      <c r="BGV50" s="126"/>
      <c r="BGW50" s="126"/>
      <c r="BGX50" s="126"/>
      <c r="BGY50" s="126"/>
      <c r="BGZ50" s="126"/>
      <c r="BHA50" s="126"/>
      <c r="BHB50" s="126"/>
      <c r="BHC50" s="126"/>
      <c r="BHD50" s="126"/>
      <c r="BHE50" s="126"/>
      <c r="BHF50" s="126"/>
      <c r="BHG50" s="126"/>
      <c r="BHH50" s="126"/>
      <c r="BHI50" s="126"/>
      <c r="BHJ50" s="126"/>
      <c r="BHK50" s="126"/>
      <c r="BHL50" s="126"/>
      <c r="BHM50" s="126"/>
      <c r="BHN50" s="126"/>
      <c r="BHO50" s="126"/>
      <c r="BHP50" s="126"/>
      <c r="BHQ50" s="126"/>
      <c r="BHR50" s="126"/>
      <c r="BHS50" s="126"/>
      <c r="BHT50" s="126"/>
      <c r="BHU50" s="126"/>
      <c r="BHV50" s="126"/>
      <c r="BHW50" s="126"/>
      <c r="BHX50" s="126"/>
      <c r="BHY50" s="126"/>
      <c r="BHZ50" s="126"/>
      <c r="BIA50" s="126"/>
      <c r="BIB50" s="126"/>
      <c r="BIC50" s="126"/>
      <c r="BID50" s="126"/>
      <c r="BIE50" s="126"/>
      <c r="BIF50" s="126"/>
      <c r="BIG50" s="126"/>
      <c r="BIH50" s="126"/>
      <c r="BII50" s="126"/>
      <c r="BIJ50" s="126"/>
      <c r="BIK50" s="126"/>
      <c r="BIL50" s="126"/>
      <c r="BIM50" s="126"/>
      <c r="BIN50" s="126"/>
      <c r="BIO50" s="126"/>
      <c r="BIP50" s="126"/>
      <c r="BIQ50" s="126"/>
      <c r="BIR50" s="126"/>
      <c r="BIS50" s="126"/>
      <c r="BIT50" s="126"/>
      <c r="BIU50" s="126"/>
      <c r="BIV50" s="126"/>
      <c r="BIW50" s="126"/>
      <c r="BIX50" s="126"/>
      <c r="BIY50" s="126"/>
      <c r="BIZ50" s="126"/>
      <c r="BJA50" s="126"/>
      <c r="BJB50" s="126"/>
      <c r="BJC50" s="126"/>
      <c r="BJD50" s="126"/>
      <c r="BJE50" s="126"/>
      <c r="BJF50" s="126"/>
      <c r="BJG50" s="126"/>
      <c r="BJH50" s="126"/>
      <c r="BJI50" s="126"/>
      <c r="BJJ50" s="126"/>
      <c r="BJK50" s="126"/>
      <c r="BJL50" s="126"/>
      <c r="BJM50" s="126"/>
      <c r="BJN50" s="126"/>
      <c r="BJO50" s="126"/>
      <c r="BJP50" s="126"/>
      <c r="BJQ50" s="126"/>
      <c r="BJR50" s="126"/>
      <c r="BJS50" s="126"/>
      <c r="BJT50" s="126"/>
      <c r="BJU50" s="126"/>
      <c r="BJV50" s="126"/>
      <c r="BJW50" s="126"/>
      <c r="BJX50" s="126"/>
      <c r="BJY50" s="126"/>
      <c r="BJZ50" s="126"/>
      <c r="BKA50" s="126"/>
      <c r="BKB50" s="126"/>
      <c r="BKC50" s="126"/>
      <c r="BKD50" s="126"/>
      <c r="BKE50" s="126"/>
      <c r="BKF50" s="126"/>
      <c r="BKG50" s="126"/>
      <c r="BKH50" s="126"/>
      <c r="BKI50" s="126"/>
      <c r="BKJ50" s="126"/>
      <c r="BKK50" s="126"/>
      <c r="BKL50" s="126"/>
      <c r="BKM50" s="126"/>
      <c r="BKN50" s="126"/>
      <c r="BKO50" s="126"/>
      <c r="BKP50" s="126"/>
      <c r="BKQ50" s="126"/>
      <c r="BKR50" s="126"/>
      <c r="BKS50" s="126"/>
      <c r="BKT50" s="126"/>
      <c r="BKU50" s="126"/>
      <c r="BKV50" s="126"/>
      <c r="BKW50" s="126"/>
      <c r="BKX50" s="126"/>
      <c r="BKY50" s="126"/>
      <c r="BKZ50" s="126"/>
      <c r="BLA50" s="126"/>
      <c r="BLB50" s="126"/>
      <c r="BLC50" s="126"/>
      <c r="BLD50" s="126"/>
      <c r="BLE50" s="126"/>
      <c r="BLF50" s="126"/>
      <c r="BLG50" s="126"/>
      <c r="BLH50" s="126"/>
      <c r="BLI50" s="126"/>
      <c r="BLJ50" s="126"/>
      <c r="BLK50" s="126"/>
      <c r="BLL50" s="126"/>
      <c r="BLM50" s="126"/>
      <c r="BLN50" s="126"/>
      <c r="BLO50" s="126"/>
      <c r="BLP50" s="126"/>
      <c r="BLQ50" s="126"/>
      <c r="BLR50" s="126"/>
      <c r="BLS50" s="126"/>
      <c r="BLT50" s="126"/>
      <c r="BLU50" s="126"/>
      <c r="BLV50" s="126"/>
      <c r="BLW50" s="126"/>
      <c r="BLX50" s="126"/>
      <c r="BLY50" s="126"/>
      <c r="BLZ50" s="126"/>
      <c r="BMA50" s="126"/>
      <c r="BMB50" s="126"/>
      <c r="BMC50" s="126"/>
      <c r="BMD50" s="126"/>
      <c r="BME50" s="126"/>
      <c r="BMF50" s="126"/>
      <c r="BMG50" s="126"/>
      <c r="BMH50" s="126"/>
      <c r="BMI50" s="126"/>
      <c r="BMJ50" s="126"/>
      <c r="BMK50" s="126"/>
      <c r="BML50" s="126"/>
      <c r="BMM50" s="126"/>
      <c r="BMN50" s="126"/>
      <c r="BMO50" s="126"/>
      <c r="BMP50" s="126"/>
      <c r="BMQ50" s="126"/>
      <c r="BMR50" s="126"/>
      <c r="BMS50" s="126"/>
      <c r="BMT50" s="126"/>
      <c r="BMU50" s="126"/>
      <c r="BMV50" s="126"/>
      <c r="BMW50" s="126"/>
      <c r="BMX50" s="126"/>
      <c r="BMY50" s="126"/>
      <c r="BMZ50" s="126"/>
      <c r="BNA50" s="126"/>
      <c r="BNB50" s="126"/>
      <c r="BNC50" s="126"/>
      <c r="BND50" s="126"/>
      <c r="BNE50" s="126"/>
      <c r="BNF50" s="126"/>
      <c r="BNG50" s="126"/>
      <c r="BNH50" s="126"/>
      <c r="BNI50" s="126"/>
      <c r="BNJ50" s="126"/>
      <c r="BNK50" s="126"/>
      <c r="BNL50" s="126"/>
      <c r="BNM50" s="126"/>
      <c r="BNN50" s="126"/>
      <c r="BNO50" s="126"/>
      <c r="BNP50" s="126"/>
      <c r="BNQ50" s="126"/>
      <c r="BNR50" s="126"/>
      <c r="BNS50" s="126"/>
      <c r="BNT50" s="126"/>
      <c r="BNU50" s="126"/>
      <c r="BNV50" s="126"/>
      <c r="BNW50" s="126"/>
      <c r="BNX50" s="126"/>
      <c r="BNY50" s="126"/>
      <c r="BNZ50" s="126"/>
      <c r="BOA50" s="126"/>
      <c r="BOB50" s="126"/>
      <c r="BOC50" s="126"/>
      <c r="BOD50" s="126"/>
      <c r="BOE50" s="126"/>
      <c r="BOF50" s="126"/>
      <c r="BOG50" s="126"/>
      <c r="BOH50" s="126"/>
      <c r="BOI50" s="126"/>
      <c r="BOJ50" s="126"/>
      <c r="BOK50" s="126"/>
      <c r="BOL50" s="126"/>
      <c r="BOM50" s="126"/>
      <c r="BON50" s="126"/>
      <c r="BOO50" s="126"/>
      <c r="BOP50" s="126"/>
      <c r="BOQ50" s="126"/>
      <c r="BOR50" s="126"/>
      <c r="BOS50" s="126"/>
      <c r="BOT50" s="126"/>
      <c r="BOU50" s="126"/>
      <c r="BOV50" s="126"/>
      <c r="BOW50" s="126"/>
      <c r="BOX50" s="126"/>
      <c r="BOY50" s="126"/>
      <c r="BOZ50" s="126"/>
      <c r="BPA50" s="126"/>
      <c r="BPB50" s="126"/>
      <c r="BPC50" s="126"/>
      <c r="BPD50" s="126"/>
      <c r="BPE50" s="126"/>
      <c r="BPF50" s="126"/>
      <c r="BPG50" s="126"/>
      <c r="BPH50" s="126"/>
      <c r="BPI50" s="126"/>
      <c r="BPJ50" s="126"/>
      <c r="BPK50" s="126"/>
      <c r="BPL50" s="126"/>
      <c r="BPM50" s="126"/>
      <c r="BPN50" s="126"/>
      <c r="BPO50" s="126"/>
      <c r="BPP50" s="126"/>
      <c r="BPQ50" s="126"/>
      <c r="BPR50" s="126"/>
      <c r="BPS50" s="126"/>
      <c r="BPT50" s="126"/>
      <c r="BPU50" s="126"/>
      <c r="BPV50" s="126"/>
      <c r="BPW50" s="126"/>
      <c r="BPX50" s="126"/>
      <c r="BPY50" s="126"/>
      <c r="BPZ50" s="126"/>
      <c r="BQA50" s="126"/>
      <c r="BQB50" s="126"/>
      <c r="BQC50" s="126"/>
      <c r="BQD50" s="126"/>
      <c r="BQE50" s="126"/>
      <c r="BQF50" s="126"/>
      <c r="BQG50" s="126"/>
      <c r="BQH50" s="126"/>
      <c r="BQI50" s="126"/>
      <c r="BQJ50" s="126"/>
      <c r="BQK50" s="126"/>
      <c r="BQL50" s="126"/>
      <c r="BQM50" s="126"/>
      <c r="BQN50" s="126"/>
      <c r="BQO50" s="126"/>
      <c r="BQP50" s="126"/>
      <c r="BQQ50" s="126"/>
      <c r="BQR50" s="126"/>
      <c r="BQS50" s="126"/>
      <c r="BQT50" s="126"/>
      <c r="BQU50" s="126"/>
      <c r="BQV50" s="126"/>
      <c r="BQW50" s="126"/>
      <c r="BQX50" s="126"/>
      <c r="BQY50" s="126"/>
      <c r="BQZ50" s="126"/>
      <c r="BRA50" s="126"/>
      <c r="BRB50" s="126"/>
      <c r="BRC50" s="126"/>
      <c r="BRD50" s="126"/>
      <c r="BRE50" s="126"/>
      <c r="BRF50" s="126"/>
      <c r="BRG50" s="126"/>
      <c r="BRH50" s="126"/>
      <c r="BRI50" s="126"/>
      <c r="BRJ50" s="126"/>
      <c r="BRK50" s="126"/>
      <c r="BRL50" s="126"/>
      <c r="BRM50" s="126"/>
      <c r="BRN50" s="126"/>
      <c r="BRO50" s="126"/>
      <c r="BRP50" s="126"/>
      <c r="BRQ50" s="126"/>
      <c r="BRR50" s="126"/>
      <c r="BRS50" s="126"/>
      <c r="BRT50" s="126"/>
      <c r="BRU50" s="126"/>
      <c r="BRV50" s="126"/>
      <c r="BRW50" s="126"/>
      <c r="BRX50" s="126"/>
      <c r="BRY50" s="126"/>
      <c r="BRZ50" s="126"/>
      <c r="BSA50" s="126"/>
      <c r="BSB50" s="126"/>
      <c r="BSC50" s="126"/>
      <c r="BSD50" s="126"/>
      <c r="BSE50" s="126"/>
      <c r="BSF50" s="126"/>
      <c r="BSG50" s="126"/>
      <c r="BSH50" s="126"/>
      <c r="BSI50" s="126"/>
      <c r="BSJ50" s="126"/>
      <c r="BSK50" s="126"/>
      <c r="BSL50" s="126"/>
      <c r="BSM50" s="126"/>
      <c r="BSN50" s="126"/>
      <c r="BSO50" s="126"/>
      <c r="BSP50" s="126"/>
      <c r="BSQ50" s="126"/>
      <c r="BSR50" s="126"/>
      <c r="BSS50" s="126"/>
      <c r="BST50" s="126"/>
      <c r="BSU50" s="126"/>
      <c r="BSV50" s="126"/>
      <c r="BSW50" s="126"/>
      <c r="BSX50" s="126"/>
      <c r="BSY50" s="126"/>
      <c r="BSZ50" s="126"/>
      <c r="BTA50" s="126"/>
      <c r="BTB50" s="126"/>
      <c r="BTC50" s="126"/>
      <c r="BTD50" s="126"/>
      <c r="BTE50" s="126"/>
      <c r="BTF50" s="126"/>
      <c r="BTG50" s="126"/>
      <c r="BTH50" s="126"/>
      <c r="BTI50" s="126"/>
      <c r="BTJ50" s="126"/>
      <c r="BTK50" s="126"/>
      <c r="BTL50" s="126"/>
      <c r="BTM50" s="126"/>
      <c r="BTN50" s="126"/>
      <c r="BTO50" s="126"/>
      <c r="BTP50" s="126"/>
      <c r="BTQ50" s="126"/>
      <c r="BTR50" s="126"/>
      <c r="BTS50" s="126"/>
      <c r="BTT50" s="126"/>
      <c r="BTU50" s="126"/>
      <c r="BTV50" s="126"/>
      <c r="BTW50" s="126"/>
      <c r="BTX50" s="126"/>
      <c r="BTY50" s="126"/>
      <c r="BTZ50" s="126"/>
      <c r="BUA50" s="126"/>
      <c r="BUB50" s="126"/>
      <c r="BUC50" s="126"/>
      <c r="BUD50" s="126"/>
      <c r="BUE50" s="126"/>
      <c r="BUF50" s="126"/>
      <c r="BUG50" s="126"/>
      <c r="BUH50" s="126"/>
      <c r="BUI50" s="126"/>
      <c r="BUJ50" s="126"/>
      <c r="BUK50" s="126"/>
      <c r="BUL50" s="126"/>
      <c r="BUM50" s="126"/>
      <c r="BUN50" s="126"/>
      <c r="BUO50" s="126"/>
      <c r="BUP50" s="126"/>
      <c r="BUQ50" s="126"/>
      <c r="BUR50" s="126"/>
      <c r="BUS50" s="126"/>
      <c r="BUT50" s="126"/>
      <c r="BUU50" s="126"/>
      <c r="BUV50" s="126"/>
      <c r="BUW50" s="126"/>
      <c r="BUX50" s="126"/>
      <c r="BUY50" s="126"/>
      <c r="BUZ50" s="126"/>
      <c r="BVA50" s="126"/>
      <c r="BVB50" s="126"/>
      <c r="BVC50" s="126"/>
      <c r="BVD50" s="126"/>
      <c r="BVE50" s="126"/>
      <c r="BVF50" s="126"/>
      <c r="BVG50" s="126"/>
      <c r="BVH50" s="126"/>
      <c r="BVI50" s="126"/>
      <c r="BVJ50" s="126"/>
      <c r="BVK50" s="126"/>
      <c r="BVL50" s="126"/>
      <c r="BVM50" s="126"/>
      <c r="BVN50" s="126"/>
      <c r="BVO50" s="126"/>
      <c r="BVP50" s="126"/>
      <c r="BVQ50" s="126"/>
      <c r="BVR50" s="126"/>
      <c r="BVS50" s="126"/>
      <c r="BVT50" s="126"/>
      <c r="BVU50" s="126"/>
      <c r="BVV50" s="126"/>
      <c r="BVW50" s="126"/>
      <c r="BVX50" s="126"/>
      <c r="BVY50" s="126"/>
      <c r="BVZ50" s="126"/>
      <c r="BWA50" s="126"/>
      <c r="BWB50" s="126"/>
      <c r="BWC50" s="126"/>
      <c r="BWD50" s="126"/>
      <c r="BWE50" s="126"/>
      <c r="BWF50" s="126"/>
      <c r="BWG50" s="126"/>
      <c r="BWH50" s="126"/>
      <c r="BWI50" s="126"/>
      <c r="BWJ50" s="126"/>
      <c r="BWK50" s="126"/>
      <c r="BWL50" s="126"/>
      <c r="BWM50" s="126"/>
      <c r="BWN50" s="126"/>
      <c r="BWO50" s="126"/>
      <c r="BWP50" s="126"/>
      <c r="BWQ50" s="126"/>
      <c r="BWR50" s="126"/>
      <c r="BWS50" s="126"/>
      <c r="BWT50" s="126"/>
      <c r="BWU50" s="126"/>
      <c r="BWV50" s="126"/>
      <c r="BWW50" s="126"/>
      <c r="BWX50" s="126"/>
      <c r="BWY50" s="126"/>
      <c r="BWZ50" s="126"/>
      <c r="BXA50" s="126"/>
      <c r="BXB50" s="126"/>
      <c r="BXC50" s="126"/>
      <c r="BXD50" s="126"/>
      <c r="BXE50" s="126"/>
      <c r="BXF50" s="126"/>
      <c r="BXG50" s="126"/>
      <c r="BXH50" s="126"/>
      <c r="BXI50" s="126"/>
      <c r="BXJ50" s="126"/>
      <c r="BXK50" s="126"/>
      <c r="BXL50" s="126"/>
      <c r="BXM50" s="126"/>
      <c r="BXN50" s="126"/>
      <c r="BXO50" s="126"/>
      <c r="BXP50" s="126"/>
      <c r="BXQ50" s="126"/>
      <c r="BXR50" s="126"/>
      <c r="BXS50" s="126"/>
      <c r="BXT50" s="126"/>
      <c r="BXU50" s="126"/>
      <c r="BXV50" s="126"/>
      <c r="BXW50" s="126"/>
      <c r="BXX50" s="126"/>
      <c r="BXY50" s="126"/>
      <c r="BXZ50" s="126"/>
      <c r="BYA50" s="126"/>
      <c r="BYB50" s="126"/>
      <c r="BYC50" s="126"/>
      <c r="BYD50" s="126"/>
      <c r="BYE50" s="126"/>
      <c r="BYF50" s="126"/>
      <c r="BYG50" s="126"/>
      <c r="BYH50" s="126"/>
      <c r="BYI50" s="126"/>
      <c r="BYJ50" s="126"/>
      <c r="BYK50" s="126"/>
      <c r="BYL50" s="126"/>
      <c r="BYM50" s="126"/>
      <c r="BYN50" s="126"/>
      <c r="BYO50" s="126"/>
      <c r="BYP50" s="126"/>
      <c r="BYQ50" s="126"/>
      <c r="BYR50" s="126"/>
      <c r="BYS50" s="126"/>
      <c r="BYT50" s="126"/>
      <c r="BYU50" s="126"/>
      <c r="BYV50" s="126"/>
      <c r="BYW50" s="126"/>
      <c r="BYX50" s="126"/>
      <c r="BYY50" s="126"/>
      <c r="BYZ50" s="126"/>
      <c r="BZA50" s="126"/>
      <c r="BZB50" s="126"/>
      <c r="BZC50" s="126"/>
      <c r="BZD50" s="126"/>
      <c r="BZE50" s="126"/>
      <c r="BZF50" s="126"/>
      <c r="BZG50" s="126"/>
      <c r="BZH50" s="126"/>
      <c r="BZI50" s="126"/>
      <c r="BZJ50" s="126"/>
      <c r="BZK50" s="126"/>
      <c r="BZL50" s="126"/>
      <c r="BZM50" s="126"/>
      <c r="BZN50" s="126"/>
      <c r="BZO50" s="126"/>
      <c r="BZP50" s="126"/>
      <c r="BZQ50" s="126"/>
      <c r="BZR50" s="126"/>
      <c r="BZS50" s="126"/>
      <c r="BZT50" s="126"/>
      <c r="BZU50" s="126"/>
      <c r="BZV50" s="126"/>
      <c r="BZW50" s="126"/>
      <c r="BZX50" s="126"/>
      <c r="BZY50" s="126"/>
      <c r="BZZ50" s="126"/>
      <c r="CAA50" s="126"/>
      <c r="CAB50" s="126"/>
      <c r="CAC50" s="126"/>
      <c r="CAD50" s="126"/>
      <c r="CAE50" s="126"/>
      <c r="CAF50" s="126"/>
      <c r="CAG50" s="126"/>
      <c r="CAH50" s="126"/>
      <c r="CAI50" s="126"/>
      <c r="CAJ50" s="126"/>
      <c r="CAK50" s="126"/>
      <c r="CAL50" s="126"/>
      <c r="CAM50" s="126"/>
      <c r="CAN50" s="126"/>
      <c r="CAO50" s="126"/>
      <c r="CAP50" s="126"/>
      <c r="CAQ50" s="126"/>
      <c r="CAR50" s="126"/>
      <c r="CAS50" s="126"/>
      <c r="CAT50" s="126"/>
      <c r="CAU50" s="126"/>
      <c r="CAV50" s="126"/>
      <c r="CAW50" s="126"/>
      <c r="CAX50" s="126"/>
      <c r="CAY50" s="126"/>
      <c r="CAZ50" s="126"/>
      <c r="CBA50" s="126"/>
      <c r="CBB50" s="126"/>
      <c r="CBC50" s="126"/>
      <c r="CBD50" s="126"/>
      <c r="CBE50" s="126"/>
      <c r="CBF50" s="126"/>
      <c r="CBG50" s="126"/>
      <c r="CBH50" s="126"/>
      <c r="CBI50" s="126"/>
      <c r="CBJ50" s="126"/>
      <c r="CBK50" s="126"/>
      <c r="CBL50" s="126"/>
      <c r="CBM50" s="126"/>
      <c r="CBN50" s="126"/>
      <c r="CBO50" s="126"/>
      <c r="CBP50" s="126"/>
      <c r="CBQ50" s="126"/>
      <c r="CBR50" s="126"/>
      <c r="CBS50" s="126"/>
      <c r="CBT50" s="126"/>
      <c r="CBU50" s="126"/>
      <c r="CBV50" s="126"/>
      <c r="CBW50" s="126"/>
      <c r="CBX50" s="126"/>
      <c r="CBY50" s="126"/>
      <c r="CBZ50" s="126"/>
      <c r="CCA50" s="126"/>
      <c r="CCB50" s="126"/>
      <c r="CCC50" s="126"/>
      <c r="CCD50" s="126"/>
      <c r="CCE50" s="126"/>
      <c r="CCF50" s="126"/>
      <c r="CCG50" s="126"/>
      <c r="CCH50" s="126"/>
      <c r="CCI50" s="126"/>
      <c r="CCJ50" s="126"/>
      <c r="CCK50" s="126"/>
      <c r="CCL50" s="126"/>
      <c r="CCM50" s="126"/>
      <c r="CCN50" s="126"/>
      <c r="CCO50" s="126"/>
      <c r="CCP50" s="126"/>
      <c r="CCQ50" s="126"/>
      <c r="CCR50" s="126"/>
      <c r="CCS50" s="126"/>
      <c r="CCT50" s="126"/>
      <c r="CCU50" s="126"/>
      <c r="CCV50" s="126"/>
      <c r="CCW50" s="126"/>
      <c r="CCX50" s="126"/>
      <c r="CCY50" s="126"/>
      <c r="CCZ50" s="126"/>
      <c r="CDA50" s="126"/>
      <c r="CDB50" s="126"/>
      <c r="CDC50" s="126"/>
      <c r="CDD50" s="126"/>
      <c r="CDE50" s="126"/>
      <c r="CDF50" s="126"/>
      <c r="CDG50" s="126"/>
      <c r="CDH50" s="126"/>
      <c r="CDI50" s="126"/>
      <c r="CDJ50" s="126"/>
      <c r="CDK50" s="126"/>
      <c r="CDL50" s="126"/>
      <c r="CDM50" s="126"/>
      <c r="CDN50" s="126"/>
      <c r="CDO50" s="126"/>
      <c r="CDP50" s="126"/>
      <c r="CDQ50" s="126"/>
      <c r="CDR50" s="126"/>
      <c r="CDS50" s="126"/>
      <c r="CDT50" s="126"/>
      <c r="CDU50" s="126"/>
      <c r="CDV50" s="126"/>
      <c r="CDW50" s="126"/>
      <c r="CDX50" s="126"/>
      <c r="CDY50" s="126"/>
      <c r="CDZ50" s="126"/>
      <c r="CEA50" s="126"/>
      <c r="CEB50" s="126"/>
      <c r="CEC50" s="126"/>
      <c r="CED50" s="126"/>
      <c r="CEE50" s="126"/>
      <c r="CEF50" s="126"/>
      <c r="CEG50" s="126"/>
      <c r="CEH50" s="126"/>
      <c r="CEI50" s="126"/>
      <c r="CEJ50" s="126"/>
      <c r="CEK50" s="126"/>
      <c r="CEL50" s="126"/>
      <c r="CEM50" s="126"/>
      <c r="CEN50" s="126"/>
      <c r="CEO50" s="126"/>
      <c r="CEP50" s="126"/>
      <c r="CEQ50" s="126"/>
      <c r="CER50" s="126"/>
      <c r="CES50" s="126"/>
      <c r="CET50" s="126"/>
      <c r="CEU50" s="126"/>
      <c r="CEV50" s="126"/>
      <c r="CEW50" s="126"/>
      <c r="CEX50" s="126"/>
      <c r="CEY50" s="126"/>
      <c r="CEZ50" s="126"/>
      <c r="CFA50" s="126"/>
      <c r="CFB50" s="126"/>
      <c r="CFC50" s="126"/>
      <c r="CFD50" s="126"/>
      <c r="CFE50" s="126"/>
      <c r="CFF50" s="126"/>
      <c r="CFG50" s="126"/>
      <c r="CFH50" s="126"/>
      <c r="CFI50" s="126"/>
      <c r="CFJ50" s="126"/>
      <c r="CFK50" s="126"/>
      <c r="CFL50" s="126"/>
      <c r="CFM50" s="126"/>
      <c r="CFN50" s="126"/>
      <c r="CFO50" s="126"/>
      <c r="CFP50" s="126"/>
      <c r="CFQ50" s="126"/>
      <c r="CFR50" s="126"/>
      <c r="CFS50" s="126"/>
      <c r="CFT50" s="126"/>
      <c r="CFU50" s="126"/>
      <c r="CFV50" s="126"/>
      <c r="CFW50" s="126"/>
      <c r="CFX50" s="126"/>
      <c r="CFY50" s="126"/>
      <c r="CFZ50" s="126"/>
      <c r="CGA50" s="126"/>
      <c r="CGB50" s="126"/>
      <c r="CGC50" s="126"/>
      <c r="CGD50" s="126"/>
      <c r="CGE50" s="126"/>
      <c r="CGF50" s="126"/>
      <c r="CGG50" s="126"/>
      <c r="CGH50" s="126"/>
      <c r="CGI50" s="126"/>
      <c r="CGJ50" s="126"/>
      <c r="CGK50" s="126"/>
      <c r="CGL50" s="126"/>
      <c r="CGM50" s="126"/>
      <c r="CGN50" s="126"/>
      <c r="CGO50" s="126"/>
      <c r="CGP50" s="126"/>
      <c r="CGQ50" s="126"/>
      <c r="CGR50" s="126"/>
      <c r="CGS50" s="126"/>
      <c r="CGT50" s="126"/>
      <c r="CGU50" s="126"/>
      <c r="CGV50" s="126"/>
      <c r="CGW50" s="126"/>
      <c r="CGX50" s="126"/>
      <c r="CGY50" s="126"/>
      <c r="CGZ50" s="126"/>
      <c r="CHA50" s="126"/>
      <c r="CHB50" s="126"/>
      <c r="CHC50" s="126"/>
      <c r="CHD50" s="126"/>
      <c r="CHE50" s="126"/>
      <c r="CHF50" s="126"/>
      <c r="CHG50" s="126"/>
      <c r="CHH50" s="126"/>
      <c r="CHI50" s="126"/>
      <c r="CHJ50" s="126"/>
      <c r="CHK50" s="126"/>
      <c r="CHL50" s="126"/>
      <c r="CHM50" s="126"/>
      <c r="CHN50" s="126"/>
      <c r="CHO50" s="126"/>
      <c r="CHP50" s="126"/>
      <c r="CHQ50" s="126"/>
      <c r="CHR50" s="126"/>
      <c r="CHS50" s="126"/>
      <c r="CHT50" s="126"/>
      <c r="CHU50" s="126"/>
      <c r="CHV50" s="126"/>
      <c r="CHW50" s="126"/>
      <c r="CHX50" s="126"/>
      <c r="CHY50" s="126"/>
      <c r="CHZ50" s="126"/>
      <c r="CIA50" s="126"/>
      <c r="CIB50" s="126"/>
      <c r="CIC50" s="126"/>
      <c r="CID50" s="126"/>
      <c r="CIE50" s="126"/>
      <c r="CIF50" s="126"/>
      <c r="CIG50" s="126"/>
      <c r="CIH50" s="126"/>
      <c r="CII50" s="126"/>
      <c r="CIJ50" s="126"/>
      <c r="CIK50" s="126"/>
      <c r="CIL50" s="126"/>
      <c r="CIM50" s="126"/>
      <c r="CIN50" s="126"/>
      <c r="CIO50" s="126"/>
      <c r="CIP50" s="126"/>
      <c r="CIQ50" s="126"/>
      <c r="CIR50" s="126"/>
      <c r="CIS50" s="126"/>
      <c r="CIT50" s="126"/>
      <c r="CIU50" s="126"/>
      <c r="CIV50" s="126"/>
      <c r="CIW50" s="126"/>
      <c r="CIX50" s="126"/>
      <c r="CIY50" s="126"/>
      <c r="CIZ50" s="126"/>
      <c r="CJA50" s="126"/>
      <c r="CJB50" s="126"/>
      <c r="CJC50" s="126"/>
      <c r="CJD50" s="126"/>
      <c r="CJE50" s="126"/>
      <c r="CJF50" s="126"/>
      <c r="CJG50" s="126"/>
      <c r="CJH50" s="126"/>
      <c r="CJI50" s="126"/>
      <c r="CJJ50" s="126"/>
      <c r="CJK50" s="126"/>
      <c r="CJL50" s="126"/>
      <c r="CJM50" s="126"/>
      <c r="CJN50" s="126"/>
      <c r="CJO50" s="126"/>
      <c r="CJP50" s="126"/>
      <c r="CJQ50" s="126"/>
      <c r="CJR50" s="126"/>
      <c r="CJS50" s="126"/>
      <c r="CJT50" s="126"/>
      <c r="CJU50" s="126"/>
      <c r="CJV50" s="126"/>
      <c r="CJW50" s="126"/>
      <c r="CJX50" s="126"/>
      <c r="CJY50" s="126"/>
      <c r="CJZ50" s="126"/>
      <c r="CKA50" s="126"/>
      <c r="CKB50" s="126"/>
      <c r="CKC50" s="126"/>
      <c r="CKD50" s="126"/>
      <c r="CKE50" s="126"/>
      <c r="CKF50" s="126"/>
      <c r="CKG50" s="126"/>
      <c r="CKH50" s="126"/>
      <c r="CKI50" s="126"/>
      <c r="CKJ50" s="126"/>
      <c r="CKK50" s="126"/>
      <c r="CKL50" s="126"/>
      <c r="CKM50" s="126"/>
      <c r="CKN50" s="126"/>
      <c r="CKO50" s="126"/>
      <c r="CKP50" s="126"/>
      <c r="CKQ50" s="126"/>
      <c r="CKR50" s="126"/>
      <c r="CKS50" s="126"/>
      <c r="CKT50" s="126"/>
      <c r="CKU50" s="126"/>
      <c r="CKV50" s="126"/>
      <c r="CKW50" s="126"/>
      <c r="CKX50" s="126"/>
      <c r="CKY50" s="126"/>
      <c r="CKZ50" s="126"/>
      <c r="CLA50" s="126"/>
      <c r="CLB50" s="126"/>
      <c r="CLC50" s="126"/>
      <c r="CLD50" s="126"/>
      <c r="CLE50" s="126"/>
      <c r="CLF50" s="126"/>
      <c r="CLG50" s="126"/>
      <c r="CLH50" s="126"/>
      <c r="CLI50" s="126"/>
      <c r="CLJ50" s="126"/>
      <c r="CLK50" s="126"/>
      <c r="CLL50" s="126"/>
      <c r="CLM50" s="126"/>
      <c r="CLN50" s="126"/>
      <c r="CLO50" s="126"/>
      <c r="CLP50" s="126"/>
      <c r="CLQ50" s="126"/>
      <c r="CLR50" s="126"/>
      <c r="CLS50" s="126"/>
      <c r="CLT50" s="126"/>
      <c r="CLU50" s="126"/>
      <c r="CLV50" s="126"/>
      <c r="CLW50" s="126"/>
      <c r="CLX50" s="126"/>
      <c r="CLY50" s="126"/>
      <c r="CLZ50" s="126"/>
      <c r="CMA50" s="126"/>
      <c r="CMB50" s="126"/>
      <c r="CMC50" s="126"/>
      <c r="CMD50" s="126"/>
      <c r="CME50" s="126"/>
      <c r="CMF50" s="126"/>
      <c r="CMG50" s="126"/>
      <c r="CMH50" s="126"/>
      <c r="CMI50" s="126"/>
      <c r="CMJ50" s="126"/>
      <c r="CMK50" s="126"/>
      <c r="CML50" s="126"/>
      <c r="CMM50" s="126"/>
      <c r="CMN50" s="126"/>
      <c r="CMO50" s="126"/>
      <c r="CMP50" s="126"/>
      <c r="CMQ50" s="126"/>
      <c r="CMR50" s="126"/>
      <c r="CMS50" s="126"/>
      <c r="CMT50" s="126"/>
      <c r="CMU50" s="126"/>
      <c r="CMV50" s="126"/>
      <c r="CMW50" s="126"/>
      <c r="CMX50" s="126"/>
      <c r="CMY50" s="126"/>
      <c r="CMZ50" s="126"/>
      <c r="CNA50" s="126"/>
      <c r="CNB50" s="126"/>
      <c r="CNC50" s="126"/>
      <c r="CND50" s="126"/>
      <c r="CNE50" s="126"/>
      <c r="CNF50" s="126"/>
      <c r="CNG50" s="126"/>
      <c r="CNH50" s="126"/>
      <c r="CNI50" s="126"/>
      <c r="CNJ50" s="126"/>
      <c r="CNK50" s="126"/>
      <c r="CNL50" s="126"/>
      <c r="CNM50" s="126"/>
      <c r="CNN50" s="126"/>
      <c r="CNO50" s="126"/>
      <c r="CNP50" s="126"/>
      <c r="CNQ50" s="126"/>
      <c r="CNR50" s="126"/>
      <c r="CNS50" s="126"/>
      <c r="CNT50" s="126"/>
      <c r="CNU50" s="126"/>
      <c r="CNV50" s="126"/>
      <c r="CNW50" s="126"/>
      <c r="CNX50" s="126"/>
      <c r="CNY50" s="126"/>
      <c r="CNZ50" s="126"/>
      <c r="COA50" s="126"/>
      <c r="COB50" s="126"/>
      <c r="COC50" s="126"/>
      <c r="COD50" s="126"/>
      <c r="COE50" s="126"/>
      <c r="COF50" s="126"/>
      <c r="COG50" s="126"/>
      <c r="COH50" s="126"/>
      <c r="COI50" s="126"/>
      <c r="COJ50" s="126"/>
      <c r="COK50" s="126"/>
      <c r="COL50" s="126"/>
      <c r="COM50" s="126"/>
      <c r="CON50" s="126"/>
      <c r="COO50" s="126"/>
      <c r="COP50" s="126"/>
      <c r="COQ50" s="126"/>
      <c r="COR50" s="126"/>
      <c r="COS50" s="126"/>
      <c r="COT50" s="126"/>
      <c r="COU50" s="126"/>
      <c r="COV50" s="126"/>
      <c r="COW50" s="126"/>
      <c r="COX50" s="126"/>
      <c r="COY50" s="126"/>
      <c r="COZ50" s="126"/>
      <c r="CPA50" s="126"/>
      <c r="CPB50" s="126"/>
      <c r="CPC50" s="126"/>
      <c r="CPD50" s="126"/>
      <c r="CPE50" s="126"/>
      <c r="CPF50" s="126"/>
      <c r="CPG50" s="126"/>
      <c r="CPH50" s="126"/>
      <c r="CPI50" s="126"/>
      <c r="CPJ50" s="126"/>
      <c r="CPK50" s="126"/>
      <c r="CPL50" s="126"/>
      <c r="CPM50" s="126"/>
      <c r="CPN50" s="126"/>
      <c r="CPO50" s="126"/>
      <c r="CPP50" s="126"/>
      <c r="CPQ50" s="126"/>
      <c r="CPR50" s="126"/>
      <c r="CPS50" s="126"/>
      <c r="CPT50" s="126"/>
      <c r="CPU50" s="126"/>
      <c r="CPV50" s="126"/>
      <c r="CPW50" s="126"/>
      <c r="CPX50" s="126"/>
      <c r="CPY50" s="126"/>
      <c r="CPZ50" s="126"/>
      <c r="CQA50" s="126"/>
      <c r="CQB50" s="126"/>
      <c r="CQC50" s="126"/>
      <c r="CQD50" s="126"/>
      <c r="CQE50" s="126"/>
      <c r="CQF50" s="126"/>
      <c r="CQG50" s="126"/>
      <c r="CQH50" s="126"/>
      <c r="CQI50" s="126"/>
      <c r="CQJ50" s="126"/>
      <c r="CQK50" s="126"/>
      <c r="CQL50" s="126"/>
      <c r="CQM50" s="126"/>
      <c r="CQN50" s="126"/>
      <c r="CQO50" s="126"/>
      <c r="CQP50" s="126"/>
      <c r="CQQ50" s="126"/>
      <c r="CQR50" s="126"/>
      <c r="CQS50" s="126"/>
      <c r="CQT50" s="126"/>
      <c r="CQU50" s="126"/>
      <c r="CQV50" s="126"/>
      <c r="CQW50" s="126"/>
      <c r="CQX50" s="126"/>
      <c r="CQY50" s="126"/>
      <c r="CQZ50" s="126"/>
      <c r="CRA50" s="126"/>
      <c r="CRB50" s="126"/>
      <c r="CRC50" s="126"/>
      <c r="CRD50" s="126"/>
      <c r="CRE50" s="126"/>
      <c r="CRF50" s="126"/>
      <c r="CRG50" s="126"/>
      <c r="CRH50" s="126"/>
      <c r="CRI50" s="126"/>
      <c r="CRJ50" s="126"/>
      <c r="CRK50" s="126"/>
      <c r="CRL50" s="126"/>
      <c r="CRM50" s="126"/>
      <c r="CRN50" s="126"/>
      <c r="CRO50" s="126"/>
      <c r="CRP50" s="126"/>
      <c r="CRQ50" s="126"/>
      <c r="CRR50" s="126"/>
      <c r="CRS50" s="126"/>
      <c r="CRT50" s="126"/>
      <c r="CRU50" s="126"/>
      <c r="CRV50" s="126"/>
      <c r="CRW50" s="126"/>
      <c r="CRX50" s="126"/>
      <c r="CRY50" s="126"/>
      <c r="CRZ50" s="126"/>
      <c r="CSA50" s="126"/>
      <c r="CSB50" s="126"/>
      <c r="CSC50" s="126"/>
      <c r="CSD50" s="126"/>
      <c r="CSE50" s="126"/>
      <c r="CSF50" s="126"/>
      <c r="CSG50" s="126"/>
      <c r="CSH50" s="126"/>
      <c r="CSI50" s="126"/>
      <c r="CSJ50" s="126"/>
      <c r="CSK50" s="126"/>
      <c r="CSL50" s="126"/>
      <c r="CSM50" s="126"/>
      <c r="CSN50" s="126"/>
      <c r="CSO50" s="126"/>
      <c r="CSP50" s="126"/>
      <c r="CSQ50" s="126"/>
      <c r="CSR50" s="126"/>
      <c r="CSS50" s="126"/>
      <c r="CST50" s="126"/>
      <c r="CSU50" s="126"/>
      <c r="CSV50" s="126"/>
      <c r="CSW50" s="126"/>
      <c r="CSX50" s="126"/>
      <c r="CSY50" s="126"/>
      <c r="CSZ50" s="126"/>
      <c r="CTA50" s="126"/>
      <c r="CTB50" s="126"/>
      <c r="CTC50" s="126"/>
      <c r="CTD50" s="126"/>
      <c r="CTE50" s="126"/>
      <c r="CTF50" s="126"/>
      <c r="CTG50" s="126"/>
      <c r="CTH50" s="126"/>
      <c r="CTI50" s="126"/>
      <c r="CTJ50" s="126"/>
      <c r="CTK50" s="126"/>
      <c r="CTL50" s="126"/>
      <c r="CTM50" s="126"/>
      <c r="CTN50" s="126"/>
      <c r="CTO50" s="126"/>
      <c r="CTP50" s="126"/>
      <c r="CTQ50" s="126"/>
      <c r="CTR50" s="126"/>
      <c r="CTS50" s="126"/>
      <c r="CTT50" s="126"/>
      <c r="CTU50" s="126"/>
      <c r="CTV50" s="126"/>
      <c r="CTW50" s="126"/>
      <c r="CTX50" s="126"/>
      <c r="CTY50" s="126"/>
      <c r="CTZ50" s="126"/>
      <c r="CUA50" s="126"/>
      <c r="CUB50" s="126"/>
      <c r="CUC50" s="126"/>
      <c r="CUD50" s="126"/>
      <c r="CUE50" s="126"/>
      <c r="CUF50" s="126"/>
      <c r="CUG50" s="126"/>
      <c r="CUH50" s="126"/>
      <c r="CUI50" s="126"/>
      <c r="CUJ50" s="126"/>
      <c r="CUK50" s="126"/>
      <c r="CUL50" s="126"/>
      <c r="CUM50" s="126"/>
      <c r="CUN50" s="126"/>
      <c r="CUO50" s="126"/>
      <c r="CUP50" s="126"/>
      <c r="CUQ50" s="126"/>
      <c r="CUR50" s="126"/>
      <c r="CUS50" s="126"/>
      <c r="CUT50" s="126"/>
      <c r="CUU50" s="126"/>
      <c r="CUV50" s="126"/>
      <c r="CUW50" s="126"/>
      <c r="CUX50" s="126"/>
      <c r="CUY50" s="126"/>
      <c r="CUZ50" s="126"/>
      <c r="CVA50" s="126"/>
      <c r="CVB50" s="126"/>
      <c r="CVC50" s="126"/>
      <c r="CVD50" s="126"/>
      <c r="CVE50" s="126"/>
      <c r="CVF50" s="126"/>
      <c r="CVG50" s="126"/>
      <c r="CVH50" s="126"/>
      <c r="CVI50" s="126"/>
      <c r="CVJ50" s="126"/>
      <c r="CVK50" s="126"/>
      <c r="CVL50" s="126"/>
      <c r="CVM50" s="126"/>
      <c r="CVN50" s="126"/>
      <c r="CVO50" s="126"/>
      <c r="CVP50" s="126"/>
      <c r="CVQ50" s="126"/>
      <c r="CVR50" s="126"/>
      <c r="CVS50" s="126"/>
      <c r="CVT50" s="126"/>
      <c r="CVU50" s="126"/>
      <c r="CVV50" s="126"/>
      <c r="CVW50" s="126"/>
      <c r="CVX50" s="126"/>
      <c r="CVY50" s="126"/>
      <c r="CVZ50" s="126"/>
      <c r="CWA50" s="126"/>
      <c r="CWB50" s="126"/>
      <c r="CWC50" s="126"/>
      <c r="CWD50" s="126"/>
      <c r="CWE50" s="126"/>
      <c r="CWF50" s="126"/>
      <c r="CWG50" s="126"/>
      <c r="CWH50" s="126"/>
      <c r="CWI50" s="126"/>
      <c r="CWJ50" s="126"/>
      <c r="CWK50" s="126"/>
      <c r="CWL50" s="126"/>
      <c r="CWM50" s="126"/>
      <c r="CWN50" s="126"/>
      <c r="CWO50" s="126"/>
      <c r="CWP50" s="126"/>
      <c r="CWQ50" s="126"/>
      <c r="CWR50" s="126"/>
      <c r="CWS50" s="126"/>
      <c r="CWT50" s="126"/>
      <c r="CWU50" s="126"/>
      <c r="CWV50" s="126"/>
      <c r="CWW50" s="126"/>
      <c r="CWX50" s="126"/>
      <c r="CWY50" s="126"/>
      <c r="CWZ50" s="126"/>
      <c r="CXA50" s="126"/>
      <c r="CXB50" s="126"/>
      <c r="CXC50" s="126"/>
      <c r="CXD50" s="126"/>
      <c r="CXE50" s="126"/>
      <c r="CXF50" s="126"/>
      <c r="CXG50" s="126"/>
      <c r="CXH50" s="126"/>
      <c r="CXI50" s="126"/>
      <c r="CXJ50" s="126"/>
      <c r="CXK50" s="126"/>
      <c r="CXL50" s="126"/>
      <c r="CXM50" s="126"/>
      <c r="CXN50" s="126"/>
      <c r="CXO50" s="126"/>
      <c r="CXP50" s="126"/>
      <c r="CXQ50" s="126"/>
      <c r="CXR50" s="126"/>
      <c r="CXS50" s="126"/>
      <c r="CXT50" s="126"/>
      <c r="CXU50" s="126"/>
      <c r="CXV50" s="126"/>
      <c r="CXW50" s="126"/>
      <c r="CXX50" s="126"/>
      <c r="CXY50" s="126"/>
      <c r="CXZ50" s="126"/>
      <c r="CYA50" s="126"/>
      <c r="CYB50" s="126"/>
      <c r="CYC50" s="126"/>
      <c r="CYD50" s="126"/>
      <c r="CYE50" s="126"/>
      <c r="CYF50" s="126"/>
      <c r="CYG50" s="126"/>
      <c r="CYH50" s="126"/>
      <c r="CYI50" s="126"/>
      <c r="CYJ50" s="126"/>
      <c r="CYK50" s="126"/>
      <c r="CYL50" s="126"/>
      <c r="CYM50" s="126"/>
      <c r="CYN50" s="126"/>
      <c r="CYO50" s="126"/>
      <c r="CYP50" s="126"/>
      <c r="CYQ50" s="126"/>
      <c r="CYR50" s="126"/>
      <c r="CYS50" s="126"/>
      <c r="CYT50" s="126"/>
      <c r="CYU50" s="126"/>
      <c r="CYV50" s="126"/>
      <c r="CYW50" s="126"/>
      <c r="CYX50" s="126"/>
      <c r="CYY50" s="126"/>
      <c r="CYZ50" s="126"/>
      <c r="CZA50" s="126"/>
      <c r="CZB50" s="126"/>
      <c r="CZC50" s="126"/>
      <c r="CZD50" s="126"/>
      <c r="CZE50" s="126"/>
      <c r="CZF50" s="126"/>
      <c r="CZG50" s="126"/>
      <c r="CZH50" s="126"/>
      <c r="CZI50" s="126"/>
      <c r="CZJ50" s="126"/>
      <c r="CZK50" s="126"/>
      <c r="CZL50" s="126"/>
      <c r="CZM50" s="126"/>
      <c r="CZN50" s="126"/>
      <c r="CZO50" s="126"/>
      <c r="CZP50" s="126"/>
      <c r="CZQ50" s="126"/>
      <c r="CZR50" s="126"/>
      <c r="CZS50" s="126"/>
      <c r="CZT50" s="126"/>
      <c r="CZU50" s="126"/>
      <c r="CZV50" s="126"/>
      <c r="CZW50" s="126"/>
      <c r="CZX50" s="126"/>
      <c r="CZY50" s="126"/>
      <c r="CZZ50" s="126"/>
      <c r="DAA50" s="126"/>
      <c r="DAB50" s="126"/>
      <c r="DAC50" s="126"/>
      <c r="DAD50" s="126"/>
      <c r="DAE50" s="126"/>
      <c r="DAF50" s="126"/>
      <c r="DAG50" s="126"/>
      <c r="DAH50" s="126"/>
      <c r="DAI50" s="126"/>
      <c r="DAJ50" s="126"/>
      <c r="DAK50" s="126"/>
      <c r="DAL50" s="126"/>
      <c r="DAM50" s="126"/>
      <c r="DAN50" s="126"/>
      <c r="DAO50" s="126"/>
      <c r="DAP50" s="126"/>
      <c r="DAQ50" s="126"/>
      <c r="DAR50" s="126"/>
      <c r="DAS50" s="126"/>
      <c r="DAT50" s="126"/>
      <c r="DAU50" s="126"/>
      <c r="DAV50" s="126"/>
      <c r="DAW50" s="126"/>
      <c r="DAX50" s="126"/>
      <c r="DAY50" s="126"/>
      <c r="DAZ50" s="126"/>
      <c r="DBA50" s="126"/>
      <c r="DBB50" s="126"/>
      <c r="DBC50" s="126"/>
      <c r="DBD50" s="126"/>
      <c r="DBE50" s="126"/>
      <c r="DBF50" s="126"/>
      <c r="DBG50" s="126"/>
      <c r="DBH50" s="126"/>
      <c r="DBI50" s="126"/>
      <c r="DBJ50" s="126"/>
      <c r="DBK50" s="126"/>
      <c r="DBL50" s="126"/>
      <c r="DBM50" s="126"/>
      <c r="DBN50" s="126"/>
      <c r="DBO50" s="126"/>
      <c r="DBP50" s="126"/>
      <c r="DBQ50" s="126"/>
      <c r="DBR50" s="126"/>
      <c r="DBS50" s="126"/>
      <c r="DBT50" s="126"/>
      <c r="DBU50" s="126"/>
      <c r="DBV50" s="126"/>
      <c r="DBW50" s="126"/>
      <c r="DBX50" s="126"/>
      <c r="DBY50" s="126"/>
      <c r="DBZ50" s="126"/>
      <c r="DCA50" s="126"/>
      <c r="DCB50" s="126"/>
      <c r="DCC50" s="126"/>
      <c r="DCD50" s="126"/>
      <c r="DCE50" s="126"/>
      <c r="DCF50" s="126"/>
      <c r="DCG50" s="126"/>
      <c r="DCH50" s="126"/>
      <c r="DCI50" s="126"/>
      <c r="DCJ50" s="126"/>
      <c r="DCK50" s="126"/>
      <c r="DCL50" s="126"/>
      <c r="DCM50" s="126"/>
      <c r="DCN50" s="126"/>
      <c r="DCO50" s="126"/>
      <c r="DCP50" s="126"/>
      <c r="DCQ50" s="126"/>
      <c r="DCR50" s="126"/>
      <c r="DCS50" s="126"/>
      <c r="DCT50" s="126"/>
      <c r="DCU50" s="126"/>
      <c r="DCV50" s="126"/>
      <c r="DCW50" s="126"/>
      <c r="DCX50" s="126"/>
      <c r="DCY50" s="126"/>
      <c r="DCZ50" s="126"/>
      <c r="DDA50" s="126"/>
      <c r="DDB50" s="126"/>
      <c r="DDC50" s="126"/>
      <c r="DDD50" s="126"/>
      <c r="DDE50" s="126"/>
      <c r="DDF50" s="126"/>
      <c r="DDG50" s="126"/>
      <c r="DDH50" s="126"/>
      <c r="DDI50" s="126"/>
      <c r="DDJ50" s="126"/>
      <c r="DDK50" s="126"/>
      <c r="DDL50" s="126"/>
      <c r="DDM50" s="126"/>
      <c r="DDN50" s="126"/>
      <c r="DDO50" s="126"/>
      <c r="DDP50" s="126"/>
      <c r="DDQ50" s="126"/>
      <c r="DDR50" s="126"/>
      <c r="DDS50" s="126"/>
      <c r="DDT50" s="126"/>
      <c r="DDU50" s="126"/>
      <c r="DDV50" s="126"/>
      <c r="DDW50" s="126"/>
      <c r="DDX50" s="126"/>
      <c r="DDY50" s="126"/>
      <c r="DDZ50" s="126"/>
      <c r="DEA50" s="126"/>
      <c r="DEB50" s="126"/>
      <c r="DEC50" s="126"/>
      <c r="DED50" s="126"/>
      <c r="DEE50" s="126"/>
      <c r="DEF50" s="126"/>
      <c r="DEG50" s="126"/>
      <c r="DEH50" s="126"/>
      <c r="DEI50" s="126"/>
      <c r="DEJ50" s="126"/>
      <c r="DEK50" s="126"/>
      <c r="DEL50" s="126"/>
      <c r="DEM50" s="126"/>
      <c r="DEN50" s="126"/>
      <c r="DEO50" s="126"/>
      <c r="DEP50" s="126"/>
      <c r="DEQ50" s="126"/>
      <c r="DER50" s="126"/>
      <c r="DES50" s="126"/>
      <c r="DET50" s="126"/>
      <c r="DEU50" s="126"/>
      <c r="DEV50" s="126"/>
      <c r="DEW50" s="126"/>
      <c r="DEX50" s="126"/>
      <c r="DEY50" s="126"/>
      <c r="DEZ50" s="126"/>
      <c r="DFA50" s="126"/>
      <c r="DFB50" s="126"/>
      <c r="DFC50" s="126"/>
      <c r="DFD50" s="126"/>
      <c r="DFE50" s="126"/>
      <c r="DFF50" s="126"/>
      <c r="DFG50" s="126"/>
      <c r="DFH50" s="126"/>
      <c r="DFI50" s="126"/>
      <c r="DFJ50" s="126"/>
      <c r="DFK50" s="126"/>
      <c r="DFL50" s="126"/>
      <c r="DFM50" s="126"/>
      <c r="DFN50" s="126"/>
      <c r="DFO50" s="126"/>
      <c r="DFP50" s="126"/>
      <c r="DFQ50" s="126"/>
      <c r="DFR50" s="126"/>
      <c r="DFS50" s="126"/>
      <c r="DFT50" s="126"/>
      <c r="DFU50" s="126"/>
      <c r="DFV50" s="126"/>
      <c r="DFW50" s="126"/>
      <c r="DFX50" s="126"/>
      <c r="DFY50" s="126"/>
      <c r="DFZ50" s="126"/>
      <c r="DGA50" s="126"/>
      <c r="DGB50" s="126"/>
      <c r="DGC50" s="126"/>
      <c r="DGD50" s="126"/>
      <c r="DGE50" s="126"/>
      <c r="DGF50" s="126"/>
      <c r="DGG50" s="126"/>
      <c r="DGH50" s="126"/>
      <c r="DGI50" s="126"/>
      <c r="DGJ50" s="126"/>
      <c r="DGK50" s="126"/>
      <c r="DGL50" s="126"/>
      <c r="DGM50" s="126"/>
      <c r="DGN50" s="126"/>
      <c r="DGO50" s="126"/>
      <c r="DGP50" s="126"/>
      <c r="DGQ50" s="126"/>
      <c r="DGR50" s="126"/>
      <c r="DGS50" s="126"/>
      <c r="DGT50" s="126"/>
      <c r="DGU50" s="126"/>
      <c r="DGV50" s="126"/>
      <c r="DGW50" s="126"/>
      <c r="DGX50" s="126"/>
      <c r="DGY50" s="126"/>
      <c r="DGZ50" s="126"/>
      <c r="DHA50" s="126"/>
      <c r="DHB50" s="126"/>
      <c r="DHC50" s="126"/>
      <c r="DHD50" s="126"/>
      <c r="DHE50" s="126"/>
      <c r="DHF50" s="126"/>
      <c r="DHG50" s="126"/>
      <c r="DHH50" s="126"/>
      <c r="DHI50" s="126"/>
      <c r="DHJ50" s="126"/>
      <c r="DHK50" s="126"/>
      <c r="DHL50" s="126"/>
      <c r="DHM50" s="126"/>
      <c r="DHN50" s="126"/>
      <c r="DHO50" s="126"/>
      <c r="DHP50" s="126"/>
      <c r="DHQ50" s="126"/>
      <c r="DHR50" s="126"/>
      <c r="DHS50" s="126"/>
      <c r="DHT50" s="126"/>
      <c r="DHU50" s="126"/>
      <c r="DHV50" s="126"/>
      <c r="DHW50" s="126"/>
      <c r="DHX50" s="126"/>
      <c r="DHY50" s="126"/>
      <c r="DHZ50" s="126"/>
      <c r="DIA50" s="126"/>
      <c r="DIB50" s="126"/>
      <c r="DIC50" s="126"/>
      <c r="DID50" s="126"/>
      <c r="DIE50" s="126"/>
      <c r="DIF50" s="126"/>
      <c r="DIG50" s="126"/>
      <c r="DIH50" s="126"/>
      <c r="DII50" s="126"/>
      <c r="DIJ50" s="126"/>
      <c r="DIK50" s="126"/>
      <c r="DIL50" s="126"/>
      <c r="DIM50" s="126"/>
      <c r="DIN50" s="126"/>
      <c r="DIO50" s="126"/>
      <c r="DIP50" s="126"/>
      <c r="DIQ50" s="126"/>
      <c r="DIR50" s="126"/>
      <c r="DIS50" s="126"/>
      <c r="DIT50" s="126"/>
      <c r="DIU50" s="126"/>
      <c r="DIV50" s="126"/>
      <c r="DIW50" s="126"/>
      <c r="DIX50" s="126"/>
      <c r="DIY50" s="126"/>
      <c r="DIZ50" s="126"/>
      <c r="DJA50" s="126"/>
      <c r="DJB50" s="126"/>
      <c r="DJC50" s="126"/>
      <c r="DJD50" s="126"/>
      <c r="DJE50" s="126"/>
      <c r="DJF50" s="126"/>
      <c r="DJG50" s="126"/>
      <c r="DJH50" s="126"/>
      <c r="DJI50" s="126"/>
      <c r="DJJ50" s="126"/>
      <c r="DJK50" s="126"/>
      <c r="DJL50" s="126"/>
      <c r="DJM50" s="126"/>
      <c r="DJN50" s="126"/>
      <c r="DJO50" s="126"/>
      <c r="DJP50" s="126"/>
      <c r="DJQ50" s="126"/>
      <c r="DJR50" s="126"/>
      <c r="DJS50" s="126"/>
      <c r="DJT50" s="126"/>
      <c r="DJU50" s="126"/>
      <c r="DJV50" s="126"/>
      <c r="DJW50" s="126"/>
      <c r="DJX50" s="126"/>
      <c r="DJY50" s="126"/>
      <c r="DJZ50" s="126"/>
      <c r="DKA50" s="126"/>
      <c r="DKB50" s="126"/>
      <c r="DKC50" s="126"/>
      <c r="DKD50" s="126"/>
      <c r="DKE50" s="126"/>
      <c r="DKF50" s="126"/>
      <c r="DKG50" s="126"/>
      <c r="DKH50" s="126"/>
      <c r="DKI50" s="126"/>
      <c r="DKJ50" s="126"/>
      <c r="DKK50" s="126"/>
      <c r="DKL50" s="126"/>
      <c r="DKM50" s="126"/>
      <c r="DKN50" s="126"/>
      <c r="DKO50" s="126"/>
      <c r="DKP50" s="126"/>
      <c r="DKQ50" s="126"/>
      <c r="DKR50" s="126"/>
      <c r="DKS50" s="126"/>
      <c r="DKT50" s="126"/>
      <c r="DKU50" s="126"/>
      <c r="DKV50" s="126"/>
      <c r="DKW50" s="126"/>
      <c r="DKX50" s="126"/>
      <c r="DKY50" s="126"/>
      <c r="DKZ50" s="126"/>
      <c r="DLA50" s="126"/>
      <c r="DLB50" s="126"/>
      <c r="DLC50" s="126"/>
      <c r="DLD50" s="126"/>
      <c r="DLE50" s="126"/>
      <c r="DLF50" s="126"/>
      <c r="DLG50" s="126"/>
      <c r="DLH50" s="126"/>
      <c r="DLI50" s="126"/>
      <c r="DLJ50" s="126"/>
      <c r="DLK50" s="126"/>
      <c r="DLL50" s="126"/>
      <c r="DLM50" s="126"/>
      <c r="DLN50" s="126"/>
      <c r="DLO50" s="126"/>
      <c r="DLP50" s="126"/>
      <c r="DLQ50" s="126"/>
      <c r="DLR50" s="126"/>
      <c r="DLS50" s="126"/>
      <c r="DLT50" s="126"/>
      <c r="DLU50" s="126"/>
      <c r="DLV50" s="126"/>
      <c r="DLW50" s="126"/>
      <c r="DLX50" s="126"/>
      <c r="DLY50" s="126"/>
      <c r="DLZ50" s="126"/>
      <c r="DMA50" s="126"/>
      <c r="DMB50" s="126"/>
      <c r="DMC50" s="126"/>
      <c r="DMD50" s="126"/>
      <c r="DME50" s="126"/>
      <c r="DMF50" s="126"/>
      <c r="DMG50" s="126"/>
      <c r="DMH50" s="126"/>
      <c r="DMI50" s="126"/>
      <c r="DMJ50" s="126"/>
      <c r="DMK50" s="126"/>
      <c r="DML50" s="126"/>
      <c r="DMM50" s="126"/>
      <c r="DMN50" s="126"/>
      <c r="DMO50" s="126"/>
      <c r="DMP50" s="126"/>
      <c r="DMQ50" s="126"/>
      <c r="DMR50" s="126"/>
      <c r="DMS50" s="126"/>
      <c r="DMT50" s="126"/>
      <c r="DMU50" s="126"/>
      <c r="DMV50" s="126"/>
      <c r="DMW50" s="126"/>
      <c r="DMX50" s="126"/>
      <c r="DMY50" s="126"/>
      <c r="DMZ50" s="126"/>
      <c r="DNA50" s="126"/>
      <c r="DNB50" s="126"/>
      <c r="DNC50" s="126"/>
      <c r="DND50" s="126"/>
      <c r="DNE50" s="126"/>
      <c r="DNF50" s="126"/>
      <c r="DNG50" s="126"/>
      <c r="DNH50" s="126"/>
      <c r="DNI50" s="126"/>
      <c r="DNJ50" s="126"/>
      <c r="DNK50" s="126"/>
      <c r="DNL50" s="126"/>
      <c r="DNM50" s="126"/>
      <c r="DNN50" s="126"/>
      <c r="DNO50" s="126"/>
      <c r="DNP50" s="126"/>
      <c r="DNQ50" s="126"/>
      <c r="DNR50" s="126"/>
      <c r="DNS50" s="126"/>
      <c r="DNT50" s="126"/>
      <c r="DNU50" s="126"/>
      <c r="DNV50" s="126"/>
      <c r="DNW50" s="126"/>
      <c r="DNX50" s="126"/>
      <c r="DNY50" s="126"/>
      <c r="DNZ50" s="126"/>
      <c r="DOA50" s="126"/>
      <c r="DOB50" s="126"/>
      <c r="DOC50" s="126"/>
      <c r="DOD50" s="126"/>
      <c r="DOE50" s="126"/>
      <c r="DOF50" s="126"/>
      <c r="DOG50" s="126"/>
      <c r="DOH50" s="126"/>
      <c r="DOI50" s="126"/>
      <c r="DOJ50" s="126"/>
      <c r="DOK50" s="126"/>
      <c r="DOL50" s="126"/>
      <c r="DOM50" s="126"/>
      <c r="DON50" s="126"/>
      <c r="DOO50" s="126"/>
      <c r="DOP50" s="126"/>
      <c r="DOQ50" s="126"/>
      <c r="DOR50" s="126"/>
      <c r="DOS50" s="126"/>
      <c r="DOT50" s="126"/>
      <c r="DOU50" s="126"/>
      <c r="DOV50" s="126"/>
      <c r="DOW50" s="126"/>
      <c r="DOX50" s="126"/>
      <c r="DOY50" s="126"/>
      <c r="DOZ50" s="126"/>
      <c r="DPA50" s="126"/>
      <c r="DPB50" s="126"/>
      <c r="DPC50" s="126"/>
      <c r="DPD50" s="126"/>
      <c r="DPE50" s="126"/>
      <c r="DPF50" s="126"/>
      <c r="DPG50" s="126"/>
      <c r="DPH50" s="126"/>
      <c r="DPI50" s="126"/>
      <c r="DPJ50" s="126"/>
      <c r="DPK50" s="126"/>
      <c r="DPL50" s="126"/>
      <c r="DPM50" s="126"/>
      <c r="DPN50" s="126"/>
      <c r="DPO50" s="126"/>
      <c r="DPP50" s="126"/>
      <c r="DPQ50" s="126"/>
      <c r="DPR50" s="126"/>
      <c r="DPS50" s="126"/>
      <c r="DPT50" s="126"/>
      <c r="DPU50" s="126"/>
      <c r="DPV50" s="126"/>
      <c r="DPW50" s="126"/>
      <c r="DPX50" s="126"/>
      <c r="DPY50" s="126"/>
      <c r="DPZ50" s="126"/>
      <c r="DQA50" s="126"/>
      <c r="DQB50" s="126"/>
      <c r="DQC50" s="126"/>
      <c r="DQD50" s="126"/>
      <c r="DQE50" s="126"/>
      <c r="DQF50" s="126"/>
      <c r="DQG50" s="126"/>
      <c r="DQH50" s="126"/>
      <c r="DQI50" s="126"/>
      <c r="DQJ50" s="126"/>
      <c r="DQK50" s="126"/>
      <c r="DQL50" s="126"/>
      <c r="DQM50" s="126"/>
      <c r="DQN50" s="126"/>
      <c r="DQO50" s="126"/>
      <c r="DQP50" s="126"/>
      <c r="DQQ50" s="126"/>
      <c r="DQR50" s="126"/>
      <c r="DQS50" s="126"/>
      <c r="DQT50" s="126"/>
      <c r="DQU50" s="126"/>
      <c r="DQV50" s="126"/>
      <c r="DQW50" s="126"/>
      <c r="DQX50" s="126"/>
      <c r="DQY50" s="126"/>
      <c r="DQZ50" s="126"/>
      <c r="DRA50" s="126"/>
      <c r="DRB50" s="126"/>
      <c r="DRC50" s="126"/>
      <c r="DRD50" s="126"/>
      <c r="DRE50" s="126"/>
      <c r="DRF50" s="126"/>
      <c r="DRG50" s="126"/>
      <c r="DRH50" s="126"/>
      <c r="DRI50" s="126"/>
      <c r="DRJ50" s="126"/>
      <c r="DRK50" s="126"/>
      <c r="DRL50" s="126"/>
      <c r="DRM50" s="126"/>
      <c r="DRN50" s="126"/>
      <c r="DRO50" s="126"/>
      <c r="DRP50" s="126"/>
      <c r="DRQ50" s="126"/>
      <c r="DRR50" s="126"/>
      <c r="DRS50" s="126"/>
      <c r="DRT50" s="126"/>
      <c r="DRU50" s="126"/>
      <c r="DRV50" s="126"/>
      <c r="DRW50" s="126"/>
      <c r="DRX50" s="126"/>
      <c r="DRY50" s="126"/>
      <c r="DRZ50" s="126"/>
      <c r="DSA50" s="126"/>
      <c r="DSB50" s="126"/>
      <c r="DSC50" s="126"/>
      <c r="DSD50" s="126"/>
      <c r="DSE50" s="126"/>
      <c r="DSF50" s="126"/>
      <c r="DSG50" s="126"/>
      <c r="DSH50" s="126"/>
      <c r="DSI50" s="126"/>
      <c r="DSJ50" s="126"/>
      <c r="DSK50" s="126"/>
      <c r="DSL50" s="126"/>
      <c r="DSM50" s="126"/>
      <c r="DSN50" s="126"/>
      <c r="DSO50" s="126"/>
      <c r="DSP50" s="126"/>
      <c r="DSQ50" s="126"/>
      <c r="DSR50" s="126"/>
      <c r="DSS50" s="126"/>
      <c r="DST50" s="126"/>
      <c r="DSU50" s="126"/>
      <c r="DSV50" s="126"/>
      <c r="DSW50" s="126"/>
      <c r="DSX50" s="126"/>
      <c r="DSY50" s="126"/>
      <c r="DSZ50" s="126"/>
      <c r="DTA50" s="126"/>
      <c r="DTB50" s="126"/>
      <c r="DTC50" s="126"/>
      <c r="DTD50" s="126"/>
      <c r="DTE50" s="126"/>
      <c r="DTF50" s="126"/>
      <c r="DTG50" s="126"/>
      <c r="DTH50" s="126"/>
      <c r="DTI50" s="126"/>
      <c r="DTJ50" s="126"/>
      <c r="DTK50" s="126"/>
      <c r="DTL50" s="126"/>
      <c r="DTM50" s="126"/>
      <c r="DTN50" s="126"/>
      <c r="DTO50" s="126"/>
      <c r="DTP50" s="126"/>
      <c r="DTQ50" s="126"/>
      <c r="DTR50" s="126"/>
      <c r="DTS50" s="126"/>
      <c r="DTT50" s="126"/>
      <c r="DTU50" s="126"/>
      <c r="DTV50" s="126"/>
      <c r="DTW50" s="126"/>
      <c r="DTX50" s="126"/>
      <c r="DTY50" s="126"/>
      <c r="DTZ50" s="126"/>
      <c r="DUA50" s="126"/>
      <c r="DUB50" s="126"/>
      <c r="DUC50" s="126"/>
      <c r="DUD50" s="126"/>
      <c r="DUE50" s="126"/>
      <c r="DUF50" s="126"/>
      <c r="DUG50" s="126"/>
      <c r="DUH50" s="126"/>
      <c r="DUI50" s="126"/>
      <c r="DUJ50" s="126"/>
      <c r="DUK50" s="126"/>
      <c r="DUL50" s="126"/>
      <c r="DUM50" s="126"/>
      <c r="DUN50" s="126"/>
      <c r="DUO50" s="126"/>
      <c r="DUP50" s="126"/>
      <c r="DUQ50" s="126"/>
      <c r="DUR50" s="126"/>
      <c r="DUS50" s="126"/>
      <c r="DUT50" s="126"/>
      <c r="DUU50" s="126"/>
      <c r="DUV50" s="126"/>
      <c r="DUW50" s="126"/>
      <c r="DUX50" s="126"/>
      <c r="DUY50" s="126"/>
      <c r="DUZ50" s="126"/>
      <c r="DVA50" s="126"/>
      <c r="DVB50" s="126"/>
      <c r="DVC50" s="126"/>
      <c r="DVD50" s="126"/>
      <c r="DVE50" s="126"/>
      <c r="DVF50" s="126"/>
      <c r="DVG50" s="126"/>
      <c r="DVH50" s="126"/>
      <c r="DVI50" s="126"/>
      <c r="DVJ50" s="126"/>
      <c r="DVK50" s="126"/>
      <c r="DVL50" s="126"/>
      <c r="DVM50" s="126"/>
      <c r="DVN50" s="126"/>
      <c r="DVO50" s="126"/>
      <c r="DVP50" s="126"/>
      <c r="DVQ50" s="126"/>
      <c r="DVR50" s="126"/>
      <c r="DVS50" s="126"/>
      <c r="DVT50" s="126"/>
      <c r="DVU50" s="126"/>
      <c r="DVV50" s="126"/>
      <c r="DVW50" s="126"/>
      <c r="DVX50" s="126"/>
      <c r="DVY50" s="126"/>
      <c r="DVZ50" s="126"/>
      <c r="DWA50" s="126"/>
      <c r="DWB50" s="126"/>
      <c r="DWC50" s="126"/>
      <c r="DWD50" s="126"/>
      <c r="DWE50" s="126"/>
      <c r="DWF50" s="126"/>
      <c r="DWG50" s="126"/>
      <c r="DWH50" s="126"/>
      <c r="DWI50" s="126"/>
      <c r="DWJ50" s="126"/>
      <c r="DWK50" s="126"/>
      <c r="DWL50" s="126"/>
      <c r="DWM50" s="126"/>
      <c r="DWN50" s="126"/>
      <c r="DWO50" s="126"/>
      <c r="DWP50" s="126"/>
      <c r="DWQ50" s="126"/>
      <c r="DWR50" s="126"/>
      <c r="DWS50" s="126"/>
      <c r="DWT50" s="126"/>
      <c r="DWU50" s="126"/>
      <c r="DWV50" s="126"/>
      <c r="DWW50" s="126"/>
      <c r="DWX50" s="126"/>
      <c r="DWY50" s="126"/>
      <c r="DWZ50" s="126"/>
      <c r="DXA50" s="126"/>
      <c r="DXB50" s="126"/>
      <c r="DXC50" s="126"/>
      <c r="DXD50" s="126"/>
      <c r="DXE50" s="126"/>
      <c r="DXF50" s="126"/>
      <c r="DXG50" s="126"/>
      <c r="DXH50" s="126"/>
      <c r="DXI50" s="126"/>
      <c r="DXJ50" s="126"/>
      <c r="DXK50" s="126"/>
      <c r="DXL50" s="126"/>
      <c r="DXM50" s="126"/>
      <c r="DXN50" s="126"/>
      <c r="DXO50" s="126"/>
      <c r="DXP50" s="126"/>
      <c r="DXQ50" s="126"/>
      <c r="DXR50" s="126"/>
      <c r="DXS50" s="126"/>
      <c r="DXT50" s="126"/>
      <c r="DXU50" s="126"/>
      <c r="DXV50" s="126"/>
      <c r="DXW50" s="126"/>
      <c r="DXX50" s="126"/>
      <c r="DXY50" s="126"/>
      <c r="DXZ50" s="126"/>
      <c r="DYA50" s="126"/>
      <c r="DYB50" s="126"/>
      <c r="DYC50" s="126"/>
      <c r="DYD50" s="126"/>
      <c r="DYE50" s="126"/>
      <c r="DYF50" s="126"/>
      <c r="DYG50" s="126"/>
      <c r="DYH50" s="126"/>
      <c r="DYI50" s="126"/>
      <c r="DYJ50" s="126"/>
      <c r="DYK50" s="126"/>
      <c r="DYL50" s="126"/>
      <c r="DYM50" s="126"/>
      <c r="DYN50" s="126"/>
      <c r="DYO50" s="126"/>
      <c r="DYP50" s="126"/>
      <c r="DYQ50" s="126"/>
      <c r="DYR50" s="126"/>
      <c r="DYS50" s="126"/>
      <c r="DYT50" s="126"/>
      <c r="DYU50" s="126"/>
      <c r="DYV50" s="126"/>
      <c r="DYW50" s="126"/>
      <c r="DYX50" s="126"/>
      <c r="DYY50" s="126"/>
      <c r="DYZ50" s="126"/>
      <c r="DZA50" s="126"/>
      <c r="DZB50" s="126"/>
      <c r="DZC50" s="126"/>
      <c r="DZD50" s="126"/>
      <c r="DZE50" s="126"/>
      <c r="DZF50" s="126"/>
      <c r="DZG50" s="126"/>
      <c r="DZH50" s="126"/>
      <c r="DZI50" s="126"/>
      <c r="DZJ50" s="126"/>
      <c r="DZK50" s="126"/>
      <c r="DZL50" s="126"/>
      <c r="DZM50" s="126"/>
      <c r="DZN50" s="126"/>
      <c r="DZO50" s="126"/>
      <c r="DZP50" s="126"/>
      <c r="DZQ50" s="126"/>
      <c r="DZR50" s="126"/>
      <c r="DZS50" s="126"/>
      <c r="DZT50" s="126"/>
      <c r="DZU50" s="126"/>
      <c r="DZV50" s="126"/>
      <c r="DZW50" s="126"/>
      <c r="DZX50" s="126"/>
      <c r="DZY50" s="126"/>
      <c r="DZZ50" s="126"/>
      <c r="EAA50" s="126"/>
      <c r="EAB50" s="126"/>
      <c r="EAC50" s="126"/>
      <c r="EAD50" s="126"/>
      <c r="EAE50" s="126"/>
      <c r="EAF50" s="126"/>
      <c r="EAG50" s="126"/>
      <c r="EAH50" s="126"/>
      <c r="EAI50" s="126"/>
      <c r="EAJ50" s="126"/>
      <c r="EAK50" s="126"/>
      <c r="EAL50" s="126"/>
      <c r="EAM50" s="126"/>
      <c r="EAN50" s="126"/>
      <c r="EAO50" s="126"/>
      <c r="EAP50" s="126"/>
      <c r="EAQ50" s="126"/>
      <c r="EAR50" s="126"/>
      <c r="EAS50" s="126"/>
      <c r="EAT50" s="126"/>
      <c r="EAU50" s="126"/>
      <c r="EAV50" s="126"/>
      <c r="EAW50" s="126"/>
      <c r="EAX50" s="126"/>
      <c r="EAY50" s="126"/>
      <c r="EAZ50" s="126"/>
      <c r="EBA50" s="126"/>
      <c r="EBB50" s="126"/>
      <c r="EBC50" s="126"/>
      <c r="EBD50" s="126"/>
      <c r="EBE50" s="126"/>
      <c r="EBF50" s="126"/>
      <c r="EBG50" s="126"/>
      <c r="EBH50" s="126"/>
      <c r="EBI50" s="126"/>
      <c r="EBJ50" s="126"/>
      <c r="EBK50" s="126"/>
      <c r="EBL50" s="126"/>
      <c r="EBM50" s="126"/>
      <c r="EBN50" s="126"/>
      <c r="EBO50" s="126"/>
      <c r="EBP50" s="126"/>
      <c r="EBQ50" s="126"/>
      <c r="EBR50" s="126"/>
      <c r="EBS50" s="126"/>
      <c r="EBT50" s="126"/>
      <c r="EBU50" s="126"/>
      <c r="EBV50" s="126"/>
      <c r="EBW50" s="126"/>
      <c r="EBX50" s="126"/>
      <c r="EBY50" s="126"/>
      <c r="EBZ50" s="126"/>
      <c r="ECA50" s="126"/>
      <c r="ECB50" s="126"/>
      <c r="ECC50" s="126"/>
      <c r="ECD50" s="126"/>
      <c r="ECE50" s="126"/>
      <c r="ECF50" s="126"/>
      <c r="ECG50" s="126"/>
      <c r="ECH50" s="126"/>
      <c r="ECI50" s="126"/>
      <c r="ECJ50" s="126"/>
      <c r="ECK50" s="126"/>
      <c r="ECL50" s="126"/>
      <c r="ECM50" s="126"/>
      <c r="ECN50" s="126"/>
      <c r="ECO50" s="126"/>
      <c r="ECP50" s="126"/>
      <c r="ECQ50" s="126"/>
      <c r="ECR50" s="126"/>
      <c r="ECS50" s="126"/>
      <c r="ECT50" s="126"/>
      <c r="ECU50" s="126"/>
      <c r="ECV50" s="126"/>
      <c r="ECW50" s="126"/>
      <c r="ECX50" s="126"/>
      <c r="ECY50" s="126"/>
      <c r="ECZ50" s="126"/>
      <c r="EDA50" s="126"/>
      <c r="EDB50" s="126"/>
      <c r="EDC50" s="126"/>
      <c r="EDD50" s="126"/>
      <c r="EDE50" s="126"/>
      <c r="EDF50" s="126"/>
      <c r="EDG50" s="126"/>
      <c r="EDH50" s="126"/>
      <c r="EDI50" s="126"/>
      <c r="EDJ50" s="126"/>
      <c r="EDK50" s="126"/>
      <c r="EDL50" s="126"/>
      <c r="EDM50" s="126"/>
      <c r="EDN50" s="126"/>
      <c r="EDO50" s="126"/>
      <c r="EDP50" s="126"/>
      <c r="EDQ50" s="126"/>
      <c r="EDR50" s="126"/>
      <c r="EDS50" s="126"/>
      <c r="EDT50" s="126"/>
      <c r="EDU50" s="126"/>
      <c r="EDV50" s="126"/>
      <c r="EDW50" s="126"/>
      <c r="EDX50" s="126"/>
      <c r="EDY50" s="126"/>
      <c r="EDZ50" s="126"/>
      <c r="EEA50" s="126"/>
      <c r="EEB50" s="126"/>
      <c r="EEC50" s="126"/>
      <c r="EED50" s="126"/>
      <c r="EEE50" s="126"/>
      <c r="EEF50" s="126"/>
      <c r="EEG50" s="126"/>
      <c r="EEH50" s="126"/>
      <c r="EEI50" s="126"/>
      <c r="EEJ50" s="126"/>
      <c r="EEK50" s="126"/>
      <c r="EEL50" s="126"/>
      <c r="EEM50" s="126"/>
      <c r="EEN50" s="126"/>
      <c r="EEO50" s="126"/>
      <c r="EEP50" s="126"/>
      <c r="EEQ50" s="126"/>
      <c r="EER50" s="126"/>
      <c r="EES50" s="126"/>
      <c r="EET50" s="126"/>
      <c r="EEU50" s="126"/>
      <c r="EEV50" s="126"/>
      <c r="EEW50" s="126"/>
      <c r="EEX50" s="126"/>
      <c r="EEY50" s="126"/>
      <c r="EEZ50" s="126"/>
      <c r="EFA50" s="126"/>
      <c r="EFB50" s="126"/>
      <c r="EFC50" s="126"/>
      <c r="EFD50" s="126"/>
      <c r="EFE50" s="126"/>
      <c r="EFF50" s="126"/>
      <c r="EFG50" s="126"/>
      <c r="EFH50" s="126"/>
      <c r="EFI50" s="126"/>
      <c r="EFJ50" s="126"/>
      <c r="EFK50" s="126"/>
      <c r="EFL50" s="126"/>
      <c r="EFM50" s="126"/>
      <c r="EFN50" s="126"/>
      <c r="EFO50" s="126"/>
      <c r="EFP50" s="126"/>
      <c r="EFQ50" s="126"/>
      <c r="EFR50" s="126"/>
      <c r="EFS50" s="126"/>
      <c r="EFT50" s="126"/>
      <c r="EFU50" s="126"/>
      <c r="EFV50" s="126"/>
      <c r="EFW50" s="126"/>
      <c r="EFX50" s="126"/>
      <c r="EFY50" s="126"/>
      <c r="EFZ50" s="126"/>
      <c r="EGA50" s="126"/>
      <c r="EGB50" s="126"/>
      <c r="EGC50" s="126"/>
      <c r="EGD50" s="126"/>
      <c r="EGE50" s="126"/>
      <c r="EGF50" s="126"/>
      <c r="EGG50" s="126"/>
      <c r="EGH50" s="126"/>
      <c r="EGI50" s="126"/>
      <c r="EGJ50" s="126"/>
      <c r="EGK50" s="126"/>
      <c r="EGL50" s="126"/>
      <c r="EGM50" s="126"/>
      <c r="EGN50" s="126"/>
      <c r="EGO50" s="126"/>
      <c r="EGP50" s="126"/>
      <c r="EGQ50" s="126"/>
      <c r="EGR50" s="126"/>
      <c r="EGS50" s="126"/>
      <c r="EGT50" s="126"/>
      <c r="EGU50" s="126"/>
      <c r="EGV50" s="126"/>
      <c r="EGW50" s="126"/>
      <c r="EGX50" s="126"/>
      <c r="EGY50" s="126"/>
      <c r="EGZ50" s="126"/>
      <c r="EHA50" s="126"/>
      <c r="EHB50" s="126"/>
      <c r="EHC50" s="126"/>
      <c r="EHD50" s="126"/>
      <c r="EHE50" s="126"/>
      <c r="EHF50" s="126"/>
      <c r="EHG50" s="126"/>
      <c r="EHH50" s="126"/>
      <c r="EHI50" s="126"/>
      <c r="EHJ50" s="126"/>
      <c r="EHK50" s="126"/>
      <c r="EHL50" s="126"/>
      <c r="EHM50" s="126"/>
      <c r="EHN50" s="126"/>
      <c r="EHO50" s="126"/>
      <c r="EHP50" s="126"/>
      <c r="EHQ50" s="126"/>
      <c r="EHR50" s="126"/>
      <c r="EHS50" s="126"/>
      <c r="EHT50" s="126"/>
      <c r="EHU50" s="126"/>
      <c r="EHV50" s="126"/>
      <c r="EHW50" s="126"/>
      <c r="EHX50" s="126"/>
      <c r="EHY50" s="126"/>
      <c r="EHZ50" s="126"/>
      <c r="EIA50" s="126"/>
      <c r="EIB50" s="126"/>
      <c r="EIC50" s="126"/>
      <c r="EID50" s="126"/>
      <c r="EIE50" s="126"/>
      <c r="EIF50" s="126"/>
      <c r="EIG50" s="126"/>
      <c r="EIH50" s="126"/>
      <c r="EII50" s="126"/>
      <c r="EIJ50" s="126"/>
      <c r="EIK50" s="126"/>
      <c r="EIL50" s="126"/>
      <c r="EIM50" s="126"/>
      <c r="EIN50" s="126"/>
      <c r="EIO50" s="126"/>
      <c r="EIP50" s="126"/>
      <c r="EIQ50" s="126"/>
      <c r="EIR50" s="126"/>
      <c r="EIS50" s="126"/>
      <c r="EIT50" s="126"/>
      <c r="EIU50" s="126"/>
      <c r="EIV50" s="126"/>
      <c r="EIW50" s="126"/>
      <c r="EIX50" s="126"/>
      <c r="EIY50" s="126"/>
      <c r="EIZ50" s="126"/>
      <c r="EJA50" s="126"/>
      <c r="EJB50" s="126"/>
      <c r="EJC50" s="126"/>
      <c r="EJD50" s="126"/>
      <c r="EJE50" s="126"/>
      <c r="EJF50" s="126"/>
      <c r="EJG50" s="126"/>
      <c r="EJH50" s="126"/>
      <c r="EJI50" s="126"/>
      <c r="EJJ50" s="126"/>
      <c r="EJK50" s="126"/>
      <c r="EJL50" s="126"/>
      <c r="EJM50" s="126"/>
      <c r="EJN50" s="126"/>
      <c r="EJO50" s="126"/>
      <c r="EJP50" s="126"/>
      <c r="EJQ50" s="126"/>
      <c r="EJR50" s="126"/>
      <c r="EJS50" s="126"/>
      <c r="EJT50" s="126"/>
      <c r="EJU50" s="126"/>
      <c r="EJV50" s="126"/>
      <c r="EJW50" s="126"/>
      <c r="EJX50" s="126"/>
      <c r="EJY50" s="126"/>
      <c r="EJZ50" s="126"/>
      <c r="EKA50" s="126"/>
      <c r="EKB50" s="126"/>
      <c r="EKC50" s="126"/>
      <c r="EKD50" s="126"/>
      <c r="EKE50" s="126"/>
      <c r="EKF50" s="126"/>
      <c r="EKG50" s="126"/>
      <c r="EKH50" s="126"/>
      <c r="EKI50" s="126"/>
      <c r="EKJ50" s="126"/>
      <c r="EKK50" s="126"/>
      <c r="EKL50" s="126"/>
      <c r="EKM50" s="126"/>
      <c r="EKN50" s="126"/>
      <c r="EKO50" s="126"/>
      <c r="EKP50" s="126"/>
      <c r="EKQ50" s="126"/>
      <c r="EKR50" s="126"/>
      <c r="EKS50" s="126"/>
      <c r="EKT50" s="126"/>
      <c r="EKU50" s="126"/>
      <c r="EKV50" s="126"/>
      <c r="EKW50" s="126"/>
      <c r="EKX50" s="126"/>
      <c r="EKY50" s="126"/>
      <c r="EKZ50" s="126"/>
      <c r="ELA50" s="126"/>
      <c r="ELB50" s="126"/>
      <c r="ELC50" s="126"/>
      <c r="ELD50" s="126"/>
      <c r="ELE50" s="126"/>
      <c r="ELF50" s="126"/>
      <c r="ELG50" s="126"/>
      <c r="ELH50" s="126"/>
      <c r="ELI50" s="126"/>
      <c r="ELJ50" s="126"/>
      <c r="ELK50" s="126"/>
      <c r="ELL50" s="126"/>
      <c r="ELM50" s="126"/>
      <c r="ELN50" s="126"/>
      <c r="ELO50" s="126"/>
      <c r="ELP50" s="126"/>
      <c r="ELQ50" s="126"/>
      <c r="ELR50" s="126"/>
      <c r="ELS50" s="126"/>
      <c r="ELT50" s="126"/>
      <c r="ELU50" s="126"/>
      <c r="ELV50" s="126"/>
      <c r="ELW50" s="126"/>
      <c r="ELX50" s="126"/>
      <c r="ELY50" s="126"/>
      <c r="ELZ50" s="126"/>
      <c r="EMA50" s="126"/>
      <c r="EMB50" s="126"/>
      <c r="EMC50" s="126"/>
      <c r="EMD50" s="126"/>
      <c r="EME50" s="126"/>
      <c r="EMF50" s="126"/>
      <c r="EMG50" s="126"/>
      <c r="EMH50" s="126"/>
      <c r="EMI50" s="126"/>
      <c r="EMJ50" s="126"/>
      <c r="EMK50" s="126"/>
      <c r="EML50" s="126"/>
      <c r="EMM50" s="126"/>
      <c r="EMN50" s="126"/>
      <c r="EMO50" s="126"/>
      <c r="EMP50" s="126"/>
      <c r="EMQ50" s="126"/>
      <c r="EMR50" s="126"/>
      <c r="EMS50" s="126"/>
      <c r="EMT50" s="126"/>
      <c r="EMU50" s="126"/>
      <c r="EMV50" s="126"/>
      <c r="EMW50" s="126"/>
      <c r="EMX50" s="126"/>
      <c r="EMY50" s="126"/>
      <c r="EMZ50" s="126"/>
      <c r="ENA50" s="126"/>
      <c r="ENB50" s="126"/>
      <c r="ENC50" s="126"/>
      <c r="END50" s="126"/>
      <c r="ENE50" s="126"/>
      <c r="ENF50" s="126"/>
      <c r="ENG50" s="126"/>
      <c r="ENH50" s="126"/>
      <c r="ENI50" s="126"/>
      <c r="ENJ50" s="126"/>
      <c r="ENK50" s="126"/>
      <c r="ENL50" s="126"/>
      <c r="ENM50" s="126"/>
      <c r="ENN50" s="126"/>
      <c r="ENO50" s="126"/>
      <c r="ENP50" s="126"/>
      <c r="ENQ50" s="126"/>
      <c r="ENR50" s="126"/>
      <c r="ENS50" s="126"/>
      <c r="ENT50" s="126"/>
      <c r="ENU50" s="126"/>
      <c r="ENV50" s="126"/>
      <c r="ENW50" s="126"/>
      <c r="ENX50" s="126"/>
      <c r="ENY50" s="126"/>
      <c r="ENZ50" s="126"/>
      <c r="EOA50" s="126"/>
      <c r="EOB50" s="126"/>
      <c r="EOC50" s="126"/>
      <c r="EOD50" s="126"/>
      <c r="EOE50" s="126"/>
      <c r="EOF50" s="126"/>
      <c r="EOG50" s="126"/>
      <c r="EOH50" s="126"/>
      <c r="EOI50" s="126"/>
      <c r="EOJ50" s="126"/>
      <c r="EOK50" s="126"/>
      <c r="EOL50" s="126"/>
      <c r="EOM50" s="126"/>
      <c r="EON50" s="126"/>
      <c r="EOO50" s="126"/>
      <c r="EOP50" s="126"/>
      <c r="EOQ50" s="126"/>
      <c r="EOR50" s="126"/>
      <c r="EOS50" s="126"/>
      <c r="EOT50" s="126"/>
      <c r="EOU50" s="126"/>
      <c r="EOV50" s="126"/>
      <c r="EOW50" s="126"/>
      <c r="EOX50" s="126"/>
      <c r="EOY50" s="126"/>
      <c r="EOZ50" s="126"/>
      <c r="EPA50" s="126"/>
      <c r="EPB50" s="126"/>
      <c r="EPC50" s="126"/>
      <c r="EPD50" s="126"/>
      <c r="EPE50" s="126"/>
      <c r="EPF50" s="126"/>
      <c r="EPG50" s="126"/>
      <c r="EPH50" s="126"/>
      <c r="EPI50" s="126"/>
      <c r="EPJ50" s="126"/>
      <c r="EPK50" s="126"/>
      <c r="EPL50" s="126"/>
      <c r="EPM50" s="126"/>
      <c r="EPN50" s="126"/>
      <c r="EPO50" s="126"/>
      <c r="EPP50" s="126"/>
      <c r="EPQ50" s="126"/>
      <c r="EPR50" s="126"/>
      <c r="EPS50" s="126"/>
      <c r="EPT50" s="126"/>
      <c r="EPU50" s="126"/>
      <c r="EPV50" s="126"/>
      <c r="EPW50" s="126"/>
      <c r="EPX50" s="126"/>
      <c r="EPY50" s="126"/>
      <c r="EPZ50" s="126"/>
      <c r="EQA50" s="126"/>
      <c r="EQB50" s="126"/>
      <c r="EQC50" s="126"/>
      <c r="EQD50" s="126"/>
      <c r="EQE50" s="126"/>
      <c r="EQF50" s="126"/>
      <c r="EQG50" s="126"/>
      <c r="EQH50" s="126"/>
      <c r="EQI50" s="126"/>
      <c r="EQJ50" s="126"/>
      <c r="EQK50" s="126"/>
      <c r="EQL50" s="126"/>
      <c r="EQM50" s="126"/>
      <c r="EQN50" s="126"/>
      <c r="EQO50" s="126"/>
      <c r="EQP50" s="126"/>
      <c r="EQQ50" s="126"/>
      <c r="EQR50" s="126"/>
      <c r="EQS50" s="126"/>
      <c r="EQT50" s="126"/>
      <c r="EQU50" s="126"/>
      <c r="EQV50" s="126"/>
      <c r="EQW50" s="126"/>
      <c r="EQX50" s="126"/>
      <c r="EQY50" s="126"/>
      <c r="EQZ50" s="126"/>
      <c r="ERA50" s="126"/>
      <c r="ERB50" s="126"/>
      <c r="ERC50" s="126"/>
      <c r="ERD50" s="126"/>
      <c r="ERE50" s="126"/>
      <c r="ERF50" s="126"/>
      <c r="ERG50" s="126"/>
      <c r="ERH50" s="126"/>
      <c r="ERI50" s="126"/>
      <c r="ERJ50" s="126"/>
      <c r="ERK50" s="126"/>
      <c r="ERL50" s="126"/>
      <c r="ERM50" s="126"/>
      <c r="ERN50" s="126"/>
      <c r="ERO50" s="126"/>
      <c r="ERP50" s="126"/>
      <c r="ERQ50" s="126"/>
      <c r="ERR50" s="126"/>
      <c r="ERS50" s="126"/>
      <c r="ERT50" s="126"/>
      <c r="ERU50" s="126"/>
      <c r="ERV50" s="126"/>
      <c r="ERW50" s="126"/>
      <c r="ERX50" s="126"/>
      <c r="ERY50" s="126"/>
      <c r="ERZ50" s="126"/>
      <c r="ESA50" s="126"/>
      <c r="ESB50" s="126"/>
      <c r="ESC50" s="126"/>
      <c r="ESD50" s="126"/>
      <c r="ESE50" s="126"/>
      <c r="ESF50" s="126"/>
      <c r="ESG50" s="126"/>
      <c r="ESH50" s="126"/>
      <c r="ESI50" s="126"/>
      <c r="ESJ50" s="126"/>
      <c r="ESK50" s="126"/>
      <c r="ESL50" s="126"/>
      <c r="ESM50" s="126"/>
      <c r="ESN50" s="126"/>
      <c r="ESO50" s="126"/>
      <c r="ESP50" s="126"/>
      <c r="ESQ50" s="126"/>
      <c r="ESR50" s="126"/>
      <c r="ESS50" s="126"/>
      <c r="EST50" s="126"/>
      <c r="ESU50" s="126"/>
      <c r="ESV50" s="126"/>
      <c r="ESW50" s="126"/>
      <c r="ESX50" s="126"/>
      <c r="ESY50" s="126"/>
      <c r="ESZ50" s="126"/>
      <c r="ETA50" s="126"/>
      <c r="ETB50" s="126"/>
      <c r="ETC50" s="126"/>
      <c r="ETD50" s="126"/>
      <c r="ETE50" s="126"/>
      <c r="ETF50" s="126"/>
      <c r="ETG50" s="126"/>
      <c r="ETH50" s="126"/>
      <c r="ETI50" s="126"/>
      <c r="ETJ50" s="126"/>
      <c r="ETK50" s="126"/>
      <c r="ETL50" s="126"/>
      <c r="ETM50" s="126"/>
      <c r="ETN50" s="126"/>
      <c r="ETO50" s="126"/>
      <c r="ETP50" s="126"/>
      <c r="ETQ50" s="126"/>
      <c r="ETR50" s="126"/>
      <c r="ETS50" s="126"/>
      <c r="ETT50" s="126"/>
      <c r="ETU50" s="126"/>
      <c r="ETV50" s="126"/>
      <c r="ETW50" s="126"/>
      <c r="ETX50" s="126"/>
      <c r="ETY50" s="126"/>
      <c r="ETZ50" s="126"/>
      <c r="EUA50" s="126"/>
      <c r="EUB50" s="126"/>
      <c r="EUC50" s="126"/>
      <c r="EUD50" s="126"/>
      <c r="EUE50" s="126"/>
      <c r="EUF50" s="126"/>
      <c r="EUG50" s="126"/>
      <c r="EUH50" s="126"/>
      <c r="EUI50" s="126"/>
      <c r="EUJ50" s="126"/>
      <c r="EUK50" s="126"/>
      <c r="EUL50" s="126"/>
      <c r="EUM50" s="126"/>
      <c r="EUN50" s="126"/>
      <c r="EUO50" s="126"/>
      <c r="EUP50" s="126"/>
      <c r="EUQ50" s="126"/>
      <c r="EUR50" s="126"/>
      <c r="EUS50" s="126"/>
      <c r="EUT50" s="126"/>
      <c r="EUU50" s="126"/>
      <c r="EUV50" s="126"/>
      <c r="EUW50" s="126"/>
      <c r="EUX50" s="126"/>
      <c r="EUY50" s="126"/>
      <c r="EUZ50" s="126"/>
      <c r="EVA50" s="126"/>
      <c r="EVB50" s="126"/>
      <c r="EVC50" s="126"/>
      <c r="EVD50" s="126"/>
      <c r="EVE50" s="126"/>
      <c r="EVF50" s="126"/>
      <c r="EVG50" s="126"/>
      <c r="EVH50" s="126"/>
      <c r="EVI50" s="126"/>
      <c r="EVJ50" s="126"/>
      <c r="EVK50" s="126"/>
      <c r="EVL50" s="126"/>
      <c r="EVM50" s="126"/>
      <c r="EVN50" s="126"/>
      <c r="EVO50" s="126"/>
      <c r="EVP50" s="126"/>
      <c r="EVQ50" s="126"/>
      <c r="EVR50" s="126"/>
      <c r="EVS50" s="126"/>
      <c r="EVT50" s="126"/>
      <c r="EVU50" s="126"/>
      <c r="EVV50" s="126"/>
      <c r="EVW50" s="126"/>
      <c r="EVX50" s="126"/>
      <c r="EVY50" s="126"/>
      <c r="EVZ50" s="126"/>
      <c r="EWA50" s="126"/>
      <c r="EWB50" s="126"/>
      <c r="EWC50" s="126"/>
      <c r="EWD50" s="126"/>
      <c r="EWE50" s="126"/>
      <c r="EWF50" s="126"/>
      <c r="EWG50" s="126"/>
      <c r="EWH50" s="126"/>
      <c r="EWI50" s="126"/>
      <c r="EWJ50" s="126"/>
      <c r="EWK50" s="126"/>
      <c r="EWL50" s="126"/>
      <c r="EWM50" s="126"/>
      <c r="EWN50" s="126"/>
      <c r="EWO50" s="126"/>
      <c r="EWP50" s="126"/>
      <c r="EWQ50" s="126"/>
      <c r="EWR50" s="126"/>
      <c r="EWS50" s="126"/>
      <c r="EWT50" s="126"/>
      <c r="EWU50" s="126"/>
      <c r="EWV50" s="126"/>
      <c r="EWW50" s="126"/>
      <c r="EWX50" s="126"/>
      <c r="EWY50" s="126"/>
      <c r="EWZ50" s="126"/>
      <c r="EXA50" s="126"/>
      <c r="EXB50" s="126"/>
      <c r="EXC50" s="126"/>
      <c r="EXD50" s="126"/>
      <c r="EXE50" s="126"/>
      <c r="EXF50" s="126"/>
      <c r="EXG50" s="126"/>
      <c r="EXH50" s="126"/>
      <c r="EXI50" s="126"/>
      <c r="EXJ50" s="126"/>
      <c r="EXK50" s="126"/>
      <c r="EXL50" s="126"/>
      <c r="EXM50" s="126"/>
      <c r="EXN50" s="126"/>
      <c r="EXO50" s="126"/>
      <c r="EXP50" s="126"/>
      <c r="EXQ50" s="126"/>
      <c r="EXR50" s="126"/>
      <c r="EXS50" s="126"/>
      <c r="EXT50" s="126"/>
      <c r="EXU50" s="126"/>
      <c r="EXV50" s="126"/>
      <c r="EXW50" s="126"/>
      <c r="EXX50" s="126"/>
      <c r="EXY50" s="126"/>
      <c r="EXZ50" s="126"/>
      <c r="EYA50" s="126"/>
      <c r="EYB50" s="126"/>
      <c r="EYC50" s="126"/>
      <c r="EYD50" s="126"/>
      <c r="EYE50" s="126"/>
      <c r="EYF50" s="126"/>
      <c r="EYG50" s="126"/>
      <c r="EYH50" s="126"/>
      <c r="EYI50" s="126"/>
      <c r="EYJ50" s="126"/>
      <c r="EYK50" s="126"/>
      <c r="EYL50" s="126"/>
      <c r="EYM50" s="126"/>
      <c r="EYN50" s="126"/>
      <c r="EYO50" s="126"/>
      <c r="EYP50" s="126"/>
      <c r="EYQ50" s="126"/>
      <c r="EYR50" s="126"/>
      <c r="EYS50" s="126"/>
      <c r="EYT50" s="126"/>
      <c r="EYU50" s="126"/>
      <c r="EYV50" s="126"/>
      <c r="EYW50" s="126"/>
      <c r="EYX50" s="126"/>
      <c r="EYY50" s="126"/>
      <c r="EYZ50" s="126"/>
      <c r="EZA50" s="126"/>
      <c r="EZB50" s="126"/>
      <c r="EZC50" s="126"/>
      <c r="EZD50" s="126"/>
      <c r="EZE50" s="126"/>
      <c r="EZF50" s="126"/>
      <c r="EZG50" s="126"/>
      <c r="EZH50" s="126"/>
      <c r="EZI50" s="126"/>
      <c r="EZJ50" s="126"/>
      <c r="EZK50" s="126"/>
      <c r="EZL50" s="126"/>
      <c r="EZM50" s="126"/>
      <c r="EZN50" s="126"/>
      <c r="EZO50" s="126"/>
      <c r="EZP50" s="126"/>
      <c r="EZQ50" s="126"/>
      <c r="EZR50" s="126"/>
      <c r="EZS50" s="126"/>
      <c r="EZT50" s="126"/>
      <c r="EZU50" s="126"/>
      <c r="EZV50" s="126"/>
      <c r="EZW50" s="126"/>
      <c r="EZX50" s="126"/>
      <c r="EZY50" s="126"/>
      <c r="EZZ50" s="126"/>
      <c r="FAA50" s="126"/>
      <c r="FAB50" s="126"/>
      <c r="FAC50" s="126"/>
      <c r="FAD50" s="126"/>
      <c r="FAE50" s="126"/>
      <c r="FAF50" s="126"/>
      <c r="FAG50" s="126"/>
      <c r="FAH50" s="126"/>
      <c r="FAI50" s="126"/>
      <c r="FAJ50" s="126"/>
      <c r="FAK50" s="126"/>
      <c r="FAL50" s="126"/>
      <c r="FAM50" s="126"/>
      <c r="FAN50" s="126"/>
      <c r="FAO50" s="126"/>
      <c r="FAP50" s="126"/>
      <c r="FAQ50" s="126"/>
      <c r="FAR50" s="126"/>
      <c r="FAS50" s="126"/>
      <c r="FAT50" s="126"/>
      <c r="FAU50" s="126"/>
      <c r="FAV50" s="126"/>
      <c r="FAW50" s="126"/>
      <c r="FAX50" s="126"/>
      <c r="FAY50" s="126"/>
      <c r="FAZ50" s="126"/>
      <c r="FBA50" s="126"/>
      <c r="FBB50" s="126"/>
      <c r="FBC50" s="126"/>
      <c r="FBD50" s="126"/>
      <c r="FBE50" s="126"/>
      <c r="FBF50" s="126"/>
      <c r="FBG50" s="126"/>
      <c r="FBH50" s="126"/>
      <c r="FBI50" s="126"/>
      <c r="FBJ50" s="126"/>
      <c r="FBK50" s="126"/>
      <c r="FBL50" s="126"/>
      <c r="FBM50" s="126"/>
      <c r="FBN50" s="126"/>
      <c r="FBO50" s="126"/>
      <c r="FBP50" s="126"/>
      <c r="FBQ50" s="126"/>
      <c r="FBR50" s="126"/>
      <c r="FBS50" s="126"/>
      <c r="FBT50" s="126"/>
      <c r="FBU50" s="126"/>
      <c r="FBV50" s="126"/>
      <c r="FBW50" s="126"/>
      <c r="FBX50" s="126"/>
      <c r="FBY50" s="126"/>
      <c r="FBZ50" s="126"/>
      <c r="FCA50" s="126"/>
      <c r="FCB50" s="126"/>
      <c r="FCC50" s="126"/>
      <c r="FCD50" s="126"/>
      <c r="FCE50" s="126"/>
      <c r="FCF50" s="126"/>
      <c r="FCG50" s="126"/>
      <c r="FCH50" s="126"/>
      <c r="FCI50" s="126"/>
      <c r="FCJ50" s="126"/>
      <c r="FCK50" s="126"/>
      <c r="FCL50" s="126"/>
      <c r="FCM50" s="126"/>
      <c r="FCN50" s="126"/>
      <c r="FCO50" s="126"/>
      <c r="FCP50" s="126"/>
      <c r="FCQ50" s="126"/>
      <c r="FCR50" s="126"/>
      <c r="FCS50" s="126"/>
      <c r="FCT50" s="126"/>
      <c r="FCU50" s="126"/>
      <c r="FCV50" s="126"/>
      <c r="FCW50" s="126"/>
      <c r="FCX50" s="126"/>
      <c r="FCY50" s="126"/>
      <c r="FCZ50" s="126"/>
      <c r="FDA50" s="126"/>
      <c r="FDB50" s="126"/>
      <c r="FDC50" s="126"/>
      <c r="FDD50" s="126"/>
      <c r="FDE50" s="126"/>
      <c r="FDF50" s="126"/>
      <c r="FDG50" s="126"/>
      <c r="FDH50" s="126"/>
      <c r="FDI50" s="126"/>
      <c r="FDJ50" s="126"/>
      <c r="FDK50" s="126"/>
      <c r="FDL50" s="126"/>
      <c r="FDM50" s="126"/>
      <c r="FDN50" s="126"/>
      <c r="FDO50" s="126"/>
      <c r="FDP50" s="126"/>
      <c r="FDQ50" s="126"/>
      <c r="FDR50" s="126"/>
      <c r="FDS50" s="126"/>
      <c r="FDT50" s="126"/>
      <c r="FDU50" s="126"/>
      <c r="FDV50" s="126"/>
      <c r="FDW50" s="126"/>
      <c r="FDX50" s="126"/>
      <c r="FDY50" s="126"/>
      <c r="FDZ50" s="126"/>
      <c r="FEA50" s="126"/>
      <c r="FEB50" s="126"/>
      <c r="FEC50" s="126"/>
      <c r="FED50" s="126"/>
      <c r="FEE50" s="126"/>
      <c r="FEF50" s="126"/>
      <c r="FEG50" s="126"/>
      <c r="FEH50" s="126"/>
      <c r="FEI50" s="126"/>
      <c r="FEJ50" s="126"/>
      <c r="FEK50" s="126"/>
      <c r="FEL50" s="126"/>
      <c r="FEM50" s="126"/>
      <c r="FEN50" s="126"/>
      <c r="FEO50" s="126"/>
      <c r="FEP50" s="126"/>
      <c r="FEQ50" s="126"/>
      <c r="FER50" s="126"/>
      <c r="FES50" s="126"/>
      <c r="FET50" s="126"/>
      <c r="FEU50" s="126"/>
      <c r="FEV50" s="126"/>
      <c r="FEW50" s="126"/>
      <c r="FEX50" s="126"/>
      <c r="FEY50" s="126"/>
      <c r="FEZ50" s="126"/>
      <c r="FFA50" s="126"/>
      <c r="FFB50" s="126"/>
      <c r="FFC50" s="126"/>
      <c r="FFD50" s="126"/>
      <c r="FFE50" s="126"/>
      <c r="FFF50" s="126"/>
      <c r="FFG50" s="126"/>
      <c r="FFH50" s="126"/>
      <c r="FFI50" s="126"/>
      <c r="FFJ50" s="126"/>
      <c r="FFK50" s="126"/>
      <c r="FFL50" s="126"/>
      <c r="FFM50" s="126"/>
      <c r="FFN50" s="126"/>
      <c r="FFO50" s="126"/>
      <c r="FFP50" s="126"/>
      <c r="FFQ50" s="126"/>
      <c r="FFR50" s="126"/>
      <c r="FFS50" s="126"/>
      <c r="FFT50" s="126"/>
      <c r="FFU50" s="126"/>
      <c r="FFV50" s="126"/>
      <c r="FFW50" s="126"/>
      <c r="FFX50" s="126"/>
      <c r="FFY50" s="126"/>
      <c r="FFZ50" s="126"/>
      <c r="FGA50" s="126"/>
      <c r="FGB50" s="126"/>
      <c r="FGC50" s="126"/>
      <c r="FGD50" s="126"/>
      <c r="FGE50" s="126"/>
      <c r="FGF50" s="126"/>
      <c r="FGG50" s="126"/>
      <c r="FGH50" s="126"/>
      <c r="FGI50" s="126"/>
      <c r="FGJ50" s="126"/>
      <c r="FGK50" s="126"/>
      <c r="FGL50" s="126"/>
      <c r="FGM50" s="126"/>
      <c r="FGN50" s="126"/>
      <c r="FGO50" s="126"/>
      <c r="FGP50" s="126"/>
      <c r="FGQ50" s="126"/>
      <c r="FGR50" s="126"/>
      <c r="FGS50" s="126"/>
      <c r="FGT50" s="126"/>
      <c r="FGU50" s="126"/>
      <c r="FGV50" s="126"/>
      <c r="FGW50" s="126"/>
      <c r="FGX50" s="126"/>
      <c r="FGY50" s="126"/>
      <c r="FGZ50" s="126"/>
      <c r="FHA50" s="126"/>
      <c r="FHB50" s="126"/>
      <c r="FHC50" s="126"/>
      <c r="FHD50" s="126"/>
      <c r="FHE50" s="126"/>
      <c r="FHF50" s="126"/>
      <c r="FHG50" s="126"/>
      <c r="FHH50" s="126"/>
      <c r="FHI50" s="126"/>
      <c r="FHJ50" s="126"/>
      <c r="FHK50" s="126"/>
      <c r="FHL50" s="126"/>
      <c r="FHM50" s="126"/>
      <c r="FHN50" s="126"/>
      <c r="FHO50" s="126"/>
      <c r="FHP50" s="126"/>
      <c r="FHQ50" s="126"/>
      <c r="FHR50" s="126"/>
      <c r="FHS50" s="126"/>
      <c r="FHT50" s="126"/>
      <c r="FHU50" s="126"/>
      <c r="FHV50" s="126"/>
      <c r="FHW50" s="126"/>
      <c r="FHX50" s="126"/>
      <c r="FHY50" s="126"/>
      <c r="FHZ50" s="126"/>
      <c r="FIA50" s="126"/>
      <c r="FIB50" s="126"/>
      <c r="FIC50" s="126"/>
      <c r="FID50" s="126"/>
      <c r="FIE50" s="126"/>
      <c r="FIF50" s="126"/>
      <c r="FIG50" s="126"/>
      <c r="FIH50" s="126"/>
      <c r="FII50" s="126"/>
      <c r="FIJ50" s="126"/>
      <c r="FIK50" s="126"/>
      <c r="FIL50" s="126"/>
      <c r="FIM50" s="126"/>
      <c r="FIN50" s="126"/>
      <c r="FIO50" s="126"/>
      <c r="FIP50" s="126"/>
      <c r="FIQ50" s="126"/>
      <c r="FIR50" s="126"/>
      <c r="FIS50" s="126"/>
      <c r="FIT50" s="126"/>
      <c r="FIU50" s="126"/>
      <c r="FIV50" s="126"/>
      <c r="FIW50" s="126"/>
      <c r="FIX50" s="126"/>
      <c r="FIY50" s="126"/>
      <c r="FIZ50" s="126"/>
      <c r="FJA50" s="126"/>
      <c r="FJB50" s="126"/>
      <c r="FJC50" s="126"/>
      <c r="FJD50" s="126"/>
      <c r="FJE50" s="126"/>
      <c r="FJF50" s="126"/>
      <c r="FJG50" s="126"/>
      <c r="FJH50" s="126"/>
      <c r="FJI50" s="126"/>
      <c r="FJJ50" s="126"/>
      <c r="FJK50" s="126"/>
      <c r="FJL50" s="126"/>
      <c r="FJM50" s="126"/>
      <c r="FJN50" s="126"/>
      <c r="FJO50" s="126"/>
      <c r="FJP50" s="126"/>
      <c r="FJQ50" s="126"/>
      <c r="FJR50" s="126"/>
      <c r="FJS50" s="126"/>
      <c r="FJT50" s="126"/>
      <c r="FJU50" s="126"/>
      <c r="FJV50" s="126"/>
      <c r="FJW50" s="126"/>
      <c r="FJX50" s="126"/>
      <c r="FJY50" s="126"/>
      <c r="FJZ50" s="126"/>
      <c r="FKA50" s="126"/>
      <c r="FKB50" s="126"/>
      <c r="FKC50" s="126"/>
      <c r="FKD50" s="126"/>
      <c r="FKE50" s="126"/>
      <c r="FKF50" s="126"/>
      <c r="FKG50" s="126"/>
      <c r="FKH50" s="126"/>
      <c r="FKI50" s="126"/>
      <c r="FKJ50" s="126"/>
      <c r="FKK50" s="126"/>
      <c r="FKL50" s="126"/>
      <c r="FKM50" s="126"/>
      <c r="FKN50" s="126"/>
      <c r="FKO50" s="126"/>
      <c r="FKP50" s="126"/>
      <c r="FKQ50" s="126"/>
      <c r="FKR50" s="126"/>
      <c r="FKS50" s="126"/>
      <c r="FKT50" s="126"/>
      <c r="FKU50" s="126"/>
      <c r="FKV50" s="126"/>
      <c r="FKW50" s="126"/>
      <c r="FKX50" s="126"/>
      <c r="FKY50" s="126"/>
      <c r="FKZ50" s="126"/>
      <c r="FLA50" s="126"/>
      <c r="FLB50" s="126"/>
      <c r="FLC50" s="126"/>
      <c r="FLD50" s="126"/>
      <c r="FLE50" s="126"/>
      <c r="FLF50" s="126"/>
      <c r="FLG50" s="126"/>
      <c r="FLH50" s="126"/>
      <c r="FLI50" s="126"/>
      <c r="FLJ50" s="126"/>
      <c r="FLK50" s="126"/>
      <c r="FLL50" s="126"/>
      <c r="FLM50" s="126"/>
      <c r="FLN50" s="126"/>
      <c r="FLO50" s="126"/>
      <c r="FLP50" s="126"/>
      <c r="FLQ50" s="126"/>
      <c r="FLR50" s="126"/>
      <c r="FLS50" s="126"/>
      <c r="FLT50" s="126"/>
      <c r="FLU50" s="126"/>
      <c r="FLV50" s="126"/>
      <c r="FLW50" s="126"/>
      <c r="FLX50" s="126"/>
      <c r="FLY50" s="126"/>
      <c r="FLZ50" s="126"/>
      <c r="FMA50" s="126"/>
      <c r="FMB50" s="126"/>
      <c r="FMC50" s="126"/>
      <c r="FMD50" s="126"/>
      <c r="FME50" s="126"/>
      <c r="FMF50" s="126"/>
      <c r="FMG50" s="126"/>
      <c r="FMH50" s="126"/>
      <c r="FMI50" s="126"/>
      <c r="FMJ50" s="126"/>
      <c r="FMK50" s="126"/>
      <c r="FML50" s="126"/>
      <c r="FMM50" s="126"/>
      <c r="FMN50" s="126"/>
      <c r="FMO50" s="126"/>
      <c r="FMP50" s="126"/>
      <c r="FMQ50" s="126"/>
      <c r="FMR50" s="126"/>
      <c r="FMS50" s="126"/>
      <c r="FMT50" s="126"/>
      <c r="FMU50" s="126"/>
      <c r="FMV50" s="126"/>
      <c r="FMW50" s="126"/>
      <c r="FMX50" s="126"/>
      <c r="FMY50" s="126"/>
      <c r="FMZ50" s="126"/>
      <c r="FNA50" s="126"/>
      <c r="FNB50" s="126"/>
      <c r="FNC50" s="126"/>
      <c r="FND50" s="126"/>
      <c r="FNE50" s="126"/>
      <c r="FNF50" s="126"/>
      <c r="FNG50" s="126"/>
      <c r="FNH50" s="126"/>
      <c r="FNI50" s="126"/>
      <c r="FNJ50" s="126"/>
      <c r="FNK50" s="126"/>
      <c r="FNL50" s="126"/>
      <c r="FNM50" s="126"/>
      <c r="FNN50" s="126"/>
      <c r="FNO50" s="126"/>
      <c r="FNP50" s="126"/>
      <c r="FNQ50" s="126"/>
      <c r="FNR50" s="126"/>
      <c r="FNS50" s="126"/>
      <c r="FNT50" s="126"/>
      <c r="FNU50" s="126"/>
      <c r="FNV50" s="126"/>
      <c r="FNW50" s="126"/>
      <c r="FNX50" s="126"/>
      <c r="FNY50" s="126"/>
      <c r="FNZ50" s="126"/>
      <c r="FOA50" s="126"/>
      <c r="FOB50" s="126"/>
      <c r="FOC50" s="126"/>
      <c r="FOD50" s="126"/>
      <c r="FOE50" s="126"/>
      <c r="FOF50" s="126"/>
      <c r="FOG50" s="126"/>
      <c r="FOH50" s="126"/>
      <c r="FOI50" s="126"/>
      <c r="FOJ50" s="126"/>
      <c r="FOK50" s="126"/>
      <c r="FOL50" s="126"/>
      <c r="FOM50" s="126"/>
      <c r="FON50" s="126"/>
      <c r="FOO50" s="126"/>
      <c r="FOP50" s="126"/>
      <c r="FOQ50" s="126"/>
      <c r="FOR50" s="126"/>
      <c r="FOS50" s="126"/>
      <c r="FOT50" s="126"/>
      <c r="FOU50" s="126"/>
      <c r="FOV50" s="126"/>
      <c r="FOW50" s="126"/>
      <c r="FOX50" s="126"/>
      <c r="FOY50" s="126"/>
      <c r="FOZ50" s="126"/>
      <c r="FPA50" s="126"/>
      <c r="FPB50" s="126"/>
      <c r="FPC50" s="126"/>
      <c r="FPD50" s="126"/>
      <c r="FPE50" s="126"/>
      <c r="FPF50" s="126"/>
      <c r="FPG50" s="126"/>
      <c r="FPH50" s="126"/>
      <c r="FPI50" s="126"/>
      <c r="FPJ50" s="126"/>
      <c r="FPK50" s="126"/>
      <c r="FPL50" s="126"/>
      <c r="FPM50" s="126"/>
      <c r="FPN50" s="126"/>
      <c r="FPO50" s="126"/>
      <c r="FPP50" s="126"/>
      <c r="FPQ50" s="126"/>
      <c r="FPR50" s="126"/>
      <c r="FPS50" s="126"/>
      <c r="FPT50" s="126"/>
      <c r="FPU50" s="126"/>
      <c r="FPV50" s="126"/>
      <c r="FPW50" s="126"/>
      <c r="FPX50" s="126"/>
      <c r="FPY50" s="126"/>
      <c r="FPZ50" s="126"/>
      <c r="FQA50" s="126"/>
      <c r="FQB50" s="126"/>
      <c r="FQC50" s="126"/>
      <c r="FQD50" s="126"/>
      <c r="FQE50" s="126"/>
      <c r="FQF50" s="126"/>
      <c r="FQG50" s="126"/>
      <c r="FQH50" s="126"/>
      <c r="FQI50" s="126"/>
      <c r="FQJ50" s="126"/>
      <c r="FQK50" s="126"/>
      <c r="FQL50" s="126"/>
      <c r="FQM50" s="126"/>
      <c r="FQN50" s="126"/>
      <c r="FQO50" s="126"/>
      <c r="FQP50" s="126"/>
      <c r="FQQ50" s="126"/>
      <c r="FQR50" s="126"/>
      <c r="FQS50" s="126"/>
      <c r="FQT50" s="126"/>
      <c r="FQU50" s="126"/>
      <c r="FQV50" s="126"/>
      <c r="FQW50" s="126"/>
      <c r="FQX50" s="126"/>
      <c r="FQY50" s="126"/>
      <c r="FQZ50" s="126"/>
      <c r="FRA50" s="126"/>
      <c r="FRB50" s="126"/>
      <c r="FRC50" s="126"/>
      <c r="FRD50" s="126"/>
      <c r="FRE50" s="126"/>
      <c r="FRF50" s="126"/>
      <c r="FRG50" s="126"/>
      <c r="FRH50" s="126"/>
      <c r="FRI50" s="126"/>
      <c r="FRJ50" s="126"/>
      <c r="FRK50" s="126"/>
      <c r="FRL50" s="126"/>
      <c r="FRM50" s="126"/>
      <c r="FRN50" s="126"/>
      <c r="FRO50" s="126"/>
      <c r="FRP50" s="126"/>
      <c r="FRQ50" s="126"/>
      <c r="FRR50" s="126"/>
      <c r="FRS50" s="126"/>
      <c r="FRT50" s="126"/>
      <c r="FRU50" s="126"/>
      <c r="FRV50" s="126"/>
      <c r="FRW50" s="126"/>
      <c r="FRX50" s="126"/>
      <c r="FRY50" s="126"/>
      <c r="FRZ50" s="126"/>
      <c r="FSA50" s="126"/>
      <c r="FSB50" s="126"/>
      <c r="FSC50" s="126"/>
      <c r="FSD50" s="126"/>
      <c r="FSE50" s="126"/>
      <c r="FSF50" s="126"/>
      <c r="FSG50" s="126"/>
      <c r="FSH50" s="126"/>
      <c r="FSI50" s="126"/>
      <c r="FSJ50" s="126"/>
      <c r="FSK50" s="126"/>
      <c r="FSL50" s="126"/>
      <c r="FSM50" s="126"/>
      <c r="FSN50" s="126"/>
      <c r="FSO50" s="126"/>
      <c r="FSP50" s="126"/>
      <c r="FSQ50" s="126"/>
      <c r="FSR50" s="126"/>
      <c r="FSS50" s="126"/>
      <c r="FST50" s="126"/>
      <c r="FSU50" s="126"/>
      <c r="FSV50" s="126"/>
      <c r="FSW50" s="126"/>
      <c r="FSX50" s="126"/>
      <c r="FSY50" s="126"/>
      <c r="FSZ50" s="126"/>
      <c r="FTA50" s="126"/>
      <c r="FTB50" s="126"/>
      <c r="FTC50" s="126"/>
      <c r="FTD50" s="126"/>
      <c r="FTE50" s="126"/>
      <c r="FTF50" s="126"/>
      <c r="FTG50" s="126"/>
      <c r="FTH50" s="126"/>
      <c r="FTI50" s="126"/>
      <c r="FTJ50" s="126"/>
      <c r="FTK50" s="126"/>
      <c r="FTL50" s="126"/>
      <c r="FTM50" s="126"/>
      <c r="FTN50" s="126"/>
      <c r="FTO50" s="126"/>
      <c r="FTP50" s="126"/>
      <c r="FTQ50" s="126"/>
      <c r="FTR50" s="126"/>
      <c r="FTS50" s="126"/>
      <c r="FTT50" s="126"/>
      <c r="FTU50" s="126"/>
      <c r="FTV50" s="126"/>
      <c r="FTW50" s="126"/>
      <c r="FTX50" s="126"/>
      <c r="FTY50" s="126"/>
      <c r="FTZ50" s="126"/>
      <c r="FUA50" s="126"/>
      <c r="FUB50" s="126"/>
      <c r="FUC50" s="126"/>
      <c r="FUD50" s="126"/>
      <c r="FUE50" s="126"/>
      <c r="FUF50" s="126"/>
      <c r="FUG50" s="126"/>
      <c r="FUH50" s="126"/>
      <c r="FUI50" s="126"/>
      <c r="FUJ50" s="126"/>
      <c r="FUK50" s="126"/>
      <c r="FUL50" s="126"/>
      <c r="FUM50" s="126"/>
      <c r="FUN50" s="126"/>
      <c r="FUO50" s="126"/>
      <c r="FUP50" s="126"/>
      <c r="FUQ50" s="126"/>
      <c r="FUR50" s="126"/>
      <c r="FUS50" s="126"/>
      <c r="FUT50" s="126"/>
      <c r="FUU50" s="126"/>
      <c r="FUV50" s="126"/>
      <c r="FUW50" s="126"/>
      <c r="FUX50" s="126"/>
      <c r="FUY50" s="126"/>
      <c r="FUZ50" s="126"/>
      <c r="FVA50" s="126"/>
      <c r="FVB50" s="126"/>
      <c r="FVC50" s="126"/>
      <c r="FVD50" s="126"/>
      <c r="FVE50" s="126"/>
      <c r="FVF50" s="126"/>
      <c r="FVG50" s="126"/>
      <c r="FVH50" s="126"/>
      <c r="FVI50" s="126"/>
      <c r="FVJ50" s="126"/>
      <c r="FVK50" s="126"/>
      <c r="FVL50" s="126"/>
      <c r="FVM50" s="126"/>
      <c r="FVN50" s="126"/>
      <c r="FVO50" s="126"/>
      <c r="FVP50" s="126"/>
      <c r="FVQ50" s="126"/>
      <c r="FVR50" s="126"/>
      <c r="FVS50" s="126"/>
      <c r="FVT50" s="126"/>
      <c r="FVU50" s="126"/>
      <c r="FVV50" s="126"/>
      <c r="FVW50" s="126"/>
      <c r="FVX50" s="126"/>
      <c r="FVY50" s="126"/>
      <c r="FVZ50" s="126"/>
      <c r="FWA50" s="126"/>
      <c r="FWB50" s="126"/>
      <c r="FWC50" s="126"/>
      <c r="FWD50" s="126"/>
      <c r="FWE50" s="126"/>
      <c r="FWF50" s="126"/>
      <c r="FWG50" s="126"/>
      <c r="FWH50" s="126"/>
      <c r="FWI50" s="126"/>
      <c r="FWJ50" s="126"/>
      <c r="FWK50" s="126"/>
      <c r="FWL50" s="126"/>
      <c r="FWM50" s="126"/>
      <c r="FWN50" s="126"/>
      <c r="FWO50" s="126"/>
      <c r="FWP50" s="126"/>
      <c r="FWQ50" s="126"/>
      <c r="FWR50" s="126"/>
      <c r="FWS50" s="126"/>
      <c r="FWT50" s="126"/>
      <c r="FWU50" s="126"/>
      <c r="FWV50" s="126"/>
      <c r="FWW50" s="126"/>
      <c r="FWX50" s="126"/>
      <c r="FWY50" s="126"/>
      <c r="FWZ50" s="126"/>
      <c r="FXA50" s="126"/>
      <c r="FXB50" s="126"/>
      <c r="FXC50" s="126"/>
      <c r="FXD50" s="126"/>
      <c r="FXE50" s="126"/>
      <c r="FXF50" s="126"/>
      <c r="FXG50" s="126"/>
      <c r="FXH50" s="126"/>
      <c r="FXI50" s="126"/>
      <c r="FXJ50" s="126"/>
      <c r="FXK50" s="126"/>
      <c r="FXL50" s="126"/>
      <c r="FXM50" s="126"/>
      <c r="FXN50" s="126"/>
      <c r="FXO50" s="126"/>
      <c r="FXP50" s="126"/>
      <c r="FXQ50" s="126"/>
      <c r="FXR50" s="126"/>
      <c r="FXS50" s="126"/>
      <c r="FXT50" s="126"/>
      <c r="FXU50" s="126"/>
      <c r="FXV50" s="126"/>
      <c r="FXW50" s="126"/>
      <c r="FXX50" s="126"/>
      <c r="FXY50" s="126"/>
      <c r="FXZ50" s="126"/>
      <c r="FYA50" s="126"/>
      <c r="FYB50" s="126"/>
      <c r="FYC50" s="126"/>
      <c r="FYD50" s="126"/>
      <c r="FYE50" s="126"/>
      <c r="FYF50" s="126"/>
      <c r="FYG50" s="126"/>
      <c r="FYH50" s="126"/>
      <c r="FYI50" s="126"/>
      <c r="FYJ50" s="126"/>
      <c r="FYK50" s="126"/>
      <c r="FYL50" s="126"/>
      <c r="FYM50" s="126"/>
      <c r="FYN50" s="126"/>
      <c r="FYO50" s="126"/>
      <c r="FYP50" s="126"/>
      <c r="FYQ50" s="126"/>
      <c r="FYR50" s="126"/>
      <c r="FYS50" s="126"/>
      <c r="FYT50" s="126"/>
      <c r="FYU50" s="126"/>
      <c r="FYV50" s="126"/>
      <c r="FYW50" s="126"/>
      <c r="FYX50" s="126"/>
      <c r="FYY50" s="126"/>
      <c r="FYZ50" s="126"/>
      <c r="FZA50" s="126"/>
      <c r="FZB50" s="126"/>
      <c r="FZC50" s="126"/>
      <c r="FZD50" s="126"/>
      <c r="FZE50" s="126"/>
      <c r="FZF50" s="126"/>
      <c r="FZG50" s="126"/>
      <c r="FZH50" s="126"/>
      <c r="FZI50" s="126"/>
      <c r="FZJ50" s="126"/>
      <c r="FZK50" s="126"/>
      <c r="FZL50" s="126"/>
      <c r="FZM50" s="126"/>
      <c r="FZN50" s="126"/>
      <c r="FZO50" s="126"/>
      <c r="FZP50" s="126"/>
      <c r="FZQ50" s="126"/>
      <c r="FZR50" s="126"/>
      <c r="FZS50" s="126"/>
      <c r="FZT50" s="126"/>
      <c r="FZU50" s="126"/>
      <c r="FZV50" s="126"/>
      <c r="FZW50" s="126"/>
      <c r="FZX50" s="126"/>
      <c r="FZY50" s="126"/>
      <c r="FZZ50" s="126"/>
      <c r="GAA50" s="126"/>
      <c r="GAB50" s="126"/>
      <c r="GAC50" s="126"/>
      <c r="GAD50" s="126"/>
      <c r="GAE50" s="126"/>
      <c r="GAF50" s="126"/>
      <c r="GAG50" s="126"/>
      <c r="GAH50" s="126"/>
      <c r="GAI50" s="126"/>
      <c r="GAJ50" s="126"/>
      <c r="GAK50" s="126"/>
      <c r="GAL50" s="126"/>
      <c r="GAM50" s="126"/>
      <c r="GAN50" s="126"/>
      <c r="GAO50" s="126"/>
      <c r="GAP50" s="126"/>
      <c r="GAQ50" s="126"/>
      <c r="GAR50" s="126"/>
      <c r="GAS50" s="126"/>
      <c r="GAT50" s="126"/>
      <c r="GAU50" s="126"/>
      <c r="GAV50" s="126"/>
      <c r="GAW50" s="126"/>
      <c r="GAX50" s="126"/>
      <c r="GAY50" s="126"/>
      <c r="GAZ50" s="126"/>
      <c r="GBA50" s="126"/>
      <c r="GBB50" s="126"/>
      <c r="GBC50" s="126"/>
      <c r="GBD50" s="126"/>
      <c r="GBE50" s="126"/>
      <c r="GBF50" s="126"/>
      <c r="GBG50" s="126"/>
      <c r="GBH50" s="126"/>
      <c r="GBI50" s="126"/>
      <c r="GBJ50" s="126"/>
      <c r="GBK50" s="126"/>
      <c r="GBL50" s="126"/>
      <c r="GBM50" s="126"/>
      <c r="GBN50" s="126"/>
      <c r="GBO50" s="126"/>
      <c r="GBP50" s="126"/>
      <c r="GBQ50" s="126"/>
      <c r="GBR50" s="126"/>
      <c r="GBS50" s="126"/>
      <c r="GBT50" s="126"/>
      <c r="GBU50" s="126"/>
      <c r="GBV50" s="126"/>
      <c r="GBW50" s="126"/>
      <c r="GBX50" s="126"/>
      <c r="GBY50" s="126"/>
      <c r="GBZ50" s="126"/>
      <c r="GCA50" s="126"/>
      <c r="GCB50" s="126"/>
      <c r="GCC50" s="126"/>
      <c r="GCD50" s="126"/>
      <c r="GCE50" s="126"/>
      <c r="GCF50" s="126"/>
      <c r="GCG50" s="126"/>
      <c r="GCH50" s="126"/>
      <c r="GCI50" s="126"/>
      <c r="GCJ50" s="126"/>
      <c r="GCK50" s="126"/>
      <c r="GCL50" s="126"/>
      <c r="GCM50" s="126"/>
      <c r="GCN50" s="126"/>
      <c r="GCO50" s="126"/>
      <c r="GCP50" s="126"/>
      <c r="GCQ50" s="126"/>
      <c r="GCR50" s="126"/>
      <c r="GCS50" s="126"/>
      <c r="GCT50" s="126"/>
      <c r="GCU50" s="126"/>
      <c r="GCV50" s="126"/>
      <c r="GCW50" s="126"/>
      <c r="GCX50" s="126"/>
      <c r="GCY50" s="126"/>
      <c r="GCZ50" s="126"/>
      <c r="GDA50" s="126"/>
      <c r="GDB50" s="126"/>
      <c r="GDC50" s="126"/>
      <c r="GDD50" s="126"/>
      <c r="GDE50" s="126"/>
      <c r="GDF50" s="126"/>
      <c r="GDG50" s="126"/>
      <c r="GDH50" s="126"/>
      <c r="GDI50" s="126"/>
      <c r="GDJ50" s="126"/>
      <c r="GDK50" s="126"/>
      <c r="GDL50" s="126"/>
      <c r="GDM50" s="126"/>
      <c r="GDN50" s="126"/>
      <c r="GDO50" s="126"/>
      <c r="GDP50" s="126"/>
      <c r="GDQ50" s="126"/>
      <c r="GDR50" s="126"/>
      <c r="GDS50" s="126"/>
      <c r="GDT50" s="126"/>
      <c r="GDU50" s="126"/>
      <c r="GDV50" s="126"/>
      <c r="GDW50" s="126"/>
      <c r="GDX50" s="126"/>
      <c r="GDY50" s="126"/>
      <c r="GDZ50" s="126"/>
      <c r="GEA50" s="126"/>
      <c r="GEB50" s="126"/>
      <c r="GEC50" s="126"/>
      <c r="GED50" s="126"/>
      <c r="GEE50" s="126"/>
      <c r="GEF50" s="126"/>
      <c r="GEG50" s="126"/>
      <c r="GEH50" s="126"/>
      <c r="GEI50" s="126"/>
      <c r="GEJ50" s="126"/>
      <c r="GEK50" s="126"/>
      <c r="GEL50" s="126"/>
      <c r="GEM50" s="126"/>
      <c r="GEN50" s="126"/>
      <c r="GEO50" s="126"/>
      <c r="GEP50" s="126"/>
      <c r="GEQ50" s="126"/>
      <c r="GER50" s="126"/>
      <c r="GES50" s="126"/>
      <c r="GET50" s="126"/>
      <c r="GEU50" s="126"/>
      <c r="GEV50" s="126"/>
      <c r="GEW50" s="126"/>
      <c r="GEX50" s="126"/>
      <c r="GEY50" s="126"/>
      <c r="GEZ50" s="126"/>
      <c r="GFA50" s="126"/>
      <c r="GFB50" s="126"/>
      <c r="GFC50" s="126"/>
      <c r="GFD50" s="126"/>
      <c r="GFE50" s="126"/>
      <c r="GFF50" s="126"/>
      <c r="GFG50" s="126"/>
      <c r="GFH50" s="126"/>
      <c r="GFI50" s="126"/>
      <c r="GFJ50" s="126"/>
      <c r="GFK50" s="126"/>
      <c r="GFL50" s="126"/>
      <c r="GFM50" s="126"/>
      <c r="GFN50" s="126"/>
      <c r="GFO50" s="126"/>
      <c r="GFP50" s="126"/>
      <c r="GFQ50" s="126"/>
      <c r="GFR50" s="126"/>
      <c r="GFS50" s="126"/>
      <c r="GFT50" s="126"/>
      <c r="GFU50" s="126"/>
      <c r="GFV50" s="126"/>
      <c r="GFW50" s="126"/>
      <c r="GFX50" s="126"/>
      <c r="GFY50" s="126"/>
      <c r="GFZ50" s="126"/>
      <c r="GGA50" s="126"/>
      <c r="GGB50" s="126"/>
      <c r="GGC50" s="126"/>
      <c r="GGD50" s="126"/>
      <c r="GGE50" s="126"/>
      <c r="GGF50" s="126"/>
      <c r="GGG50" s="126"/>
      <c r="GGH50" s="126"/>
      <c r="GGI50" s="126"/>
      <c r="GGJ50" s="126"/>
      <c r="GGK50" s="126"/>
      <c r="GGL50" s="126"/>
      <c r="GGM50" s="126"/>
      <c r="GGN50" s="126"/>
      <c r="GGO50" s="126"/>
      <c r="GGP50" s="126"/>
      <c r="GGQ50" s="126"/>
      <c r="GGR50" s="126"/>
      <c r="GGS50" s="126"/>
      <c r="GGT50" s="126"/>
      <c r="GGU50" s="126"/>
      <c r="GGV50" s="126"/>
      <c r="GGW50" s="126"/>
      <c r="GGX50" s="126"/>
      <c r="GGY50" s="126"/>
      <c r="GGZ50" s="126"/>
      <c r="GHA50" s="126"/>
      <c r="GHB50" s="126"/>
      <c r="GHC50" s="126"/>
      <c r="GHD50" s="126"/>
      <c r="GHE50" s="126"/>
      <c r="GHF50" s="126"/>
      <c r="GHG50" s="126"/>
      <c r="GHH50" s="126"/>
      <c r="GHI50" s="126"/>
      <c r="GHJ50" s="126"/>
      <c r="GHK50" s="126"/>
      <c r="GHL50" s="126"/>
      <c r="GHM50" s="126"/>
      <c r="GHN50" s="126"/>
      <c r="GHO50" s="126"/>
      <c r="GHP50" s="126"/>
      <c r="GHQ50" s="126"/>
      <c r="GHR50" s="126"/>
      <c r="GHS50" s="126"/>
      <c r="GHT50" s="126"/>
      <c r="GHU50" s="126"/>
      <c r="GHV50" s="126"/>
      <c r="GHW50" s="126"/>
      <c r="GHX50" s="126"/>
      <c r="GHY50" s="126"/>
      <c r="GHZ50" s="126"/>
      <c r="GIA50" s="126"/>
      <c r="GIB50" s="126"/>
      <c r="GIC50" s="126"/>
      <c r="GID50" s="126"/>
      <c r="GIE50" s="126"/>
      <c r="GIF50" s="126"/>
      <c r="GIG50" s="126"/>
      <c r="GIH50" s="126"/>
      <c r="GII50" s="126"/>
      <c r="GIJ50" s="126"/>
      <c r="GIK50" s="126"/>
      <c r="GIL50" s="126"/>
      <c r="GIM50" s="126"/>
      <c r="GIN50" s="126"/>
      <c r="GIO50" s="126"/>
      <c r="GIP50" s="126"/>
      <c r="GIQ50" s="126"/>
      <c r="GIR50" s="126"/>
      <c r="GIS50" s="126"/>
      <c r="GIT50" s="126"/>
      <c r="GIU50" s="126"/>
      <c r="GIV50" s="126"/>
      <c r="GIW50" s="126"/>
      <c r="GIX50" s="126"/>
      <c r="GIY50" s="126"/>
      <c r="GIZ50" s="126"/>
      <c r="GJA50" s="126"/>
      <c r="GJB50" s="126"/>
      <c r="GJC50" s="126"/>
      <c r="GJD50" s="126"/>
      <c r="GJE50" s="126"/>
      <c r="GJF50" s="126"/>
      <c r="GJG50" s="126"/>
      <c r="GJH50" s="126"/>
      <c r="GJI50" s="126"/>
      <c r="GJJ50" s="126"/>
      <c r="GJK50" s="126"/>
      <c r="GJL50" s="126"/>
      <c r="GJM50" s="126"/>
      <c r="GJN50" s="126"/>
      <c r="GJO50" s="126"/>
      <c r="GJP50" s="126"/>
      <c r="GJQ50" s="126"/>
      <c r="GJR50" s="126"/>
      <c r="GJS50" s="126"/>
      <c r="GJT50" s="126"/>
      <c r="GJU50" s="126"/>
      <c r="GJV50" s="126"/>
      <c r="GJW50" s="126"/>
      <c r="GJX50" s="126"/>
      <c r="GJY50" s="126"/>
      <c r="GJZ50" s="126"/>
      <c r="GKA50" s="126"/>
      <c r="GKB50" s="126"/>
      <c r="GKC50" s="126"/>
      <c r="GKD50" s="126"/>
      <c r="GKE50" s="126"/>
      <c r="GKF50" s="126"/>
      <c r="GKG50" s="126"/>
      <c r="GKH50" s="126"/>
      <c r="GKI50" s="126"/>
      <c r="GKJ50" s="126"/>
      <c r="GKK50" s="126"/>
      <c r="GKL50" s="126"/>
      <c r="GKM50" s="126"/>
      <c r="GKN50" s="126"/>
      <c r="GKO50" s="126"/>
      <c r="GKP50" s="126"/>
      <c r="GKQ50" s="126"/>
      <c r="GKR50" s="126"/>
      <c r="GKS50" s="126"/>
      <c r="GKT50" s="126"/>
      <c r="GKU50" s="126"/>
      <c r="GKV50" s="126"/>
      <c r="GKW50" s="126"/>
      <c r="GKX50" s="126"/>
      <c r="GKY50" s="126"/>
      <c r="GKZ50" s="126"/>
      <c r="GLA50" s="126"/>
      <c r="GLB50" s="126"/>
      <c r="GLC50" s="126"/>
      <c r="GLD50" s="126"/>
      <c r="GLE50" s="126"/>
      <c r="GLF50" s="126"/>
      <c r="GLG50" s="126"/>
      <c r="GLH50" s="126"/>
      <c r="GLI50" s="126"/>
      <c r="GLJ50" s="126"/>
      <c r="GLK50" s="126"/>
      <c r="GLL50" s="126"/>
      <c r="GLM50" s="126"/>
      <c r="GLN50" s="126"/>
      <c r="GLO50" s="126"/>
      <c r="GLP50" s="126"/>
      <c r="GLQ50" s="126"/>
      <c r="GLR50" s="126"/>
      <c r="GLS50" s="126"/>
      <c r="GLT50" s="126"/>
      <c r="GLU50" s="126"/>
      <c r="GLV50" s="126"/>
      <c r="GLW50" s="126"/>
      <c r="GLX50" s="126"/>
      <c r="GLY50" s="126"/>
      <c r="GLZ50" s="126"/>
      <c r="GMA50" s="126"/>
      <c r="GMB50" s="126"/>
      <c r="GMC50" s="126"/>
      <c r="GMD50" s="126"/>
      <c r="GME50" s="126"/>
      <c r="GMF50" s="126"/>
      <c r="GMG50" s="126"/>
      <c r="GMH50" s="126"/>
      <c r="GMI50" s="126"/>
      <c r="GMJ50" s="126"/>
      <c r="GMK50" s="126"/>
      <c r="GML50" s="126"/>
      <c r="GMM50" s="126"/>
      <c r="GMN50" s="126"/>
      <c r="GMO50" s="126"/>
      <c r="GMP50" s="126"/>
      <c r="GMQ50" s="126"/>
      <c r="GMR50" s="126"/>
      <c r="GMS50" s="126"/>
      <c r="GMT50" s="126"/>
      <c r="GMU50" s="126"/>
      <c r="GMV50" s="126"/>
      <c r="GMW50" s="126"/>
      <c r="GMX50" s="126"/>
      <c r="GMY50" s="126"/>
      <c r="GMZ50" s="126"/>
      <c r="GNA50" s="126"/>
      <c r="GNB50" s="126"/>
      <c r="GNC50" s="126"/>
      <c r="GND50" s="126"/>
      <c r="GNE50" s="126"/>
      <c r="GNF50" s="126"/>
      <c r="GNG50" s="126"/>
      <c r="GNH50" s="126"/>
      <c r="GNI50" s="126"/>
      <c r="GNJ50" s="126"/>
      <c r="GNK50" s="126"/>
      <c r="GNL50" s="126"/>
      <c r="GNM50" s="126"/>
      <c r="GNN50" s="126"/>
      <c r="GNO50" s="126"/>
      <c r="GNP50" s="126"/>
      <c r="GNQ50" s="126"/>
      <c r="GNR50" s="126"/>
      <c r="GNS50" s="126"/>
      <c r="GNT50" s="126"/>
      <c r="GNU50" s="126"/>
      <c r="GNV50" s="126"/>
      <c r="GNW50" s="126"/>
      <c r="GNX50" s="126"/>
      <c r="GNY50" s="126"/>
      <c r="GNZ50" s="126"/>
      <c r="GOA50" s="126"/>
      <c r="GOB50" s="126"/>
      <c r="GOC50" s="126"/>
      <c r="GOD50" s="126"/>
      <c r="GOE50" s="126"/>
      <c r="GOF50" s="126"/>
      <c r="GOG50" s="126"/>
      <c r="GOH50" s="126"/>
      <c r="GOI50" s="126"/>
      <c r="GOJ50" s="126"/>
      <c r="GOK50" s="126"/>
      <c r="GOL50" s="126"/>
      <c r="GOM50" s="126"/>
      <c r="GON50" s="126"/>
      <c r="GOO50" s="126"/>
      <c r="GOP50" s="126"/>
      <c r="GOQ50" s="126"/>
      <c r="GOR50" s="126"/>
      <c r="GOS50" s="126"/>
      <c r="GOT50" s="126"/>
      <c r="GOU50" s="126"/>
      <c r="GOV50" s="126"/>
      <c r="GOW50" s="126"/>
      <c r="GOX50" s="126"/>
      <c r="GOY50" s="126"/>
      <c r="GOZ50" s="126"/>
      <c r="GPA50" s="126"/>
      <c r="GPB50" s="126"/>
      <c r="GPC50" s="126"/>
      <c r="GPD50" s="126"/>
      <c r="GPE50" s="126"/>
      <c r="GPF50" s="126"/>
      <c r="GPG50" s="126"/>
      <c r="GPH50" s="126"/>
      <c r="GPI50" s="126"/>
      <c r="GPJ50" s="126"/>
      <c r="GPK50" s="126"/>
      <c r="GPL50" s="126"/>
      <c r="GPM50" s="126"/>
      <c r="GPN50" s="126"/>
      <c r="GPO50" s="126"/>
      <c r="GPP50" s="126"/>
      <c r="GPQ50" s="126"/>
      <c r="GPR50" s="126"/>
      <c r="GPS50" s="126"/>
      <c r="GPT50" s="126"/>
      <c r="GPU50" s="126"/>
      <c r="GPV50" s="126"/>
      <c r="GPW50" s="126"/>
      <c r="GPX50" s="126"/>
      <c r="GPY50" s="126"/>
      <c r="GPZ50" s="126"/>
      <c r="GQA50" s="126"/>
      <c r="GQB50" s="126"/>
      <c r="GQC50" s="126"/>
      <c r="GQD50" s="126"/>
      <c r="GQE50" s="126"/>
      <c r="GQF50" s="126"/>
      <c r="GQG50" s="126"/>
      <c r="GQH50" s="126"/>
      <c r="GQI50" s="126"/>
      <c r="GQJ50" s="126"/>
      <c r="GQK50" s="126"/>
      <c r="GQL50" s="126"/>
      <c r="GQM50" s="126"/>
      <c r="GQN50" s="126"/>
      <c r="GQO50" s="126"/>
      <c r="GQP50" s="126"/>
      <c r="GQQ50" s="126"/>
      <c r="GQR50" s="126"/>
      <c r="GQS50" s="126"/>
      <c r="GQT50" s="126"/>
      <c r="GQU50" s="126"/>
      <c r="GQV50" s="126"/>
      <c r="GQW50" s="126"/>
      <c r="GQX50" s="126"/>
      <c r="GQY50" s="126"/>
      <c r="GQZ50" s="126"/>
      <c r="GRA50" s="126"/>
      <c r="GRB50" s="126"/>
      <c r="GRC50" s="126"/>
      <c r="GRD50" s="126"/>
      <c r="GRE50" s="126"/>
      <c r="GRF50" s="126"/>
      <c r="GRG50" s="126"/>
      <c r="GRH50" s="126"/>
      <c r="GRI50" s="126"/>
      <c r="GRJ50" s="126"/>
      <c r="GRK50" s="126"/>
      <c r="GRL50" s="126"/>
      <c r="GRM50" s="126"/>
      <c r="GRN50" s="126"/>
      <c r="GRO50" s="126"/>
      <c r="GRP50" s="126"/>
      <c r="GRQ50" s="126"/>
      <c r="GRR50" s="126"/>
      <c r="GRS50" s="126"/>
      <c r="GRT50" s="126"/>
      <c r="GRU50" s="126"/>
      <c r="GRV50" s="126"/>
      <c r="GRW50" s="126"/>
      <c r="GRX50" s="126"/>
      <c r="GRY50" s="126"/>
      <c r="GRZ50" s="126"/>
      <c r="GSA50" s="126"/>
      <c r="GSB50" s="126"/>
      <c r="GSC50" s="126"/>
      <c r="GSD50" s="126"/>
      <c r="GSE50" s="126"/>
      <c r="GSF50" s="126"/>
      <c r="GSG50" s="126"/>
      <c r="GSH50" s="126"/>
      <c r="GSI50" s="126"/>
      <c r="GSJ50" s="126"/>
      <c r="GSK50" s="126"/>
      <c r="GSL50" s="126"/>
      <c r="GSM50" s="126"/>
      <c r="GSN50" s="126"/>
      <c r="GSO50" s="126"/>
      <c r="GSP50" s="126"/>
      <c r="GSQ50" s="126"/>
      <c r="GSR50" s="126"/>
      <c r="GSS50" s="126"/>
      <c r="GST50" s="126"/>
      <c r="GSU50" s="126"/>
      <c r="GSV50" s="126"/>
      <c r="GSW50" s="126"/>
      <c r="GSX50" s="126"/>
      <c r="GSY50" s="126"/>
      <c r="GSZ50" s="126"/>
      <c r="GTA50" s="126"/>
      <c r="GTB50" s="126"/>
      <c r="GTC50" s="126"/>
      <c r="GTD50" s="126"/>
      <c r="GTE50" s="126"/>
      <c r="GTF50" s="126"/>
      <c r="GTG50" s="126"/>
      <c r="GTH50" s="126"/>
      <c r="GTI50" s="126"/>
      <c r="GTJ50" s="126"/>
      <c r="GTK50" s="126"/>
      <c r="GTL50" s="126"/>
      <c r="GTM50" s="126"/>
      <c r="GTN50" s="126"/>
      <c r="GTO50" s="126"/>
      <c r="GTP50" s="126"/>
      <c r="GTQ50" s="126"/>
      <c r="GTR50" s="126"/>
      <c r="GTS50" s="126"/>
      <c r="GTT50" s="126"/>
      <c r="GTU50" s="126"/>
      <c r="GTV50" s="126"/>
      <c r="GTW50" s="126"/>
      <c r="GTX50" s="126"/>
      <c r="GTY50" s="126"/>
      <c r="GTZ50" s="126"/>
      <c r="GUA50" s="126"/>
      <c r="GUB50" s="126"/>
      <c r="GUC50" s="126"/>
      <c r="GUD50" s="126"/>
      <c r="GUE50" s="126"/>
      <c r="GUF50" s="126"/>
      <c r="GUG50" s="126"/>
      <c r="GUH50" s="126"/>
      <c r="GUI50" s="126"/>
      <c r="GUJ50" s="126"/>
      <c r="GUK50" s="126"/>
      <c r="GUL50" s="126"/>
      <c r="GUM50" s="126"/>
      <c r="GUN50" s="126"/>
      <c r="GUO50" s="126"/>
      <c r="GUP50" s="126"/>
      <c r="GUQ50" s="126"/>
      <c r="GUR50" s="126"/>
      <c r="GUS50" s="126"/>
      <c r="GUT50" s="126"/>
      <c r="GUU50" s="126"/>
      <c r="GUV50" s="126"/>
      <c r="GUW50" s="126"/>
      <c r="GUX50" s="126"/>
      <c r="GUY50" s="126"/>
      <c r="GUZ50" s="126"/>
      <c r="GVA50" s="126"/>
      <c r="GVB50" s="126"/>
      <c r="GVC50" s="126"/>
      <c r="GVD50" s="126"/>
      <c r="GVE50" s="126"/>
      <c r="GVF50" s="126"/>
      <c r="GVG50" s="126"/>
      <c r="GVH50" s="126"/>
      <c r="GVI50" s="126"/>
      <c r="GVJ50" s="126"/>
      <c r="GVK50" s="126"/>
      <c r="GVL50" s="126"/>
      <c r="GVM50" s="126"/>
      <c r="GVN50" s="126"/>
      <c r="GVO50" s="126"/>
      <c r="GVP50" s="126"/>
      <c r="GVQ50" s="126"/>
      <c r="GVR50" s="126"/>
      <c r="GVS50" s="126"/>
      <c r="GVT50" s="126"/>
      <c r="GVU50" s="126"/>
      <c r="GVV50" s="126"/>
      <c r="GVW50" s="126"/>
      <c r="GVX50" s="126"/>
      <c r="GVY50" s="126"/>
      <c r="GVZ50" s="126"/>
      <c r="GWA50" s="126"/>
      <c r="GWB50" s="126"/>
      <c r="GWC50" s="126"/>
      <c r="GWD50" s="126"/>
      <c r="GWE50" s="126"/>
      <c r="GWF50" s="126"/>
      <c r="GWG50" s="126"/>
      <c r="GWH50" s="126"/>
      <c r="GWI50" s="126"/>
      <c r="GWJ50" s="126"/>
      <c r="GWK50" s="126"/>
      <c r="GWL50" s="126"/>
      <c r="GWM50" s="126"/>
      <c r="GWN50" s="126"/>
      <c r="GWO50" s="126"/>
      <c r="GWP50" s="126"/>
      <c r="GWQ50" s="126"/>
      <c r="GWR50" s="126"/>
      <c r="GWS50" s="126"/>
      <c r="GWT50" s="126"/>
      <c r="GWU50" s="126"/>
      <c r="GWV50" s="126"/>
      <c r="GWW50" s="126"/>
      <c r="GWX50" s="126"/>
      <c r="GWY50" s="126"/>
      <c r="GWZ50" s="126"/>
      <c r="GXA50" s="126"/>
      <c r="GXB50" s="126"/>
      <c r="GXC50" s="126"/>
      <c r="GXD50" s="126"/>
      <c r="GXE50" s="126"/>
      <c r="GXF50" s="126"/>
      <c r="GXG50" s="126"/>
      <c r="GXH50" s="126"/>
      <c r="GXI50" s="126"/>
      <c r="GXJ50" s="126"/>
      <c r="GXK50" s="126"/>
      <c r="GXL50" s="126"/>
      <c r="GXM50" s="126"/>
      <c r="GXN50" s="126"/>
      <c r="GXO50" s="126"/>
      <c r="GXP50" s="126"/>
      <c r="GXQ50" s="126"/>
      <c r="GXR50" s="126"/>
      <c r="GXS50" s="126"/>
      <c r="GXT50" s="126"/>
      <c r="GXU50" s="126"/>
      <c r="GXV50" s="126"/>
      <c r="GXW50" s="126"/>
      <c r="GXX50" s="126"/>
      <c r="GXY50" s="126"/>
      <c r="GXZ50" s="126"/>
      <c r="GYA50" s="126"/>
      <c r="GYB50" s="126"/>
      <c r="GYC50" s="126"/>
      <c r="GYD50" s="126"/>
      <c r="GYE50" s="126"/>
      <c r="GYF50" s="126"/>
      <c r="GYG50" s="126"/>
      <c r="GYH50" s="126"/>
      <c r="GYI50" s="126"/>
      <c r="GYJ50" s="126"/>
      <c r="GYK50" s="126"/>
      <c r="GYL50" s="126"/>
      <c r="GYM50" s="126"/>
      <c r="GYN50" s="126"/>
      <c r="GYO50" s="126"/>
      <c r="GYP50" s="126"/>
      <c r="GYQ50" s="126"/>
      <c r="GYR50" s="126"/>
      <c r="GYS50" s="126"/>
      <c r="GYT50" s="126"/>
      <c r="GYU50" s="126"/>
      <c r="GYV50" s="126"/>
      <c r="GYW50" s="126"/>
      <c r="GYX50" s="126"/>
      <c r="GYY50" s="126"/>
      <c r="GYZ50" s="126"/>
      <c r="GZA50" s="126"/>
      <c r="GZB50" s="126"/>
      <c r="GZC50" s="126"/>
      <c r="GZD50" s="126"/>
      <c r="GZE50" s="126"/>
      <c r="GZF50" s="126"/>
      <c r="GZG50" s="126"/>
      <c r="GZH50" s="126"/>
      <c r="GZI50" s="126"/>
      <c r="GZJ50" s="126"/>
      <c r="GZK50" s="126"/>
      <c r="GZL50" s="126"/>
      <c r="GZM50" s="126"/>
      <c r="GZN50" s="126"/>
      <c r="GZO50" s="126"/>
      <c r="GZP50" s="126"/>
      <c r="GZQ50" s="126"/>
      <c r="GZR50" s="126"/>
      <c r="GZS50" s="126"/>
      <c r="GZT50" s="126"/>
      <c r="GZU50" s="126"/>
      <c r="GZV50" s="126"/>
      <c r="GZW50" s="126"/>
      <c r="GZX50" s="126"/>
      <c r="GZY50" s="126"/>
      <c r="GZZ50" s="126"/>
      <c r="HAA50" s="126"/>
      <c r="HAB50" s="126"/>
      <c r="HAC50" s="126"/>
      <c r="HAD50" s="126"/>
      <c r="HAE50" s="126"/>
      <c r="HAF50" s="126"/>
      <c r="HAG50" s="126"/>
      <c r="HAH50" s="126"/>
      <c r="HAI50" s="126"/>
      <c r="HAJ50" s="126"/>
      <c r="HAK50" s="126"/>
      <c r="HAL50" s="126"/>
      <c r="HAM50" s="126"/>
      <c r="HAN50" s="126"/>
      <c r="HAO50" s="126"/>
      <c r="HAP50" s="126"/>
      <c r="HAQ50" s="126"/>
      <c r="HAR50" s="126"/>
      <c r="HAS50" s="126"/>
      <c r="HAT50" s="126"/>
      <c r="HAU50" s="126"/>
      <c r="HAV50" s="126"/>
      <c r="HAW50" s="126"/>
      <c r="HAX50" s="126"/>
      <c r="HAY50" s="126"/>
      <c r="HAZ50" s="126"/>
      <c r="HBA50" s="126"/>
      <c r="HBB50" s="126"/>
      <c r="HBC50" s="126"/>
      <c r="HBD50" s="126"/>
      <c r="HBE50" s="126"/>
      <c r="HBF50" s="126"/>
      <c r="HBG50" s="126"/>
      <c r="HBH50" s="126"/>
      <c r="HBI50" s="126"/>
      <c r="HBJ50" s="126"/>
      <c r="HBK50" s="126"/>
      <c r="HBL50" s="126"/>
      <c r="HBM50" s="126"/>
      <c r="HBN50" s="126"/>
      <c r="HBO50" s="126"/>
      <c r="HBP50" s="126"/>
      <c r="HBQ50" s="126"/>
      <c r="HBR50" s="126"/>
      <c r="HBS50" s="126"/>
      <c r="HBT50" s="126"/>
      <c r="HBU50" s="126"/>
      <c r="HBV50" s="126"/>
      <c r="HBW50" s="126"/>
      <c r="HBX50" s="126"/>
      <c r="HBY50" s="126"/>
      <c r="HBZ50" s="126"/>
      <c r="HCA50" s="126"/>
      <c r="HCB50" s="126"/>
      <c r="HCC50" s="126"/>
      <c r="HCD50" s="126"/>
      <c r="HCE50" s="126"/>
      <c r="HCF50" s="126"/>
      <c r="HCG50" s="126"/>
      <c r="HCH50" s="126"/>
      <c r="HCI50" s="126"/>
      <c r="HCJ50" s="126"/>
      <c r="HCK50" s="126"/>
      <c r="HCL50" s="126"/>
      <c r="HCM50" s="126"/>
      <c r="HCN50" s="126"/>
      <c r="HCO50" s="126"/>
      <c r="HCP50" s="126"/>
      <c r="HCQ50" s="126"/>
      <c r="HCR50" s="126"/>
      <c r="HCS50" s="126"/>
      <c r="HCT50" s="126"/>
      <c r="HCU50" s="126"/>
      <c r="HCV50" s="126"/>
      <c r="HCW50" s="126"/>
      <c r="HCX50" s="126"/>
      <c r="HCY50" s="126"/>
      <c r="HCZ50" s="126"/>
      <c r="HDA50" s="126"/>
      <c r="HDB50" s="126"/>
      <c r="HDC50" s="126"/>
      <c r="HDD50" s="126"/>
      <c r="HDE50" s="126"/>
      <c r="HDF50" s="126"/>
      <c r="HDG50" s="126"/>
      <c r="HDH50" s="126"/>
      <c r="HDI50" s="126"/>
      <c r="HDJ50" s="126"/>
      <c r="HDK50" s="126"/>
      <c r="HDL50" s="126"/>
      <c r="HDM50" s="126"/>
      <c r="HDN50" s="126"/>
      <c r="HDO50" s="126"/>
      <c r="HDP50" s="126"/>
      <c r="HDQ50" s="126"/>
      <c r="HDR50" s="126"/>
      <c r="HDS50" s="126"/>
      <c r="HDT50" s="126"/>
      <c r="HDU50" s="126"/>
      <c r="HDV50" s="126"/>
      <c r="HDW50" s="126"/>
      <c r="HDX50" s="126"/>
      <c r="HDY50" s="126"/>
      <c r="HDZ50" s="126"/>
      <c r="HEA50" s="126"/>
      <c r="HEB50" s="126"/>
      <c r="HEC50" s="126"/>
      <c r="HED50" s="126"/>
      <c r="HEE50" s="126"/>
      <c r="HEF50" s="126"/>
      <c r="HEG50" s="126"/>
      <c r="HEH50" s="126"/>
      <c r="HEI50" s="126"/>
      <c r="HEJ50" s="126"/>
      <c r="HEK50" s="126"/>
      <c r="HEL50" s="126"/>
      <c r="HEM50" s="126"/>
      <c r="HEN50" s="126"/>
      <c r="HEO50" s="126"/>
      <c r="HEP50" s="126"/>
      <c r="HEQ50" s="126"/>
      <c r="HER50" s="126"/>
      <c r="HES50" s="126"/>
      <c r="HET50" s="126"/>
      <c r="HEU50" s="126"/>
      <c r="HEV50" s="126"/>
      <c r="HEW50" s="126"/>
      <c r="HEX50" s="126"/>
      <c r="HEY50" s="126"/>
      <c r="HEZ50" s="126"/>
      <c r="HFA50" s="126"/>
      <c r="HFB50" s="126"/>
      <c r="HFC50" s="126"/>
      <c r="HFD50" s="126"/>
      <c r="HFE50" s="126"/>
      <c r="HFF50" s="126"/>
      <c r="HFG50" s="126"/>
      <c r="HFH50" s="126"/>
      <c r="HFI50" s="126"/>
      <c r="HFJ50" s="126"/>
      <c r="HFK50" s="126"/>
      <c r="HFL50" s="126"/>
      <c r="HFM50" s="126"/>
      <c r="HFN50" s="126"/>
      <c r="HFO50" s="126"/>
      <c r="HFP50" s="126"/>
      <c r="HFQ50" s="126"/>
      <c r="HFR50" s="126"/>
      <c r="HFS50" s="126"/>
      <c r="HFT50" s="126"/>
      <c r="HFU50" s="126"/>
      <c r="HFV50" s="126"/>
      <c r="HFW50" s="126"/>
      <c r="HFX50" s="126"/>
      <c r="HFY50" s="126"/>
      <c r="HFZ50" s="126"/>
      <c r="HGA50" s="126"/>
      <c r="HGB50" s="126"/>
      <c r="HGC50" s="126"/>
      <c r="HGD50" s="126"/>
      <c r="HGE50" s="126"/>
      <c r="HGF50" s="126"/>
      <c r="HGG50" s="126"/>
      <c r="HGH50" s="126"/>
      <c r="HGI50" s="126"/>
      <c r="HGJ50" s="126"/>
      <c r="HGK50" s="126"/>
      <c r="HGL50" s="126"/>
      <c r="HGM50" s="126"/>
      <c r="HGN50" s="126"/>
      <c r="HGO50" s="126"/>
      <c r="HGP50" s="126"/>
      <c r="HGQ50" s="126"/>
      <c r="HGR50" s="126"/>
      <c r="HGS50" s="126"/>
      <c r="HGT50" s="126"/>
      <c r="HGU50" s="126"/>
      <c r="HGV50" s="126"/>
      <c r="HGW50" s="126"/>
      <c r="HGX50" s="126"/>
      <c r="HGY50" s="126"/>
      <c r="HGZ50" s="126"/>
      <c r="HHA50" s="126"/>
      <c r="HHB50" s="126"/>
      <c r="HHC50" s="126"/>
      <c r="HHD50" s="126"/>
      <c r="HHE50" s="126"/>
      <c r="HHF50" s="126"/>
      <c r="HHG50" s="126"/>
      <c r="HHH50" s="126"/>
      <c r="HHI50" s="126"/>
      <c r="HHJ50" s="126"/>
      <c r="HHK50" s="126"/>
      <c r="HHL50" s="126"/>
      <c r="HHM50" s="126"/>
      <c r="HHN50" s="126"/>
      <c r="HHO50" s="126"/>
      <c r="HHP50" s="126"/>
      <c r="HHQ50" s="126"/>
      <c r="HHR50" s="126"/>
      <c r="HHS50" s="126"/>
      <c r="HHT50" s="126"/>
      <c r="HHU50" s="126"/>
      <c r="HHV50" s="126"/>
      <c r="HHW50" s="126"/>
      <c r="HHX50" s="126"/>
      <c r="HHY50" s="126"/>
      <c r="HHZ50" s="126"/>
      <c r="HIA50" s="126"/>
      <c r="HIB50" s="126"/>
      <c r="HIC50" s="126"/>
      <c r="HID50" s="126"/>
      <c r="HIE50" s="126"/>
      <c r="HIF50" s="126"/>
      <c r="HIG50" s="126"/>
      <c r="HIH50" s="126"/>
      <c r="HII50" s="126"/>
      <c r="HIJ50" s="126"/>
      <c r="HIK50" s="126"/>
      <c r="HIL50" s="126"/>
      <c r="HIM50" s="126"/>
      <c r="HIN50" s="126"/>
      <c r="HIO50" s="126"/>
      <c r="HIP50" s="126"/>
      <c r="HIQ50" s="126"/>
      <c r="HIR50" s="126"/>
      <c r="HIS50" s="126"/>
      <c r="HIT50" s="126"/>
      <c r="HIU50" s="126"/>
      <c r="HIV50" s="126"/>
      <c r="HIW50" s="126"/>
      <c r="HIX50" s="126"/>
      <c r="HIY50" s="126"/>
      <c r="HIZ50" s="126"/>
      <c r="HJA50" s="126"/>
      <c r="HJB50" s="126"/>
      <c r="HJC50" s="126"/>
      <c r="HJD50" s="126"/>
      <c r="HJE50" s="126"/>
      <c r="HJF50" s="126"/>
      <c r="HJG50" s="126"/>
      <c r="HJH50" s="126"/>
      <c r="HJI50" s="126"/>
      <c r="HJJ50" s="126"/>
      <c r="HJK50" s="126"/>
      <c r="HJL50" s="126"/>
      <c r="HJM50" s="126"/>
      <c r="HJN50" s="126"/>
      <c r="HJO50" s="126"/>
      <c r="HJP50" s="126"/>
      <c r="HJQ50" s="126"/>
      <c r="HJR50" s="126"/>
      <c r="HJS50" s="126"/>
      <c r="HJT50" s="126"/>
      <c r="HJU50" s="126"/>
      <c r="HJV50" s="126"/>
      <c r="HJW50" s="126"/>
      <c r="HJX50" s="126"/>
      <c r="HJY50" s="126"/>
      <c r="HJZ50" s="126"/>
      <c r="HKA50" s="126"/>
      <c r="HKB50" s="126"/>
      <c r="HKC50" s="126"/>
      <c r="HKD50" s="126"/>
      <c r="HKE50" s="126"/>
      <c r="HKF50" s="126"/>
      <c r="HKG50" s="126"/>
      <c r="HKH50" s="126"/>
      <c r="HKI50" s="126"/>
      <c r="HKJ50" s="126"/>
      <c r="HKK50" s="126"/>
      <c r="HKL50" s="126"/>
      <c r="HKM50" s="126"/>
      <c r="HKN50" s="126"/>
      <c r="HKO50" s="126"/>
      <c r="HKP50" s="126"/>
      <c r="HKQ50" s="126"/>
      <c r="HKR50" s="126"/>
      <c r="HKS50" s="126"/>
      <c r="HKT50" s="126"/>
      <c r="HKU50" s="126"/>
      <c r="HKV50" s="126"/>
      <c r="HKW50" s="126"/>
      <c r="HKX50" s="126"/>
      <c r="HKY50" s="126"/>
      <c r="HKZ50" s="126"/>
      <c r="HLA50" s="126"/>
      <c r="HLB50" s="126"/>
      <c r="HLC50" s="126"/>
      <c r="HLD50" s="126"/>
      <c r="HLE50" s="126"/>
      <c r="HLF50" s="126"/>
      <c r="HLG50" s="126"/>
      <c r="HLH50" s="126"/>
      <c r="HLI50" s="126"/>
      <c r="HLJ50" s="126"/>
      <c r="HLK50" s="126"/>
      <c r="HLL50" s="126"/>
      <c r="HLM50" s="126"/>
      <c r="HLN50" s="126"/>
      <c r="HLO50" s="126"/>
      <c r="HLP50" s="126"/>
      <c r="HLQ50" s="126"/>
      <c r="HLR50" s="126"/>
      <c r="HLS50" s="126"/>
      <c r="HLT50" s="126"/>
      <c r="HLU50" s="126"/>
      <c r="HLV50" s="126"/>
      <c r="HLW50" s="126"/>
      <c r="HLX50" s="126"/>
      <c r="HLY50" s="126"/>
      <c r="HLZ50" s="126"/>
      <c r="HMA50" s="126"/>
      <c r="HMB50" s="126"/>
      <c r="HMC50" s="126"/>
      <c r="HMD50" s="126"/>
      <c r="HME50" s="126"/>
      <c r="HMF50" s="126"/>
      <c r="HMG50" s="126"/>
      <c r="HMH50" s="126"/>
      <c r="HMI50" s="126"/>
      <c r="HMJ50" s="126"/>
      <c r="HMK50" s="126"/>
      <c r="HML50" s="126"/>
      <c r="HMM50" s="126"/>
      <c r="HMN50" s="126"/>
      <c r="HMO50" s="126"/>
      <c r="HMP50" s="126"/>
      <c r="HMQ50" s="126"/>
      <c r="HMR50" s="126"/>
      <c r="HMS50" s="126"/>
      <c r="HMT50" s="126"/>
      <c r="HMU50" s="126"/>
      <c r="HMV50" s="126"/>
      <c r="HMW50" s="126"/>
      <c r="HMX50" s="126"/>
      <c r="HMY50" s="126"/>
      <c r="HMZ50" s="126"/>
      <c r="HNA50" s="126"/>
      <c r="HNB50" s="126"/>
      <c r="HNC50" s="126"/>
      <c r="HND50" s="126"/>
      <c r="HNE50" s="126"/>
      <c r="HNF50" s="126"/>
      <c r="HNG50" s="126"/>
      <c r="HNH50" s="126"/>
      <c r="HNI50" s="126"/>
      <c r="HNJ50" s="126"/>
      <c r="HNK50" s="126"/>
      <c r="HNL50" s="126"/>
      <c r="HNM50" s="126"/>
      <c r="HNN50" s="126"/>
      <c r="HNO50" s="126"/>
      <c r="HNP50" s="126"/>
      <c r="HNQ50" s="126"/>
      <c r="HNR50" s="126"/>
      <c r="HNS50" s="126"/>
      <c r="HNT50" s="126"/>
      <c r="HNU50" s="126"/>
      <c r="HNV50" s="126"/>
      <c r="HNW50" s="126"/>
      <c r="HNX50" s="126"/>
      <c r="HNY50" s="126"/>
      <c r="HNZ50" s="126"/>
      <c r="HOA50" s="126"/>
      <c r="HOB50" s="126"/>
      <c r="HOC50" s="126"/>
      <c r="HOD50" s="126"/>
      <c r="HOE50" s="126"/>
      <c r="HOF50" s="126"/>
      <c r="HOG50" s="126"/>
      <c r="HOH50" s="126"/>
      <c r="HOI50" s="126"/>
      <c r="HOJ50" s="126"/>
      <c r="HOK50" s="126"/>
      <c r="HOL50" s="126"/>
      <c r="HOM50" s="126"/>
      <c r="HON50" s="126"/>
      <c r="HOO50" s="126"/>
      <c r="HOP50" s="126"/>
      <c r="HOQ50" s="126"/>
      <c r="HOR50" s="126"/>
      <c r="HOS50" s="126"/>
      <c r="HOT50" s="126"/>
      <c r="HOU50" s="126"/>
      <c r="HOV50" s="126"/>
      <c r="HOW50" s="126"/>
      <c r="HOX50" s="126"/>
      <c r="HOY50" s="126"/>
      <c r="HOZ50" s="126"/>
      <c r="HPA50" s="126"/>
      <c r="HPB50" s="126"/>
      <c r="HPC50" s="126"/>
      <c r="HPD50" s="126"/>
      <c r="HPE50" s="126"/>
      <c r="HPF50" s="126"/>
      <c r="HPG50" s="126"/>
      <c r="HPH50" s="126"/>
      <c r="HPI50" s="126"/>
      <c r="HPJ50" s="126"/>
      <c r="HPK50" s="126"/>
      <c r="HPL50" s="126"/>
      <c r="HPM50" s="126"/>
      <c r="HPN50" s="126"/>
      <c r="HPO50" s="126"/>
      <c r="HPP50" s="126"/>
      <c r="HPQ50" s="126"/>
      <c r="HPR50" s="126"/>
      <c r="HPS50" s="126"/>
      <c r="HPT50" s="126"/>
      <c r="HPU50" s="126"/>
      <c r="HPV50" s="126"/>
      <c r="HPW50" s="126"/>
      <c r="HPX50" s="126"/>
      <c r="HPY50" s="126"/>
      <c r="HPZ50" s="126"/>
      <c r="HQA50" s="126"/>
      <c r="HQB50" s="126"/>
      <c r="HQC50" s="126"/>
      <c r="HQD50" s="126"/>
      <c r="HQE50" s="126"/>
      <c r="HQF50" s="126"/>
      <c r="HQG50" s="126"/>
      <c r="HQH50" s="126"/>
      <c r="HQI50" s="126"/>
      <c r="HQJ50" s="126"/>
      <c r="HQK50" s="126"/>
      <c r="HQL50" s="126"/>
      <c r="HQM50" s="126"/>
      <c r="HQN50" s="126"/>
      <c r="HQO50" s="126"/>
      <c r="HQP50" s="126"/>
      <c r="HQQ50" s="126"/>
      <c r="HQR50" s="126"/>
      <c r="HQS50" s="126"/>
      <c r="HQT50" s="126"/>
      <c r="HQU50" s="126"/>
      <c r="HQV50" s="126"/>
      <c r="HQW50" s="126"/>
      <c r="HQX50" s="126"/>
      <c r="HQY50" s="126"/>
      <c r="HQZ50" s="126"/>
      <c r="HRA50" s="126"/>
      <c r="HRB50" s="126"/>
      <c r="HRC50" s="126"/>
      <c r="HRD50" s="126"/>
      <c r="HRE50" s="126"/>
      <c r="HRF50" s="126"/>
      <c r="HRG50" s="126"/>
      <c r="HRH50" s="126"/>
      <c r="HRI50" s="126"/>
      <c r="HRJ50" s="126"/>
      <c r="HRK50" s="126"/>
      <c r="HRL50" s="126"/>
      <c r="HRM50" s="126"/>
      <c r="HRN50" s="126"/>
      <c r="HRO50" s="126"/>
      <c r="HRP50" s="126"/>
      <c r="HRQ50" s="126"/>
      <c r="HRR50" s="126"/>
      <c r="HRS50" s="126"/>
      <c r="HRT50" s="126"/>
      <c r="HRU50" s="126"/>
      <c r="HRV50" s="126"/>
      <c r="HRW50" s="126"/>
      <c r="HRX50" s="126"/>
      <c r="HRY50" s="126"/>
      <c r="HRZ50" s="126"/>
      <c r="HSA50" s="126"/>
      <c r="HSB50" s="126"/>
      <c r="HSC50" s="126"/>
      <c r="HSD50" s="126"/>
      <c r="HSE50" s="126"/>
      <c r="HSF50" s="126"/>
      <c r="HSG50" s="126"/>
      <c r="HSH50" s="126"/>
      <c r="HSI50" s="126"/>
      <c r="HSJ50" s="126"/>
      <c r="HSK50" s="126"/>
      <c r="HSL50" s="126"/>
      <c r="HSM50" s="126"/>
      <c r="HSN50" s="126"/>
      <c r="HSO50" s="126"/>
      <c r="HSP50" s="126"/>
      <c r="HSQ50" s="126"/>
      <c r="HSR50" s="126"/>
      <c r="HSS50" s="126"/>
      <c r="HST50" s="126"/>
      <c r="HSU50" s="126"/>
      <c r="HSV50" s="126"/>
      <c r="HSW50" s="126"/>
      <c r="HSX50" s="126"/>
      <c r="HSY50" s="126"/>
      <c r="HSZ50" s="126"/>
      <c r="HTA50" s="126"/>
      <c r="HTB50" s="126"/>
      <c r="HTC50" s="126"/>
      <c r="HTD50" s="126"/>
      <c r="HTE50" s="126"/>
      <c r="HTF50" s="126"/>
      <c r="HTG50" s="126"/>
      <c r="HTH50" s="126"/>
      <c r="HTI50" s="126"/>
      <c r="HTJ50" s="126"/>
      <c r="HTK50" s="126"/>
      <c r="HTL50" s="126"/>
      <c r="HTM50" s="126"/>
      <c r="HTN50" s="126"/>
      <c r="HTO50" s="126"/>
      <c r="HTP50" s="126"/>
      <c r="HTQ50" s="126"/>
      <c r="HTR50" s="126"/>
      <c r="HTS50" s="126"/>
      <c r="HTT50" s="126"/>
      <c r="HTU50" s="126"/>
      <c r="HTV50" s="126"/>
      <c r="HTW50" s="126"/>
      <c r="HTX50" s="126"/>
      <c r="HTY50" s="126"/>
      <c r="HTZ50" s="126"/>
      <c r="HUA50" s="126"/>
      <c r="HUB50" s="126"/>
      <c r="HUC50" s="126"/>
      <c r="HUD50" s="126"/>
      <c r="HUE50" s="126"/>
      <c r="HUF50" s="126"/>
      <c r="HUG50" s="126"/>
      <c r="HUH50" s="126"/>
      <c r="HUI50" s="126"/>
      <c r="HUJ50" s="126"/>
      <c r="HUK50" s="126"/>
      <c r="HUL50" s="126"/>
      <c r="HUM50" s="126"/>
      <c r="HUN50" s="126"/>
      <c r="HUO50" s="126"/>
      <c r="HUP50" s="126"/>
      <c r="HUQ50" s="126"/>
      <c r="HUR50" s="126"/>
      <c r="HUS50" s="126"/>
      <c r="HUT50" s="126"/>
      <c r="HUU50" s="126"/>
      <c r="HUV50" s="126"/>
      <c r="HUW50" s="126"/>
      <c r="HUX50" s="126"/>
      <c r="HUY50" s="126"/>
      <c r="HUZ50" s="126"/>
      <c r="HVA50" s="126"/>
      <c r="HVB50" s="126"/>
      <c r="HVC50" s="126"/>
      <c r="HVD50" s="126"/>
      <c r="HVE50" s="126"/>
      <c r="HVF50" s="126"/>
      <c r="HVG50" s="126"/>
      <c r="HVH50" s="126"/>
      <c r="HVI50" s="126"/>
      <c r="HVJ50" s="126"/>
      <c r="HVK50" s="126"/>
      <c r="HVL50" s="126"/>
      <c r="HVM50" s="126"/>
      <c r="HVN50" s="126"/>
      <c r="HVO50" s="126"/>
      <c r="HVP50" s="126"/>
      <c r="HVQ50" s="126"/>
      <c r="HVR50" s="126"/>
      <c r="HVS50" s="126"/>
      <c r="HVT50" s="126"/>
      <c r="HVU50" s="126"/>
      <c r="HVV50" s="126"/>
      <c r="HVW50" s="126"/>
      <c r="HVX50" s="126"/>
      <c r="HVY50" s="126"/>
      <c r="HVZ50" s="126"/>
      <c r="HWA50" s="126"/>
      <c r="HWB50" s="126"/>
      <c r="HWC50" s="126"/>
      <c r="HWD50" s="126"/>
      <c r="HWE50" s="126"/>
      <c r="HWF50" s="126"/>
      <c r="HWG50" s="126"/>
      <c r="HWH50" s="126"/>
      <c r="HWI50" s="126"/>
      <c r="HWJ50" s="126"/>
      <c r="HWK50" s="126"/>
      <c r="HWL50" s="126"/>
      <c r="HWM50" s="126"/>
      <c r="HWN50" s="126"/>
      <c r="HWO50" s="126"/>
      <c r="HWP50" s="126"/>
      <c r="HWQ50" s="126"/>
      <c r="HWR50" s="126"/>
      <c r="HWS50" s="126"/>
      <c r="HWT50" s="126"/>
      <c r="HWU50" s="126"/>
      <c r="HWV50" s="126"/>
      <c r="HWW50" s="126"/>
      <c r="HWX50" s="126"/>
      <c r="HWY50" s="126"/>
      <c r="HWZ50" s="126"/>
      <c r="HXA50" s="126"/>
      <c r="HXB50" s="126"/>
      <c r="HXC50" s="126"/>
      <c r="HXD50" s="126"/>
      <c r="HXE50" s="126"/>
      <c r="HXF50" s="126"/>
      <c r="HXG50" s="126"/>
      <c r="HXH50" s="126"/>
      <c r="HXI50" s="126"/>
      <c r="HXJ50" s="126"/>
      <c r="HXK50" s="126"/>
      <c r="HXL50" s="126"/>
      <c r="HXM50" s="126"/>
      <c r="HXN50" s="126"/>
      <c r="HXO50" s="126"/>
      <c r="HXP50" s="126"/>
      <c r="HXQ50" s="126"/>
      <c r="HXR50" s="126"/>
      <c r="HXS50" s="126"/>
      <c r="HXT50" s="126"/>
      <c r="HXU50" s="126"/>
      <c r="HXV50" s="126"/>
      <c r="HXW50" s="126"/>
      <c r="HXX50" s="126"/>
      <c r="HXY50" s="126"/>
      <c r="HXZ50" s="126"/>
      <c r="HYA50" s="126"/>
      <c r="HYB50" s="126"/>
      <c r="HYC50" s="126"/>
      <c r="HYD50" s="126"/>
      <c r="HYE50" s="126"/>
      <c r="HYF50" s="126"/>
      <c r="HYG50" s="126"/>
      <c r="HYH50" s="126"/>
      <c r="HYI50" s="126"/>
      <c r="HYJ50" s="126"/>
      <c r="HYK50" s="126"/>
      <c r="HYL50" s="126"/>
      <c r="HYM50" s="126"/>
      <c r="HYN50" s="126"/>
      <c r="HYO50" s="126"/>
      <c r="HYP50" s="126"/>
      <c r="HYQ50" s="126"/>
      <c r="HYR50" s="126"/>
      <c r="HYS50" s="126"/>
      <c r="HYT50" s="126"/>
      <c r="HYU50" s="126"/>
      <c r="HYV50" s="126"/>
      <c r="HYW50" s="126"/>
      <c r="HYX50" s="126"/>
      <c r="HYY50" s="126"/>
      <c r="HYZ50" s="126"/>
      <c r="HZA50" s="126"/>
      <c r="HZB50" s="126"/>
      <c r="HZC50" s="126"/>
      <c r="HZD50" s="126"/>
      <c r="HZE50" s="126"/>
      <c r="HZF50" s="126"/>
      <c r="HZG50" s="126"/>
      <c r="HZH50" s="126"/>
      <c r="HZI50" s="126"/>
      <c r="HZJ50" s="126"/>
      <c r="HZK50" s="126"/>
      <c r="HZL50" s="126"/>
      <c r="HZM50" s="126"/>
      <c r="HZN50" s="126"/>
      <c r="HZO50" s="126"/>
      <c r="HZP50" s="126"/>
      <c r="HZQ50" s="126"/>
      <c r="HZR50" s="126"/>
      <c r="HZS50" s="126"/>
      <c r="HZT50" s="126"/>
      <c r="HZU50" s="126"/>
      <c r="HZV50" s="126"/>
      <c r="HZW50" s="126"/>
      <c r="HZX50" s="126"/>
      <c r="HZY50" s="126"/>
      <c r="HZZ50" s="126"/>
      <c r="IAA50" s="126"/>
      <c r="IAB50" s="126"/>
      <c r="IAC50" s="126"/>
      <c r="IAD50" s="126"/>
      <c r="IAE50" s="126"/>
      <c r="IAF50" s="126"/>
      <c r="IAG50" s="126"/>
      <c r="IAH50" s="126"/>
      <c r="IAI50" s="126"/>
      <c r="IAJ50" s="126"/>
      <c r="IAK50" s="126"/>
      <c r="IAL50" s="126"/>
      <c r="IAM50" s="126"/>
      <c r="IAN50" s="126"/>
      <c r="IAO50" s="126"/>
      <c r="IAP50" s="126"/>
      <c r="IAQ50" s="126"/>
      <c r="IAR50" s="126"/>
      <c r="IAS50" s="126"/>
      <c r="IAT50" s="126"/>
      <c r="IAU50" s="126"/>
      <c r="IAV50" s="126"/>
      <c r="IAW50" s="126"/>
      <c r="IAX50" s="126"/>
      <c r="IAY50" s="126"/>
      <c r="IAZ50" s="126"/>
      <c r="IBA50" s="126"/>
      <c r="IBB50" s="126"/>
      <c r="IBC50" s="126"/>
      <c r="IBD50" s="126"/>
      <c r="IBE50" s="126"/>
      <c r="IBF50" s="126"/>
      <c r="IBG50" s="126"/>
      <c r="IBH50" s="126"/>
      <c r="IBI50" s="126"/>
      <c r="IBJ50" s="126"/>
      <c r="IBK50" s="126"/>
      <c r="IBL50" s="126"/>
      <c r="IBM50" s="126"/>
      <c r="IBN50" s="126"/>
      <c r="IBO50" s="126"/>
      <c r="IBP50" s="126"/>
      <c r="IBQ50" s="126"/>
      <c r="IBR50" s="126"/>
      <c r="IBS50" s="126"/>
      <c r="IBT50" s="126"/>
      <c r="IBU50" s="126"/>
      <c r="IBV50" s="126"/>
      <c r="IBW50" s="126"/>
      <c r="IBX50" s="126"/>
      <c r="IBY50" s="126"/>
      <c r="IBZ50" s="126"/>
      <c r="ICA50" s="126"/>
      <c r="ICB50" s="126"/>
      <c r="ICC50" s="126"/>
      <c r="ICD50" s="126"/>
      <c r="ICE50" s="126"/>
      <c r="ICF50" s="126"/>
      <c r="ICG50" s="126"/>
      <c r="ICH50" s="126"/>
      <c r="ICI50" s="126"/>
      <c r="ICJ50" s="126"/>
      <c r="ICK50" s="126"/>
      <c r="ICL50" s="126"/>
      <c r="ICM50" s="126"/>
      <c r="ICN50" s="126"/>
      <c r="ICO50" s="126"/>
      <c r="ICP50" s="126"/>
      <c r="ICQ50" s="126"/>
      <c r="ICR50" s="126"/>
      <c r="ICS50" s="126"/>
      <c r="ICT50" s="126"/>
      <c r="ICU50" s="126"/>
      <c r="ICV50" s="126"/>
      <c r="ICW50" s="126"/>
      <c r="ICX50" s="126"/>
      <c r="ICY50" s="126"/>
      <c r="ICZ50" s="126"/>
      <c r="IDA50" s="126"/>
      <c r="IDB50" s="126"/>
      <c r="IDC50" s="126"/>
      <c r="IDD50" s="126"/>
      <c r="IDE50" s="126"/>
      <c r="IDF50" s="126"/>
      <c r="IDG50" s="126"/>
      <c r="IDH50" s="126"/>
      <c r="IDI50" s="126"/>
      <c r="IDJ50" s="126"/>
      <c r="IDK50" s="126"/>
      <c r="IDL50" s="126"/>
      <c r="IDM50" s="126"/>
      <c r="IDN50" s="126"/>
      <c r="IDO50" s="126"/>
      <c r="IDP50" s="126"/>
      <c r="IDQ50" s="126"/>
      <c r="IDR50" s="126"/>
      <c r="IDS50" s="126"/>
      <c r="IDT50" s="126"/>
      <c r="IDU50" s="126"/>
      <c r="IDV50" s="126"/>
      <c r="IDW50" s="126"/>
      <c r="IDX50" s="126"/>
      <c r="IDY50" s="126"/>
      <c r="IDZ50" s="126"/>
      <c r="IEA50" s="126"/>
      <c r="IEB50" s="126"/>
      <c r="IEC50" s="126"/>
      <c r="IED50" s="126"/>
      <c r="IEE50" s="126"/>
      <c r="IEF50" s="126"/>
      <c r="IEG50" s="126"/>
      <c r="IEH50" s="126"/>
      <c r="IEI50" s="126"/>
      <c r="IEJ50" s="126"/>
      <c r="IEK50" s="126"/>
      <c r="IEL50" s="126"/>
      <c r="IEM50" s="126"/>
      <c r="IEN50" s="126"/>
      <c r="IEO50" s="126"/>
      <c r="IEP50" s="126"/>
      <c r="IEQ50" s="126"/>
      <c r="IER50" s="126"/>
      <c r="IES50" s="126"/>
      <c r="IET50" s="126"/>
      <c r="IEU50" s="126"/>
      <c r="IEV50" s="126"/>
      <c r="IEW50" s="126"/>
      <c r="IEX50" s="126"/>
      <c r="IEY50" s="126"/>
      <c r="IEZ50" s="126"/>
      <c r="IFA50" s="126"/>
      <c r="IFB50" s="126"/>
      <c r="IFC50" s="126"/>
      <c r="IFD50" s="126"/>
      <c r="IFE50" s="126"/>
      <c r="IFF50" s="126"/>
      <c r="IFG50" s="126"/>
      <c r="IFH50" s="126"/>
      <c r="IFI50" s="126"/>
      <c r="IFJ50" s="126"/>
      <c r="IFK50" s="126"/>
      <c r="IFL50" s="126"/>
      <c r="IFM50" s="126"/>
      <c r="IFN50" s="126"/>
      <c r="IFO50" s="126"/>
      <c r="IFP50" s="126"/>
      <c r="IFQ50" s="126"/>
      <c r="IFR50" s="126"/>
      <c r="IFS50" s="126"/>
      <c r="IFT50" s="126"/>
      <c r="IFU50" s="126"/>
      <c r="IFV50" s="126"/>
      <c r="IFW50" s="126"/>
      <c r="IFX50" s="126"/>
      <c r="IFY50" s="126"/>
      <c r="IFZ50" s="126"/>
      <c r="IGA50" s="126"/>
      <c r="IGB50" s="126"/>
      <c r="IGC50" s="126"/>
      <c r="IGD50" s="126"/>
      <c r="IGE50" s="126"/>
      <c r="IGF50" s="126"/>
      <c r="IGG50" s="126"/>
      <c r="IGH50" s="126"/>
      <c r="IGI50" s="126"/>
      <c r="IGJ50" s="126"/>
      <c r="IGK50" s="126"/>
      <c r="IGL50" s="126"/>
      <c r="IGM50" s="126"/>
      <c r="IGN50" s="126"/>
      <c r="IGO50" s="126"/>
      <c r="IGP50" s="126"/>
      <c r="IGQ50" s="126"/>
      <c r="IGR50" s="126"/>
      <c r="IGS50" s="126"/>
      <c r="IGT50" s="126"/>
      <c r="IGU50" s="126"/>
      <c r="IGV50" s="126"/>
      <c r="IGW50" s="126"/>
      <c r="IGX50" s="126"/>
      <c r="IGY50" s="126"/>
      <c r="IGZ50" s="126"/>
      <c r="IHA50" s="126"/>
      <c r="IHB50" s="126"/>
      <c r="IHC50" s="126"/>
      <c r="IHD50" s="126"/>
      <c r="IHE50" s="126"/>
      <c r="IHF50" s="126"/>
      <c r="IHG50" s="126"/>
      <c r="IHH50" s="126"/>
      <c r="IHI50" s="126"/>
      <c r="IHJ50" s="126"/>
      <c r="IHK50" s="126"/>
      <c r="IHL50" s="126"/>
      <c r="IHM50" s="126"/>
      <c r="IHN50" s="126"/>
      <c r="IHO50" s="126"/>
      <c r="IHP50" s="126"/>
      <c r="IHQ50" s="126"/>
      <c r="IHR50" s="126"/>
      <c r="IHS50" s="126"/>
      <c r="IHT50" s="126"/>
      <c r="IHU50" s="126"/>
      <c r="IHV50" s="126"/>
      <c r="IHW50" s="126"/>
      <c r="IHX50" s="126"/>
      <c r="IHY50" s="126"/>
      <c r="IHZ50" s="126"/>
      <c r="IIA50" s="126"/>
      <c r="IIB50" s="126"/>
      <c r="IIC50" s="126"/>
      <c r="IID50" s="126"/>
      <c r="IIE50" s="126"/>
      <c r="IIF50" s="126"/>
      <c r="IIG50" s="126"/>
      <c r="IIH50" s="126"/>
      <c r="III50" s="126"/>
      <c r="IIJ50" s="126"/>
      <c r="IIK50" s="126"/>
      <c r="IIL50" s="126"/>
      <c r="IIM50" s="126"/>
      <c r="IIN50" s="126"/>
      <c r="IIO50" s="126"/>
      <c r="IIP50" s="126"/>
      <c r="IIQ50" s="126"/>
      <c r="IIR50" s="126"/>
      <c r="IIS50" s="126"/>
      <c r="IIT50" s="126"/>
      <c r="IIU50" s="126"/>
      <c r="IIV50" s="126"/>
      <c r="IIW50" s="126"/>
      <c r="IIX50" s="126"/>
      <c r="IIY50" s="126"/>
      <c r="IIZ50" s="126"/>
      <c r="IJA50" s="126"/>
      <c r="IJB50" s="126"/>
      <c r="IJC50" s="126"/>
      <c r="IJD50" s="126"/>
      <c r="IJE50" s="126"/>
      <c r="IJF50" s="126"/>
      <c r="IJG50" s="126"/>
      <c r="IJH50" s="126"/>
      <c r="IJI50" s="126"/>
      <c r="IJJ50" s="126"/>
      <c r="IJK50" s="126"/>
      <c r="IJL50" s="126"/>
      <c r="IJM50" s="126"/>
      <c r="IJN50" s="126"/>
      <c r="IJO50" s="126"/>
      <c r="IJP50" s="126"/>
      <c r="IJQ50" s="126"/>
      <c r="IJR50" s="126"/>
      <c r="IJS50" s="126"/>
      <c r="IJT50" s="126"/>
      <c r="IJU50" s="126"/>
      <c r="IJV50" s="126"/>
      <c r="IJW50" s="126"/>
      <c r="IJX50" s="126"/>
      <c r="IJY50" s="126"/>
      <c r="IJZ50" s="126"/>
      <c r="IKA50" s="126"/>
      <c r="IKB50" s="126"/>
      <c r="IKC50" s="126"/>
      <c r="IKD50" s="126"/>
      <c r="IKE50" s="126"/>
      <c r="IKF50" s="126"/>
      <c r="IKG50" s="126"/>
      <c r="IKH50" s="126"/>
      <c r="IKI50" s="126"/>
      <c r="IKJ50" s="126"/>
      <c r="IKK50" s="126"/>
      <c r="IKL50" s="126"/>
      <c r="IKM50" s="126"/>
      <c r="IKN50" s="126"/>
      <c r="IKO50" s="126"/>
      <c r="IKP50" s="126"/>
      <c r="IKQ50" s="126"/>
      <c r="IKR50" s="126"/>
      <c r="IKS50" s="126"/>
      <c r="IKT50" s="126"/>
      <c r="IKU50" s="126"/>
      <c r="IKV50" s="126"/>
      <c r="IKW50" s="126"/>
      <c r="IKX50" s="126"/>
      <c r="IKY50" s="126"/>
      <c r="IKZ50" s="126"/>
      <c r="ILA50" s="126"/>
      <c r="ILB50" s="126"/>
      <c r="ILC50" s="126"/>
      <c r="ILD50" s="126"/>
      <c r="ILE50" s="126"/>
      <c r="ILF50" s="126"/>
      <c r="ILG50" s="126"/>
      <c r="ILH50" s="126"/>
      <c r="ILI50" s="126"/>
      <c r="ILJ50" s="126"/>
      <c r="ILK50" s="126"/>
      <c r="ILL50" s="126"/>
      <c r="ILM50" s="126"/>
      <c r="ILN50" s="126"/>
      <c r="ILO50" s="126"/>
      <c r="ILP50" s="126"/>
      <c r="ILQ50" s="126"/>
      <c r="ILR50" s="126"/>
      <c r="ILS50" s="126"/>
      <c r="ILT50" s="126"/>
      <c r="ILU50" s="126"/>
      <c r="ILV50" s="126"/>
      <c r="ILW50" s="126"/>
      <c r="ILX50" s="126"/>
      <c r="ILY50" s="126"/>
      <c r="ILZ50" s="126"/>
      <c r="IMA50" s="126"/>
      <c r="IMB50" s="126"/>
      <c r="IMC50" s="126"/>
      <c r="IMD50" s="126"/>
      <c r="IME50" s="126"/>
      <c r="IMF50" s="126"/>
      <c r="IMG50" s="126"/>
      <c r="IMH50" s="126"/>
      <c r="IMI50" s="126"/>
      <c r="IMJ50" s="126"/>
      <c r="IMK50" s="126"/>
      <c r="IML50" s="126"/>
      <c r="IMM50" s="126"/>
      <c r="IMN50" s="126"/>
      <c r="IMO50" s="126"/>
      <c r="IMP50" s="126"/>
      <c r="IMQ50" s="126"/>
      <c r="IMR50" s="126"/>
      <c r="IMS50" s="126"/>
      <c r="IMT50" s="126"/>
      <c r="IMU50" s="126"/>
      <c r="IMV50" s="126"/>
      <c r="IMW50" s="126"/>
      <c r="IMX50" s="126"/>
      <c r="IMY50" s="126"/>
      <c r="IMZ50" s="126"/>
      <c r="INA50" s="126"/>
      <c r="INB50" s="126"/>
      <c r="INC50" s="126"/>
      <c r="IND50" s="126"/>
      <c r="INE50" s="126"/>
      <c r="INF50" s="126"/>
      <c r="ING50" s="126"/>
      <c r="INH50" s="126"/>
      <c r="INI50" s="126"/>
      <c r="INJ50" s="126"/>
      <c r="INK50" s="126"/>
      <c r="INL50" s="126"/>
      <c r="INM50" s="126"/>
      <c r="INN50" s="126"/>
      <c r="INO50" s="126"/>
      <c r="INP50" s="126"/>
      <c r="INQ50" s="126"/>
      <c r="INR50" s="126"/>
      <c r="INS50" s="126"/>
      <c r="INT50" s="126"/>
      <c r="INU50" s="126"/>
      <c r="INV50" s="126"/>
      <c r="INW50" s="126"/>
      <c r="INX50" s="126"/>
      <c r="INY50" s="126"/>
      <c r="INZ50" s="126"/>
      <c r="IOA50" s="126"/>
      <c r="IOB50" s="126"/>
      <c r="IOC50" s="126"/>
      <c r="IOD50" s="126"/>
      <c r="IOE50" s="126"/>
      <c r="IOF50" s="126"/>
      <c r="IOG50" s="126"/>
      <c r="IOH50" s="126"/>
      <c r="IOI50" s="126"/>
      <c r="IOJ50" s="126"/>
      <c r="IOK50" s="126"/>
      <c r="IOL50" s="126"/>
      <c r="IOM50" s="126"/>
      <c r="ION50" s="126"/>
      <c r="IOO50" s="126"/>
      <c r="IOP50" s="126"/>
      <c r="IOQ50" s="126"/>
      <c r="IOR50" s="126"/>
      <c r="IOS50" s="126"/>
      <c r="IOT50" s="126"/>
      <c r="IOU50" s="126"/>
      <c r="IOV50" s="126"/>
      <c r="IOW50" s="126"/>
      <c r="IOX50" s="126"/>
      <c r="IOY50" s="126"/>
      <c r="IOZ50" s="126"/>
      <c r="IPA50" s="126"/>
      <c r="IPB50" s="126"/>
      <c r="IPC50" s="126"/>
      <c r="IPD50" s="126"/>
      <c r="IPE50" s="126"/>
      <c r="IPF50" s="126"/>
      <c r="IPG50" s="126"/>
      <c r="IPH50" s="126"/>
      <c r="IPI50" s="126"/>
      <c r="IPJ50" s="126"/>
      <c r="IPK50" s="126"/>
      <c r="IPL50" s="126"/>
      <c r="IPM50" s="126"/>
      <c r="IPN50" s="126"/>
      <c r="IPO50" s="126"/>
      <c r="IPP50" s="126"/>
      <c r="IPQ50" s="126"/>
      <c r="IPR50" s="126"/>
      <c r="IPS50" s="126"/>
      <c r="IPT50" s="126"/>
      <c r="IPU50" s="126"/>
      <c r="IPV50" s="126"/>
      <c r="IPW50" s="126"/>
      <c r="IPX50" s="126"/>
      <c r="IPY50" s="126"/>
      <c r="IPZ50" s="126"/>
      <c r="IQA50" s="126"/>
      <c r="IQB50" s="126"/>
      <c r="IQC50" s="126"/>
      <c r="IQD50" s="126"/>
      <c r="IQE50" s="126"/>
      <c r="IQF50" s="126"/>
      <c r="IQG50" s="126"/>
      <c r="IQH50" s="126"/>
      <c r="IQI50" s="126"/>
      <c r="IQJ50" s="126"/>
      <c r="IQK50" s="126"/>
      <c r="IQL50" s="126"/>
      <c r="IQM50" s="126"/>
      <c r="IQN50" s="126"/>
      <c r="IQO50" s="126"/>
      <c r="IQP50" s="126"/>
      <c r="IQQ50" s="126"/>
      <c r="IQR50" s="126"/>
      <c r="IQS50" s="126"/>
      <c r="IQT50" s="126"/>
      <c r="IQU50" s="126"/>
      <c r="IQV50" s="126"/>
      <c r="IQW50" s="126"/>
      <c r="IQX50" s="126"/>
      <c r="IQY50" s="126"/>
      <c r="IQZ50" s="126"/>
      <c r="IRA50" s="126"/>
      <c r="IRB50" s="126"/>
      <c r="IRC50" s="126"/>
      <c r="IRD50" s="126"/>
      <c r="IRE50" s="126"/>
      <c r="IRF50" s="126"/>
      <c r="IRG50" s="126"/>
      <c r="IRH50" s="126"/>
      <c r="IRI50" s="126"/>
      <c r="IRJ50" s="126"/>
      <c r="IRK50" s="126"/>
      <c r="IRL50" s="126"/>
      <c r="IRM50" s="126"/>
      <c r="IRN50" s="126"/>
      <c r="IRO50" s="126"/>
      <c r="IRP50" s="126"/>
      <c r="IRQ50" s="126"/>
      <c r="IRR50" s="126"/>
      <c r="IRS50" s="126"/>
      <c r="IRT50" s="126"/>
      <c r="IRU50" s="126"/>
      <c r="IRV50" s="126"/>
      <c r="IRW50" s="126"/>
      <c r="IRX50" s="126"/>
      <c r="IRY50" s="126"/>
      <c r="IRZ50" s="126"/>
      <c r="ISA50" s="126"/>
      <c r="ISB50" s="126"/>
      <c r="ISC50" s="126"/>
      <c r="ISD50" s="126"/>
      <c r="ISE50" s="126"/>
      <c r="ISF50" s="126"/>
      <c r="ISG50" s="126"/>
      <c r="ISH50" s="126"/>
      <c r="ISI50" s="126"/>
      <c r="ISJ50" s="126"/>
      <c r="ISK50" s="126"/>
      <c r="ISL50" s="126"/>
      <c r="ISM50" s="126"/>
      <c r="ISN50" s="126"/>
      <c r="ISO50" s="126"/>
      <c r="ISP50" s="126"/>
      <c r="ISQ50" s="126"/>
      <c r="ISR50" s="126"/>
      <c r="ISS50" s="126"/>
      <c r="IST50" s="126"/>
      <c r="ISU50" s="126"/>
      <c r="ISV50" s="126"/>
      <c r="ISW50" s="126"/>
      <c r="ISX50" s="126"/>
      <c r="ISY50" s="126"/>
      <c r="ISZ50" s="126"/>
      <c r="ITA50" s="126"/>
      <c r="ITB50" s="126"/>
      <c r="ITC50" s="126"/>
      <c r="ITD50" s="126"/>
      <c r="ITE50" s="126"/>
      <c r="ITF50" s="126"/>
      <c r="ITG50" s="126"/>
      <c r="ITH50" s="126"/>
      <c r="ITI50" s="126"/>
      <c r="ITJ50" s="126"/>
      <c r="ITK50" s="126"/>
      <c r="ITL50" s="126"/>
      <c r="ITM50" s="126"/>
      <c r="ITN50" s="126"/>
      <c r="ITO50" s="126"/>
      <c r="ITP50" s="126"/>
      <c r="ITQ50" s="126"/>
      <c r="ITR50" s="126"/>
      <c r="ITS50" s="126"/>
      <c r="ITT50" s="126"/>
      <c r="ITU50" s="126"/>
      <c r="ITV50" s="126"/>
      <c r="ITW50" s="126"/>
      <c r="ITX50" s="126"/>
      <c r="ITY50" s="126"/>
      <c r="ITZ50" s="126"/>
      <c r="IUA50" s="126"/>
      <c r="IUB50" s="126"/>
      <c r="IUC50" s="126"/>
      <c r="IUD50" s="126"/>
      <c r="IUE50" s="126"/>
      <c r="IUF50" s="126"/>
      <c r="IUG50" s="126"/>
      <c r="IUH50" s="126"/>
      <c r="IUI50" s="126"/>
      <c r="IUJ50" s="126"/>
      <c r="IUK50" s="126"/>
      <c r="IUL50" s="126"/>
      <c r="IUM50" s="126"/>
      <c r="IUN50" s="126"/>
      <c r="IUO50" s="126"/>
      <c r="IUP50" s="126"/>
      <c r="IUQ50" s="126"/>
      <c r="IUR50" s="126"/>
      <c r="IUS50" s="126"/>
      <c r="IUT50" s="126"/>
      <c r="IUU50" s="126"/>
      <c r="IUV50" s="126"/>
      <c r="IUW50" s="126"/>
      <c r="IUX50" s="126"/>
      <c r="IUY50" s="126"/>
      <c r="IUZ50" s="126"/>
      <c r="IVA50" s="126"/>
      <c r="IVB50" s="126"/>
      <c r="IVC50" s="126"/>
      <c r="IVD50" s="126"/>
      <c r="IVE50" s="126"/>
      <c r="IVF50" s="126"/>
      <c r="IVG50" s="126"/>
      <c r="IVH50" s="126"/>
      <c r="IVI50" s="126"/>
      <c r="IVJ50" s="126"/>
      <c r="IVK50" s="126"/>
      <c r="IVL50" s="126"/>
      <c r="IVM50" s="126"/>
      <c r="IVN50" s="126"/>
      <c r="IVO50" s="126"/>
      <c r="IVP50" s="126"/>
      <c r="IVQ50" s="126"/>
      <c r="IVR50" s="126"/>
      <c r="IVS50" s="126"/>
      <c r="IVT50" s="126"/>
      <c r="IVU50" s="126"/>
      <c r="IVV50" s="126"/>
      <c r="IVW50" s="126"/>
      <c r="IVX50" s="126"/>
      <c r="IVY50" s="126"/>
      <c r="IVZ50" s="126"/>
      <c r="IWA50" s="126"/>
      <c r="IWB50" s="126"/>
      <c r="IWC50" s="126"/>
      <c r="IWD50" s="126"/>
      <c r="IWE50" s="126"/>
      <c r="IWF50" s="126"/>
      <c r="IWG50" s="126"/>
      <c r="IWH50" s="126"/>
      <c r="IWI50" s="126"/>
      <c r="IWJ50" s="126"/>
      <c r="IWK50" s="126"/>
      <c r="IWL50" s="126"/>
      <c r="IWM50" s="126"/>
      <c r="IWN50" s="126"/>
      <c r="IWO50" s="126"/>
      <c r="IWP50" s="126"/>
      <c r="IWQ50" s="126"/>
      <c r="IWR50" s="126"/>
      <c r="IWS50" s="126"/>
      <c r="IWT50" s="126"/>
      <c r="IWU50" s="126"/>
      <c r="IWV50" s="126"/>
      <c r="IWW50" s="126"/>
      <c r="IWX50" s="126"/>
      <c r="IWY50" s="126"/>
      <c r="IWZ50" s="126"/>
      <c r="IXA50" s="126"/>
      <c r="IXB50" s="126"/>
      <c r="IXC50" s="126"/>
      <c r="IXD50" s="126"/>
      <c r="IXE50" s="126"/>
      <c r="IXF50" s="126"/>
      <c r="IXG50" s="126"/>
      <c r="IXH50" s="126"/>
      <c r="IXI50" s="126"/>
      <c r="IXJ50" s="126"/>
      <c r="IXK50" s="126"/>
      <c r="IXL50" s="126"/>
      <c r="IXM50" s="126"/>
      <c r="IXN50" s="126"/>
      <c r="IXO50" s="126"/>
      <c r="IXP50" s="126"/>
      <c r="IXQ50" s="126"/>
      <c r="IXR50" s="126"/>
      <c r="IXS50" s="126"/>
      <c r="IXT50" s="126"/>
      <c r="IXU50" s="126"/>
      <c r="IXV50" s="126"/>
      <c r="IXW50" s="126"/>
      <c r="IXX50" s="126"/>
      <c r="IXY50" s="126"/>
      <c r="IXZ50" s="126"/>
      <c r="IYA50" s="126"/>
      <c r="IYB50" s="126"/>
      <c r="IYC50" s="126"/>
      <c r="IYD50" s="126"/>
      <c r="IYE50" s="126"/>
      <c r="IYF50" s="126"/>
      <c r="IYG50" s="126"/>
      <c r="IYH50" s="126"/>
      <c r="IYI50" s="126"/>
      <c r="IYJ50" s="126"/>
      <c r="IYK50" s="126"/>
      <c r="IYL50" s="126"/>
      <c r="IYM50" s="126"/>
      <c r="IYN50" s="126"/>
      <c r="IYO50" s="126"/>
      <c r="IYP50" s="126"/>
      <c r="IYQ50" s="126"/>
      <c r="IYR50" s="126"/>
      <c r="IYS50" s="126"/>
      <c r="IYT50" s="126"/>
      <c r="IYU50" s="126"/>
      <c r="IYV50" s="126"/>
      <c r="IYW50" s="126"/>
      <c r="IYX50" s="126"/>
      <c r="IYY50" s="126"/>
      <c r="IYZ50" s="126"/>
      <c r="IZA50" s="126"/>
      <c r="IZB50" s="126"/>
      <c r="IZC50" s="126"/>
      <c r="IZD50" s="126"/>
      <c r="IZE50" s="126"/>
      <c r="IZF50" s="126"/>
      <c r="IZG50" s="126"/>
      <c r="IZH50" s="126"/>
      <c r="IZI50" s="126"/>
      <c r="IZJ50" s="126"/>
      <c r="IZK50" s="126"/>
      <c r="IZL50" s="126"/>
      <c r="IZM50" s="126"/>
      <c r="IZN50" s="126"/>
      <c r="IZO50" s="126"/>
      <c r="IZP50" s="126"/>
      <c r="IZQ50" s="126"/>
      <c r="IZR50" s="126"/>
      <c r="IZS50" s="126"/>
      <c r="IZT50" s="126"/>
      <c r="IZU50" s="126"/>
      <c r="IZV50" s="126"/>
      <c r="IZW50" s="126"/>
      <c r="IZX50" s="126"/>
      <c r="IZY50" s="126"/>
      <c r="IZZ50" s="126"/>
      <c r="JAA50" s="126"/>
      <c r="JAB50" s="126"/>
      <c r="JAC50" s="126"/>
      <c r="JAD50" s="126"/>
      <c r="JAE50" s="126"/>
      <c r="JAF50" s="126"/>
      <c r="JAG50" s="126"/>
      <c r="JAH50" s="126"/>
      <c r="JAI50" s="126"/>
      <c r="JAJ50" s="126"/>
      <c r="JAK50" s="126"/>
      <c r="JAL50" s="126"/>
      <c r="JAM50" s="126"/>
      <c r="JAN50" s="126"/>
      <c r="JAO50" s="126"/>
      <c r="JAP50" s="126"/>
      <c r="JAQ50" s="126"/>
      <c r="JAR50" s="126"/>
      <c r="JAS50" s="126"/>
      <c r="JAT50" s="126"/>
      <c r="JAU50" s="126"/>
      <c r="JAV50" s="126"/>
      <c r="JAW50" s="126"/>
      <c r="JAX50" s="126"/>
      <c r="JAY50" s="126"/>
      <c r="JAZ50" s="126"/>
      <c r="JBA50" s="126"/>
      <c r="JBB50" s="126"/>
      <c r="JBC50" s="126"/>
      <c r="JBD50" s="126"/>
      <c r="JBE50" s="126"/>
      <c r="JBF50" s="126"/>
      <c r="JBG50" s="126"/>
      <c r="JBH50" s="126"/>
      <c r="JBI50" s="126"/>
      <c r="JBJ50" s="126"/>
      <c r="JBK50" s="126"/>
      <c r="JBL50" s="126"/>
      <c r="JBM50" s="126"/>
      <c r="JBN50" s="126"/>
      <c r="JBO50" s="126"/>
      <c r="JBP50" s="126"/>
      <c r="JBQ50" s="126"/>
      <c r="JBR50" s="126"/>
      <c r="JBS50" s="126"/>
      <c r="JBT50" s="126"/>
      <c r="JBU50" s="126"/>
      <c r="JBV50" s="126"/>
      <c r="JBW50" s="126"/>
      <c r="JBX50" s="126"/>
      <c r="JBY50" s="126"/>
      <c r="JBZ50" s="126"/>
      <c r="JCA50" s="126"/>
      <c r="JCB50" s="126"/>
      <c r="JCC50" s="126"/>
      <c r="JCD50" s="126"/>
      <c r="JCE50" s="126"/>
      <c r="JCF50" s="126"/>
      <c r="JCG50" s="126"/>
      <c r="JCH50" s="126"/>
      <c r="JCI50" s="126"/>
      <c r="JCJ50" s="126"/>
      <c r="JCK50" s="126"/>
      <c r="JCL50" s="126"/>
      <c r="JCM50" s="126"/>
      <c r="JCN50" s="126"/>
      <c r="JCO50" s="126"/>
      <c r="JCP50" s="126"/>
      <c r="JCQ50" s="126"/>
      <c r="JCR50" s="126"/>
      <c r="JCS50" s="126"/>
      <c r="JCT50" s="126"/>
      <c r="JCU50" s="126"/>
      <c r="JCV50" s="126"/>
      <c r="JCW50" s="126"/>
      <c r="JCX50" s="126"/>
      <c r="JCY50" s="126"/>
      <c r="JCZ50" s="126"/>
      <c r="JDA50" s="126"/>
      <c r="JDB50" s="126"/>
      <c r="JDC50" s="126"/>
      <c r="JDD50" s="126"/>
      <c r="JDE50" s="126"/>
      <c r="JDF50" s="126"/>
      <c r="JDG50" s="126"/>
      <c r="JDH50" s="126"/>
      <c r="JDI50" s="126"/>
      <c r="JDJ50" s="126"/>
      <c r="JDK50" s="126"/>
      <c r="JDL50" s="126"/>
      <c r="JDM50" s="126"/>
      <c r="JDN50" s="126"/>
      <c r="JDO50" s="126"/>
      <c r="JDP50" s="126"/>
      <c r="JDQ50" s="126"/>
      <c r="JDR50" s="126"/>
      <c r="JDS50" s="126"/>
      <c r="JDT50" s="126"/>
      <c r="JDU50" s="126"/>
      <c r="JDV50" s="126"/>
      <c r="JDW50" s="126"/>
      <c r="JDX50" s="126"/>
      <c r="JDY50" s="126"/>
      <c r="JDZ50" s="126"/>
      <c r="JEA50" s="126"/>
      <c r="JEB50" s="126"/>
      <c r="JEC50" s="126"/>
      <c r="JED50" s="126"/>
      <c r="JEE50" s="126"/>
      <c r="JEF50" s="126"/>
      <c r="JEG50" s="126"/>
      <c r="JEH50" s="126"/>
      <c r="JEI50" s="126"/>
      <c r="JEJ50" s="126"/>
      <c r="JEK50" s="126"/>
      <c r="JEL50" s="126"/>
      <c r="JEM50" s="126"/>
      <c r="JEN50" s="126"/>
      <c r="JEO50" s="126"/>
      <c r="JEP50" s="126"/>
      <c r="JEQ50" s="126"/>
      <c r="JER50" s="126"/>
      <c r="JES50" s="126"/>
      <c r="JET50" s="126"/>
      <c r="JEU50" s="126"/>
      <c r="JEV50" s="126"/>
      <c r="JEW50" s="126"/>
      <c r="JEX50" s="126"/>
      <c r="JEY50" s="126"/>
      <c r="JEZ50" s="126"/>
      <c r="JFA50" s="126"/>
      <c r="JFB50" s="126"/>
      <c r="JFC50" s="126"/>
      <c r="JFD50" s="126"/>
      <c r="JFE50" s="126"/>
      <c r="JFF50" s="126"/>
      <c r="JFG50" s="126"/>
      <c r="JFH50" s="126"/>
      <c r="JFI50" s="126"/>
      <c r="JFJ50" s="126"/>
      <c r="JFK50" s="126"/>
      <c r="JFL50" s="126"/>
      <c r="JFM50" s="126"/>
      <c r="JFN50" s="126"/>
      <c r="JFO50" s="126"/>
      <c r="JFP50" s="126"/>
      <c r="JFQ50" s="126"/>
      <c r="JFR50" s="126"/>
      <c r="JFS50" s="126"/>
      <c r="JFT50" s="126"/>
      <c r="JFU50" s="126"/>
      <c r="JFV50" s="126"/>
      <c r="JFW50" s="126"/>
      <c r="JFX50" s="126"/>
      <c r="JFY50" s="126"/>
      <c r="JFZ50" s="126"/>
      <c r="JGA50" s="126"/>
      <c r="JGB50" s="126"/>
      <c r="JGC50" s="126"/>
      <c r="JGD50" s="126"/>
      <c r="JGE50" s="126"/>
      <c r="JGF50" s="126"/>
      <c r="JGG50" s="126"/>
      <c r="JGH50" s="126"/>
      <c r="JGI50" s="126"/>
      <c r="JGJ50" s="126"/>
      <c r="JGK50" s="126"/>
      <c r="JGL50" s="126"/>
      <c r="JGM50" s="126"/>
      <c r="JGN50" s="126"/>
      <c r="JGO50" s="126"/>
      <c r="JGP50" s="126"/>
      <c r="JGQ50" s="126"/>
      <c r="JGR50" s="126"/>
      <c r="JGS50" s="126"/>
      <c r="JGT50" s="126"/>
      <c r="JGU50" s="126"/>
      <c r="JGV50" s="126"/>
      <c r="JGW50" s="126"/>
      <c r="JGX50" s="126"/>
      <c r="JGY50" s="126"/>
      <c r="JGZ50" s="126"/>
      <c r="JHA50" s="126"/>
      <c r="JHB50" s="126"/>
      <c r="JHC50" s="126"/>
      <c r="JHD50" s="126"/>
      <c r="JHE50" s="126"/>
      <c r="JHF50" s="126"/>
      <c r="JHG50" s="126"/>
      <c r="JHH50" s="126"/>
      <c r="JHI50" s="126"/>
      <c r="JHJ50" s="126"/>
      <c r="JHK50" s="126"/>
      <c r="JHL50" s="126"/>
      <c r="JHM50" s="126"/>
      <c r="JHN50" s="126"/>
      <c r="JHO50" s="126"/>
      <c r="JHP50" s="126"/>
      <c r="JHQ50" s="126"/>
      <c r="JHR50" s="126"/>
      <c r="JHS50" s="126"/>
      <c r="JHT50" s="126"/>
      <c r="JHU50" s="126"/>
      <c r="JHV50" s="126"/>
      <c r="JHW50" s="126"/>
      <c r="JHX50" s="126"/>
      <c r="JHY50" s="126"/>
      <c r="JHZ50" s="126"/>
      <c r="JIA50" s="126"/>
      <c r="JIB50" s="126"/>
      <c r="JIC50" s="126"/>
      <c r="JID50" s="126"/>
      <c r="JIE50" s="126"/>
      <c r="JIF50" s="126"/>
      <c r="JIG50" s="126"/>
      <c r="JIH50" s="126"/>
      <c r="JII50" s="126"/>
      <c r="JIJ50" s="126"/>
      <c r="JIK50" s="126"/>
      <c r="JIL50" s="126"/>
      <c r="JIM50" s="126"/>
      <c r="JIN50" s="126"/>
      <c r="JIO50" s="126"/>
      <c r="JIP50" s="126"/>
      <c r="JIQ50" s="126"/>
      <c r="JIR50" s="126"/>
      <c r="JIS50" s="126"/>
      <c r="JIT50" s="126"/>
      <c r="JIU50" s="126"/>
      <c r="JIV50" s="126"/>
      <c r="JIW50" s="126"/>
      <c r="JIX50" s="126"/>
      <c r="JIY50" s="126"/>
      <c r="JIZ50" s="126"/>
      <c r="JJA50" s="126"/>
      <c r="JJB50" s="126"/>
      <c r="JJC50" s="126"/>
      <c r="JJD50" s="126"/>
      <c r="JJE50" s="126"/>
      <c r="JJF50" s="126"/>
      <c r="JJG50" s="126"/>
      <c r="JJH50" s="126"/>
      <c r="JJI50" s="126"/>
      <c r="JJJ50" s="126"/>
      <c r="JJK50" s="126"/>
      <c r="JJL50" s="126"/>
      <c r="JJM50" s="126"/>
      <c r="JJN50" s="126"/>
      <c r="JJO50" s="126"/>
      <c r="JJP50" s="126"/>
      <c r="JJQ50" s="126"/>
      <c r="JJR50" s="126"/>
      <c r="JJS50" s="126"/>
      <c r="JJT50" s="126"/>
      <c r="JJU50" s="126"/>
      <c r="JJV50" s="126"/>
      <c r="JJW50" s="126"/>
      <c r="JJX50" s="126"/>
      <c r="JJY50" s="126"/>
      <c r="JJZ50" s="126"/>
      <c r="JKA50" s="126"/>
      <c r="JKB50" s="126"/>
      <c r="JKC50" s="126"/>
      <c r="JKD50" s="126"/>
      <c r="JKE50" s="126"/>
      <c r="JKF50" s="126"/>
      <c r="JKG50" s="126"/>
      <c r="JKH50" s="126"/>
      <c r="JKI50" s="126"/>
      <c r="JKJ50" s="126"/>
      <c r="JKK50" s="126"/>
      <c r="JKL50" s="126"/>
      <c r="JKM50" s="126"/>
      <c r="JKN50" s="126"/>
      <c r="JKO50" s="126"/>
      <c r="JKP50" s="126"/>
      <c r="JKQ50" s="126"/>
      <c r="JKR50" s="126"/>
      <c r="JKS50" s="126"/>
      <c r="JKT50" s="126"/>
      <c r="JKU50" s="126"/>
      <c r="JKV50" s="126"/>
      <c r="JKW50" s="126"/>
      <c r="JKX50" s="126"/>
      <c r="JKY50" s="126"/>
      <c r="JKZ50" s="126"/>
      <c r="JLA50" s="126"/>
      <c r="JLB50" s="126"/>
      <c r="JLC50" s="126"/>
      <c r="JLD50" s="126"/>
      <c r="JLE50" s="126"/>
      <c r="JLF50" s="126"/>
      <c r="JLG50" s="126"/>
      <c r="JLH50" s="126"/>
      <c r="JLI50" s="126"/>
      <c r="JLJ50" s="126"/>
      <c r="JLK50" s="126"/>
      <c r="JLL50" s="126"/>
      <c r="JLM50" s="126"/>
      <c r="JLN50" s="126"/>
      <c r="JLO50" s="126"/>
      <c r="JLP50" s="126"/>
      <c r="JLQ50" s="126"/>
      <c r="JLR50" s="126"/>
      <c r="JLS50" s="126"/>
      <c r="JLT50" s="126"/>
      <c r="JLU50" s="126"/>
      <c r="JLV50" s="126"/>
      <c r="JLW50" s="126"/>
      <c r="JLX50" s="126"/>
      <c r="JLY50" s="126"/>
      <c r="JLZ50" s="126"/>
      <c r="JMA50" s="126"/>
      <c r="JMB50" s="126"/>
      <c r="JMC50" s="126"/>
      <c r="JMD50" s="126"/>
      <c r="JME50" s="126"/>
      <c r="JMF50" s="126"/>
      <c r="JMG50" s="126"/>
      <c r="JMH50" s="126"/>
      <c r="JMI50" s="126"/>
      <c r="JMJ50" s="126"/>
      <c r="JMK50" s="126"/>
      <c r="JML50" s="126"/>
      <c r="JMM50" s="126"/>
      <c r="JMN50" s="126"/>
      <c r="JMO50" s="126"/>
      <c r="JMP50" s="126"/>
      <c r="JMQ50" s="126"/>
      <c r="JMR50" s="126"/>
      <c r="JMS50" s="126"/>
      <c r="JMT50" s="126"/>
      <c r="JMU50" s="126"/>
      <c r="JMV50" s="126"/>
      <c r="JMW50" s="126"/>
      <c r="JMX50" s="126"/>
      <c r="JMY50" s="126"/>
      <c r="JMZ50" s="126"/>
      <c r="JNA50" s="126"/>
      <c r="JNB50" s="126"/>
      <c r="JNC50" s="126"/>
      <c r="JND50" s="126"/>
      <c r="JNE50" s="126"/>
      <c r="JNF50" s="126"/>
      <c r="JNG50" s="126"/>
      <c r="JNH50" s="126"/>
      <c r="JNI50" s="126"/>
      <c r="JNJ50" s="126"/>
      <c r="JNK50" s="126"/>
      <c r="JNL50" s="126"/>
      <c r="JNM50" s="126"/>
      <c r="JNN50" s="126"/>
      <c r="JNO50" s="126"/>
      <c r="JNP50" s="126"/>
      <c r="JNQ50" s="126"/>
      <c r="JNR50" s="126"/>
      <c r="JNS50" s="126"/>
      <c r="JNT50" s="126"/>
      <c r="JNU50" s="126"/>
      <c r="JNV50" s="126"/>
      <c r="JNW50" s="126"/>
      <c r="JNX50" s="126"/>
      <c r="JNY50" s="126"/>
      <c r="JNZ50" s="126"/>
      <c r="JOA50" s="126"/>
      <c r="JOB50" s="126"/>
      <c r="JOC50" s="126"/>
      <c r="JOD50" s="126"/>
      <c r="JOE50" s="126"/>
      <c r="JOF50" s="126"/>
      <c r="JOG50" s="126"/>
      <c r="JOH50" s="126"/>
      <c r="JOI50" s="126"/>
      <c r="JOJ50" s="126"/>
      <c r="JOK50" s="126"/>
      <c r="JOL50" s="126"/>
      <c r="JOM50" s="126"/>
      <c r="JON50" s="126"/>
      <c r="JOO50" s="126"/>
      <c r="JOP50" s="126"/>
      <c r="JOQ50" s="126"/>
      <c r="JOR50" s="126"/>
      <c r="JOS50" s="126"/>
      <c r="JOT50" s="126"/>
      <c r="JOU50" s="126"/>
      <c r="JOV50" s="126"/>
      <c r="JOW50" s="126"/>
      <c r="JOX50" s="126"/>
      <c r="JOY50" s="126"/>
      <c r="JOZ50" s="126"/>
      <c r="JPA50" s="126"/>
      <c r="JPB50" s="126"/>
      <c r="JPC50" s="126"/>
      <c r="JPD50" s="126"/>
      <c r="JPE50" s="126"/>
      <c r="JPF50" s="126"/>
      <c r="JPG50" s="126"/>
      <c r="JPH50" s="126"/>
      <c r="JPI50" s="126"/>
      <c r="JPJ50" s="126"/>
      <c r="JPK50" s="126"/>
      <c r="JPL50" s="126"/>
      <c r="JPM50" s="126"/>
      <c r="JPN50" s="126"/>
      <c r="JPO50" s="126"/>
      <c r="JPP50" s="126"/>
      <c r="JPQ50" s="126"/>
      <c r="JPR50" s="126"/>
      <c r="JPS50" s="126"/>
      <c r="JPT50" s="126"/>
      <c r="JPU50" s="126"/>
      <c r="JPV50" s="126"/>
      <c r="JPW50" s="126"/>
      <c r="JPX50" s="126"/>
      <c r="JPY50" s="126"/>
      <c r="JPZ50" s="126"/>
      <c r="JQA50" s="126"/>
      <c r="JQB50" s="126"/>
      <c r="JQC50" s="126"/>
      <c r="JQD50" s="126"/>
      <c r="JQE50" s="126"/>
      <c r="JQF50" s="126"/>
      <c r="JQG50" s="126"/>
      <c r="JQH50" s="126"/>
      <c r="JQI50" s="126"/>
      <c r="JQJ50" s="126"/>
      <c r="JQK50" s="126"/>
      <c r="JQL50" s="126"/>
      <c r="JQM50" s="126"/>
      <c r="JQN50" s="126"/>
      <c r="JQO50" s="126"/>
      <c r="JQP50" s="126"/>
      <c r="JQQ50" s="126"/>
      <c r="JQR50" s="126"/>
      <c r="JQS50" s="126"/>
      <c r="JQT50" s="126"/>
      <c r="JQU50" s="126"/>
      <c r="JQV50" s="126"/>
      <c r="JQW50" s="126"/>
      <c r="JQX50" s="126"/>
      <c r="JQY50" s="126"/>
      <c r="JQZ50" s="126"/>
      <c r="JRA50" s="126"/>
      <c r="JRB50" s="126"/>
      <c r="JRC50" s="126"/>
      <c r="JRD50" s="126"/>
      <c r="JRE50" s="126"/>
      <c r="JRF50" s="126"/>
      <c r="JRG50" s="126"/>
      <c r="JRH50" s="126"/>
      <c r="JRI50" s="126"/>
      <c r="JRJ50" s="126"/>
      <c r="JRK50" s="126"/>
      <c r="JRL50" s="126"/>
      <c r="JRM50" s="126"/>
      <c r="JRN50" s="126"/>
      <c r="JRO50" s="126"/>
      <c r="JRP50" s="126"/>
      <c r="JRQ50" s="126"/>
      <c r="JRR50" s="126"/>
      <c r="JRS50" s="126"/>
      <c r="JRT50" s="126"/>
      <c r="JRU50" s="126"/>
      <c r="JRV50" s="126"/>
      <c r="JRW50" s="126"/>
      <c r="JRX50" s="126"/>
      <c r="JRY50" s="126"/>
      <c r="JRZ50" s="126"/>
      <c r="JSA50" s="126"/>
      <c r="JSB50" s="126"/>
      <c r="JSC50" s="126"/>
      <c r="JSD50" s="126"/>
      <c r="JSE50" s="126"/>
      <c r="JSF50" s="126"/>
      <c r="JSG50" s="126"/>
      <c r="JSH50" s="126"/>
      <c r="JSI50" s="126"/>
      <c r="JSJ50" s="126"/>
      <c r="JSK50" s="126"/>
      <c r="JSL50" s="126"/>
      <c r="JSM50" s="126"/>
      <c r="JSN50" s="126"/>
      <c r="JSO50" s="126"/>
      <c r="JSP50" s="126"/>
      <c r="JSQ50" s="126"/>
      <c r="JSR50" s="126"/>
      <c r="JSS50" s="126"/>
      <c r="JST50" s="126"/>
      <c r="JSU50" s="126"/>
      <c r="JSV50" s="126"/>
      <c r="JSW50" s="126"/>
      <c r="JSX50" s="126"/>
      <c r="JSY50" s="126"/>
      <c r="JSZ50" s="126"/>
      <c r="JTA50" s="126"/>
      <c r="JTB50" s="126"/>
      <c r="JTC50" s="126"/>
      <c r="JTD50" s="126"/>
      <c r="JTE50" s="126"/>
      <c r="JTF50" s="126"/>
      <c r="JTG50" s="126"/>
      <c r="JTH50" s="126"/>
      <c r="JTI50" s="126"/>
      <c r="JTJ50" s="126"/>
      <c r="JTK50" s="126"/>
      <c r="JTL50" s="126"/>
      <c r="JTM50" s="126"/>
      <c r="JTN50" s="126"/>
      <c r="JTO50" s="126"/>
      <c r="JTP50" s="126"/>
      <c r="JTQ50" s="126"/>
      <c r="JTR50" s="126"/>
      <c r="JTS50" s="126"/>
      <c r="JTT50" s="126"/>
      <c r="JTU50" s="126"/>
      <c r="JTV50" s="126"/>
      <c r="JTW50" s="126"/>
      <c r="JTX50" s="126"/>
      <c r="JTY50" s="126"/>
      <c r="JTZ50" s="126"/>
      <c r="JUA50" s="126"/>
      <c r="JUB50" s="126"/>
      <c r="JUC50" s="126"/>
      <c r="JUD50" s="126"/>
      <c r="JUE50" s="126"/>
      <c r="JUF50" s="126"/>
      <c r="JUG50" s="126"/>
      <c r="JUH50" s="126"/>
      <c r="JUI50" s="126"/>
      <c r="JUJ50" s="126"/>
      <c r="JUK50" s="126"/>
      <c r="JUL50" s="126"/>
      <c r="JUM50" s="126"/>
      <c r="JUN50" s="126"/>
      <c r="JUO50" s="126"/>
      <c r="JUP50" s="126"/>
      <c r="JUQ50" s="126"/>
      <c r="JUR50" s="126"/>
      <c r="JUS50" s="126"/>
      <c r="JUT50" s="126"/>
      <c r="JUU50" s="126"/>
      <c r="JUV50" s="126"/>
      <c r="JUW50" s="126"/>
      <c r="JUX50" s="126"/>
      <c r="JUY50" s="126"/>
      <c r="JUZ50" s="126"/>
      <c r="JVA50" s="126"/>
      <c r="JVB50" s="126"/>
      <c r="JVC50" s="126"/>
      <c r="JVD50" s="126"/>
      <c r="JVE50" s="126"/>
      <c r="JVF50" s="126"/>
      <c r="JVG50" s="126"/>
      <c r="JVH50" s="126"/>
      <c r="JVI50" s="126"/>
      <c r="JVJ50" s="126"/>
      <c r="JVK50" s="126"/>
      <c r="JVL50" s="126"/>
      <c r="JVM50" s="126"/>
      <c r="JVN50" s="126"/>
      <c r="JVO50" s="126"/>
      <c r="JVP50" s="126"/>
      <c r="JVQ50" s="126"/>
      <c r="JVR50" s="126"/>
      <c r="JVS50" s="126"/>
      <c r="JVT50" s="126"/>
      <c r="JVU50" s="126"/>
      <c r="JVV50" s="126"/>
      <c r="JVW50" s="126"/>
      <c r="JVX50" s="126"/>
      <c r="JVY50" s="126"/>
      <c r="JVZ50" s="126"/>
      <c r="JWA50" s="126"/>
      <c r="JWB50" s="126"/>
      <c r="JWC50" s="126"/>
      <c r="JWD50" s="126"/>
      <c r="JWE50" s="126"/>
      <c r="JWF50" s="126"/>
      <c r="JWG50" s="126"/>
      <c r="JWH50" s="126"/>
      <c r="JWI50" s="126"/>
      <c r="JWJ50" s="126"/>
      <c r="JWK50" s="126"/>
      <c r="JWL50" s="126"/>
      <c r="JWM50" s="126"/>
      <c r="JWN50" s="126"/>
      <c r="JWO50" s="126"/>
      <c r="JWP50" s="126"/>
      <c r="JWQ50" s="126"/>
      <c r="JWR50" s="126"/>
      <c r="JWS50" s="126"/>
      <c r="JWT50" s="126"/>
      <c r="JWU50" s="126"/>
      <c r="JWV50" s="126"/>
      <c r="JWW50" s="126"/>
      <c r="JWX50" s="126"/>
      <c r="JWY50" s="126"/>
      <c r="JWZ50" s="126"/>
      <c r="JXA50" s="126"/>
      <c r="JXB50" s="126"/>
      <c r="JXC50" s="126"/>
      <c r="JXD50" s="126"/>
      <c r="JXE50" s="126"/>
      <c r="JXF50" s="126"/>
      <c r="JXG50" s="126"/>
      <c r="JXH50" s="126"/>
      <c r="JXI50" s="126"/>
      <c r="JXJ50" s="126"/>
      <c r="JXK50" s="126"/>
      <c r="JXL50" s="126"/>
      <c r="JXM50" s="126"/>
      <c r="JXN50" s="126"/>
      <c r="JXO50" s="126"/>
      <c r="JXP50" s="126"/>
      <c r="JXQ50" s="126"/>
      <c r="JXR50" s="126"/>
      <c r="JXS50" s="126"/>
      <c r="JXT50" s="126"/>
      <c r="JXU50" s="126"/>
      <c r="JXV50" s="126"/>
      <c r="JXW50" s="126"/>
      <c r="JXX50" s="126"/>
      <c r="JXY50" s="126"/>
      <c r="JXZ50" s="126"/>
      <c r="JYA50" s="126"/>
      <c r="JYB50" s="126"/>
      <c r="JYC50" s="126"/>
      <c r="JYD50" s="126"/>
      <c r="JYE50" s="126"/>
      <c r="JYF50" s="126"/>
      <c r="JYG50" s="126"/>
      <c r="JYH50" s="126"/>
      <c r="JYI50" s="126"/>
      <c r="JYJ50" s="126"/>
      <c r="JYK50" s="126"/>
      <c r="JYL50" s="126"/>
      <c r="JYM50" s="126"/>
      <c r="JYN50" s="126"/>
      <c r="JYO50" s="126"/>
      <c r="JYP50" s="126"/>
      <c r="JYQ50" s="126"/>
      <c r="JYR50" s="126"/>
      <c r="JYS50" s="126"/>
      <c r="JYT50" s="126"/>
      <c r="JYU50" s="126"/>
      <c r="JYV50" s="126"/>
      <c r="JYW50" s="126"/>
      <c r="JYX50" s="126"/>
      <c r="JYY50" s="126"/>
      <c r="JYZ50" s="126"/>
      <c r="JZA50" s="126"/>
      <c r="JZB50" s="126"/>
      <c r="JZC50" s="126"/>
      <c r="JZD50" s="126"/>
      <c r="JZE50" s="126"/>
      <c r="JZF50" s="126"/>
      <c r="JZG50" s="126"/>
      <c r="JZH50" s="126"/>
      <c r="JZI50" s="126"/>
      <c r="JZJ50" s="126"/>
      <c r="JZK50" s="126"/>
      <c r="JZL50" s="126"/>
      <c r="JZM50" s="126"/>
      <c r="JZN50" s="126"/>
      <c r="JZO50" s="126"/>
      <c r="JZP50" s="126"/>
      <c r="JZQ50" s="126"/>
      <c r="JZR50" s="126"/>
      <c r="JZS50" s="126"/>
      <c r="JZT50" s="126"/>
      <c r="JZU50" s="126"/>
      <c r="JZV50" s="126"/>
      <c r="JZW50" s="126"/>
      <c r="JZX50" s="126"/>
      <c r="JZY50" s="126"/>
      <c r="JZZ50" s="126"/>
      <c r="KAA50" s="126"/>
      <c r="KAB50" s="126"/>
      <c r="KAC50" s="126"/>
      <c r="KAD50" s="126"/>
      <c r="KAE50" s="126"/>
      <c r="KAF50" s="126"/>
      <c r="KAG50" s="126"/>
      <c r="KAH50" s="126"/>
      <c r="KAI50" s="126"/>
      <c r="KAJ50" s="126"/>
      <c r="KAK50" s="126"/>
      <c r="KAL50" s="126"/>
      <c r="KAM50" s="126"/>
      <c r="KAN50" s="126"/>
      <c r="KAO50" s="126"/>
      <c r="KAP50" s="126"/>
      <c r="KAQ50" s="126"/>
      <c r="KAR50" s="126"/>
      <c r="KAS50" s="126"/>
      <c r="KAT50" s="126"/>
      <c r="KAU50" s="126"/>
      <c r="KAV50" s="126"/>
      <c r="KAW50" s="126"/>
      <c r="KAX50" s="126"/>
      <c r="KAY50" s="126"/>
      <c r="KAZ50" s="126"/>
      <c r="KBA50" s="126"/>
      <c r="KBB50" s="126"/>
      <c r="KBC50" s="126"/>
      <c r="KBD50" s="126"/>
      <c r="KBE50" s="126"/>
      <c r="KBF50" s="126"/>
      <c r="KBG50" s="126"/>
      <c r="KBH50" s="126"/>
      <c r="KBI50" s="126"/>
      <c r="KBJ50" s="126"/>
      <c r="KBK50" s="126"/>
      <c r="KBL50" s="126"/>
      <c r="KBM50" s="126"/>
      <c r="KBN50" s="126"/>
      <c r="KBO50" s="126"/>
      <c r="KBP50" s="126"/>
      <c r="KBQ50" s="126"/>
      <c r="KBR50" s="126"/>
      <c r="KBS50" s="126"/>
      <c r="KBT50" s="126"/>
      <c r="KBU50" s="126"/>
      <c r="KBV50" s="126"/>
      <c r="KBW50" s="126"/>
      <c r="KBX50" s="126"/>
      <c r="KBY50" s="126"/>
      <c r="KBZ50" s="126"/>
      <c r="KCA50" s="126"/>
      <c r="KCB50" s="126"/>
      <c r="KCC50" s="126"/>
      <c r="KCD50" s="126"/>
      <c r="KCE50" s="126"/>
      <c r="KCF50" s="126"/>
      <c r="KCG50" s="126"/>
      <c r="KCH50" s="126"/>
      <c r="KCI50" s="126"/>
      <c r="KCJ50" s="126"/>
      <c r="KCK50" s="126"/>
      <c r="KCL50" s="126"/>
      <c r="KCM50" s="126"/>
      <c r="KCN50" s="126"/>
      <c r="KCO50" s="126"/>
      <c r="KCP50" s="126"/>
      <c r="KCQ50" s="126"/>
      <c r="KCR50" s="126"/>
      <c r="KCS50" s="126"/>
      <c r="KCT50" s="126"/>
      <c r="KCU50" s="126"/>
      <c r="KCV50" s="126"/>
      <c r="KCW50" s="126"/>
      <c r="KCX50" s="126"/>
      <c r="KCY50" s="126"/>
      <c r="KCZ50" s="126"/>
      <c r="KDA50" s="126"/>
      <c r="KDB50" s="126"/>
      <c r="KDC50" s="126"/>
      <c r="KDD50" s="126"/>
      <c r="KDE50" s="126"/>
      <c r="KDF50" s="126"/>
      <c r="KDG50" s="126"/>
      <c r="KDH50" s="126"/>
      <c r="KDI50" s="126"/>
      <c r="KDJ50" s="126"/>
      <c r="KDK50" s="126"/>
      <c r="KDL50" s="126"/>
      <c r="KDM50" s="126"/>
      <c r="KDN50" s="126"/>
      <c r="KDO50" s="126"/>
      <c r="KDP50" s="126"/>
      <c r="KDQ50" s="126"/>
      <c r="KDR50" s="126"/>
      <c r="KDS50" s="126"/>
      <c r="KDT50" s="126"/>
      <c r="KDU50" s="126"/>
      <c r="KDV50" s="126"/>
      <c r="KDW50" s="126"/>
      <c r="KDX50" s="126"/>
      <c r="KDY50" s="126"/>
      <c r="KDZ50" s="126"/>
      <c r="KEA50" s="126"/>
      <c r="KEB50" s="126"/>
      <c r="KEC50" s="126"/>
      <c r="KED50" s="126"/>
      <c r="KEE50" s="126"/>
      <c r="KEF50" s="126"/>
      <c r="KEG50" s="126"/>
      <c r="KEH50" s="126"/>
      <c r="KEI50" s="126"/>
      <c r="KEJ50" s="126"/>
      <c r="KEK50" s="126"/>
      <c r="KEL50" s="126"/>
      <c r="KEM50" s="126"/>
      <c r="KEN50" s="126"/>
      <c r="KEO50" s="126"/>
      <c r="KEP50" s="126"/>
      <c r="KEQ50" s="126"/>
      <c r="KER50" s="126"/>
      <c r="KES50" s="126"/>
      <c r="KET50" s="126"/>
      <c r="KEU50" s="126"/>
      <c r="KEV50" s="126"/>
      <c r="KEW50" s="126"/>
      <c r="KEX50" s="126"/>
      <c r="KEY50" s="126"/>
      <c r="KEZ50" s="126"/>
      <c r="KFA50" s="126"/>
      <c r="KFB50" s="126"/>
      <c r="KFC50" s="126"/>
      <c r="KFD50" s="126"/>
      <c r="KFE50" s="126"/>
      <c r="KFF50" s="126"/>
      <c r="KFG50" s="126"/>
      <c r="KFH50" s="126"/>
      <c r="KFI50" s="126"/>
      <c r="KFJ50" s="126"/>
      <c r="KFK50" s="126"/>
      <c r="KFL50" s="126"/>
      <c r="KFM50" s="126"/>
      <c r="KFN50" s="126"/>
      <c r="KFO50" s="126"/>
      <c r="KFP50" s="126"/>
      <c r="KFQ50" s="126"/>
      <c r="KFR50" s="126"/>
      <c r="KFS50" s="126"/>
      <c r="KFT50" s="126"/>
      <c r="KFU50" s="126"/>
      <c r="KFV50" s="126"/>
      <c r="KFW50" s="126"/>
      <c r="KFX50" s="126"/>
      <c r="KFY50" s="126"/>
      <c r="KFZ50" s="126"/>
      <c r="KGA50" s="126"/>
      <c r="KGB50" s="126"/>
      <c r="KGC50" s="126"/>
      <c r="KGD50" s="126"/>
      <c r="KGE50" s="126"/>
      <c r="KGF50" s="126"/>
      <c r="KGG50" s="126"/>
      <c r="KGH50" s="126"/>
      <c r="KGI50" s="126"/>
      <c r="KGJ50" s="126"/>
      <c r="KGK50" s="126"/>
      <c r="KGL50" s="126"/>
      <c r="KGM50" s="126"/>
      <c r="KGN50" s="126"/>
      <c r="KGO50" s="126"/>
      <c r="KGP50" s="126"/>
      <c r="KGQ50" s="126"/>
      <c r="KGR50" s="126"/>
      <c r="KGS50" s="126"/>
      <c r="KGT50" s="126"/>
      <c r="KGU50" s="126"/>
      <c r="KGV50" s="126"/>
      <c r="KGW50" s="126"/>
      <c r="KGX50" s="126"/>
      <c r="KGY50" s="126"/>
      <c r="KGZ50" s="126"/>
      <c r="KHA50" s="126"/>
      <c r="KHB50" s="126"/>
      <c r="KHC50" s="126"/>
      <c r="KHD50" s="126"/>
      <c r="KHE50" s="126"/>
      <c r="KHF50" s="126"/>
      <c r="KHG50" s="126"/>
      <c r="KHH50" s="126"/>
      <c r="KHI50" s="126"/>
      <c r="KHJ50" s="126"/>
      <c r="KHK50" s="126"/>
      <c r="KHL50" s="126"/>
      <c r="KHM50" s="126"/>
      <c r="KHN50" s="126"/>
      <c r="KHO50" s="126"/>
      <c r="KHP50" s="126"/>
      <c r="KHQ50" s="126"/>
      <c r="KHR50" s="126"/>
      <c r="KHS50" s="126"/>
      <c r="KHT50" s="126"/>
      <c r="KHU50" s="126"/>
      <c r="KHV50" s="126"/>
      <c r="KHW50" s="126"/>
      <c r="KHX50" s="126"/>
      <c r="KHY50" s="126"/>
      <c r="KHZ50" s="126"/>
      <c r="KIA50" s="126"/>
      <c r="KIB50" s="126"/>
      <c r="KIC50" s="126"/>
      <c r="KID50" s="126"/>
      <c r="KIE50" s="126"/>
      <c r="KIF50" s="126"/>
      <c r="KIG50" s="126"/>
      <c r="KIH50" s="126"/>
      <c r="KII50" s="126"/>
      <c r="KIJ50" s="126"/>
      <c r="KIK50" s="126"/>
      <c r="KIL50" s="126"/>
      <c r="KIM50" s="126"/>
      <c r="KIN50" s="126"/>
      <c r="KIO50" s="126"/>
      <c r="KIP50" s="126"/>
      <c r="KIQ50" s="126"/>
      <c r="KIR50" s="126"/>
      <c r="KIS50" s="126"/>
      <c r="KIT50" s="126"/>
      <c r="KIU50" s="126"/>
      <c r="KIV50" s="126"/>
      <c r="KIW50" s="126"/>
      <c r="KIX50" s="126"/>
      <c r="KIY50" s="126"/>
      <c r="KIZ50" s="126"/>
      <c r="KJA50" s="126"/>
      <c r="KJB50" s="126"/>
      <c r="KJC50" s="126"/>
      <c r="KJD50" s="126"/>
      <c r="KJE50" s="126"/>
      <c r="KJF50" s="126"/>
      <c r="KJG50" s="126"/>
      <c r="KJH50" s="126"/>
      <c r="KJI50" s="126"/>
      <c r="KJJ50" s="126"/>
      <c r="KJK50" s="126"/>
      <c r="KJL50" s="126"/>
      <c r="KJM50" s="126"/>
      <c r="KJN50" s="126"/>
      <c r="KJO50" s="126"/>
      <c r="KJP50" s="126"/>
      <c r="KJQ50" s="126"/>
      <c r="KJR50" s="126"/>
      <c r="KJS50" s="126"/>
      <c r="KJT50" s="126"/>
      <c r="KJU50" s="126"/>
      <c r="KJV50" s="126"/>
      <c r="KJW50" s="126"/>
      <c r="KJX50" s="126"/>
      <c r="KJY50" s="126"/>
      <c r="KJZ50" s="126"/>
      <c r="KKA50" s="126"/>
      <c r="KKB50" s="126"/>
      <c r="KKC50" s="126"/>
      <c r="KKD50" s="126"/>
      <c r="KKE50" s="126"/>
      <c r="KKF50" s="126"/>
      <c r="KKG50" s="126"/>
      <c r="KKH50" s="126"/>
      <c r="KKI50" s="126"/>
      <c r="KKJ50" s="126"/>
      <c r="KKK50" s="126"/>
      <c r="KKL50" s="126"/>
      <c r="KKM50" s="126"/>
      <c r="KKN50" s="126"/>
      <c r="KKO50" s="126"/>
      <c r="KKP50" s="126"/>
      <c r="KKQ50" s="126"/>
      <c r="KKR50" s="126"/>
      <c r="KKS50" s="126"/>
      <c r="KKT50" s="126"/>
      <c r="KKU50" s="126"/>
      <c r="KKV50" s="126"/>
      <c r="KKW50" s="126"/>
      <c r="KKX50" s="126"/>
      <c r="KKY50" s="126"/>
      <c r="KKZ50" s="126"/>
      <c r="KLA50" s="126"/>
      <c r="KLB50" s="126"/>
      <c r="KLC50" s="126"/>
      <c r="KLD50" s="126"/>
      <c r="KLE50" s="126"/>
      <c r="KLF50" s="126"/>
      <c r="KLG50" s="126"/>
      <c r="KLH50" s="126"/>
      <c r="KLI50" s="126"/>
      <c r="KLJ50" s="126"/>
      <c r="KLK50" s="126"/>
      <c r="KLL50" s="126"/>
      <c r="KLM50" s="126"/>
      <c r="KLN50" s="126"/>
      <c r="KLO50" s="126"/>
      <c r="KLP50" s="126"/>
      <c r="KLQ50" s="126"/>
      <c r="KLR50" s="126"/>
      <c r="KLS50" s="126"/>
      <c r="KLT50" s="126"/>
      <c r="KLU50" s="126"/>
      <c r="KLV50" s="126"/>
      <c r="KLW50" s="126"/>
      <c r="KLX50" s="126"/>
      <c r="KLY50" s="126"/>
      <c r="KLZ50" s="126"/>
      <c r="KMA50" s="126"/>
      <c r="KMB50" s="126"/>
      <c r="KMC50" s="126"/>
      <c r="KMD50" s="126"/>
      <c r="KME50" s="126"/>
      <c r="KMF50" s="126"/>
      <c r="KMG50" s="126"/>
      <c r="KMH50" s="126"/>
      <c r="KMI50" s="126"/>
      <c r="KMJ50" s="126"/>
      <c r="KMK50" s="126"/>
      <c r="KML50" s="126"/>
      <c r="KMM50" s="126"/>
      <c r="KMN50" s="126"/>
      <c r="KMO50" s="126"/>
      <c r="KMP50" s="126"/>
      <c r="KMQ50" s="126"/>
      <c r="KMR50" s="126"/>
      <c r="KMS50" s="126"/>
      <c r="KMT50" s="126"/>
      <c r="KMU50" s="126"/>
      <c r="KMV50" s="126"/>
      <c r="KMW50" s="126"/>
      <c r="KMX50" s="126"/>
      <c r="KMY50" s="126"/>
      <c r="KMZ50" s="126"/>
      <c r="KNA50" s="126"/>
      <c r="KNB50" s="126"/>
      <c r="KNC50" s="126"/>
      <c r="KND50" s="126"/>
      <c r="KNE50" s="126"/>
      <c r="KNF50" s="126"/>
      <c r="KNG50" s="126"/>
      <c r="KNH50" s="126"/>
      <c r="KNI50" s="126"/>
      <c r="KNJ50" s="126"/>
      <c r="KNK50" s="126"/>
      <c r="KNL50" s="126"/>
      <c r="KNM50" s="126"/>
      <c r="KNN50" s="126"/>
      <c r="KNO50" s="126"/>
      <c r="KNP50" s="126"/>
      <c r="KNQ50" s="126"/>
      <c r="KNR50" s="126"/>
      <c r="KNS50" s="126"/>
      <c r="KNT50" s="126"/>
      <c r="KNU50" s="126"/>
      <c r="KNV50" s="126"/>
      <c r="KNW50" s="126"/>
      <c r="KNX50" s="126"/>
      <c r="KNY50" s="126"/>
      <c r="KNZ50" s="126"/>
      <c r="KOA50" s="126"/>
      <c r="KOB50" s="126"/>
      <c r="KOC50" s="126"/>
      <c r="KOD50" s="126"/>
      <c r="KOE50" s="126"/>
      <c r="KOF50" s="126"/>
      <c r="KOG50" s="126"/>
      <c r="KOH50" s="126"/>
      <c r="KOI50" s="126"/>
      <c r="KOJ50" s="126"/>
      <c r="KOK50" s="126"/>
      <c r="KOL50" s="126"/>
      <c r="KOM50" s="126"/>
      <c r="KON50" s="126"/>
      <c r="KOO50" s="126"/>
      <c r="KOP50" s="126"/>
      <c r="KOQ50" s="126"/>
      <c r="KOR50" s="126"/>
      <c r="KOS50" s="126"/>
      <c r="KOT50" s="126"/>
      <c r="KOU50" s="126"/>
      <c r="KOV50" s="126"/>
      <c r="KOW50" s="126"/>
      <c r="KOX50" s="126"/>
      <c r="KOY50" s="126"/>
      <c r="KOZ50" s="126"/>
      <c r="KPA50" s="126"/>
      <c r="KPB50" s="126"/>
      <c r="KPC50" s="126"/>
      <c r="KPD50" s="126"/>
      <c r="KPE50" s="126"/>
      <c r="KPF50" s="126"/>
      <c r="KPG50" s="126"/>
      <c r="KPH50" s="126"/>
      <c r="KPI50" s="126"/>
      <c r="KPJ50" s="126"/>
      <c r="KPK50" s="126"/>
      <c r="KPL50" s="126"/>
      <c r="KPM50" s="126"/>
      <c r="KPN50" s="126"/>
      <c r="KPO50" s="126"/>
      <c r="KPP50" s="126"/>
      <c r="KPQ50" s="126"/>
      <c r="KPR50" s="126"/>
      <c r="KPS50" s="126"/>
      <c r="KPT50" s="126"/>
      <c r="KPU50" s="126"/>
      <c r="KPV50" s="126"/>
      <c r="KPW50" s="126"/>
      <c r="KPX50" s="126"/>
      <c r="KPY50" s="126"/>
      <c r="KPZ50" s="126"/>
      <c r="KQA50" s="126"/>
      <c r="KQB50" s="126"/>
      <c r="KQC50" s="126"/>
      <c r="KQD50" s="126"/>
      <c r="KQE50" s="126"/>
      <c r="KQF50" s="126"/>
      <c r="KQG50" s="126"/>
      <c r="KQH50" s="126"/>
      <c r="KQI50" s="126"/>
      <c r="KQJ50" s="126"/>
      <c r="KQK50" s="126"/>
      <c r="KQL50" s="126"/>
      <c r="KQM50" s="126"/>
      <c r="KQN50" s="126"/>
      <c r="KQO50" s="126"/>
      <c r="KQP50" s="126"/>
      <c r="KQQ50" s="126"/>
      <c r="KQR50" s="126"/>
      <c r="KQS50" s="126"/>
      <c r="KQT50" s="126"/>
      <c r="KQU50" s="126"/>
      <c r="KQV50" s="126"/>
      <c r="KQW50" s="126"/>
      <c r="KQX50" s="126"/>
      <c r="KQY50" s="126"/>
      <c r="KQZ50" s="126"/>
      <c r="KRA50" s="126"/>
      <c r="KRB50" s="126"/>
      <c r="KRC50" s="126"/>
      <c r="KRD50" s="126"/>
      <c r="KRE50" s="126"/>
      <c r="KRF50" s="126"/>
      <c r="KRG50" s="126"/>
      <c r="KRH50" s="126"/>
      <c r="KRI50" s="126"/>
      <c r="KRJ50" s="126"/>
      <c r="KRK50" s="126"/>
      <c r="KRL50" s="126"/>
      <c r="KRM50" s="126"/>
      <c r="KRN50" s="126"/>
      <c r="KRO50" s="126"/>
      <c r="KRP50" s="126"/>
      <c r="KRQ50" s="126"/>
      <c r="KRR50" s="126"/>
      <c r="KRS50" s="126"/>
      <c r="KRT50" s="126"/>
      <c r="KRU50" s="126"/>
      <c r="KRV50" s="126"/>
      <c r="KRW50" s="126"/>
      <c r="KRX50" s="126"/>
      <c r="KRY50" s="126"/>
      <c r="KRZ50" s="126"/>
      <c r="KSA50" s="126"/>
      <c r="KSB50" s="126"/>
      <c r="KSC50" s="126"/>
      <c r="KSD50" s="126"/>
      <c r="KSE50" s="126"/>
      <c r="KSF50" s="126"/>
      <c r="KSG50" s="126"/>
      <c r="KSH50" s="126"/>
      <c r="KSI50" s="126"/>
      <c r="KSJ50" s="126"/>
      <c r="KSK50" s="126"/>
      <c r="KSL50" s="126"/>
      <c r="KSM50" s="126"/>
      <c r="KSN50" s="126"/>
      <c r="KSO50" s="126"/>
      <c r="KSP50" s="126"/>
      <c r="KSQ50" s="126"/>
      <c r="KSR50" s="126"/>
      <c r="KSS50" s="126"/>
      <c r="KST50" s="126"/>
      <c r="KSU50" s="126"/>
      <c r="KSV50" s="126"/>
      <c r="KSW50" s="126"/>
      <c r="KSX50" s="126"/>
      <c r="KSY50" s="126"/>
      <c r="KSZ50" s="126"/>
      <c r="KTA50" s="126"/>
      <c r="KTB50" s="126"/>
      <c r="KTC50" s="126"/>
      <c r="KTD50" s="126"/>
      <c r="KTE50" s="126"/>
      <c r="KTF50" s="126"/>
      <c r="KTG50" s="126"/>
      <c r="KTH50" s="126"/>
      <c r="KTI50" s="126"/>
      <c r="KTJ50" s="126"/>
      <c r="KTK50" s="126"/>
      <c r="KTL50" s="126"/>
      <c r="KTM50" s="126"/>
      <c r="KTN50" s="126"/>
      <c r="KTO50" s="126"/>
      <c r="KTP50" s="126"/>
      <c r="KTQ50" s="126"/>
      <c r="KTR50" s="126"/>
      <c r="KTS50" s="126"/>
      <c r="KTT50" s="126"/>
      <c r="KTU50" s="126"/>
      <c r="KTV50" s="126"/>
      <c r="KTW50" s="126"/>
      <c r="KTX50" s="126"/>
      <c r="KTY50" s="126"/>
      <c r="KTZ50" s="126"/>
      <c r="KUA50" s="126"/>
      <c r="KUB50" s="126"/>
      <c r="KUC50" s="126"/>
      <c r="KUD50" s="126"/>
      <c r="KUE50" s="126"/>
      <c r="KUF50" s="126"/>
      <c r="KUG50" s="126"/>
      <c r="KUH50" s="126"/>
      <c r="KUI50" s="126"/>
      <c r="KUJ50" s="126"/>
      <c r="KUK50" s="126"/>
      <c r="KUL50" s="126"/>
      <c r="KUM50" s="126"/>
      <c r="KUN50" s="126"/>
      <c r="KUO50" s="126"/>
      <c r="KUP50" s="126"/>
      <c r="KUQ50" s="126"/>
      <c r="KUR50" s="126"/>
      <c r="KUS50" s="126"/>
      <c r="KUT50" s="126"/>
      <c r="KUU50" s="126"/>
      <c r="KUV50" s="126"/>
      <c r="KUW50" s="126"/>
      <c r="KUX50" s="126"/>
      <c r="KUY50" s="126"/>
      <c r="KUZ50" s="126"/>
      <c r="KVA50" s="126"/>
      <c r="KVB50" s="126"/>
      <c r="KVC50" s="126"/>
      <c r="KVD50" s="126"/>
      <c r="KVE50" s="126"/>
      <c r="KVF50" s="126"/>
      <c r="KVG50" s="126"/>
      <c r="KVH50" s="126"/>
      <c r="KVI50" s="126"/>
      <c r="KVJ50" s="126"/>
      <c r="KVK50" s="126"/>
      <c r="KVL50" s="126"/>
      <c r="KVM50" s="126"/>
      <c r="KVN50" s="126"/>
      <c r="KVO50" s="126"/>
      <c r="KVP50" s="126"/>
      <c r="KVQ50" s="126"/>
      <c r="KVR50" s="126"/>
      <c r="KVS50" s="126"/>
      <c r="KVT50" s="126"/>
      <c r="KVU50" s="126"/>
      <c r="KVV50" s="126"/>
      <c r="KVW50" s="126"/>
      <c r="KVX50" s="126"/>
      <c r="KVY50" s="126"/>
      <c r="KVZ50" s="126"/>
      <c r="KWA50" s="126"/>
      <c r="KWB50" s="126"/>
      <c r="KWC50" s="126"/>
      <c r="KWD50" s="126"/>
      <c r="KWE50" s="126"/>
      <c r="KWF50" s="126"/>
      <c r="KWG50" s="126"/>
      <c r="KWH50" s="126"/>
      <c r="KWI50" s="126"/>
      <c r="KWJ50" s="126"/>
      <c r="KWK50" s="126"/>
      <c r="KWL50" s="126"/>
      <c r="KWM50" s="126"/>
      <c r="KWN50" s="126"/>
      <c r="KWO50" s="126"/>
      <c r="KWP50" s="126"/>
      <c r="KWQ50" s="126"/>
      <c r="KWR50" s="126"/>
      <c r="KWS50" s="126"/>
      <c r="KWT50" s="126"/>
      <c r="KWU50" s="126"/>
      <c r="KWV50" s="126"/>
      <c r="KWW50" s="126"/>
      <c r="KWX50" s="126"/>
      <c r="KWY50" s="126"/>
      <c r="KWZ50" s="126"/>
      <c r="KXA50" s="126"/>
      <c r="KXB50" s="126"/>
      <c r="KXC50" s="126"/>
      <c r="KXD50" s="126"/>
      <c r="KXE50" s="126"/>
      <c r="KXF50" s="126"/>
      <c r="KXG50" s="126"/>
      <c r="KXH50" s="126"/>
      <c r="KXI50" s="126"/>
      <c r="KXJ50" s="126"/>
      <c r="KXK50" s="126"/>
      <c r="KXL50" s="126"/>
      <c r="KXM50" s="126"/>
      <c r="KXN50" s="126"/>
      <c r="KXO50" s="126"/>
      <c r="KXP50" s="126"/>
      <c r="KXQ50" s="126"/>
      <c r="KXR50" s="126"/>
      <c r="KXS50" s="126"/>
      <c r="KXT50" s="126"/>
      <c r="KXU50" s="126"/>
      <c r="KXV50" s="126"/>
      <c r="KXW50" s="126"/>
      <c r="KXX50" s="126"/>
      <c r="KXY50" s="126"/>
      <c r="KXZ50" s="126"/>
      <c r="KYA50" s="126"/>
      <c r="KYB50" s="126"/>
      <c r="KYC50" s="126"/>
      <c r="KYD50" s="126"/>
      <c r="KYE50" s="126"/>
      <c r="KYF50" s="126"/>
      <c r="KYG50" s="126"/>
      <c r="KYH50" s="126"/>
      <c r="KYI50" s="126"/>
      <c r="KYJ50" s="126"/>
      <c r="KYK50" s="126"/>
      <c r="KYL50" s="126"/>
      <c r="KYM50" s="126"/>
      <c r="KYN50" s="126"/>
      <c r="KYO50" s="126"/>
      <c r="KYP50" s="126"/>
      <c r="KYQ50" s="126"/>
      <c r="KYR50" s="126"/>
      <c r="KYS50" s="126"/>
      <c r="KYT50" s="126"/>
      <c r="KYU50" s="126"/>
      <c r="KYV50" s="126"/>
      <c r="KYW50" s="126"/>
      <c r="KYX50" s="126"/>
      <c r="KYY50" s="126"/>
      <c r="KYZ50" s="126"/>
      <c r="KZA50" s="126"/>
      <c r="KZB50" s="126"/>
      <c r="KZC50" s="126"/>
      <c r="KZD50" s="126"/>
      <c r="KZE50" s="126"/>
      <c r="KZF50" s="126"/>
      <c r="KZG50" s="126"/>
      <c r="KZH50" s="126"/>
      <c r="KZI50" s="126"/>
      <c r="KZJ50" s="126"/>
      <c r="KZK50" s="126"/>
      <c r="KZL50" s="126"/>
      <c r="KZM50" s="126"/>
      <c r="KZN50" s="126"/>
      <c r="KZO50" s="126"/>
      <c r="KZP50" s="126"/>
      <c r="KZQ50" s="126"/>
      <c r="KZR50" s="126"/>
      <c r="KZS50" s="126"/>
      <c r="KZT50" s="126"/>
      <c r="KZU50" s="126"/>
      <c r="KZV50" s="126"/>
      <c r="KZW50" s="126"/>
      <c r="KZX50" s="126"/>
      <c r="KZY50" s="126"/>
      <c r="KZZ50" s="126"/>
      <c r="LAA50" s="126"/>
      <c r="LAB50" s="126"/>
      <c r="LAC50" s="126"/>
      <c r="LAD50" s="126"/>
      <c r="LAE50" s="126"/>
      <c r="LAF50" s="126"/>
      <c r="LAG50" s="126"/>
      <c r="LAH50" s="126"/>
      <c r="LAI50" s="126"/>
      <c r="LAJ50" s="126"/>
      <c r="LAK50" s="126"/>
      <c r="LAL50" s="126"/>
      <c r="LAM50" s="126"/>
      <c r="LAN50" s="126"/>
      <c r="LAO50" s="126"/>
      <c r="LAP50" s="126"/>
      <c r="LAQ50" s="126"/>
      <c r="LAR50" s="126"/>
      <c r="LAS50" s="126"/>
      <c r="LAT50" s="126"/>
      <c r="LAU50" s="126"/>
      <c r="LAV50" s="126"/>
      <c r="LAW50" s="126"/>
      <c r="LAX50" s="126"/>
      <c r="LAY50" s="126"/>
      <c r="LAZ50" s="126"/>
      <c r="LBA50" s="126"/>
      <c r="LBB50" s="126"/>
      <c r="LBC50" s="126"/>
      <c r="LBD50" s="126"/>
      <c r="LBE50" s="126"/>
      <c r="LBF50" s="126"/>
      <c r="LBG50" s="126"/>
      <c r="LBH50" s="126"/>
      <c r="LBI50" s="126"/>
      <c r="LBJ50" s="126"/>
      <c r="LBK50" s="126"/>
      <c r="LBL50" s="126"/>
      <c r="LBM50" s="126"/>
      <c r="LBN50" s="126"/>
      <c r="LBO50" s="126"/>
      <c r="LBP50" s="126"/>
      <c r="LBQ50" s="126"/>
      <c r="LBR50" s="126"/>
      <c r="LBS50" s="126"/>
      <c r="LBT50" s="126"/>
      <c r="LBU50" s="126"/>
      <c r="LBV50" s="126"/>
      <c r="LBW50" s="126"/>
      <c r="LBX50" s="126"/>
      <c r="LBY50" s="126"/>
      <c r="LBZ50" s="126"/>
      <c r="LCA50" s="126"/>
      <c r="LCB50" s="126"/>
      <c r="LCC50" s="126"/>
      <c r="LCD50" s="126"/>
      <c r="LCE50" s="126"/>
      <c r="LCF50" s="126"/>
      <c r="LCG50" s="126"/>
      <c r="LCH50" s="126"/>
      <c r="LCI50" s="126"/>
      <c r="LCJ50" s="126"/>
      <c r="LCK50" s="126"/>
      <c r="LCL50" s="126"/>
      <c r="LCM50" s="126"/>
      <c r="LCN50" s="126"/>
      <c r="LCO50" s="126"/>
      <c r="LCP50" s="126"/>
      <c r="LCQ50" s="126"/>
      <c r="LCR50" s="126"/>
      <c r="LCS50" s="126"/>
      <c r="LCT50" s="126"/>
      <c r="LCU50" s="126"/>
      <c r="LCV50" s="126"/>
      <c r="LCW50" s="126"/>
      <c r="LCX50" s="126"/>
      <c r="LCY50" s="126"/>
      <c r="LCZ50" s="126"/>
      <c r="LDA50" s="126"/>
      <c r="LDB50" s="126"/>
      <c r="LDC50" s="126"/>
      <c r="LDD50" s="126"/>
      <c r="LDE50" s="126"/>
      <c r="LDF50" s="126"/>
      <c r="LDG50" s="126"/>
      <c r="LDH50" s="126"/>
      <c r="LDI50" s="126"/>
      <c r="LDJ50" s="126"/>
      <c r="LDK50" s="126"/>
      <c r="LDL50" s="126"/>
      <c r="LDM50" s="126"/>
      <c r="LDN50" s="126"/>
      <c r="LDO50" s="126"/>
      <c r="LDP50" s="126"/>
      <c r="LDQ50" s="126"/>
      <c r="LDR50" s="126"/>
      <c r="LDS50" s="126"/>
      <c r="LDT50" s="126"/>
      <c r="LDU50" s="126"/>
      <c r="LDV50" s="126"/>
      <c r="LDW50" s="126"/>
      <c r="LDX50" s="126"/>
      <c r="LDY50" s="126"/>
      <c r="LDZ50" s="126"/>
      <c r="LEA50" s="126"/>
      <c r="LEB50" s="126"/>
      <c r="LEC50" s="126"/>
      <c r="LED50" s="126"/>
      <c r="LEE50" s="126"/>
      <c r="LEF50" s="126"/>
      <c r="LEG50" s="126"/>
      <c r="LEH50" s="126"/>
      <c r="LEI50" s="126"/>
      <c r="LEJ50" s="126"/>
      <c r="LEK50" s="126"/>
      <c r="LEL50" s="126"/>
      <c r="LEM50" s="126"/>
      <c r="LEN50" s="126"/>
      <c r="LEO50" s="126"/>
      <c r="LEP50" s="126"/>
      <c r="LEQ50" s="126"/>
      <c r="LER50" s="126"/>
      <c r="LES50" s="126"/>
      <c r="LET50" s="126"/>
      <c r="LEU50" s="126"/>
      <c r="LEV50" s="126"/>
      <c r="LEW50" s="126"/>
      <c r="LEX50" s="126"/>
      <c r="LEY50" s="126"/>
      <c r="LEZ50" s="126"/>
      <c r="LFA50" s="126"/>
      <c r="LFB50" s="126"/>
      <c r="LFC50" s="126"/>
      <c r="LFD50" s="126"/>
      <c r="LFE50" s="126"/>
      <c r="LFF50" s="126"/>
      <c r="LFG50" s="126"/>
      <c r="LFH50" s="126"/>
      <c r="LFI50" s="126"/>
      <c r="LFJ50" s="126"/>
      <c r="LFK50" s="126"/>
      <c r="LFL50" s="126"/>
      <c r="LFM50" s="126"/>
      <c r="LFN50" s="126"/>
      <c r="LFO50" s="126"/>
      <c r="LFP50" s="126"/>
      <c r="LFQ50" s="126"/>
      <c r="LFR50" s="126"/>
      <c r="LFS50" s="126"/>
      <c r="LFT50" s="126"/>
      <c r="LFU50" s="126"/>
      <c r="LFV50" s="126"/>
      <c r="LFW50" s="126"/>
      <c r="LFX50" s="126"/>
      <c r="LFY50" s="126"/>
      <c r="LFZ50" s="126"/>
      <c r="LGA50" s="126"/>
      <c r="LGB50" s="126"/>
      <c r="LGC50" s="126"/>
      <c r="LGD50" s="126"/>
      <c r="LGE50" s="126"/>
      <c r="LGF50" s="126"/>
      <c r="LGG50" s="126"/>
      <c r="LGH50" s="126"/>
      <c r="LGI50" s="126"/>
      <c r="LGJ50" s="126"/>
      <c r="LGK50" s="126"/>
      <c r="LGL50" s="126"/>
      <c r="LGM50" s="126"/>
      <c r="LGN50" s="126"/>
      <c r="LGO50" s="126"/>
      <c r="LGP50" s="126"/>
      <c r="LGQ50" s="126"/>
      <c r="LGR50" s="126"/>
      <c r="LGS50" s="126"/>
      <c r="LGT50" s="126"/>
      <c r="LGU50" s="126"/>
      <c r="LGV50" s="126"/>
      <c r="LGW50" s="126"/>
      <c r="LGX50" s="126"/>
      <c r="LGY50" s="126"/>
      <c r="LGZ50" s="126"/>
      <c r="LHA50" s="126"/>
      <c r="LHB50" s="126"/>
      <c r="LHC50" s="126"/>
      <c r="LHD50" s="126"/>
      <c r="LHE50" s="126"/>
      <c r="LHF50" s="126"/>
      <c r="LHG50" s="126"/>
      <c r="LHH50" s="126"/>
      <c r="LHI50" s="126"/>
      <c r="LHJ50" s="126"/>
      <c r="LHK50" s="126"/>
      <c r="LHL50" s="126"/>
      <c r="LHM50" s="126"/>
      <c r="LHN50" s="126"/>
      <c r="LHO50" s="126"/>
      <c r="LHP50" s="126"/>
      <c r="LHQ50" s="126"/>
      <c r="LHR50" s="126"/>
      <c r="LHS50" s="126"/>
      <c r="LHT50" s="126"/>
      <c r="LHU50" s="126"/>
      <c r="LHV50" s="126"/>
      <c r="LHW50" s="126"/>
      <c r="LHX50" s="126"/>
      <c r="LHY50" s="126"/>
      <c r="LHZ50" s="126"/>
      <c r="LIA50" s="126"/>
      <c r="LIB50" s="126"/>
      <c r="LIC50" s="126"/>
      <c r="LID50" s="126"/>
      <c r="LIE50" s="126"/>
      <c r="LIF50" s="126"/>
      <c r="LIG50" s="126"/>
      <c r="LIH50" s="126"/>
      <c r="LII50" s="126"/>
      <c r="LIJ50" s="126"/>
      <c r="LIK50" s="126"/>
      <c r="LIL50" s="126"/>
      <c r="LIM50" s="126"/>
      <c r="LIN50" s="126"/>
      <c r="LIO50" s="126"/>
      <c r="LIP50" s="126"/>
      <c r="LIQ50" s="126"/>
      <c r="LIR50" s="126"/>
      <c r="LIS50" s="126"/>
      <c r="LIT50" s="126"/>
      <c r="LIU50" s="126"/>
      <c r="LIV50" s="126"/>
      <c r="LIW50" s="126"/>
      <c r="LIX50" s="126"/>
      <c r="LIY50" s="126"/>
      <c r="LIZ50" s="126"/>
      <c r="LJA50" s="126"/>
      <c r="LJB50" s="126"/>
      <c r="LJC50" s="126"/>
      <c r="LJD50" s="126"/>
      <c r="LJE50" s="126"/>
      <c r="LJF50" s="126"/>
      <c r="LJG50" s="126"/>
      <c r="LJH50" s="126"/>
      <c r="LJI50" s="126"/>
      <c r="LJJ50" s="126"/>
      <c r="LJK50" s="126"/>
      <c r="LJL50" s="126"/>
      <c r="LJM50" s="126"/>
      <c r="LJN50" s="126"/>
      <c r="LJO50" s="126"/>
      <c r="LJP50" s="126"/>
      <c r="LJQ50" s="126"/>
      <c r="LJR50" s="126"/>
      <c r="LJS50" s="126"/>
      <c r="LJT50" s="126"/>
      <c r="LJU50" s="126"/>
      <c r="LJV50" s="126"/>
      <c r="LJW50" s="126"/>
      <c r="LJX50" s="126"/>
      <c r="LJY50" s="126"/>
      <c r="LJZ50" s="126"/>
      <c r="LKA50" s="126"/>
      <c r="LKB50" s="126"/>
      <c r="LKC50" s="126"/>
      <c r="LKD50" s="126"/>
      <c r="LKE50" s="126"/>
      <c r="LKF50" s="126"/>
      <c r="LKG50" s="126"/>
      <c r="LKH50" s="126"/>
      <c r="LKI50" s="126"/>
      <c r="LKJ50" s="126"/>
      <c r="LKK50" s="126"/>
      <c r="LKL50" s="126"/>
      <c r="LKM50" s="126"/>
      <c r="LKN50" s="126"/>
      <c r="LKO50" s="126"/>
      <c r="LKP50" s="126"/>
      <c r="LKQ50" s="126"/>
      <c r="LKR50" s="126"/>
      <c r="LKS50" s="126"/>
      <c r="LKT50" s="126"/>
      <c r="LKU50" s="126"/>
      <c r="LKV50" s="126"/>
      <c r="LKW50" s="126"/>
      <c r="LKX50" s="126"/>
      <c r="LKY50" s="126"/>
      <c r="LKZ50" s="126"/>
      <c r="LLA50" s="126"/>
      <c r="LLB50" s="126"/>
      <c r="LLC50" s="126"/>
      <c r="LLD50" s="126"/>
      <c r="LLE50" s="126"/>
      <c r="LLF50" s="126"/>
      <c r="LLG50" s="126"/>
      <c r="LLH50" s="126"/>
      <c r="LLI50" s="126"/>
      <c r="LLJ50" s="126"/>
      <c r="LLK50" s="126"/>
      <c r="LLL50" s="126"/>
      <c r="LLM50" s="126"/>
      <c r="LLN50" s="126"/>
      <c r="LLO50" s="126"/>
      <c r="LLP50" s="126"/>
      <c r="LLQ50" s="126"/>
      <c r="LLR50" s="126"/>
      <c r="LLS50" s="126"/>
      <c r="LLT50" s="126"/>
      <c r="LLU50" s="126"/>
      <c r="LLV50" s="126"/>
      <c r="LLW50" s="126"/>
      <c r="LLX50" s="126"/>
      <c r="LLY50" s="126"/>
      <c r="LLZ50" s="126"/>
      <c r="LMA50" s="126"/>
      <c r="LMB50" s="126"/>
      <c r="LMC50" s="126"/>
      <c r="LMD50" s="126"/>
      <c r="LME50" s="126"/>
      <c r="LMF50" s="126"/>
      <c r="LMG50" s="126"/>
      <c r="LMH50" s="126"/>
      <c r="LMI50" s="126"/>
      <c r="LMJ50" s="126"/>
      <c r="LMK50" s="126"/>
      <c r="LML50" s="126"/>
      <c r="LMM50" s="126"/>
      <c r="LMN50" s="126"/>
      <c r="LMO50" s="126"/>
      <c r="LMP50" s="126"/>
      <c r="LMQ50" s="126"/>
      <c r="LMR50" s="126"/>
      <c r="LMS50" s="126"/>
      <c r="LMT50" s="126"/>
      <c r="LMU50" s="126"/>
      <c r="LMV50" s="126"/>
      <c r="LMW50" s="126"/>
      <c r="LMX50" s="126"/>
      <c r="LMY50" s="126"/>
      <c r="LMZ50" s="126"/>
      <c r="LNA50" s="126"/>
      <c r="LNB50" s="126"/>
      <c r="LNC50" s="126"/>
      <c r="LND50" s="126"/>
      <c r="LNE50" s="126"/>
      <c r="LNF50" s="126"/>
      <c r="LNG50" s="126"/>
      <c r="LNH50" s="126"/>
      <c r="LNI50" s="126"/>
      <c r="LNJ50" s="126"/>
      <c r="LNK50" s="126"/>
      <c r="LNL50" s="126"/>
      <c r="LNM50" s="126"/>
      <c r="LNN50" s="126"/>
      <c r="LNO50" s="126"/>
      <c r="LNP50" s="126"/>
      <c r="LNQ50" s="126"/>
      <c r="LNR50" s="126"/>
      <c r="LNS50" s="126"/>
      <c r="LNT50" s="126"/>
      <c r="LNU50" s="126"/>
      <c r="LNV50" s="126"/>
      <c r="LNW50" s="126"/>
      <c r="LNX50" s="126"/>
      <c r="LNY50" s="126"/>
      <c r="LNZ50" s="126"/>
      <c r="LOA50" s="126"/>
      <c r="LOB50" s="126"/>
      <c r="LOC50" s="126"/>
      <c r="LOD50" s="126"/>
      <c r="LOE50" s="126"/>
      <c r="LOF50" s="126"/>
      <c r="LOG50" s="126"/>
      <c r="LOH50" s="126"/>
      <c r="LOI50" s="126"/>
      <c r="LOJ50" s="126"/>
      <c r="LOK50" s="126"/>
      <c r="LOL50" s="126"/>
      <c r="LOM50" s="126"/>
      <c r="LON50" s="126"/>
      <c r="LOO50" s="126"/>
      <c r="LOP50" s="126"/>
      <c r="LOQ50" s="126"/>
      <c r="LOR50" s="126"/>
      <c r="LOS50" s="126"/>
      <c r="LOT50" s="126"/>
      <c r="LOU50" s="126"/>
      <c r="LOV50" s="126"/>
      <c r="LOW50" s="126"/>
      <c r="LOX50" s="126"/>
      <c r="LOY50" s="126"/>
      <c r="LOZ50" s="126"/>
      <c r="LPA50" s="126"/>
      <c r="LPB50" s="126"/>
      <c r="LPC50" s="126"/>
      <c r="LPD50" s="126"/>
      <c r="LPE50" s="126"/>
      <c r="LPF50" s="126"/>
      <c r="LPG50" s="126"/>
      <c r="LPH50" s="126"/>
      <c r="LPI50" s="126"/>
      <c r="LPJ50" s="126"/>
      <c r="LPK50" s="126"/>
      <c r="LPL50" s="126"/>
      <c r="LPM50" s="126"/>
      <c r="LPN50" s="126"/>
      <c r="LPO50" s="126"/>
      <c r="LPP50" s="126"/>
      <c r="LPQ50" s="126"/>
      <c r="LPR50" s="126"/>
      <c r="LPS50" s="126"/>
      <c r="LPT50" s="126"/>
      <c r="LPU50" s="126"/>
      <c r="LPV50" s="126"/>
      <c r="LPW50" s="126"/>
      <c r="LPX50" s="126"/>
      <c r="LPY50" s="126"/>
      <c r="LPZ50" s="126"/>
      <c r="LQA50" s="126"/>
      <c r="LQB50" s="126"/>
      <c r="LQC50" s="126"/>
      <c r="LQD50" s="126"/>
      <c r="LQE50" s="126"/>
      <c r="LQF50" s="126"/>
      <c r="LQG50" s="126"/>
      <c r="LQH50" s="126"/>
      <c r="LQI50" s="126"/>
      <c r="LQJ50" s="126"/>
      <c r="LQK50" s="126"/>
      <c r="LQL50" s="126"/>
      <c r="LQM50" s="126"/>
      <c r="LQN50" s="126"/>
      <c r="LQO50" s="126"/>
      <c r="LQP50" s="126"/>
      <c r="LQQ50" s="126"/>
      <c r="LQR50" s="126"/>
      <c r="LQS50" s="126"/>
      <c r="LQT50" s="126"/>
      <c r="LQU50" s="126"/>
      <c r="LQV50" s="126"/>
      <c r="LQW50" s="126"/>
      <c r="LQX50" s="126"/>
      <c r="LQY50" s="126"/>
      <c r="LQZ50" s="126"/>
      <c r="LRA50" s="126"/>
      <c r="LRB50" s="126"/>
      <c r="LRC50" s="126"/>
      <c r="LRD50" s="126"/>
      <c r="LRE50" s="126"/>
      <c r="LRF50" s="126"/>
      <c r="LRG50" s="126"/>
      <c r="LRH50" s="126"/>
      <c r="LRI50" s="126"/>
      <c r="LRJ50" s="126"/>
      <c r="LRK50" s="126"/>
      <c r="LRL50" s="126"/>
      <c r="LRM50" s="126"/>
      <c r="LRN50" s="126"/>
      <c r="LRO50" s="126"/>
      <c r="LRP50" s="126"/>
      <c r="LRQ50" s="126"/>
      <c r="LRR50" s="126"/>
      <c r="LRS50" s="126"/>
      <c r="LRT50" s="126"/>
      <c r="LRU50" s="126"/>
      <c r="LRV50" s="126"/>
      <c r="LRW50" s="126"/>
      <c r="LRX50" s="126"/>
      <c r="LRY50" s="126"/>
      <c r="LRZ50" s="126"/>
      <c r="LSA50" s="126"/>
      <c r="LSB50" s="126"/>
      <c r="LSC50" s="126"/>
      <c r="LSD50" s="126"/>
      <c r="LSE50" s="126"/>
      <c r="LSF50" s="126"/>
      <c r="LSG50" s="126"/>
      <c r="LSH50" s="126"/>
      <c r="LSI50" s="126"/>
      <c r="LSJ50" s="126"/>
      <c r="LSK50" s="126"/>
      <c r="LSL50" s="126"/>
      <c r="LSM50" s="126"/>
      <c r="LSN50" s="126"/>
      <c r="LSO50" s="126"/>
      <c r="LSP50" s="126"/>
      <c r="LSQ50" s="126"/>
      <c r="LSR50" s="126"/>
      <c r="LSS50" s="126"/>
      <c r="LST50" s="126"/>
      <c r="LSU50" s="126"/>
      <c r="LSV50" s="126"/>
      <c r="LSW50" s="126"/>
      <c r="LSX50" s="126"/>
      <c r="LSY50" s="126"/>
      <c r="LSZ50" s="126"/>
      <c r="LTA50" s="126"/>
      <c r="LTB50" s="126"/>
      <c r="LTC50" s="126"/>
      <c r="LTD50" s="126"/>
      <c r="LTE50" s="126"/>
      <c r="LTF50" s="126"/>
      <c r="LTG50" s="126"/>
      <c r="LTH50" s="126"/>
      <c r="LTI50" s="126"/>
      <c r="LTJ50" s="126"/>
      <c r="LTK50" s="126"/>
      <c r="LTL50" s="126"/>
      <c r="LTM50" s="126"/>
      <c r="LTN50" s="126"/>
      <c r="LTO50" s="126"/>
      <c r="LTP50" s="126"/>
      <c r="LTQ50" s="126"/>
      <c r="LTR50" s="126"/>
      <c r="LTS50" s="126"/>
      <c r="LTT50" s="126"/>
      <c r="LTU50" s="126"/>
      <c r="LTV50" s="126"/>
      <c r="LTW50" s="126"/>
      <c r="LTX50" s="126"/>
      <c r="LTY50" s="126"/>
      <c r="LTZ50" s="126"/>
      <c r="LUA50" s="126"/>
      <c r="LUB50" s="126"/>
      <c r="LUC50" s="126"/>
      <c r="LUD50" s="126"/>
      <c r="LUE50" s="126"/>
      <c r="LUF50" s="126"/>
      <c r="LUG50" s="126"/>
      <c r="LUH50" s="126"/>
      <c r="LUI50" s="126"/>
      <c r="LUJ50" s="126"/>
      <c r="LUK50" s="126"/>
      <c r="LUL50" s="126"/>
      <c r="LUM50" s="126"/>
      <c r="LUN50" s="126"/>
      <c r="LUO50" s="126"/>
      <c r="LUP50" s="126"/>
      <c r="LUQ50" s="126"/>
      <c r="LUR50" s="126"/>
      <c r="LUS50" s="126"/>
      <c r="LUT50" s="126"/>
      <c r="LUU50" s="126"/>
      <c r="LUV50" s="126"/>
      <c r="LUW50" s="126"/>
      <c r="LUX50" s="126"/>
      <c r="LUY50" s="126"/>
      <c r="LUZ50" s="126"/>
      <c r="LVA50" s="126"/>
      <c r="LVB50" s="126"/>
      <c r="LVC50" s="126"/>
      <c r="LVD50" s="126"/>
      <c r="LVE50" s="126"/>
      <c r="LVF50" s="126"/>
      <c r="LVG50" s="126"/>
      <c r="LVH50" s="126"/>
      <c r="LVI50" s="126"/>
      <c r="LVJ50" s="126"/>
      <c r="LVK50" s="126"/>
      <c r="LVL50" s="126"/>
      <c r="LVM50" s="126"/>
      <c r="LVN50" s="126"/>
      <c r="LVO50" s="126"/>
      <c r="LVP50" s="126"/>
      <c r="LVQ50" s="126"/>
      <c r="LVR50" s="126"/>
      <c r="LVS50" s="126"/>
      <c r="LVT50" s="126"/>
      <c r="LVU50" s="126"/>
      <c r="LVV50" s="126"/>
      <c r="LVW50" s="126"/>
      <c r="LVX50" s="126"/>
      <c r="LVY50" s="126"/>
      <c r="LVZ50" s="126"/>
      <c r="LWA50" s="126"/>
      <c r="LWB50" s="126"/>
      <c r="LWC50" s="126"/>
      <c r="LWD50" s="126"/>
      <c r="LWE50" s="126"/>
      <c r="LWF50" s="126"/>
      <c r="LWG50" s="126"/>
      <c r="LWH50" s="126"/>
      <c r="LWI50" s="126"/>
      <c r="LWJ50" s="126"/>
      <c r="LWK50" s="126"/>
      <c r="LWL50" s="126"/>
      <c r="LWM50" s="126"/>
      <c r="LWN50" s="126"/>
      <c r="LWO50" s="126"/>
      <c r="LWP50" s="126"/>
      <c r="LWQ50" s="126"/>
      <c r="LWR50" s="126"/>
      <c r="LWS50" s="126"/>
      <c r="LWT50" s="126"/>
      <c r="LWU50" s="126"/>
      <c r="LWV50" s="126"/>
      <c r="LWW50" s="126"/>
      <c r="LWX50" s="126"/>
      <c r="LWY50" s="126"/>
      <c r="LWZ50" s="126"/>
      <c r="LXA50" s="126"/>
      <c r="LXB50" s="126"/>
      <c r="LXC50" s="126"/>
      <c r="LXD50" s="126"/>
      <c r="LXE50" s="126"/>
      <c r="LXF50" s="126"/>
      <c r="LXG50" s="126"/>
      <c r="LXH50" s="126"/>
      <c r="LXI50" s="126"/>
      <c r="LXJ50" s="126"/>
      <c r="LXK50" s="126"/>
      <c r="LXL50" s="126"/>
      <c r="LXM50" s="126"/>
      <c r="LXN50" s="126"/>
      <c r="LXO50" s="126"/>
      <c r="LXP50" s="126"/>
      <c r="LXQ50" s="126"/>
      <c r="LXR50" s="126"/>
      <c r="LXS50" s="126"/>
      <c r="LXT50" s="126"/>
      <c r="LXU50" s="126"/>
      <c r="LXV50" s="126"/>
      <c r="LXW50" s="126"/>
      <c r="LXX50" s="126"/>
      <c r="LXY50" s="126"/>
      <c r="LXZ50" s="126"/>
      <c r="LYA50" s="126"/>
      <c r="LYB50" s="126"/>
      <c r="LYC50" s="126"/>
      <c r="LYD50" s="126"/>
      <c r="LYE50" s="126"/>
      <c r="LYF50" s="126"/>
      <c r="LYG50" s="126"/>
      <c r="LYH50" s="126"/>
      <c r="LYI50" s="126"/>
      <c r="LYJ50" s="126"/>
      <c r="LYK50" s="126"/>
      <c r="LYL50" s="126"/>
      <c r="LYM50" s="126"/>
      <c r="LYN50" s="126"/>
      <c r="LYO50" s="126"/>
      <c r="LYP50" s="126"/>
      <c r="LYQ50" s="126"/>
      <c r="LYR50" s="126"/>
      <c r="LYS50" s="126"/>
      <c r="LYT50" s="126"/>
      <c r="LYU50" s="126"/>
      <c r="LYV50" s="126"/>
      <c r="LYW50" s="126"/>
      <c r="LYX50" s="126"/>
      <c r="LYY50" s="126"/>
      <c r="LYZ50" s="126"/>
      <c r="LZA50" s="126"/>
      <c r="LZB50" s="126"/>
      <c r="LZC50" s="126"/>
      <c r="LZD50" s="126"/>
      <c r="LZE50" s="126"/>
      <c r="LZF50" s="126"/>
      <c r="LZG50" s="126"/>
      <c r="LZH50" s="126"/>
      <c r="LZI50" s="126"/>
      <c r="LZJ50" s="126"/>
      <c r="LZK50" s="126"/>
      <c r="LZL50" s="126"/>
      <c r="LZM50" s="126"/>
      <c r="LZN50" s="126"/>
      <c r="LZO50" s="126"/>
      <c r="LZP50" s="126"/>
      <c r="LZQ50" s="126"/>
      <c r="LZR50" s="126"/>
      <c r="LZS50" s="126"/>
      <c r="LZT50" s="126"/>
      <c r="LZU50" s="126"/>
      <c r="LZV50" s="126"/>
      <c r="LZW50" s="126"/>
      <c r="LZX50" s="126"/>
      <c r="LZY50" s="126"/>
      <c r="LZZ50" s="126"/>
      <c r="MAA50" s="126"/>
      <c r="MAB50" s="126"/>
      <c r="MAC50" s="126"/>
      <c r="MAD50" s="126"/>
      <c r="MAE50" s="126"/>
      <c r="MAF50" s="126"/>
      <c r="MAG50" s="126"/>
      <c r="MAH50" s="126"/>
      <c r="MAI50" s="126"/>
      <c r="MAJ50" s="126"/>
      <c r="MAK50" s="126"/>
      <c r="MAL50" s="126"/>
      <c r="MAM50" s="126"/>
      <c r="MAN50" s="126"/>
      <c r="MAO50" s="126"/>
      <c r="MAP50" s="126"/>
      <c r="MAQ50" s="126"/>
      <c r="MAR50" s="126"/>
      <c r="MAS50" s="126"/>
      <c r="MAT50" s="126"/>
      <c r="MAU50" s="126"/>
      <c r="MAV50" s="126"/>
      <c r="MAW50" s="126"/>
      <c r="MAX50" s="126"/>
      <c r="MAY50" s="126"/>
      <c r="MAZ50" s="126"/>
      <c r="MBA50" s="126"/>
      <c r="MBB50" s="126"/>
      <c r="MBC50" s="126"/>
      <c r="MBD50" s="126"/>
      <c r="MBE50" s="126"/>
      <c r="MBF50" s="126"/>
      <c r="MBG50" s="126"/>
      <c r="MBH50" s="126"/>
      <c r="MBI50" s="126"/>
      <c r="MBJ50" s="126"/>
      <c r="MBK50" s="126"/>
      <c r="MBL50" s="126"/>
      <c r="MBM50" s="126"/>
      <c r="MBN50" s="126"/>
      <c r="MBO50" s="126"/>
      <c r="MBP50" s="126"/>
      <c r="MBQ50" s="126"/>
      <c r="MBR50" s="126"/>
      <c r="MBS50" s="126"/>
      <c r="MBT50" s="126"/>
      <c r="MBU50" s="126"/>
      <c r="MBV50" s="126"/>
      <c r="MBW50" s="126"/>
      <c r="MBX50" s="126"/>
      <c r="MBY50" s="126"/>
      <c r="MBZ50" s="126"/>
      <c r="MCA50" s="126"/>
      <c r="MCB50" s="126"/>
      <c r="MCC50" s="126"/>
      <c r="MCD50" s="126"/>
      <c r="MCE50" s="126"/>
      <c r="MCF50" s="126"/>
      <c r="MCG50" s="126"/>
      <c r="MCH50" s="126"/>
      <c r="MCI50" s="126"/>
      <c r="MCJ50" s="126"/>
      <c r="MCK50" s="126"/>
      <c r="MCL50" s="126"/>
      <c r="MCM50" s="126"/>
      <c r="MCN50" s="126"/>
      <c r="MCO50" s="126"/>
      <c r="MCP50" s="126"/>
      <c r="MCQ50" s="126"/>
      <c r="MCR50" s="126"/>
      <c r="MCS50" s="126"/>
      <c r="MCT50" s="126"/>
      <c r="MCU50" s="126"/>
      <c r="MCV50" s="126"/>
      <c r="MCW50" s="126"/>
      <c r="MCX50" s="126"/>
      <c r="MCY50" s="126"/>
      <c r="MCZ50" s="126"/>
      <c r="MDA50" s="126"/>
      <c r="MDB50" s="126"/>
      <c r="MDC50" s="126"/>
      <c r="MDD50" s="126"/>
      <c r="MDE50" s="126"/>
      <c r="MDF50" s="126"/>
      <c r="MDG50" s="126"/>
      <c r="MDH50" s="126"/>
      <c r="MDI50" s="126"/>
      <c r="MDJ50" s="126"/>
      <c r="MDK50" s="126"/>
      <c r="MDL50" s="126"/>
      <c r="MDM50" s="126"/>
      <c r="MDN50" s="126"/>
      <c r="MDO50" s="126"/>
      <c r="MDP50" s="126"/>
      <c r="MDQ50" s="126"/>
      <c r="MDR50" s="126"/>
      <c r="MDS50" s="126"/>
      <c r="MDT50" s="126"/>
      <c r="MDU50" s="126"/>
      <c r="MDV50" s="126"/>
      <c r="MDW50" s="126"/>
      <c r="MDX50" s="126"/>
      <c r="MDY50" s="126"/>
      <c r="MDZ50" s="126"/>
      <c r="MEA50" s="126"/>
      <c r="MEB50" s="126"/>
      <c r="MEC50" s="126"/>
      <c r="MED50" s="126"/>
      <c r="MEE50" s="126"/>
      <c r="MEF50" s="126"/>
      <c r="MEG50" s="126"/>
      <c r="MEH50" s="126"/>
      <c r="MEI50" s="126"/>
      <c r="MEJ50" s="126"/>
      <c r="MEK50" s="126"/>
      <c r="MEL50" s="126"/>
      <c r="MEM50" s="126"/>
      <c r="MEN50" s="126"/>
      <c r="MEO50" s="126"/>
      <c r="MEP50" s="126"/>
      <c r="MEQ50" s="126"/>
      <c r="MER50" s="126"/>
      <c r="MES50" s="126"/>
      <c r="MET50" s="126"/>
      <c r="MEU50" s="126"/>
      <c r="MEV50" s="126"/>
      <c r="MEW50" s="126"/>
      <c r="MEX50" s="126"/>
      <c r="MEY50" s="126"/>
      <c r="MEZ50" s="126"/>
      <c r="MFA50" s="126"/>
      <c r="MFB50" s="126"/>
      <c r="MFC50" s="126"/>
      <c r="MFD50" s="126"/>
      <c r="MFE50" s="126"/>
      <c r="MFF50" s="126"/>
      <c r="MFG50" s="126"/>
      <c r="MFH50" s="126"/>
      <c r="MFI50" s="126"/>
      <c r="MFJ50" s="126"/>
      <c r="MFK50" s="126"/>
      <c r="MFL50" s="126"/>
      <c r="MFM50" s="126"/>
      <c r="MFN50" s="126"/>
      <c r="MFO50" s="126"/>
      <c r="MFP50" s="126"/>
      <c r="MFQ50" s="126"/>
      <c r="MFR50" s="126"/>
      <c r="MFS50" s="126"/>
      <c r="MFT50" s="126"/>
      <c r="MFU50" s="126"/>
      <c r="MFV50" s="126"/>
      <c r="MFW50" s="126"/>
      <c r="MFX50" s="126"/>
      <c r="MFY50" s="126"/>
      <c r="MFZ50" s="126"/>
      <c r="MGA50" s="126"/>
      <c r="MGB50" s="126"/>
      <c r="MGC50" s="126"/>
      <c r="MGD50" s="126"/>
      <c r="MGE50" s="126"/>
      <c r="MGF50" s="126"/>
      <c r="MGG50" s="126"/>
      <c r="MGH50" s="126"/>
      <c r="MGI50" s="126"/>
      <c r="MGJ50" s="126"/>
      <c r="MGK50" s="126"/>
      <c r="MGL50" s="126"/>
      <c r="MGM50" s="126"/>
      <c r="MGN50" s="126"/>
      <c r="MGO50" s="126"/>
      <c r="MGP50" s="126"/>
      <c r="MGQ50" s="126"/>
      <c r="MGR50" s="126"/>
      <c r="MGS50" s="126"/>
      <c r="MGT50" s="126"/>
      <c r="MGU50" s="126"/>
      <c r="MGV50" s="126"/>
      <c r="MGW50" s="126"/>
      <c r="MGX50" s="126"/>
      <c r="MGY50" s="126"/>
      <c r="MGZ50" s="126"/>
      <c r="MHA50" s="126"/>
      <c r="MHB50" s="126"/>
      <c r="MHC50" s="126"/>
      <c r="MHD50" s="126"/>
      <c r="MHE50" s="126"/>
      <c r="MHF50" s="126"/>
      <c r="MHG50" s="126"/>
      <c r="MHH50" s="126"/>
      <c r="MHI50" s="126"/>
      <c r="MHJ50" s="126"/>
      <c r="MHK50" s="126"/>
      <c r="MHL50" s="126"/>
      <c r="MHM50" s="126"/>
      <c r="MHN50" s="126"/>
      <c r="MHO50" s="126"/>
      <c r="MHP50" s="126"/>
      <c r="MHQ50" s="126"/>
      <c r="MHR50" s="126"/>
      <c r="MHS50" s="126"/>
      <c r="MHT50" s="126"/>
      <c r="MHU50" s="126"/>
      <c r="MHV50" s="126"/>
      <c r="MHW50" s="126"/>
      <c r="MHX50" s="126"/>
      <c r="MHY50" s="126"/>
      <c r="MHZ50" s="126"/>
      <c r="MIA50" s="126"/>
      <c r="MIB50" s="126"/>
      <c r="MIC50" s="126"/>
      <c r="MID50" s="126"/>
      <c r="MIE50" s="126"/>
      <c r="MIF50" s="126"/>
      <c r="MIG50" s="126"/>
      <c r="MIH50" s="126"/>
      <c r="MII50" s="126"/>
      <c r="MIJ50" s="126"/>
      <c r="MIK50" s="126"/>
      <c r="MIL50" s="126"/>
      <c r="MIM50" s="126"/>
      <c r="MIN50" s="126"/>
      <c r="MIO50" s="126"/>
      <c r="MIP50" s="126"/>
      <c r="MIQ50" s="126"/>
      <c r="MIR50" s="126"/>
      <c r="MIS50" s="126"/>
      <c r="MIT50" s="126"/>
      <c r="MIU50" s="126"/>
      <c r="MIV50" s="126"/>
      <c r="MIW50" s="126"/>
      <c r="MIX50" s="126"/>
      <c r="MIY50" s="126"/>
      <c r="MIZ50" s="126"/>
      <c r="MJA50" s="126"/>
      <c r="MJB50" s="126"/>
      <c r="MJC50" s="126"/>
      <c r="MJD50" s="126"/>
      <c r="MJE50" s="126"/>
      <c r="MJF50" s="126"/>
      <c r="MJG50" s="126"/>
      <c r="MJH50" s="126"/>
      <c r="MJI50" s="126"/>
      <c r="MJJ50" s="126"/>
      <c r="MJK50" s="126"/>
      <c r="MJL50" s="126"/>
      <c r="MJM50" s="126"/>
      <c r="MJN50" s="126"/>
      <c r="MJO50" s="126"/>
      <c r="MJP50" s="126"/>
      <c r="MJQ50" s="126"/>
      <c r="MJR50" s="126"/>
      <c r="MJS50" s="126"/>
      <c r="MJT50" s="126"/>
      <c r="MJU50" s="126"/>
      <c r="MJV50" s="126"/>
      <c r="MJW50" s="126"/>
      <c r="MJX50" s="126"/>
      <c r="MJY50" s="126"/>
      <c r="MJZ50" s="126"/>
      <c r="MKA50" s="126"/>
      <c r="MKB50" s="126"/>
      <c r="MKC50" s="126"/>
      <c r="MKD50" s="126"/>
      <c r="MKE50" s="126"/>
      <c r="MKF50" s="126"/>
      <c r="MKG50" s="126"/>
      <c r="MKH50" s="126"/>
      <c r="MKI50" s="126"/>
      <c r="MKJ50" s="126"/>
      <c r="MKK50" s="126"/>
      <c r="MKL50" s="126"/>
      <c r="MKM50" s="126"/>
      <c r="MKN50" s="126"/>
      <c r="MKO50" s="126"/>
      <c r="MKP50" s="126"/>
      <c r="MKQ50" s="126"/>
      <c r="MKR50" s="126"/>
      <c r="MKS50" s="126"/>
      <c r="MKT50" s="126"/>
      <c r="MKU50" s="126"/>
      <c r="MKV50" s="126"/>
      <c r="MKW50" s="126"/>
      <c r="MKX50" s="126"/>
      <c r="MKY50" s="126"/>
      <c r="MKZ50" s="126"/>
      <c r="MLA50" s="126"/>
      <c r="MLB50" s="126"/>
      <c r="MLC50" s="126"/>
      <c r="MLD50" s="126"/>
      <c r="MLE50" s="126"/>
      <c r="MLF50" s="126"/>
      <c r="MLG50" s="126"/>
      <c r="MLH50" s="126"/>
      <c r="MLI50" s="126"/>
      <c r="MLJ50" s="126"/>
      <c r="MLK50" s="126"/>
      <c r="MLL50" s="126"/>
      <c r="MLM50" s="126"/>
      <c r="MLN50" s="126"/>
      <c r="MLO50" s="126"/>
      <c r="MLP50" s="126"/>
      <c r="MLQ50" s="126"/>
      <c r="MLR50" s="126"/>
      <c r="MLS50" s="126"/>
      <c r="MLT50" s="126"/>
      <c r="MLU50" s="126"/>
      <c r="MLV50" s="126"/>
      <c r="MLW50" s="126"/>
      <c r="MLX50" s="126"/>
      <c r="MLY50" s="126"/>
      <c r="MLZ50" s="126"/>
      <c r="MMA50" s="126"/>
      <c r="MMB50" s="126"/>
      <c r="MMC50" s="126"/>
      <c r="MMD50" s="126"/>
      <c r="MME50" s="126"/>
      <c r="MMF50" s="126"/>
      <c r="MMG50" s="126"/>
      <c r="MMH50" s="126"/>
      <c r="MMI50" s="126"/>
      <c r="MMJ50" s="126"/>
      <c r="MMK50" s="126"/>
      <c r="MML50" s="126"/>
      <c r="MMM50" s="126"/>
      <c r="MMN50" s="126"/>
      <c r="MMO50" s="126"/>
      <c r="MMP50" s="126"/>
      <c r="MMQ50" s="126"/>
      <c r="MMR50" s="126"/>
      <c r="MMS50" s="126"/>
      <c r="MMT50" s="126"/>
      <c r="MMU50" s="126"/>
      <c r="MMV50" s="126"/>
      <c r="MMW50" s="126"/>
      <c r="MMX50" s="126"/>
      <c r="MMY50" s="126"/>
      <c r="MMZ50" s="126"/>
      <c r="MNA50" s="126"/>
      <c r="MNB50" s="126"/>
      <c r="MNC50" s="126"/>
      <c r="MND50" s="126"/>
      <c r="MNE50" s="126"/>
      <c r="MNF50" s="126"/>
      <c r="MNG50" s="126"/>
      <c r="MNH50" s="126"/>
      <c r="MNI50" s="126"/>
      <c r="MNJ50" s="126"/>
      <c r="MNK50" s="126"/>
      <c r="MNL50" s="126"/>
      <c r="MNM50" s="126"/>
      <c r="MNN50" s="126"/>
      <c r="MNO50" s="126"/>
      <c r="MNP50" s="126"/>
      <c r="MNQ50" s="126"/>
      <c r="MNR50" s="126"/>
      <c r="MNS50" s="126"/>
      <c r="MNT50" s="126"/>
      <c r="MNU50" s="126"/>
      <c r="MNV50" s="126"/>
      <c r="MNW50" s="126"/>
      <c r="MNX50" s="126"/>
      <c r="MNY50" s="126"/>
      <c r="MNZ50" s="126"/>
      <c r="MOA50" s="126"/>
      <c r="MOB50" s="126"/>
      <c r="MOC50" s="126"/>
      <c r="MOD50" s="126"/>
      <c r="MOE50" s="126"/>
      <c r="MOF50" s="126"/>
      <c r="MOG50" s="126"/>
      <c r="MOH50" s="126"/>
      <c r="MOI50" s="126"/>
      <c r="MOJ50" s="126"/>
      <c r="MOK50" s="126"/>
      <c r="MOL50" s="126"/>
      <c r="MOM50" s="126"/>
      <c r="MON50" s="126"/>
      <c r="MOO50" s="126"/>
      <c r="MOP50" s="126"/>
      <c r="MOQ50" s="126"/>
      <c r="MOR50" s="126"/>
      <c r="MOS50" s="126"/>
      <c r="MOT50" s="126"/>
      <c r="MOU50" s="126"/>
      <c r="MOV50" s="126"/>
      <c r="MOW50" s="126"/>
      <c r="MOX50" s="126"/>
      <c r="MOY50" s="126"/>
      <c r="MOZ50" s="126"/>
      <c r="MPA50" s="126"/>
      <c r="MPB50" s="126"/>
      <c r="MPC50" s="126"/>
      <c r="MPD50" s="126"/>
      <c r="MPE50" s="126"/>
      <c r="MPF50" s="126"/>
      <c r="MPG50" s="126"/>
      <c r="MPH50" s="126"/>
      <c r="MPI50" s="126"/>
      <c r="MPJ50" s="126"/>
      <c r="MPK50" s="126"/>
      <c r="MPL50" s="126"/>
      <c r="MPM50" s="126"/>
      <c r="MPN50" s="126"/>
      <c r="MPO50" s="126"/>
      <c r="MPP50" s="126"/>
      <c r="MPQ50" s="126"/>
      <c r="MPR50" s="126"/>
      <c r="MPS50" s="126"/>
      <c r="MPT50" s="126"/>
      <c r="MPU50" s="126"/>
      <c r="MPV50" s="126"/>
      <c r="MPW50" s="126"/>
      <c r="MPX50" s="126"/>
      <c r="MPY50" s="126"/>
      <c r="MPZ50" s="126"/>
      <c r="MQA50" s="126"/>
      <c r="MQB50" s="126"/>
      <c r="MQC50" s="126"/>
      <c r="MQD50" s="126"/>
      <c r="MQE50" s="126"/>
      <c r="MQF50" s="126"/>
      <c r="MQG50" s="126"/>
      <c r="MQH50" s="126"/>
      <c r="MQI50" s="126"/>
      <c r="MQJ50" s="126"/>
      <c r="MQK50" s="126"/>
      <c r="MQL50" s="126"/>
      <c r="MQM50" s="126"/>
      <c r="MQN50" s="126"/>
      <c r="MQO50" s="126"/>
      <c r="MQP50" s="126"/>
      <c r="MQQ50" s="126"/>
      <c r="MQR50" s="126"/>
      <c r="MQS50" s="126"/>
      <c r="MQT50" s="126"/>
      <c r="MQU50" s="126"/>
      <c r="MQV50" s="126"/>
      <c r="MQW50" s="126"/>
      <c r="MQX50" s="126"/>
      <c r="MQY50" s="126"/>
      <c r="MQZ50" s="126"/>
      <c r="MRA50" s="126"/>
      <c r="MRB50" s="126"/>
      <c r="MRC50" s="126"/>
      <c r="MRD50" s="126"/>
      <c r="MRE50" s="126"/>
      <c r="MRF50" s="126"/>
      <c r="MRG50" s="126"/>
      <c r="MRH50" s="126"/>
      <c r="MRI50" s="126"/>
      <c r="MRJ50" s="126"/>
      <c r="MRK50" s="126"/>
      <c r="MRL50" s="126"/>
      <c r="MRM50" s="126"/>
      <c r="MRN50" s="126"/>
      <c r="MRO50" s="126"/>
      <c r="MRP50" s="126"/>
      <c r="MRQ50" s="126"/>
      <c r="MRR50" s="126"/>
      <c r="MRS50" s="126"/>
      <c r="MRT50" s="126"/>
      <c r="MRU50" s="126"/>
      <c r="MRV50" s="126"/>
      <c r="MRW50" s="126"/>
      <c r="MRX50" s="126"/>
      <c r="MRY50" s="126"/>
      <c r="MRZ50" s="126"/>
      <c r="MSA50" s="126"/>
      <c r="MSB50" s="126"/>
      <c r="MSC50" s="126"/>
      <c r="MSD50" s="126"/>
      <c r="MSE50" s="126"/>
      <c r="MSF50" s="126"/>
      <c r="MSG50" s="126"/>
      <c r="MSH50" s="126"/>
      <c r="MSI50" s="126"/>
      <c r="MSJ50" s="126"/>
      <c r="MSK50" s="126"/>
      <c r="MSL50" s="126"/>
      <c r="MSM50" s="126"/>
      <c r="MSN50" s="126"/>
      <c r="MSO50" s="126"/>
      <c r="MSP50" s="126"/>
      <c r="MSQ50" s="126"/>
      <c r="MSR50" s="126"/>
      <c r="MSS50" s="126"/>
      <c r="MST50" s="126"/>
      <c r="MSU50" s="126"/>
      <c r="MSV50" s="126"/>
      <c r="MSW50" s="126"/>
      <c r="MSX50" s="126"/>
      <c r="MSY50" s="126"/>
      <c r="MSZ50" s="126"/>
      <c r="MTA50" s="126"/>
      <c r="MTB50" s="126"/>
      <c r="MTC50" s="126"/>
      <c r="MTD50" s="126"/>
      <c r="MTE50" s="126"/>
      <c r="MTF50" s="126"/>
      <c r="MTG50" s="126"/>
      <c r="MTH50" s="126"/>
      <c r="MTI50" s="126"/>
      <c r="MTJ50" s="126"/>
      <c r="MTK50" s="126"/>
      <c r="MTL50" s="126"/>
      <c r="MTM50" s="126"/>
      <c r="MTN50" s="126"/>
      <c r="MTO50" s="126"/>
      <c r="MTP50" s="126"/>
      <c r="MTQ50" s="126"/>
      <c r="MTR50" s="126"/>
      <c r="MTS50" s="126"/>
      <c r="MTT50" s="126"/>
      <c r="MTU50" s="126"/>
      <c r="MTV50" s="126"/>
      <c r="MTW50" s="126"/>
      <c r="MTX50" s="126"/>
      <c r="MTY50" s="126"/>
      <c r="MTZ50" s="126"/>
      <c r="MUA50" s="126"/>
      <c r="MUB50" s="126"/>
      <c r="MUC50" s="126"/>
      <c r="MUD50" s="126"/>
      <c r="MUE50" s="126"/>
      <c r="MUF50" s="126"/>
      <c r="MUG50" s="126"/>
      <c r="MUH50" s="126"/>
      <c r="MUI50" s="126"/>
      <c r="MUJ50" s="126"/>
      <c r="MUK50" s="126"/>
      <c r="MUL50" s="126"/>
      <c r="MUM50" s="126"/>
      <c r="MUN50" s="126"/>
      <c r="MUO50" s="126"/>
      <c r="MUP50" s="126"/>
      <c r="MUQ50" s="126"/>
      <c r="MUR50" s="126"/>
      <c r="MUS50" s="126"/>
      <c r="MUT50" s="126"/>
      <c r="MUU50" s="126"/>
      <c r="MUV50" s="126"/>
      <c r="MUW50" s="126"/>
      <c r="MUX50" s="126"/>
      <c r="MUY50" s="126"/>
      <c r="MUZ50" s="126"/>
      <c r="MVA50" s="126"/>
      <c r="MVB50" s="126"/>
      <c r="MVC50" s="126"/>
      <c r="MVD50" s="126"/>
      <c r="MVE50" s="126"/>
      <c r="MVF50" s="126"/>
      <c r="MVG50" s="126"/>
      <c r="MVH50" s="126"/>
      <c r="MVI50" s="126"/>
      <c r="MVJ50" s="126"/>
      <c r="MVK50" s="126"/>
      <c r="MVL50" s="126"/>
      <c r="MVM50" s="126"/>
      <c r="MVN50" s="126"/>
      <c r="MVO50" s="126"/>
      <c r="MVP50" s="126"/>
      <c r="MVQ50" s="126"/>
      <c r="MVR50" s="126"/>
      <c r="MVS50" s="126"/>
      <c r="MVT50" s="126"/>
      <c r="MVU50" s="126"/>
      <c r="MVV50" s="126"/>
      <c r="MVW50" s="126"/>
      <c r="MVX50" s="126"/>
      <c r="MVY50" s="126"/>
      <c r="MVZ50" s="126"/>
      <c r="MWA50" s="126"/>
      <c r="MWB50" s="126"/>
      <c r="MWC50" s="126"/>
      <c r="MWD50" s="126"/>
      <c r="MWE50" s="126"/>
      <c r="MWF50" s="126"/>
      <c r="MWG50" s="126"/>
      <c r="MWH50" s="126"/>
      <c r="MWI50" s="126"/>
      <c r="MWJ50" s="126"/>
      <c r="MWK50" s="126"/>
      <c r="MWL50" s="126"/>
      <c r="MWM50" s="126"/>
      <c r="MWN50" s="126"/>
      <c r="MWO50" s="126"/>
      <c r="MWP50" s="126"/>
      <c r="MWQ50" s="126"/>
      <c r="MWR50" s="126"/>
      <c r="MWS50" s="126"/>
      <c r="MWT50" s="126"/>
      <c r="MWU50" s="126"/>
      <c r="MWV50" s="126"/>
      <c r="MWW50" s="126"/>
      <c r="MWX50" s="126"/>
      <c r="MWY50" s="126"/>
      <c r="MWZ50" s="126"/>
      <c r="MXA50" s="126"/>
      <c r="MXB50" s="126"/>
      <c r="MXC50" s="126"/>
      <c r="MXD50" s="126"/>
      <c r="MXE50" s="126"/>
      <c r="MXF50" s="126"/>
      <c r="MXG50" s="126"/>
      <c r="MXH50" s="126"/>
      <c r="MXI50" s="126"/>
      <c r="MXJ50" s="126"/>
      <c r="MXK50" s="126"/>
      <c r="MXL50" s="126"/>
      <c r="MXM50" s="126"/>
      <c r="MXN50" s="126"/>
      <c r="MXO50" s="126"/>
      <c r="MXP50" s="126"/>
      <c r="MXQ50" s="126"/>
      <c r="MXR50" s="126"/>
      <c r="MXS50" s="126"/>
      <c r="MXT50" s="126"/>
      <c r="MXU50" s="126"/>
      <c r="MXV50" s="126"/>
      <c r="MXW50" s="126"/>
      <c r="MXX50" s="126"/>
      <c r="MXY50" s="126"/>
      <c r="MXZ50" s="126"/>
      <c r="MYA50" s="126"/>
      <c r="MYB50" s="126"/>
      <c r="MYC50" s="126"/>
      <c r="MYD50" s="126"/>
      <c r="MYE50" s="126"/>
      <c r="MYF50" s="126"/>
      <c r="MYG50" s="126"/>
      <c r="MYH50" s="126"/>
      <c r="MYI50" s="126"/>
      <c r="MYJ50" s="126"/>
      <c r="MYK50" s="126"/>
      <c r="MYL50" s="126"/>
      <c r="MYM50" s="126"/>
      <c r="MYN50" s="126"/>
      <c r="MYO50" s="126"/>
      <c r="MYP50" s="126"/>
      <c r="MYQ50" s="126"/>
      <c r="MYR50" s="126"/>
      <c r="MYS50" s="126"/>
      <c r="MYT50" s="126"/>
      <c r="MYU50" s="126"/>
      <c r="MYV50" s="126"/>
      <c r="MYW50" s="126"/>
      <c r="MYX50" s="126"/>
      <c r="MYY50" s="126"/>
      <c r="MYZ50" s="126"/>
      <c r="MZA50" s="126"/>
      <c r="MZB50" s="126"/>
      <c r="MZC50" s="126"/>
      <c r="MZD50" s="126"/>
      <c r="MZE50" s="126"/>
      <c r="MZF50" s="126"/>
      <c r="MZG50" s="126"/>
      <c r="MZH50" s="126"/>
      <c r="MZI50" s="126"/>
      <c r="MZJ50" s="126"/>
      <c r="MZK50" s="126"/>
      <c r="MZL50" s="126"/>
      <c r="MZM50" s="126"/>
      <c r="MZN50" s="126"/>
      <c r="MZO50" s="126"/>
      <c r="MZP50" s="126"/>
      <c r="MZQ50" s="126"/>
      <c r="MZR50" s="126"/>
      <c r="MZS50" s="126"/>
      <c r="MZT50" s="126"/>
      <c r="MZU50" s="126"/>
      <c r="MZV50" s="126"/>
      <c r="MZW50" s="126"/>
      <c r="MZX50" s="126"/>
      <c r="MZY50" s="126"/>
      <c r="MZZ50" s="126"/>
      <c r="NAA50" s="126"/>
      <c r="NAB50" s="126"/>
      <c r="NAC50" s="126"/>
      <c r="NAD50" s="126"/>
      <c r="NAE50" s="126"/>
      <c r="NAF50" s="126"/>
      <c r="NAG50" s="126"/>
      <c r="NAH50" s="126"/>
      <c r="NAI50" s="126"/>
      <c r="NAJ50" s="126"/>
      <c r="NAK50" s="126"/>
      <c r="NAL50" s="126"/>
      <c r="NAM50" s="126"/>
      <c r="NAN50" s="126"/>
      <c r="NAO50" s="126"/>
      <c r="NAP50" s="126"/>
      <c r="NAQ50" s="126"/>
      <c r="NAR50" s="126"/>
      <c r="NAS50" s="126"/>
      <c r="NAT50" s="126"/>
      <c r="NAU50" s="126"/>
      <c r="NAV50" s="126"/>
      <c r="NAW50" s="126"/>
      <c r="NAX50" s="126"/>
      <c r="NAY50" s="126"/>
      <c r="NAZ50" s="126"/>
      <c r="NBA50" s="126"/>
      <c r="NBB50" s="126"/>
      <c r="NBC50" s="126"/>
      <c r="NBD50" s="126"/>
      <c r="NBE50" s="126"/>
      <c r="NBF50" s="126"/>
      <c r="NBG50" s="126"/>
      <c r="NBH50" s="126"/>
      <c r="NBI50" s="126"/>
      <c r="NBJ50" s="126"/>
      <c r="NBK50" s="126"/>
      <c r="NBL50" s="126"/>
      <c r="NBM50" s="126"/>
      <c r="NBN50" s="126"/>
      <c r="NBO50" s="126"/>
      <c r="NBP50" s="126"/>
      <c r="NBQ50" s="126"/>
      <c r="NBR50" s="126"/>
      <c r="NBS50" s="126"/>
      <c r="NBT50" s="126"/>
      <c r="NBU50" s="126"/>
      <c r="NBV50" s="126"/>
      <c r="NBW50" s="126"/>
      <c r="NBX50" s="126"/>
      <c r="NBY50" s="126"/>
      <c r="NBZ50" s="126"/>
      <c r="NCA50" s="126"/>
      <c r="NCB50" s="126"/>
      <c r="NCC50" s="126"/>
      <c r="NCD50" s="126"/>
      <c r="NCE50" s="126"/>
      <c r="NCF50" s="126"/>
      <c r="NCG50" s="126"/>
      <c r="NCH50" s="126"/>
      <c r="NCI50" s="126"/>
      <c r="NCJ50" s="126"/>
      <c r="NCK50" s="126"/>
      <c r="NCL50" s="126"/>
      <c r="NCM50" s="126"/>
      <c r="NCN50" s="126"/>
      <c r="NCO50" s="126"/>
      <c r="NCP50" s="126"/>
      <c r="NCQ50" s="126"/>
      <c r="NCR50" s="126"/>
      <c r="NCS50" s="126"/>
      <c r="NCT50" s="126"/>
      <c r="NCU50" s="126"/>
      <c r="NCV50" s="126"/>
      <c r="NCW50" s="126"/>
      <c r="NCX50" s="126"/>
      <c r="NCY50" s="126"/>
      <c r="NCZ50" s="126"/>
      <c r="NDA50" s="126"/>
      <c r="NDB50" s="126"/>
      <c r="NDC50" s="126"/>
      <c r="NDD50" s="126"/>
      <c r="NDE50" s="126"/>
      <c r="NDF50" s="126"/>
      <c r="NDG50" s="126"/>
      <c r="NDH50" s="126"/>
      <c r="NDI50" s="126"/>
      <c r="NDJ50" s="126"/>
      <c r="NDK50" s="126"/>
      <c r="NDL50" s="126"/>
      <c r="NDM50" s="126"/>
      <c r="NDN50" s="126"/>
      <c r="NDO50" s="126"/>
      <c r="NDP50" s="126"/>
      <c r="NDQ50" s="126"/>
      <c r="NDR50" s="126"/>
      <c r="NDS50" s="126"/>
      <c r="NDT50" s="126"/>
      <c r="NDU50" s="126"/>
      <c r="NDV50" s="126"/>
      <c r="NDW50" s="126"/>
      <c r="NDX50" s="126"/>
      <c r="NDY50" s="126"/>
      <c r="NDZ50" s="126"/>
      <c r="NEA50" s="126"/>
      <c r="NEB50" s="126"/>
      <c r="NEC50" s="126"/>
      <c r="NED50" s="126"/>
      <c r="NEE50" s="126"/>
      <c r="NEF50" s="126"/>
      <c r="NEG50" s="126"/>
      <c r="NEH50" s="126"/>
      <c r="NEI50" s="126"/>
      <c r="NEJ50" s="126"/>
      <c r="NEK50" s="126"/>
      <c r="NEL50" s="126"/>
      <c r="NEM50" s="126"/>
      <c r="NEN50" s="126"/>
      <c r="NEO50" s="126"/>
      <c r="NEP50" s="126"/>
      <c r="NEQ50" s="126"/>
      <c r="NER50" s="126"/>
      <c r="NES50" s="126"/>
      <c r="NET50" s="126"/>
      <c r="NEU50" s="126"/>
      <c r="NEV50" s="126"/>
      <c r="NEW50" s="126"/>
      <c r="NEX50" s="126"/>
      <c r="NEY50" s="126"/>
      <c r="NEZ50" s="126"/>
      <c r="NFA50" s="126"/>
      <c r="NFB50" s="126"/>
      <c r="NFC50" s="126"/>
      <c r="NFD50" s="126"/>
      <c r="NFE50" s="126"/>
      <c r="NFF50" s="126"/>
      <c r="NFG50" s="126"/>
      <c r="NFH50" s="126"/>
      <c r="NFI50" s="126"/>
      <c r="NFJ50" s="126"/>
      <c r="NFK50" s="126"/>
      <c r="NFL50" s="126"/>
      <c r="NFM50" s="126"/>
      <c r="NFN50" s="126"/>
      <c r="NFO50" s="126"/>
      <c r="NFP50" s="126"/>
      <c r="NFQ50" s="126"/>
      <c r="NFR50" s="126"/>
      <c r="NFS50" s="126"/>
      <c r="NFT50" s="126"/>
      <c r="NFU50" s="126"/>
      <c r="NFV50" s="126"/>
      <c r="NFW50" s="126"/>
      <c r="NFX50" s="126"/>
      <c r="NFY50" s="126"/>
      <c r="NFZ50" s="126"/>
      <c r="NGA50" s="126"/>
      <c r="NGB50" s="126"/>
      <c r="NGC50" s="126"/>
      <c r="NGD50" s="126"/>
      <c r="NGE50" s="126"/>
      <c r="NGF50" s="126"/>
      <c r="NGG50" s="126"/>
      <c r="NGH50" s="126"/>
      <c r="NGI50" s="126"/>
      <c r="NGJ50" s="126"/>
      <c r="NGK50" s="126"/>
      <c r="NGL50" s="126"/>
      <c r="NGM50" s="126"/>
      <c r="NGN50" s="126"/>
      <c r="NGO50" s="126"/>
      <c r="NGP50" s="126"/>
      <c r="NGQ50" s="126"/>
      <c r="NGR50" s="126"/>
      <c r="NGS50" s="126"/>
      <c r="NGT50" s="126"/>
      <c r="NGU50" s="126"/>
      <c r="NGV50" s="126"/>
      <c r="NGW50" s="126"/>
      <c r="NGX50" s="126"/>
      <c r="NGY50" s="126"/>
      <c r="NGZ50" s="126"/>
      <c r="NHA50" s="126"/>
      <c r="NHB50" s="126"/>
      <c r="NHC50" s="126"/>
      <c r="NHD50" s="126"/>
      <c r="NHE50" s="126"/>
      <c r="NHF50" s="126"/>
      <c r="NHG50" s="126"/>
      <c r="NHH50" s="126"/>
      <c r="NHI50" s="126"/>
      <c r="NHJ50" s="126"/>
      <c r="NHK50" s="126"/>
      <c r="NHL50" s="126"/>
      <c r="NHM50" s="126"/>
      <c r="NHN50" s="126"/>
      <c r="NHO50" s="126"/>
      <c r="NHP50" s="126"/>
      <c r="NHQ50" s="126"/>
      <c r="NHR50" s="126"/>
      <c r="NHS50" s="126"/>
      <c r="NHT50" s="126"/>
      <c r="NHU50" s="126"/>
      <c r="NHV50" s="126"/>
      <c r="NHW50" s="126"/>
      <c r="NHX50" s="126"/>
      <c r="NHY50" s="126"/>
      <c r="NHZ50" s="126"/>
      <c r="NIA50" s="126"/>
      <c r="NIB50" s="126"/>
      <c r="NIC50" s="126"/>
      <c r="NID50" s="126"/>
      <c r="NIE50" s="126"/>
      <c r="NIF50" s="126"/>
      <c r="NIG50" s="126"/>
      <c r="NIH50" s="126"/>
      <c r="NII50" s="126"/>
      <c r="NIJ50" s="126"/>
      <c r="NIK50" s="126"/>
      <c r="NIL50" s="126"/>
      <c r="NIM50" s="126"/>
      <c r="NIN50" s="126"/>
      <c r="NIO50" s="126"/>
      <c r="NIP50" s="126"/>
      <c r="NIQ50" s="126"/>
      <c r="NIR50" s="126"/>
      <c r="NIS50" s="126"/>
      <c r="NIT50" s="126"/>
      <c r="NIU50" s="126"/>
      <c r="NIV50" s="126"/>
      <c r="NIW50" s="126"/>
      <c r="NIX50" s="126"/>
      <c r="NIY50" s="126"/>
      <c r="NIZ50" s="126"/>
      <c r="NJA50" s="126"/>
      <c r="NJB50" s="126"/>
      <c r="NJC50" s="126"/>
      <c r="NJD50" s="126"/>
      <c r="NJE50" s="126"/>
      <c r="NJF50" s="126"/>
      <c r="NJG50" s="126"/>
      <c r="NJH50" s="126"/>
      <c r="NJI50" s="126"/>
      <c r="NJJ50" s="126"/>
      <c r="NJK50" s="126"/>
      <c r="NJL50" s="126"/>
      <c r="NJM50" s="126"/>
      <c r="NJN50" s="126"/>
      <c r="NJO50" s="126"/>
      <c r="NJP50" s="126"/>
      <c r="NJQ50" s="126"/>
      <c r="NJR50" s="126"/>
      <c r="NJS50" s="126"/>
      <c r="NJT50" s="126"/>
      <c r="NJU50" s="126"/>
      <c r="NJV50" s="126"/>
      <c r="NJW50" s="126"/>
      <c r="NJX50" s="126"/>
      <c r="NJY50" s="126"/>
      <c r="NJZ50" s="126"/>
      <c r="NKA50" s="126"/>
      <c r="NKB50" s="126"/>
      <c r="NKC50" s="126"/>
      <c r="NKD50" s="126"/>
      <c r="NKE50" s="126"/>
      <c r="NKF50" s="126"/>
      <c r="NKG50" s="126"/>
      <c r="NKH50" s="126"/>
      <c r="NKI50" s="126"/>
      <c r="NKJ50" s="126"/>
      <c r="NKK50" s="126"/>
      <c r="NKL50" s="126"/>
      <c r="NKM50" s="126"/>
      <c r="NKN50" s="126"/>
      <c r="NKO50" s="126"/>
      <c r="NKP50" s="126"/>
      <c r="NKQ50" s="126"/>
      <c r="NKR50" s="126"/>
      <c r="NKS50" s="126"/>
      <c r="NKT50" s="126"/>
      <c r="NKU50" s="126"/>
      <c r="NKV50" s="126"/>
      <c r="NKW50" s="126"/>
      <c r="NKX50" s="126"/>
      <c r="NKY50" s="126"/>
      <c r="NKZ50" s="126"/>
      <c r="NLA50" s="126"/>
      <c r="NLB50" s="126"/>
      <c r="NLC50" s="126"/>
      <c r="NLD50" s="126"/>
      <c r="NLE50" s="126"/>
      <c r="NLF50" s="126"/>
      <c r="NLG50" s="126"/>
      <c r="NLH50" s="126"/>
      <c r="NLI50" s="126"/>
      <c r="NLJ50" s="126"/>
      <c r="NLK50" s="126"/>
      <c r="NLL50" s="126"/>
      <c r="NLM50" s="126"/>
      <c r="NLN50" s="126"/>
      <c r="NLO50" s="126"/>
      <c r="NLP50" s="126"/>
      <c r="NLQ50" s="126"/>
      <c r="NLR50" s="126"/>
      <c r="NLS50" s="126"/>
      <c r="NLT50" s="126"/>
      <c r="NLU50" s="126"/>
      <c r="NLV50" s="126"/>
      <c r="NLW50" s="126"/>
      <c r="NLX50" s="126"/>
      <c r="NLY50" s="126"/>
      <c r="NLZ50" s="126"/>
      <c r="NMA50" s="126"/>
      <c r="NMB50" s="126"/>
      <c r="NMC50" s="126"/>
      <c r="NMD50" s="126"/>
      <c r="NME50" s="126"/>
      <c r="NMF50" s="126"/>
      <c r="NMG50" s="126"/>
      <c r="NMH50" s="126"/>
      <c r="NMI50" s="126"/>
      <c r="NMJ50" s="126"/>
      <c r="NMK50" s="126"/>
      <c r="NML50" s="126"/>
      <c r="NMM50" s="126"/>
      <c r="NMN50" s="126"/>
      <c r="NMO50" s="126"/>
      <c r="NMP50" s="126"/>
      <c r="NMQ50" s="126"/>
      <c r="NMR50" s="126"/>
      <c r="NMS50" s="126"/>
      <c r="NMT50" s="126"/>
      <c r="NMU50" s="126"/>
      <c r="NMV50" s="126"/>
      <c r="NMW50" s="126"/>
      <c r="NMX50" s="126"/>
      <c r="NMY50" s="126"/>
      <c r="NMZ50" s="126"/>
      <c r="NNA50" s="126"/>
      <c r="NNB50" s="126"/>
      <c r="NNC50" s="126"/>
      <c r="NND50" s="126"/>
      <c r="NNE50" s="126"/>
      <c r="NNF50" s="126"/>
      <c r="NNG50" s="126"/>
      <c r="NNH50" s="126"/>
      <c r="NNI50" s="126"/>
      <c r="NNJ50" s="126"/>
      <c r="NNK50" s="126"/>
      <c r="NNL50" s="126"/>
      <c r="NNM50" s="126"/>
      <c r="NNN50" s="126"/>
      <c r="NNO50" s="126"/>
      <c r="NNP50" s="126"/>
      <c r="NNQ50" s="126"/>
      <c r="NNR50" s="126"/>
      <c r="NNS50" s="126"/>
      <c r="NNT50" s="126"/>
      <c r="NNU50" s="126"/>
      <c r="NNV50" s="126"/>
      <c r="NNW50" s="126"/>
      <c r="NNX50" s="126"/>
      <c r="NNY50" s="126"/>
      <c r="NNZ50" s="126"/>
      <c r="NOA50" s="126"/>
      <c r="NOB50" s="126"/>
      <c r="NOC50" s="126"/>
      <c r="NOD50" s="126"/>
      <c r="NOE50" s="126"/>
      <c r="NOF50" s="126"/>
      <c r="NOG50" s="126"/>
      <c r="NOH50" s="126"/>
      <c r="NOI50" s="126"/>
      <c r="NOJ50" s="126"/>
      <c r="NOK50" s="126"/>
      <c r="NOL50" s="126"/>
      <c r="NOM50" s="126"/>
      <c r="NON50" s="126"/>
      <c r="NOO50" s="126"/>
      <c r="NOP50" s="126"/>
      <c r="NOQ50" s="126"/>
      <c r="NOR50" s="126"/>
      <c r="NOS50" s="126"/>
      <c r="NOT50" s="126"/>
      <c r="NOU50" s="126"/>
      <c r="NOV50" s="126"/>
      <c r="NOW50" s="126"/>
      <c r="NOX50" s="126"/>
      <c r="NOY50" s="126"/>
      <c r="NOZ50" s="126"/>
      <c r="NPA50" s="126"/>
      <c r="NPB50" s="126"/>
      <c r="NPC50" s="126"/>
      <c r="NPD50" s="126"/>
      <c r="NPE50" s="126"/>
      <c r="NPF50" s="126"/>
      <c r="NPG50" s="126"/>
      <c r="NPH50" s="126"/>
      <c r="NPI50" s="126"/>
      <c r="NPJ50" s="126"/>
      <c r="NPK50" s="126"/>
      <c r="NPL50" s="126"/>
      <c r="NPM50" s="126"/>
      <c r="NPN50" s="126"/>
      <c r="NPO50" s="126"/>
      <c r="NPP50" s="126"/>
      <c r="NPQ50" s="126"/>
      <c r="NPR50" s="126"/>
      <c r="NPS50" s="126"/>
      <c r="NPT50" s="126"/>
      <c r="NPU50" s="126"/>
      <c r="NPV50" s="126"/>
      <c r="NPW50" s="126"/>
      <c r="NPX50" s="126"/>
      <c r="NPY50" s="126"/>
      <c r="NPZ50" s="126"/>
      <c r="NQA50" s="126"/>
      <c r="NQB50" s="126"/>
      <c r="NQC50" s="126"/>
      <c r="NQD50" s="126"/>
      <c r="NQE50" s="126"/>
      <c r="NQF50" s="126"/>
      <c r="NQG50" s="126"/>
      <c r="NQH50" s="126"/>
      <c r="NQI50" s="126"/>
      <c r="NQJ50" s="126"/>
      <c r="NQK50" s="126"/>
      <c r="NQL50" s="126"/>
      <c r="NQM50" s="126"/>
      <c r="NQN50" s="126"/>
      <c r="NQO50" s="126"/>
      <c r="NQP50" s="126"/>
      <c r="NQQ50" s="126"/>
      <c r="NQR50" s="126"/>
      <c r="NQS50" s="126"/>
      <c r="NQT50" s="126"/>
      <c r="NQU50" s="126"/>
      <c r="NQV50" s="126"/>
      <c r="NQW50" s="126"/>
      <c r="NQX50" s="126"/>
      <c r="NQY50" s="126"/>
      <c r="NQZ50" s="126"/>
      <c r="NRA50" s="126"/>
      <c r="NRB50" s="126"/>
      <c r="NRC50" s="126"/>
      <c r="NRD50" s="126"/>
      <c r="NRE50" s="126"/>
      <c r="NRF50" s="126"/>
      <c r="NRG50" s="126"/>
      <c r="NRH50" s="126"/>
      <c r="NRI50" s="126"/>
      <c r="NRJ50" s="126"/>
      <c r="NRK50" s="126"/>
      <c r="NRL50" s="126"/>
      <c r="NRM50" s="126"/>
      <c r="NRN50" s="126"/>
      <c r="NRO50" s="126"/>
      <c r="NRP50" s="126"/>
      <c r="NRQ50" s="126"/>
      <c r="NRR50" s="126"/>
      <c r="NRS50" s="126"/>
      <c r="NRT50" s="126"/>
      <c r="NRU50" s="126"/>
      <c r="NRV50" s="126"/>
      <c r="NRW50" s="126"/>
      <c r="NRX50" s="126"/>
      <c r="NRY50" s="126"/>
      <c r="NRZ50" s="126"/>
      <c r="NSA50" s="126"/>
      <c r="NSB50" s="126"/>
      <c r="NSC50" s="126"/>
      <c r="NSD50" s="126"/>
      <c r="NSE50" s="126"/>
      <c r="NSF50" s="126"/>
      <c r="NSG50" s="126"/>
      <c r="NSH50" s="126"/>
      <c r="NSI50" s="126"/>
      <c r="NSJ50" s="126"/>
      <c r="NSK50" s="126"/>
      <c r="NSL50" s="126"/>
      <c r="NSM50" s="126"/>
      <c r="NSN50" s="126"/>
      <c r="NSO50" s="126"/>
      <c r="NSP50" s="126"/>
      <c r="NSQ50" s="126"/>
      <c r="NSR50" s="126"/>
      <c r="NSS50" s="126"/>
      <c r="NST50" s="126"/>
      <c r="NSU50" s="126"/>
      <c r="NSV50" s="126"/>
      <c r="NSW50" s="126"/>
      <c r="NSX50" s="126"/>
      <c r="NSY50" s="126"/>
      <c r="NSZ50" s="126"/>
      <c r="NTA50" s="126"/>
      <c r="NTB50" s="126"/>
      <c r="NTC50" s="126"/>
      <c r="NTD50" s="126"/>
      <c r="NTE50" s="126"/>
      <c r="NTF50" s="126"/>
      <c r="NTG50" s="126"/>
      <c r="NTH50" s="126"/>
      <c r="NTI50" s="126"/>
      <c r="NTJ50" s="126"/>
      <c r="NTK50" s="126"/>
      <c r="NTL50" s="126"/>
      <c r="NTM50" s="126"/>
      <c r="NTN50" s="126"/>
      <c r="NTO50" s="126"/>
      <c r="NTP50" s="126"/>
      <c r="NTQ50" s="126"/>
      <c r="NTR50" s="126"/>
      <c r="NTS50" s="126"/>
      <c r="NTT50" s="126"/>
      <c r="NTU50" s="126"/>
      <c r="NTV50" s="126"/>
      <c r="NTW50" s="126"/>
      <c r="NTX50" s="126"/>
      <c r="NTY50" s="126"/>
      <c r="NTZ50" s="126"/>
      <c r="NUA50" s="126"/>
      <c r="NUB50" s="126"/>
      <c r="NUC50" s="126"/>
      <c r="NUD50" s="126"/>
      <c r="NUE50" s="126"/>
      <c r="NUF50" s="126"/>
      <c r="NUG50" s="126"/>
      <c r="NUH50" s="126"/>
      <c r="NUI50" s="126"/>
      <c r="NUJ50" s="126"/>
      <c r="NUK50" s="126"/>
      <c r="NUL50" s="126"/>
      <c r="NUM50" s="126"/>
      <c r="NUN50" s="126"/>
      <c r="NUO50" s="126"/>
      <c r="NUP50" s="126"/>
      <c r="NUQ50" s="126"/>
      <c r="NUR50" s="126"/>
      <c r="NUS50" s="126"/>
      <c r="NUT50" s="126"/>
      <c r="NUU50" s="126"/>
      <c r="NUV50" s="126"/>
      <c r="NUW50" s="126"/>
      <c r="NUX50" s="126"/>
      <c r="NUY50" s="126"/>
      <c r="NUZ50" s="126"/>
      <c r="NVA50" s="126"/>
      <c r="NVB50" s="126"/>
      <c r="NVC50" s="126"/>
      <c r="NVD50" s="126"/>
      <c r="NVE50" s="126"/>
      <c r="NVF50" s="126"/>
      <c r="NVG50" s="126"/>
      <c r="NVH50" s="126"/>
      <c r="NVI50" s="126"/>
      <c r="NVJ50" s="126"/>
      <c r="NVK50" s="126"/>
      <c r="NVL50" s="126"/>
      <c r="NVM50" s="126"/>
      <c r="NVN50" s="126"/>
      <c r="NVO50" s="126"/>
      <c r="NVP50" s="126"/>
      <c r="NVQ50" s="126"/>
      <c r="NVR50" s="126"/>
      <c r="NVS50" s="126"/>
      <c r="NVT50" s="126"/>
      <c r="NVU50" s="126"/>
      <c r="NVV50" s="126"/>
      <c r="NVW50" s="126"/>
      <c r="NVX50" s="126"/>
      <c r="NVY50" s="126"/>
      <c r="NVZ50" s="126"/>
      <c r="NWA50" s="126"/>
      <c r="NWB50" s="126"/>
      <c r="NWC50" s="126"/>
      <c r="NWD50" s="126"/>
      <c r="NWE50" s="126"/>
      <c r="NWF50" s="126"/>
      <c r="NWG50" s="126"/>
      <c r="NWH50" s="126"/>
      <c r="NWI50" s="126"/>
      <c r="NWJ50" s="126"/>
      <c r="NWK50" s="126"/>
      <c r="NWL50" s="126"/>
      <c r="NWM50" s="126"/>
      <c r="NWN50" s="126"/>
      <c r="NWO50" s="126"/>
      <c r="NWP50" s="126"/>
      <c r="NWQ50" s="126"/>
      <c r="NWR50" s="126"/>
      <c r="NWS50" s="126"/>
      <c r="NWT50" s="126"/>
      <c r="NWU50" s="126"/>
      <c r="NWV50" s="126"/>
      <c r="NWW50" s="126"/>
      <c r="NWX50" s="126"/>
      <c r="NWY50" s="126"/>
      <c r="NWZ50" s="126"/>
      <c r="NXA50" s="126"/>
      <c r="NXB50" s="126"/>
      <c r="NXC50" s="126"/>
      <c r="NXD50" s="126"/>
      <c r="NXE50" s="126"/>
      <c r="NXF50" s="126"/>
      <c r="NXG50" s="126"/>
      <c r="NXH50" s="126"/>
      <c r="NXI50" s="126"/>
      <c r="NXJ50" s="126"/>
      <c r="NXK50" s="126"/>
      <c r="NXL50" s="126"/>
      <c r="NXM50" s="126"/>
      <c r="NXN50" s="126"/>
      <c r="NXO50" s="126"/>
      <c r="NXP50" s="126"/>
      <c r="NXQ50" s="126"/>
      <c r="NXR50" s="126"/>
      <c r="NXS50" s="126"/>
      <c r="NXT50" s="126"/>
      <c r="NXU50" s="126"/>
      <c r="NXV50" s="126"/>
      <c r="NXW50" s="126"/>
      <c r="NXX50" s="126"/>
      <c r="NXY50" s="126"/>
      <c r="NXZ50" s="126"/>
      <c r="NYA50" s="126"/>
      <c r="NYB50" s="126"/>
      <c r="NYC50" s="126"/>
      <c r="NYD50" s="126"/>
      <c r="NYE50" s="126"/>
      <c r="NYF50" s="126"/>
      <c r="NYG50" s="126"/>
      <c r="NYH50" s="126"/>
      <c r="NYI50" s="126"/>
      <c r="NYJ50" s="126"/>
      <c r="NYK50" s="126"/>
      <c r="NYL50" s="126"/>
      <c r="NYM50" s="126"/>
      <c r="NYN50" s="126"/>
      <c r="NYO50" s="126"/>
      <c r="NYP50" s="126"/>
      <c r="NYQ50" s="126"/>
      <c r="NYR50" s="126"/>
      <c r="NYS50" s="126"/>
      <c r="NYT50" s="126"/>
      <c r="NYU50" s="126"/>
      <c r="NYV50" s="126"/>
      <c r="NYW50" s="126"/>
      <c r="NYX50" s="126"/>
      <c r="NYY50" s="126"/>
      <c r="NYZ50" s="126"/>
      <c r="NZA50" s="126"/>
      <c r="NZB50" s="126"/>
      <c r="NZC50" s="126"/>
      <c r="NZD50" s="126"/>
      <c r="NZE50" s="126"/>
      <c r="NZF50" s="126"/>
      <c r="NZG50" s="126"/>
      <c r="NZH50" s="126"/>
      <c r="NZI50" s="126"/>
      <c r="NZJ50" s="126"/>
      <c r="NZK50" s="126"/>
      <c r="NZL50" s="126"/>
      <c r="NZM50" s="126"/>
      <c r="NZN50" s="126"/>
      <c r="NZO50" s="126"/>
      <c r="NZP50" s="126"/>
      <c r="NZQ50" s="126"/>
      <c r="NZR50" s="126"/>
      <c r="NZS50" s="126"/>
      <c r="NZT50" s="126"/>
      <c r="NZU50" s="126"/>
      <c r="NZV50" s="126"/>
      <c r="NZW50" s="126"/>
      <c r="NZX50" s="126"/>
      <c r="NZY50" s="126"/>
      <c r="NZZ50" s="126"/>
      <c r="OAA50" s="126"/>
      <c r="OAB50" s="126"/>
      <c r="OAC50" s="126"/>
      <c r="OAD50" s="126"/>
      <c r="OAE50" s="126"/>
      <c r="OAF50" s="126"/>
      <c r="OAG50" s="126"/>
      <c r="OAH50" s="126"/>
      <c r="OAI50" s="126"/>
      <c r="OAJ50" s="126"/>
      <c r="OAK50" s="126"/>
      <c r="OAL50" s="126"/>
      <c r="OAM50" s="126"/>
      <c r="OAN50" s="126"/>
      <c r="OAO50" s="126"/>
      <c r="OAP50" s="126"/>
      <c r="OAQ50" s="126"/>
      <c r="OAR50" s="126"/>
      <c r="OAS50" s="126"/>
      <c r="OAT50" s="126"/>
      <c r="OAU50" s="126"/>
      <c r="OAV50" s="126"/>
      <c r="OAW50" s="126"/>
      <c r="OAX50" s="126"/>
      <c r="OAY50" s="126"/>
      <c r="OAZ50" s="126"/>
      <c r="OBA50" s="126"/>
      <c r="OBB50" s="126"/>
      <c r="OBC50" s="126"/>
      <c r="OBD50" s="126"/>
      <c r="OBE50" s="126"/>
      <c r="OBF50" s="126"/>
      <c r="OBG50" s="126"/>
      <c r="OBH50" s="126"/>
      <c r="OBI50" s="126"/>
      <c r="OBJ50" s="126"/>
      <c r="OBK50" s="126"/>
      <c r="OBL50" s="126"/>
      <c r="OBM50" s="126"/>
      <c r="OBN50" s="126"/>
      <c r="OBO50" s="126"/>
      <c r="OBP50" s="126"/>
      <c r="OBQ50" s="126"/>
      <c r="OBR50" s="126"/>
      <c r="OBS50" s="126"/>
      <c r="OBT50" s="126"/>
      <c r="OBU50" s="126"/>
      <c r="OBV50" s="126"/>
      <c r="OBW50" s="126"/>
      <c r="OBX50" s="126"/>
      <c r="OBY50" s="126"/>
      <c r="OBZ50" s="126"/>
      <c r="OCA50" s="126"/>
      <c r="OCB50" s="126"/>
      <c r="OCC50" s="126"/>
      <c r="OCD50" s="126"/>
      <c r="OCE50" s="126"/>
      <c r="OCF50" s="126"/>
      <c r="OCG50" s="126"/>
      <c r="OCH50" s="126"/>
      <c r="OCI50" s="126"/>
      <c r="OCJ50" s="126"/>
      <c r="OCK50" s="126"/>
      <c r="OCL50" s="126"/>
      <c r="OCM50" s="126"/>
      <c r="OCN50" s="126"/>
      <c r="OCO50" s="126"/>
      <c r="OCP50" s="126"/>
      <c r="OCQ50" s="126"/>
      <c r="OCR50" s="126"/>
      <c r="OCS50" s="126"/>
      <c r="OCT50" s="126"/>
      <c r="OCU50" s="126"/>
      <c r="OCV50" s="126"/>
      <c r="OCW50" s="126"/>
      <c r="OCX50" s="126"/>
      <c r="OCY50" s="126"/>
      <c r="OCZ50" s="126"/>
      <c r="ODA50" s="126"/>
      <c r="ODB50" s="126"/>
      <c r="ODC50" s="126"/>
      <c r="ODD50" s="126"/>
      <c r="ODE50" s="126"/>
      <c r="ODF50" s="126"/>
      <c r="ODG50" s="126"/>
      <c r="ODH50" s="126"/>
      <c r="ODI50" s="126"/>
      <c r="ODJ50" s="126"/>
      <c r="ODK50" s="126"/>
      <c r="ODL50" s="126"/>
      <c r="ODM50" s="126"/>
      <c r="ODN50" s="126"/>
      <c r="ODO50" s="126"/>
      <c r="ODP50" s="126"/>
      <c r="ODQ50" s="126"/>
      <c r="ODR50" s="126"/>
      <c r="ODS50" s="126"/>
      <c r="ODT50" s="126"/>
      <c r="ODU50" s="126"/>
      <c r="ODV50" s="126"/>
      <c r="ODW50" s="126"/>
      <c r="ODX50" s="126"/>
      <c r="ODY50" s="126"/>
      <c r="ODZ50" s="126"/>
      <c r="OEA50" s="126"/>
      <c r="OEB50" s="126"/>
      <c r="OEC50" s="126"/>
      <c r="OED50" s="126"/>
      <c r="OEE50" s="126"/>
      <c r="OEF50" s="126"/>
      <c r="OEG50" s="126"/>
      <c r="OEH50" s="126"/>
      <c r="OEI50" s="126"/>
      <c r="OEJ50" s="126"/>
      <c r="OEK50" s="126"/>
      <c r="OEL50" s="126"/>
      <c r="OEM50" s="126"/>
      <c r="OEN50" s="126"/>
      <c r="OEO50" s="126"/>
      <c r="OEP50" s="126"/>
      <c r="OEQ50" s="126"/>
      <c r="OER50" s="126"/>
      <c r="OES50" s="126"/>
      <c r="OET50" s="126"/>
      <c r="OEU50" s="126"/>
      <c r="OEV50" s="126"/>
      <c r="OEW50" s="126"/>
      <c r="OEX50" s="126"/>
      <c r="OEY50" s="126"/>
      <c r="OEZ50" s="126"/>
      <c r="OFA50" s="126"/>
      <c r="OFB50" s="126"/>
      <c r="OFC50" s="126"/>
      <c r="OFD50" s="126"/>
      <c r="OFE50" s="126"/>
      <c r="OFF50" s="126"/>
      <c r="OFG50" s="126"/>
      <c r="OFH50" s="126"/>
      <c r="OFI50" s="126"/>
      <c r="OFJ50" s="126"/>
      <c r="OFK50" s="126"/>
      <c r="OFL50" s="126"/>
      <c r="OFM50" s="126"/>
      <c r="OFN50" s="126"/>
      <c r="OFO50" s="126"/>
      <c r="OFP50" s="126"/>
      <c r="OFQ50" s="126"/>
      <c r="OFR50" s="126"/>
      <c r="OFS50" s="126"/>
      <c r="OFT50" s="126"/>
      <c r="OFU50" s="126"/>
      <c r="OFV50" s="126"/>
      <c r="OFW50" s="126"/>
      <c r="OFX50" s="126"/>
      <c r="OFY50" s="126"/>
      <c r="OFZ50" s="126"/>
      <c r="OGA50" s="126"/>
      <c r="OGB50" s="126"/>
      <c r="OGC50" s="126"/>
      <c r="OGD50" s="126"/>
      <c r="OGE50" s="126"/>
      <c r="OGF50" s="126"/>
      <c r="OGG50" s="126"/>
      <c r="OGH50" s="126"/>
      <c r="OGI50" s="126"/>
      <c r="OGJ50" s="126"/>
      <c r="OGK50" s="126"/>
      <c r="OGL50" s="126"/>
      <c r="OGM50" s="126"/>
      <c r="OGN50" s="126"/>
      <c r="OGO50" s="126"/>
      <c r="OGP50" s="126"/>
      <c r="OGQ50" s="126"/>
      <c r="OGR50" s="126"/>
      <c r="OGS50" s="126"/>
      <c r="OGT50" s="126"/>
      <c r="OGU50" s="126"/>
      <c r="OGV50" s="126"/>
      <c r="OGW50" s="126"/>
      <c r="OGX50" s="126"/>
      <c r="OGY50" s="126"/>
      <c r="OGZ50" s="126"/>
      <c r="OHA50" s="126"/>
      <c r="OHB50" s="126"/>
      <c r="OHC50" s="126"/>
      <c r="OHD50" s="126"/>
      <c r="OHE50" s="126"/>
      <c r="OHF50" s="126"/>
      <c r="OHG50" s="126"/>
      <c r="OHH50" s="126"/>
      <c r="OHI50" s="126"/>
      <c r="OHJ50" s="126"/>
      <c r="OHK50" s="126"/>
      <c r="OHL50" s="126"/>
      <c r="OHM50" s="126"/>
      <c r="OHN50" s="126"/>
      <c r="OHO50" s="126"/>
      <c r="OHP50" s="126"/>
      <c r="OHQ50" s="126"/>
      <c r="OHR50" s="126"/>
      <c r="OHS50" s="126"/>
      <c r="OHT50" s="126"/>
      <c r="OHU50" s="126"/>
      <c r="OHV50" s="126"/>
      <c r="OHW50" s="126"/>
      <c r="OHX50" s="126"/>
      <c r="OHY50" s="126"/>
      <c r="OHZ50" s="126"/>
      <c r="OIA50" s="126"/>
      <c r="OIB50" s="126"/>
      <c r="OIC50" s="126"/>
      <c r="OID50" s="126"/>
      <c r="OIE50" s="126"/>
      <c r="OIF50" s="126"/>
      <c r="OIG50" s="126"/>
      <c r="OIH50" s="126"/>
      <c r="OII50" s="126"/>
      <c r="OIJ50" s="126"/>
      <c r="OIK50" s="126"/>
      <c r="OIL50" s="126"/>
      <c r="OIM50" s="126"/>
      <c r="OIN50" s="126"/>
      <c r="OIO50" s="126"/>
      <c r="OIP50" s="126"/>
      <c r="OIQ50" s="126"/>
      <c r="OIR50" s="126"/>
      <c r="OIS50" s="126"/>
      <c r="OIT50" s="126"/>
      <c r="OIU50" s="126"/>
      <c r="OIV50" s="126"/>
      <c r="OIW50" s="126"/>
      <c r="OIX50" s="126"/>
      <c r="OIY50" s="126"/>
      <c r="OIZ50" s="126"/>
      <c r="OJA50" s="126"/>
      <c r="OJB50" s="126"/>
      <c r="OJC50" s="126"/>
      <c r="OJD50" s="126"/>
      <c r="OJE50" s="126"/>
      <c r="OJF50" s="126"/>
      <c r="OJG50" s="126"/>
      <c r="OJH50" s="126"/>
      <c r="OJI50" s="126"/>
      <c r="OJJ50" s="126"/>
      <c r="OJK50" s="126"/>
      <c r="OJL50" s="126"/>
      <c r="OJM50" s="126"/>
      <c r="OJN50" s="126"/>
      <c r="OJO50" s="126"/>
      <c r="OJP50" s="126"/>
      <c r="OJQ50" s="126"/>
      <c r="OJR50" s="126"/>
      <c r="OJS50" s="126"/>
      <c r="OJT50" s="126"/>
      <c r="OJU50" s="126"/>
      <c r="OJV50" s="126"/>
      <c r="OJW50" s="126"/>
      <c r="OJX50" s="126"/>
      <c r="OJY50" s="126"/>
      <c r="OJZ50" s="126"/>
      <c r="OKA50" s="126"/>
      <c r="OKB50" s="126"/>
      <c r="OKC50" s="126"/>
      <c r="OKD50" s="126"/>
      <c r="OKE50" s="126"/>
      <c r="OKF50" s="126"/>
      <c r="OKG50" s="126"/>
      <c r="OKH50" s="126"/>
      <c r="OKI50" s="126"/>
      <c r="OKJ50" s="126"/>
      <c r="OKK50" s="126"/>
      <c r="OKL50" s="126"/>
      <c r="OKM50" s="126"/>
      <c r="OKN50" s="126"/>
      <c r="OKO50" s="126"/>
      <c r="OKP50" s="126"/>
      <c r="OKQ50" s="126"/>
      <c r="OKR50" s="126"/>
      <c r="OKS50" s="126"/>
      <c r="OKT50" s="126"/>
      <c r="OKU50" s="126"/>
      <c r="OKV50" s="126"/>
      <c r="OKW50" s="126"/>
      <c r="OKX50" s="126"/>
      <c r="OKY50" s="126"/>
      <c r="OKZ50" s="126"/>
      <c r="OLA50" s="126"/>
      <c r="OLB50" s="126"/>
      <c r="OLC50" s="126"/>
      <c r="OLD50" s="126"/>
      <c r="OLE50" s="126"/>
      <c r="OLF50" s="126"/>
      <c r="OLG50" s="126"/>
      <c r="OLH50" s="126"/>
      <c r="OLI50" s="126"/>
      <c r="OLJ50" s="126"/>
      <c r="OLK50" s="126"/>
      <c r="OLL50" s="126"/>
      <c r="OLM50" s="126"/>
      <c r="OLN50" s="126"/>
      <c r="OLO50" s="126"/>
      <c r="OLP50" s="126"/>
      <c r="OLQ50" s="126"/>
      <c r="OLR50" s="126"/>
      <c r="OLS50" s="126"/>
      <c r="OLT50" s="126"/>
      <c r="OLU50" s="126"/>
      <c r="OLV50" s="126"/>
      <c r="OLW50" s="126"/>
      <c r="OLX50" s="126"/>
      <c r="OLY50" s="126"/>
      <c r="OLZ50" s="126"/>
      <c r="OMA50" s="126"/>
      <c r="OMB50" s="126"/>
      <c r="OMC50" s="126"/>
      <c r="OMD50" s="126"/>
      <c r="OME50" s="126"/>
      <c r="OMF50" s="126"/>
      <c r="OMG50" s="126"/>
      <c r="OMH50" s="126"/>
      <c r="OMI50" s="126"/>
      <c r="OMJ50" s="126"/>
      <c r="OMK50" s="126"/>
      <c r="OML50" s="126"/>
      <c r="OMM50" s="126"/>
      <c r="OMN50" s="126"/>
      <c r="OMO50" s="126"/>
      <c r="OMP50" s="126"/>
      <c r="OMQ50" s="126"/>
      <c r="OMR50" s="126"/>
      <c r="OMS50" s="126"/>
      <c r="OMT50" s="126"/>
      <c r="OMU50" s="126"/>
      <c r="OMV50" s="126"/>
      <c r="OMW50" s="126"/>
      <c r="OMX50" s="126"/>
      <c r="OMY50" s="126"/>
      <c r="OMZ50" s="126"/>
      <c r="ONA50" s="126"/>
      <c r="ONB50" s="126"/>
      <c r="ONC50" s="126"/>
      <c r="OND50" s="126"/>
      <c r="ONE50" s="126"/>
      <c r="ONF50" s="126"/>
      <c r="ONG50" s="126"/>
      <c r="ONH50" s="126"/>
      <c r="ONI50" s="126"/>
      <c r="ONJ50" s="126"/>
      <c r="ONK50" s="126"/>
      <c r="ONL50" s="126"/>
      <c r="ONM50" s="126"/>
      <c r="ONN50" s="126"/>
      <c r="ONO50" s="126"/>
      <c r="ONP50" s="126"/>
      <c r="ONQ50" s="126"/>
      <c r="ONR50" s="126"/>
      <c r="ONS50" s="126"/>
      <c r="ONT50" s="126"/>
      <c r="ONU50" s="126"/>
      <c r="ONV50" s="126"/>
      <c r="ONW50" s="126"/>
      <c r="ONX50" s="126"/>
      <c r="ONY50" s="126"/>
      <c r="ONZ50" s="126"/>
      <c r="OOA50" s="126"/>
      <c r="OOB50" s="126"/>
      <c r="OOC50" s="126"/>
      <c r="OOD50" s="126"/>
      <c r="OOE50" s="126"/>
      <c r="OOF50" s="126"/>
      <c r="OOG50" s="126"/>
      <c r="OOH50" s="126"/>
      <c r="OOI50" s="126"/>
      <c r="OOJ50" s="126"/>
      <c r="OOK50" s="126"/>
      <c r="OOL50" s="126"/>
      <c r="OOM50" s="126"/>
      <c r="OON50" s="126"/>
      <c r="OOO50" s="126"/>
      <c r="OOP50" s="126"/>
      <c r="OOQ50" s="126"/>
      <c r="OOR50" s="126"/>
      <c r="OOS50" s="126"/>
      <c r="OOT50" s="126"/>
      <c r="OOU50" s="126"/>
      <c r="OOV50" s="126"/>
      <c r="OOW50" s="126"/>
      <c r="OOX50" s="126"/>
      <c r="OOY50" s="126"/>
      <c r="OOZ50" s="126"/>
      <c r="OPA50" s="126"/>
      <c r="OPB50" s="126"/>
      <c r="OPC50" s="126"/>
      <c r="OPD50" s="126"/>
      <c r="OPE50" s="126"/>
      <c r="OPF50" s="126"/>
      <c r="OPG50" s="126"/>
      <c r="OPH50" s="126"/>
      <c r="OPI50" s="126"/>
      <c r="OPJ50" s="126"/>
      <c r="OPK50" s="126"/>
      <c r="OPL50" s="126"/>
      <c r="OPM50" s="126"/>
      <c r="OPN50" s="126"/>
      <c r="OPO50" s="126"/>
      <c r="OPP50" s="126"/>
      <c r="OPQ50" s="126"/>
      <c r="OPR50" s="126"/>
      <c r="OPS50" s="126"/>
      <c r="OPT50" s="126"/>
      <c r="OPU50" s="126"/>
      <c r="OPV50" s="126"/>
      <c r="OPW50" s="126"/>
      <c r="OPX50" s="126"/>
      <c r="OPY50" s="126"/>
      <c r="OPZ50" s="126"/>
      <c r="OQA50" s="126"/>
      <c r="OQB50" s="126"/>
      <c r="OQC50" s="126"/>
      <c r="OQD50" s="126"/>
      <c r="OQE50" s="126"/>
      <c r="OQF50" s="126"/>
      <c r="OQG50" s="126"/>
      <c r="OQH50" s="126"/>
      <c r="OQI50" s="126"/>
      <c r="OQJ50" s="126"/>
      <c r="OQK50" s="126"/>
      <c r="OQL50" s="126"/>
      <c r="OQM50" s="126"/>
      <c r="OQN50" s="126"/>
      <c r="OQO50" s="126"/>
      <c r="OQP50" s="126"/>
      <c r="OQQ50" s="126"/>
      <c r="OQR50" s="126"/>
      <c r="OQS50" s="126"/>
      <c r="OQT50" s="126"/>
      <c r="OQU50" s="126"/>
      <c r="OQV50" s="126"/>
      <c r="OQW50" s="126"/>
      <c r="OQX50" s="126"/>
      <c r="OQY50" s="126"/>
      <c r="OQZ50" s="126"/>
      <c r="ORA50" s="126"/>
      <c r="ORB50" s="126"/>
      <c r="ORC50" s="126"/>
      <c r="ORD50" s="126"/>
      <c r="ORE50" s="126"/>
      <c r="ORF50" s="126"/>
      <c r="ORG50" s="126"/>
      <c r="ORH50" s="126"/>
      <c r="ORI50" s="126"/>
      <c r="ORJ50" s="126"/>
      <c r="ORK50" s="126"/>
      <c r="ORL50" s="126"/>
      <c r="ORM50" s="126"/>
      <c r="ORN50" s="126"/>
      <c r="ORO50" s="126"/>
      <c r="ORP50" s="126"/>
      <c r="ORQ50" s="126"/>
      <c r="ORR50" s="126"/>
      <c r="ORS50" s="126"/>
      <c r="ORT50" s="126"/>
      <c r="ORU50" s="126"/>
      <c r="ORV50" s="126"/>
      <c r="ORW50" s="126"/>
      <c r="ORX50" s="126"/>
      <c r="ORY50" s="126"/>
      <c r="ORZ50" s="126"/>
      <c r="OSA50" s="126"/>
      <c r="OSB50" s="126"/>
      <c r="OSC50" s="126"/>
      <c r="OSD50" s="126"/>
      <c r="OSE50" s="126"/>
      <c r="OSF50" s="126"/>
      <c r="OSG50" s="126"/>
      <c r="OSH50" s="126"/>
      <c r="OSI50" s="126"/>
      <c r="OSJ50" s="126"/>
      <c r="OSK50" s="126"/>
      <c r="OSL50" s="126"/>
      <c r="OSM50" s="126"/>
      <c r="OSN50" s="126"/>
      <c r="OSO50" s="126"/>
      <c r="OSP50" s="126"/>
      <c r="OSQ50" s="126"/>
      <c r="OSR50" s="126"/>
      <c r="OSS50" s="126"/>
      <c r="OST50" s="126"/>
      <c r="OSU50" s="126"/>
      <c r="OSV50" s="126"/>
      <c r="OSW50" s="126"/>
      <c r="OSX50" s="126"/>
      <c r="OSY50" s="126"/>
      <c r="OSZ50" s="126"/>
      <c r="OTA50" s="126"/>
      <c r="OTB50" s="126"/>
      <c r="OTC50" s="126"/>
      <c r="OTD50" s="126"/>
      <c r="OTE50" s="126"/>
      <c r="OTF50" s="126"/>
      <c r="OTG50" s="126"/>
      <c r="OTH50" s="126"/>
      <c r="OTI50" s="126"/>
      <c r="OTJ50" s="126"/>
      <c r="OTK50" s="126"/>
      <c r="OTL50" s="126"/>
      <c r="OTM50" s="126"/>
      <c r="OTN50" s="126"/>
      <c r="OTO50" s="126"/>
      <c r="OTP50" s="126"/>
      <c r="OTQ50" s="126"/>
      <c r="OTR50" s="126"/>
      <c r="OTS50" s="126"/>
      <c r="OTT50" s="126"/>
      <c r="OTU50" s="126"/>
      <c r="OTV50" s="126"/>
      <c r="OTW50" s="126"/>
      <c r="OTX50" s="126"/>
      <c r="OTY50" s="126"/>
      <c r="OTZ50" s="126"/>
      <c r="OUA50" s="126"/>
      <c r="OUB50" s="126"/>
      <c r="OUC50" s="126"/>
      <c r="OUD50" s="126"/>
      <c r="OUE50" s="126"/>
      <c r="OUF50" s="126"/>
      <c r="OUG50" s="126"/>
      <c r="OUH50" s="126"/>
      <c r="OUI50" s="126"/>
      <c r="OUJ50" s="126"/>
      <c r="OUK50" s="126"/>
      <c r="OUL50" s="126"/>
      <c r="OUM50" s="126"/>
      <c r="OUN50" s="126"/>
      <c r="OUO50" s="126"/>
      <c r="OUP50" s="126"/>
      <c r="OUQ50" s="126"/>
      <c r="OUR50" s="126"/>
      <c r="OUS50" s="126"/>
      <c r="OUT50" s="126"/>
      <c r="OUU50" s="126"/>
      <c r="OUV50" s="126"/>
      <c r="OUW50" s="126"/>
      <c r="OUX50" s="126"/>
      <c r="OUY50" s="126"/>
      <c r="OUZ50" s="126"/>
      <c r="OVA50" s="126"/>
      <c r="OVB50" s="126"/>
      <c r="OVC50" s="126"/>
      <c r="OVD50" s="126"/>
      <c r="OVE50" s="126"/>
      <c r="OVF50" s="126"/>
      <c r="OVG50" s="126"/>
      <c r="OVH50" s="126"/>
      <c r="OVI50" s="126"/>
      <c r="OVJ50" s="126"/>
      <c r="OVK50" s="126"/>
      <c r="OVL50" s="126"/>
      <c r="OVM50" s="126"/>
      <c r="OVN50" s="126"/>
      <c r="OVO50" s="126"/>
      <c r="OVP50" s="126"/>
      <c r="OVQ50" s="126"/>
      <c r="OVR50" s="126"/>
      <c r="OVS50" s="126"/>
      <c r="OVT50" s="126"/>
      <c r="OVU50" s="126"/>
      <c r="OVV50" s="126"/>
      <c r="OVW50" s="126"/>
      <c r="OVX50" s="126"/>
      <c r="OVY50" s="126"/>
      <c r="OVZ50" s="126"/>
      <c r="OWA50" s="126"/>
      <c r="OWB50" s="126"/>
      <c r="OWC50" s="126"/>
      <c r="OWD50" s="126"/>
      <c r="OWE50" s="126"/>
      <c r="OWF50" s="126"/>
      <c r="OWG50" s="126"/>
      <c r="OWH50" s="126"/>
      <c r="OWI50" s="126"/>
      <c r="OWJ50" s="126"/>
      <c r="OWK50" s="126"/>
      <c r="OWL50" s="126"/>
      <c r="OWM50" s="126"/>
      <c r="OWN50" s="126"/>
      <c r="OWO50" s="126"/>
      <c r="OWP50" s="126"/>
      <c r="OWQ50" s="126"/>
      <c r="OWR50" s="126"/>
      <c r="OWS50" s="126"/>
      <c r="OWT50" s="126"/>
      <c r="OWU50" s="126"/>
      <c r="OWV50" s="126"/>
      <c r="OWW50" s="126"/>
      <c r="OWX50" s="126"/>
      <c r="OWY50" s="126"/>
      <c r="OWZ50" s="126"/>
      <c r="OXA50" s="126"/>
      <c r="OXB50" s="126"/>
      <c r="OXC50" s="126"/>
      <c r="OXD50" s="126"/>
      <c r="OXE50" s="126"/>
      <c r="OXF50" s="126"/>
      <c r="OXG50" s="126"/>
      <c r="OXH50" s="126"/>
      <c r="OXI50" s="126"/>
      <c r="OXJ50" s="126"/>
      <c r="OXK50" s="126"/>
      <c r="OXL50" s="126"/>
      <c r="OXM50" s="126"/>
      <c r="OXN50" s="126"/>
      <c r="OXO50" s="126"/>
      <c r="OXP50" s="126"/>
      <c r="OXQ50" s="126"/>
      <c r="OXR50" s="126"/>
      <c r="OXS50" s="126"/>
      <c r="OXT50" s="126"/>
      <c r="OXU50" s="126"/>
      <c r="OXV50" s="126"/>
      <c r="OXW50" s="126"/>
      <c r="OXX50" s="126"/>
      <c r="OXY50" s="126"/>
      <c r="OXZ50" s="126"/>
      <c r="OYA50" s="126"/>
      <c r="OYB50" s="126"/>
      <c r="OYC50" s="126"/>
      <c r="OYD50" s="126"/>
      <c r="OYE50" s="126"/>
      <c r="OYF50" s="126"/>
      <c r="OYG50" s="126"/>
      <c r="OYH50" s="126"/>
      <c r="OYI50" s="126"/>
      <c r="OYJ50" s="126"/>
      <c r="OYK50" s="126"/>
      <c r="OYL50" s="126"/>
      <c r="OYM50" s="126"/>
      <c r="OYN50" s="126"/>
      <c r="OYO50" s="126"/>
      <c r="OYP50" s="126"/>
      <c r="OYQ50" s="126"/>
      <c r="OYR50" s="126"/>
      <c r="OYS50" s="126"/>
      <c r="OYT50" s="126"/>
      <c r="OYU50" s="126"/>
      <c r="OYV50" s="126"/>
      <c r="OYW50" s="126"/>
      <c r="OYX50" s="126"/>
      <c r="OYY50" s="126"/>
      <c r="OYZ50" s="126"/>
      <c r="OZA50" s="126"/>
      <c r="OZB50" s="126"/>
      <c r="OZC50" s="126"/>
      <c r="OZD50" s="126"/>
      <c r="OZE50" s="126"/>
      <c r="OZF50" s="126"/>
      <c r="OZG50" s="126"/>
      <c r="OZH50" s="126"/>
      <c r="OZI50" s="126"/>
      <c r="OZJ50" s="126"/>
      <c r="OZK50" s="126"/>
      <c r="OZL50" s="126"/>
      <c r="OZM50" s="126"/>
      <c r="OZN50" s="126"/>
      <c r="OZO50" s="126"/>
      <c r="OZP50" s="126"/>
      <c r="OZQ50" s="126"/>
      <c r="OZR50" s="126"/>
      <c r="OZS50" s="126"/>
      <c r="OZT50" s="126"/>
      <c r="OZU50" s="126"/>
      <c r="OZV50" s="126"/>
      <c r="OZW50" s="126"/>
      <c r="OZX50" s="126"/>
      <c r="OZY50" s="126"/>
      <c r="OZZ50" s="126"/>
      <c r="PAA50" s="126"/>
      <c r="PAB50" s="126"/>
      <c r="PAC50" s="126"/>
      <c r="PAD50" s="126"/>
      <c r="PAE50" s="126"/>
      <c r="PAF50" s="126"/>
      <c r="PAG50" s="126"/>
      <c r="PAH50" s="126"/>
      <c r="PAI50" s="126"/>
      <c r="PAJ50" s="126"/>
      <c r="PAK50" s="126"/>
      <c r="PAL50" s="126"/>
      <c r="PAM50" s="126"/>
      <c r="PAN50" s="126"/>
      <c r="PAO50" s="126"/>
      <c r="PAP50" s="126"/>
      <c r="PAQ50" s="126"/>
      <c r="PAR50" s="126"/>
      <c r="PAS50" s="126"/>
      <c r="PAT50" s="126"/>
      <c r="PAU50" s="126"/>
      <c r="PAV50" s="126"/>
      <c r="PAW50" s="126"/>
      <c r="PAX50" s="126"/>
      <c r="PAY50" s="126"/>
      <c r="PAZ50" s="126"/>
      <c r="PBA50" s="126"/>
      <c r="PBB50" s="126"/>
      <c r="PBC50" s="126"/>
      <c r="PBD50" s="126"/>
      <c r="PBE50" s="126"/>
      <c r="PBF50" s="126"/>
      <c r="PBG50" s="126"/>
      <c r="PBH50" s="126"/>
      <c r="PBI50" s="126"/>
      <c r="PBJ50" s="126"/>
      <c r="PBK50" s="126"/>
      <c r="PBL50" s="126"/>
      <c r="PBM50" s="126"/>
      <c r="PBN50" s="126"/>
      <c r="PBO50" s="126"/>
      <c r="PBP50" s="126"/>
      <c r="PBQ50" s="126"/>
      <c r="PBR50" s="126"/>
      <c r="PBS50" s="126"/>
      <c r="PBT50" s="126"/>
      <c r="PBU50" s="126"/>
      <c r="PBV50" s="126"/>
      <c r="PBW50" s="126"/>
      <c r="PBX50" s="126"/>
      <c r="PBY50" s="126"/>
      <c r="PBZ50" s="126"/>
      <c r="PCA50" s="126"/>
      <c r="PCB50" s="126"/>
      <c r="PCC50" s="126"/>
      <c r="PCD50" s="126"/>
      <c r="PCE50" s="126"/>
      <c r="PCF50" s="126"/>
      <c r="PCG50" s="126"/>
      <c r="PCH50" s="126"/>
      <c r="PCI50" s="126"/>
      <c r="PCJ50" s="126"/>
      <c r="PCK50" s="126"/>
      <c r="PCL50" s="126"/>
      <c r="PCM50" s="126"/>
      <c r="PCN50" s="126"/>
      <c r="PCO50" s="126"/>
      <c r="PCP50" s="126"/>
      <c r="PCQ50" s="126"/>
      <c r="PCR50" s="126"/>
      <c r="PCS50" s="126"/>
      <c r="PCT50" s="126"/>
      <c r="PCU50" s="126"/>
      <c r="PCV50" s="126"/>
      <c r="PCW50" s="126"/>
      <c r="PCX50" s="126"/>
      <c r="PCY50" s="126"/>
      <c r="PCZ50" s="126"/>
      <c r="PDA50" s="126"/>
      <c r="PDB50" s="126"/>
      <c r="PDC50" s="126"/>
      <c r="PDD50" s="126"/>
      <c r="PDE50" s="126"/>
      <c r="PDF50" s="126"/>
      <c r="PDG50" s="126"/>
      <c r="PDH50" s="126"/>
      <c r="PDI50" s="126"/>
      <c r="PDJ50" s="126"/>
      <c r="PDK50" s="126"/>
      <c r="PDL50" s="126"/>
      <c r="PDM50" s="126"/>
      <c r="PDN50" s="126"/>
      <c r="PDO50" s="126"/>
      <c r="PDP50" s="126"/>
      <c r="PDQ50" s="126"/>
      <c r="PDR50" s="126"/>
      <c r="PDS50" s="126"/>
      <c r="PDT50" s="126"/>
      <c r="PDU50" s="126"/>
      <c r="PDV50" s="126"/>
      <c r="PDW50" s="126"/>
      <c r="PDX50" s="126"/>
      <c r="PDY50" s="126"/>
      <c r="PDZ50" s="126"/>
      <c r="PEA50" s="126"/>
      <c r="PEB50" s="126"/>
      <c r="PEC50" s="126"/>
      <c r="PED50" s="126"/>
      <c r="PEE50" s="126"/>
      <c r="PEF50" s="126"/>
      <c r="PEG50" s="126"/>
      <c r="PEH50" s="126"/>
      <c r="PEI50" s="126"/>
      <c r="PEJ50" s="126"/>
      <c r="PEK50" s="126"/>
      <c r="PEL50" s="126"/>
      <c r="PEM50" s="126"/>
      <c r="PEN50" s="126"/>
      <c r="PEO50" s="126"/>
      <c r="PEP50" s="126"/>
      <c r="PEQ50" s="126"/>
      <c r="PER50" s="126"/>
      <c r="PES50" s="126"/>
      <c r="PET50" s="126"/>
      <c r="PEU50" s="126"/>
      <c r="PEV50" s="126"/>
      <c r="PEW50" s="126"/>
      <c r="PEX50" s="126"/>
      <c r="PEY50" s="126"/>
      <c r="PEZ50" s="126"/>
      <c r="PFA50" s="126"/>
      <c r="PFB50" s="126"/>
      <c r="PFC50" s="126"/>
      <c r="PFD50" s="126"/>
      <c r="PFE50" s="126"/>
      <c r="PFF50" s="126"/>
      <c r="PFG50" s="126"/>
      <c r="PFH50" s="126"/>
      <c r="PFI50" s="126"/>
      <c r="PFJ50" s="126"/>
      <c r="PFK50" s="126"/>
      <c r="PFL50" s="126"/>
      <c r="PFM50" s="126"/>
      <c r="PFN50" s="126"/>
      <c r="PFO50" s="126"/>
      <c r="PFP50" s="126"/>
      <c r="PFQ50" s="126"/>
      <c r="PFR50" s="126"/>
      <c r="PFS50" s="126"/>
      <c r="PFT50" s="126"/>
      <c r="PFU50" s="126"/>
      <c r="PFV50" s="126"/>
      <c r="PFW50" s="126"/>
      <c r="PFX50" s="126"/>
      <c r="PFY50" s="126"/>
      <c r="PFZ50" s="126"/>
      <c r="PGA50" s="126"/>
      <c r="PGB50" s="126"/>
      <c r="PGC50" s="126"/>
      <c r="PGD50" s="126"/>
      <c r="PGE50" s="126"/>
      <c r="PGF50" s="126"/>
      <c r="PGG50" s="126"/>
      <c r="PGH50" s="126"/>
      <c r="PGI50" s="126"/>
      <c r="PGJ50" s="126"/>
      <c r="PGK50" s="126"/>
      <c r="PGL50" s="126"/>
      <c r="PGM50" s="126"/>
      <c r="PGN50" s="126"/>
      <c r="PGO50" s="126"/>
      <c r="PGP50" s="126"/>
      <c r="PGQ50" s="126"/>
      <c r="PGR50" s="126"/>
      <c r="PGS50" s="126"/>
      <c r="PGT50" s="126"/>
      <c r="PGU50" s="126"/>
      <c r="PGV50" s="126"/>
      <c r="PGW50" s="126"/>
      <c r="PGX50" s="126"/>
      <c r="PGY50" s="126"/>
      <c r="PGZ50" s="126"/>
      <c r="PHA50" s="126"/>
      <c r="PHB50" s="126"/>
      <c r="PHC50" s="126"/>
      <c r="PHD50" s="126"/>
      <c r="PHE50" s="126"/>
      <c r="PHF50" s="126"/>
      <c r="PHG50" s="126"/>
      <c r="PHH50" s="126"/>
      <c r="PHI50" s="126"/>
      <c r="PHJ50" s="126"/>
      <c r="PHK50" s="126"/>
      <c r="PHL50" s="126"/>
      <c r="PHM50" s="126"/>
      <c r="PHN50" s="126"/>
      <c r="PHO50" s="126"/>
      <c r="PHP50" s="126"/>
      <c r="PHQ50" s="126"/>
      <c r="PHR50" s="126"/>
      <c r="PHS50" s="126"/>
      <c r="PHT50" s="126"/>
      <c r="PHU50" s="126"/>
      <c r="PHV50" s="126"/>
      <c r="PHW50" s="126"/>
      <c r="PHX50" s="126"/>
      <c r="PHY50" s="126"/>
      <c r="PHZ50" s="126"/>
      <c r="PIA50" s="126"/>
      <c r="PIB50" s="126"/>
      <c r="PIC50" s="126"/>
      <c r="PID50" s="126"/>
      <c r="PIE50" s="126"/>
      <c r="PIF50" s="126"/>
      <c r="PIG50" s="126"/>
      <c r="PIH50" s="126"/>
      <c r="PII50" s="126"/>
      <c r="PIJ50" s="126"/>
      <c r="PIK50" s="126"/>
      <c r="PIL50" s="126"/>
      <c r="PIM50" s="126"/>
      <c r="PIN50" s="126"/>
      <c r="PIO50" s="126"/>
      <c r="PIP50" s="126"/>
      <c r="PIQ50" s="126"/>
      <c r="PIR50" s="126"/>
      <c r="PIS50" s="126"/>
      <c r="PIT50" s="126"/>
      <c r="PIU50" s="126"/>
      <c r="PIV50" s="126"/>
      <c r="PIW50" s="126"/>
      <c r="PIX50" s="126"/>
      <c r="PIY50" s="126"/>
      <c r="PIZ50" s="126"/>
      <c r="PJA50" s="126"/>
      <c r="PJB50" s="126"/>
      <c r="PJC50" s="126"/>
      <c r="PJD50" s="126"/>
      <c r="PJE50" s="126"/>
      <c r="PJF50" s="126"/>
      <c r="PJG50" s="126"/>
      <c r="PJH50" s="126"/>
      <c r="PJI50" s="126"/>
      <c r="PJJ50" s="126"/>
      <c r="PJK50" s="126"/>
      <c r="PJL50" s="126"/>
      <c r="PJM50" s="126"/>
      <c r="PJN50" s="126"/>
      <c r="PJO50" s="126"/>
      <c r="PJP50" s="126"/>
      <c r="PJQ50" s="126"/>
      <c r="PJR50" s="126"/>
      <c r="PJS50" s="126"/>
      <c r="PJT50" s="126"/>
      <c r="PJU50" s="126"/>
      <c r="PJV50" s="126"/>
      <c r="PJW50" s="126"/>
      <c r="PJX50" s="126"/>
      <c r="PJY50" s="126"/>
      <c r="PJZ50" s="126"/>
      <c r="PKA50" s="126"/>
      <c r="PKB50" s="126"/>
      <c r="PKC50" s="126"/>
      <c r="PKD50" s="126"/>
      <c r="PKE50" s="126"/>
      <c r="PKF50" s="126"/>
      <c r="PKG50" s="126"/>
      <c r="PKH50" s="126"/>
      <c r="PKI50" s="126"/>
      <c r="PKJ50" s="126"/>
      <c r="PKK50" s="126"/>
      <c r="PKL50" s="126"/>
      <c r="PKM50" s="126"/>
      <c r="PKN50" s="126"/>
      <c r="PKO50" s="126"/>
      <c r="PKP50" s="126"/>
      <c r="PKQ50" s="126"/>
      <c r="PKR50" s="126"/>
      <c r="PKS50" s="126"/>
      <c r="PKT50" s="126"/>
      <c r="PKU50" s="126"/>
      <c r="PKV50" s="126"/>
      <c r="PKW50" s="126"/>
      <c r="PKX50" s="126"/>
      <c r="PKY50" s="126"/>
      <c r="PKZ50" s="126"/>
      <c r="PLA50" s="126"/>
      <c r="PLB50" s="126"/>
      <c r="PLC50" s="126"/>
      <c r="PLD50" s="126"/>
      <c r="PLE50" s="126"/>
      <c r="PLF50" s="126"/>
      <c r="PLG50" s="126"/>
      <c r="PLH50" s="126"/>
      <c r="PLI50" s="126"/>
      <c r="PLJ50" s="126"/>
      <c r="PLK50" s="126"/>
      <c r="PLL50" s="126"/>
      <c r="PLM50" s="126"/>
      <c r="PLN50" s="126"/>
      <c r="PLO50" s="126"/>
      <c r="PLP50" s="126"/>
      <c r="PLQ50" s="126"/>
      <c r="PLR50" s="126"/>
      <c r="PLS50" s="126"/>
      <c r="PLT50" s="126"/>
      <c r="PLU50" s="126"/>
      <c r="PLV50" s="126"/>
      <c r="PLW50" s="126"/>
      <c r="PLX50" s="126"/>
      <c r="PLY50" s="126"/>
      <c r="PLZ50" s="126"/>
      <c r="PMA50" s="126"/>
      <c r="PMB50" s="126"/>
      <c r="PMC50" s="126"/>
      <c r="PMD50" s="126"/>
      <c r="PME50" s="126"/>
      <c r="PMF50" s="126"/>
      <c r="PMG50" s="126"/>
      <c r="PMH50" s="126"/>
      <c r="PMI50" s="126"/>
      <c r="PMJ50" s="126"/>
      <c r="PMK50" s="126"/>
      <c r="PML50" s="126"/>
      <c r="PMM50" s="126"/>
      <c r="PMN50" s="126"/>
      <c r="PMO50" s="126"/>
      <c r="PMP50" s="126"/>
      <c r="PMQ50" s="126"/>
      <c r="PMR50" s="126"/>
      <c r="PMS50" s="126"/>
      <c r="PMT50" s="126"/>
      <c r="PMU50" s="126"/>
      <c r="PMV50" s="126"/>
      <c r="PMW50" s="126"/>
      <c r="PMX50" s="126"/>
      <c r="PMY50" s="126"/>
      <c r="PMZ50" s="126"/>
      <c r="PNA50" s="126"/>
      <c r="PNB50" s="126"/>
      <c r="PNC50" s="126"/>
      <c r="PND50" s="126"/>
      <c r="PNE50" s="126"/>
      <c r="PNF50" s="126"/>
      <c r="PNG50" s="126"/>
      <c r="PNH50" s="126"/>
      <c r="PNI50" s="126"/>
      <c r="PNJ50" s="126"/>
      <c r="PNK50" s="126"/>
      <c r="PNL50" s="126"/>
      <c r="PNM50" s="126"/>
      <c r="PNN50" s="126"/>
      <c r="PNO50" s="126"/>
      <c r="PNP50" s="126"/>
      <c r="PNQ50" s="126"/>
      <c r="PNR50" s="126"/>
      <c r="PNS50" s="126"/>
      <c r="PNT50" s="126"/>
      <c r="PNU50" s="126"/>
      <c r="PNV50" s="126"/>
      <c r="PNW50" s="126"/>
      <c r="PNX50" s="126"/>
      <c r="PNY50" s="126"/>
      <c r="PNZ50" s="126"/>
      <c r="POA50" s="126"/>
      <c r="POB50" s="126"/>
      <c r="POC50" s="126"/>
      <c r="POD50" s="126"/>
      <c r="POE50" s="126"/>
      <c r="POF50" s="126"/>
      <c r="POG50" s="126"/>
      <c r="POH50" s="126"/>
      <c r="POI50" s="126"/>
      <c r="POJ50" s="126"/>
      <c r="POK50" s="126"/>
      <c r="POL50" s="126"/>
      <c r="POM50" s="126"/>
      <c r="PON50" s="126"/>
      <c r="POO50" s="126"/>
      <c r="POP50" s="126"/>
      <c r="POQ50" s="126"/>
      <c r="POR50" s="126"/>
      <c r="POS50" s="126"/>
      <c r="POT50" s="126"/>
      <c r="POU50" s="126"/>
      <c r="POV50" s="126"/>
      <c r="POW50" s="126"/>
      <c r="POX50" s="126"/>
      <c r="POY50" s="126"/>
      <c r="POZ50" s="126"/>
      <c r="PPA50" s="126"/>
      <c r="PPB50" s="126"/>
      <c r="PPC50" s="126"/>
      <c r="PPD50" s="126"/>
      <c r="PPE50" s="126"/>
      <c r="PPF50" s="126"/>
      <c r="PPG50" s="126"/>
      <c r="PPH50" s="126"/>
      <c r="PPI50" s="126"/>
      <c r="PPJ50" s="126"/>
      <c r="PPK50" s="126"/>
      <c r="PPL50" s="126"/>
      <c r="PPM50" s="126"/>
      <c r="PPN50" s="126"/>
      <c r="PPO50" s="126"/>
      <c r="PPP50" s="126"/>
      <c r="PPQ50" s="126"/>
      <c r="PPR50" s="126"/>
      <c r="PPS50" s="126"/>
      <c r="PPT50" s="126"/>
      <c r="PPU50" s="126"/>
      <c r="PPV50" s="126"/>
      <c r="PPW50" s="126"/>
      <c r="PPX50" s="126"/>
      <c r="PPY50" s="126"/>
      <c r="PPZ50" s="126"/>
      <c r="PQA50" s="126"/>
      <c r="PQB50" s="126"/>
      <c r="PQC50" s="126"/>
      <c r="PQD50" s="126"/>
      <c r="PQE50" s="126"/>
      <c r="PQF50" s="126"/>
      <c r="PQG50" s="126"/>
      <c r="PQH50" s="126"/>
      <c r="PQI50" s="126"/>
      <c r="PQJ50" s="126"/>
      <c r="PQK50" s="126"/>
      <c r="PQL50" s="126"/>
      <c r="PQM50" s="126"/>
      <c r="PQN50" s="126"/>
      <c r="PQO50" s="126"/>
      <c r="PQP50" s="126"/>
      <c r="PQQ50" s="126"/>
      <c r="PQR50" s="126"/>
      <c r="PQS50" s="126"/>
      <c r="PQT50" s="126"/>
      <c r="PQU50" s="126"/>
      <c r="PQV50" s="126"/>
      <c r="PQW50" s="126"/>
      <c r="PQX50" s="126"/>
      <c r="PQY50" s="126"/>
      <c r="PQZ50" s="126"/>
      <c r="PRA50" s="126"/>
      <c r="PRB50" s="126"/>
      <c r="PRC50" s="126"/>
      <c r="PRD50" s="126"/>
      <c r="PRE50" s="126"/>
      <c r="PRF50" s="126"/>
      <c r="PRG50" s="126"/>
      <c r="PRH50" s="126"/>
      <c r="PRI50" s="126"/>
      <c r="PRJ50" s="126"/>
      <c r="PRK50" s="126"/>
      <c r="PRL50" s="126"/>
      <c r="PRM50" s="126"/>
      <c r="PRN50" s="126"/>
      <c r="PRO50" s="126"/>
      <c r="PRP50" s="126"/>
      <c r="PRQ50" s="126"/>
      <c r="PRR50" s="126"/>
      <c r="PRS50" s="126"/>
      <c r="PRT50" s="126"/>
      <c r="PRU50" s="126"/>
      <c r="PRV50" s="126"/>
      <c r="PRW50" s="126"/>
      <c r="PRX50" s="126"/>
      <c r="PRY50" s="126"/>
      <c r="PRZ50" s="126"/>
      <c r="PSA50" s="126"/>
      <c r="PSB50" s="126"/>
      <c r="PSC50" s="126"/>
      <c r="PSD50" s="126"/>
      <c r="PSE50" s="126"/>
      <c r="PSF50" s="126"/>
      <c r="PSG50" s="126"/>
      <c r="PSH50" s="126"/>
      <c r="PSI50" s="126"/>
      <c r="PSJ50" s="126"/>
      <c r="PSK50" s="126"/>
      <c r="PSL50" s="126"/>
      <c r="PSM50" s="126"/>
      <c r="PSN50" s="126"/>
      <c r="PSO50" s="126"/>
      <c r="PSP50" s="126"/>
      <c r="PSQ50" s="126"/>
      <c r="PSR50" s="126"/>
      <c r="PSS50" s="126"/>
      <c r="PST50" s="126"/>
      <c r="PSU50" s="126"/>
      <c r="PSV50" s="126"/>
      <c r="PSW50" s="126"/>
      <c r="PSX50" s="126"/>
      <c r="PSY50" s="126"/>
      <c r="PSZ50" s="126"/>
      <c r="PTA50" s="126"/>
      <c r="PTB50" s="126"/>
      <c r="PTC50" s="126"/>
      <c r="PTD50" s="126"/>
      <c r="PTE50" s="126"/>
      <c r="PTF50" s="126"/>
      <c r="PTG50" s="126"/>
      <c r="PTH50" s="126"/>
      <c r="PTI50" s="126"/>
      <c r="PTJ50" s="126"/>
      <c r="PTK50" s="126"/>
      <c r="PTL50" s="126"/>
      <c r="PTM50" s="126"/>
      <c r="PTN50" s="126"/>
      <c r="PTO50" s="126"/>
      <c r="PTP50" s="126"/>
      <c r="PTQ50" s="126"/>
      <c r="PTR50" s="126"/>
      <c r="PTS50" s="126"/>
      <c r="PTT50" s="126"/>
      <c r="PTU50" s="126"/>
      <c r="PTV50" s="126"/>
      <c r="PTW50" s="126"/>
      <c r="PTX50" s="126"/>
      <c r="PTY50" s="126"/>
      <c r="PTZ50" s="126"/>
      <c r="PUA50" s="126"/>
      <c r="PUB50" s="126"/>
      <c r="PUC50" s="126"/>
      <c r="PUD50" s="126"/>
      <c r="PUE50" s="126"/>
      <c r="PUF50" s="126"/>
      <c r="PUG50" s="126"/>
      <c r="PUH50" s="126"/>
      <c r="PUI50" s="126"/>
      <c r="PUJ50" s="126"/>
      <c r="PUK50" s="126"/>
      <c r="PUL50" s="126"/>
      <c r="PUM50" s="126"/>
      <c r="PUN50" s="126"/>
      <c r="PUO50" s="126"/>
      <c r="PUP50" s="126"/>
      <c r="PUQ50" s="126"/>
      <c r="PUR50" s="126"/>
      <c r="PUS50" s="126"/>
      <c r="PUT50" s="126"/>
      <c r="PUU50" s="126"/>
      <c r="PUV50" s="126"/>
      <c r="PUW50" s="126"/>
      <c r="PUX50" s="126"/>
      <c r="PUY50" s="126"/>
      <c r="PUZ50" s="126"/>
      <c r="PVA50" s="126"/>
      <c r="PVB50" s="126"/>
      <c r="PVC50" s="126"/>
      <c r="PVD50" s="126"/>
      <c r="PVE50" s="126"/>
      <c r="PVF50" s="126"/>
      <c r="PVG50" s="126"/>
      <c r="PVH50" s="126"/>
      <c r="PVI50" s="126"/>
      <c r="PVJ50" s="126"/>
      <c r="PVK50" s="126"/>
      <c r="PVL50" s="126"/>
      <c r="PVM50" s="126"/>
      <c r="PVN50" s="126"/>
      <c r="PVO50" s="126"/>
      <c r="PVP50" s="126"/>
      <c r="PVQ50" s="126"/>
      <c r="PVR50" s="126"/>
      <c r="PVS50" s="126"/>
      <c r="PVT50" s="126"/>
      <c r="PVU50" s="126"/>
      <c r="PVV50" s="126"/>
      <c r="PVW50" s="126"/>
      <c r="PVX50" s="126"/>
      <c r="PVY50" s="126"/>
      <c r="PVZ50" s="126"/>
      <c r="PWA50" s="126"/>
      <c r="PWB50" s="126"/>
      <c r="PWC50" s="126"/>
      <c r="PWD50" s="126"/>
      <c r="PWE50" s="126"/>
      <c r="PWF50" s="126"/>
      <c r="PWG50" s="126"/>
      <c r="PWH50" s="126"/>
      <c r="PWI50" s="126"/>
      <c r="PWJ50" s="126"/>
      <c r="PWK50" s="126"/>
      <c r="PWL50" s="126"/>
      <c r="PWM50" s="126"/>
      <c r="PWN50" s="126"/>
      <c r="PWO50" s="126"/>
      <c r="PWP50" s="126"/>
      <c r="PWQ50" s="126"/>
      <c r="PWR50" s="126"/>
      <c r="PWS50" s="126"/>
      <c r="PWT50" s="126"/>
      <c r="PWU50" s="126"/>
      <c r="PWV50" s="126"/>
      <c r="PWW50" s="126"/>
      <c r="PWX50" s="126"/>
      <c r="PWY50" s="126"/>
      <c r="PWZ50" s="126"/>
      <c r="PXA50" s="126"/>
      <c r="PXB50" s="126"/>
      <c r="PXC50" s="126"/>
      <c r="PXD50" s="126"/>
      <c r="PXE50" s="126"/>
      <c r="PXF50" s="126"/>
      <c r="PXG50" s="126"/>
      <c r="PXH50" s="126"/>
      <c r="PXI50" s="126"/>
      <c r="PXJ50" s="126"/>
      <c r="PXK50" s="126"/>
      <c r="PXL50" s="126"/>
      <c r="PXM50" s="126"/>
      <c r="PXN50" s="126"/>
      <c r="PXO50" s="126"/>
      <c r="PXP50" s="126"/>
      <c r="PXQ50" s="126"/>
      <c r="PXR50" s="126"/>
      <c r="PXS50" s="126"/>
      <c r="PXT50" s="126"/>
      <c r="PXU50" s="126"/>
      <c r="PXV50" s="126"/>
      <c r="PXW50" s="126"/>
      <c r="PXX50" s="126"/>
      <c r="PXY50" s="126"/>
      <c r="PXZ50" s="126"/>
      <c r="PYA50" s="126"/>
      <c r="PYB50" s="126"/>
      <c r="PYC50" s="126"/>
      <c r="PYD50" s="126"/>
      <c r="PYE50" s="126"/>
      <c r="PYF50" s="126"/>
      <c r="PYG50" s="126"/>
      <c r="PYH50" s="126"/>
      <c r="PYI50" s="126"/>
      <c r="PYJ50" s="126"/>
      <c r="PYK50" s="126"/>
      <c r="PYL50" s="126"/>
      <c r="PYM50" s="126"/>
      <c r="PYN50" s="126"/>
      <c r="PYO50" s="126"/>
      <c r="PYP50" s="126"/>
      <c r="PYQ50" s="126"/>
      <c r="PYR50" s="126"/>
      <c r="PYS50" s="126"/>
      <c r="PYT50" s="126"/>
      <c r="PYU50" s="126"/>
      <c r="PYV50" s="126"/>
      <c r="PYW50" s="126"/>
      <c r="PYX50" s="126"/>
      <c r="PYY50" s="126"/>
      <c r="PYZ50" s="126"/>
      <c r="PZA50" s="126"/>
      <c r="PZB50" s="126"/>
      <c r="PZC50" s="126"/>
      <c r="PZD50" s="126"/>
      <c r="PZE50" s="126"/>
      <c r="PZF50" s="126"/>
      <c r="PZG50" s="126"/>
      <c r="PZH50" s="126"/>
      <c r="PZI50" s="126"/>
      <c r="PZJ50" s="126"/>
      <c r="PZK50" s="126"/>
      <c r="PZL50" s="126"/>
      <c r="PZM50" s="126"/>
      <c r="PZN50" s="126"/>
      <c r="PZO50" s="126"/>
      <c r="PZP50" s="126"/>
      <c r="PZQ50" s="126"/>
      <c r="PZR50" s="126"/>
      <c r="PZS50" s="126"/>
      <c r="PZT50" s="126"/>
      <c r="PZU50" s="126"/>
      <c r="PZV50" s="126"/>
      <c r="PZW50" s="126"/>
      <c r="PZX50" s="126"/>
      <c r="PZY50" s="126"/>
      <c r="PZZ50" s="126"/>
      <c r="QAA50" s="126"/>
      <c r="QAB50" s="126"/>
      <c r="QAC50" s="126"/>
      <c r="QAD50" s="126"/>
      <c r="QAE50" s="126"/>
      <c r="QAF50" s="126"/>
      <c r="QAG50" s="126"/>
      <c r="QAH50" s="126"/>
      <c r="QAI50" s="126"/>
      <c r="QAJ50" s="126"/>
      <c r="QAK50" s="126"/>
      <c r="QAL50" s="126"/>
      <c r="QAM50" s="126"/>
      <c r="QAN50" s="126"/>
      <c r="QAO50" s="126"/>
      <c r="QAP50" s="126"/>
      <c r="QAQ50" s="126"/>
      <c r="QAR50" s="126"/>
      <c r="QAS50" s="126"/>
      <c r="QAT50" s="126"/>
      <c r="QAU50" s="126"/>
      <c r="QAV50" s="126"/>
      <c r="QAW50" s="126"/>
      <c r="QAX50" s="126"/>
      <c r="QAY50" s="126"/>
      <c r="QAZ50" s="126"/>
      <c r="QBA50" s="126"/>
      <c r="QBB50" s="126"/>
      <c r="QBC50" s="126"/>
      <c r="QBD50" s="126"/>
      <c r="QBE50" s="126"/>
      <c r="QBF50" s="126"/>
      <c r="QBG50" s="126"/>
      <c r="QBH50" s="126"/>
      <c r="QBI50" s="126"/>
      <c r="QBJ50" s="126"/>
      <c r="QBK50" s="126"/>
      <c r="QBL50" s="126"/>
      <c r="QBM50" s="126"/>
      <c r="QBN50" s="126"/>
      <c r="QBO50" s="126"/>
      <c r="QBP50" s="126"/>
      <c r="QBQ50" s="126"/>
      <c r="QBR50" s="126"/>
      <c r="QBS50" s="126"/>
      <c r="QBT50" s="126"/>
      <c r="QBU50" s="126"/>
      <c r="QBV50" s="126"/>
      <c r="QBW50" s="126"/>
      <c r="QBX50" s="126"/>
      <c r="QBY50" s="126"/>
      <c r="QBZ50" s="126"/>
      <c r="QCA50" s="126"/>
      <c r="QCB50" s="126"/>
      <c r="QCC50" s="126"/>
      <c r="QCD50" s="126"/>
      <c r="QCE50" s="126"/>
      <c r="QCF50" s="126"/>
      <c r="QCG50" s="126"/>
      <c r="QCH50" s="126"/>
      <c r="QCI50" s="126"/>
      <c r="QCJ50" s="126"/>
      <c r="QCK50" s="126"/>
      <c r="QCL50" s="126"/>
      <c r="QCM50" s="126"/>
      <c r="QCN50" s="126"/>
      <c r="QCO50" s="126"/>
      <c r="QCP50" s="126"/>
      <c r="QCQ50" s="126"/>
      <c r="QCR50" s="126"/>
      <c r="QCS50" s="126"/>
      <c r="QCT50" s="126"/>
      <c r="QCU50" s="126"/>
      <c r="QCV50" s="126"/>
      <c r="QCW50" s="126"/>
      <c r="QCX50" s="126"/>
      <c r="QCY50" s="126"/>
      <c r="QCZ50" s="126"/>
      <c r="QDA50" s="126"/>
      <c r="QDB50" s="126"/>
      <c r="QDC50" s="126"/>
      <c r="QDD50" s="126"/>
      <c r="QDE50" s="126"/>
      <c r="QDF50" s="126"/>
      <c r="QDG50" s="126"/>
      <c r="QDH50" s="126"/>
      <c r="QDI50" s="126"/>
      <c r="QDJ50" s="126"/>
      <c r="QDK50" s="126"/>
      <c r="QDL50" s="126"/>
      <c r="QDM50" s="126"/>
      <c r="QDN50" s="126"/>
      <c r="QDO50" s="126"/>
      <c r="QDP50" s="126"/>
      <c r="QDQ50" s="126"/>
      <c r="QDR50" s="126"/>
      <c r="QDS50" s="126"/>
      <c r="QDT50" s="126"/>
      <c r="QDU50" s="126"/>
      <c r="QDV50" s="126"/>
      <c r="QDW50" s="126"/>
      <c r="QDX50" s="126"/>
      <c r="QDY50" s="126"/>
      <c r="QDZ50" s="126"/>
      <c r="QEA50" s="126"/>
      <c r="QEB50" s="126"/>
      <c r="QEC50" s="126"/>
      <c r="QED50" s="126"/>
      <c r="QEE50" s="126"/>
      <c r="QEF50" s="126"/>
      <c r="QEG50" s="126"/>
      <c r="QEH50" s="126"/>
      <c r="QEI50" s="126"/>
      <c r="QEJ50" s="126"/>
      <c r="QEK50" s="126"/>
      <c r="QEL50" s="126"/>
      <c r="QEM50" s="126"/>
      <c r="QEN50" s="126"/>
      <c r="QEO50" s="126"/>
      <c r="QEP50" s="126"/>
      <c r="QEQ50" s="126"/>
      <c r="QER50" s="126"/>
      <c r="QES50" s="126"/>
      <c r="QET50" s="126"/>
      <c r="QEU50" s="126"/>
      <c r="QEV50" s="126"/>
      <c r="QEW50" s="126"/>
      <c r="QEX50" s="126"/>
      <c r="QEY50" s="126"/>
      <c r="QEZ50" s="126"/>
      <c r="QFA50" s="126"/>
      <c r="QFB50" s="126"/>
      <c r="QFC50" s="126"/>
      <c r="QFD50" s="126"/>
      <c r="QFE50" s="126"/>
      <c r="QFF50" s="126"/>
      <c r="QFG50" s="126"/>
      <c r="QFH50" s="126"/>
      <c r="QFI50" s="126"/>
      <c r="QFJ50" s="126"/>
      <c r="QFK50" s="126"/>
      <c r="QFL50" s="126"/>
      <c r="QFM50" s="126"/>
      <c r="QFN50" s="126"/>
      <c r="QFO50" s="126"/>
      <c r="QFP50" s="126"/>
      <c r="QFQ50" s="126"/>
      <c r="QFR50" s="126"/>
      <c r="QFS50" s="126"/>
      <c r="QFT50" s="126"/>
      <c r="QFU50" s="126"/>
      <c r="QFV50" s="126"/>
      <c r="QFW50" s="126"/>
      <c r="QFX50" s="126"/>
      <c r="QFY50" s="126"/>
      <c r="QFZ50" s="126"/>
      <c r="QGA50" s="126"/>
      <c r="QGB50" s="126"/>
      <c r="QGC50" s="126"/>
      <c r="QGD50" s="126"/>
      <c r="QGE50" s="126"/>
      <c r="QGF50" s="126"/>
      <c r="QGG50" s="126"/>
      <c r="QGH50" s="126"/>
      <c r="QGI50" s="126"/>
      <c r="QGJ50" s="126"/>
      <c r="QGK50" s="126"/>
      <c r="QGL50" s="126"/>
      <c r="QGM50" s="126"/>
      <c r="QGN50" s="126"/>
      <c r="QGO50" s="126"/>
      <c r="QGP50" s="126"/>
      <c r="QGQ50" s="126"/>
      <c r="QGR50" s="126"/>
      <c r="QGS50" s="126"/>
      <c r="QGT50" s="126"/>
      <c r="QGU50" s="126"/>
      <c r="QGV50" s="126"/>
      <c r="QGW50" s="126"/>
      <c r="QGX50" s="126"/>
      <c r="QGY50" s="126"/>
      <c r="QGZ50" s="126"/>
      <c r="QHA50" s="126"/>
      <c r="QHB50" s="126"/>
      <c r="QHC50" s="126"/>
      <c r="QHD50" s="126"/>
      <c r="QHE50" s="126"/>
      <c r="QHF50" s="126"/>
      <c r="QHG50" s="126"/>
      <c r="QHH50" s="126"/>
      <c r="QHI50" s="126"/>
      <c r="QHJ50" s="126"/>
      <c r="QHK50" s="126"/>
      <c r="QHL50" s="126"/>
      <c r="QHM50" s="126"/>
      <c r="QHN50" s="126"/>
      <c r="QHO50" s="126"/>
      <c r="QHP50" s="126"/>
      <c r="QHQ50" s="126"/>
      <c r="QHR50" s="126"/>
      <c r="QHS50" s="126"/>
      <c r="QHT50" s="126"/>
      <c r="QHU50" s="126"/>
      <c r="QHV50" s="126"/>
      <c r="QHW50" s="126"/>
      <c r="QHX50" s="126"/>
      <c r="QHY50" s="126"/>
      <c r="QHZ50" s="126"/>
      <c r="QIA50" s="126"/>
      <c r="QIB50" s="126"/>
      <c r="QIC50" s="126"/>
      <c r="QID50" s="126"/>
      <c r="QIE50" s="126"/>
      <c r="QIF50" s="126"/>
      <c r="QIG50" s="126"/>
      <c r="QIH50" s="126"/>
      <c r="QII50" s="126"/>
      <c r="QIJ50" s="126"/>
      <c r="QIK50" s="126"/>
      <c r="QIL50" s="126"/>
      <c r="QIM50" s="126"/>
      <c r="QIN50" s="126"/>
      <c r="QIO50" s="126"/>
      <c r="QIP50" s="126"/>
      <c r="QIQ50" s="126"/>
      <c r="QIR50" s="126"/>
      <c r="QIS50" s="126"/>
      <c r="QIT50" s="126"/>
      <c r="QIU50" s="126"/>
      <c r="QIV50" s="126"/>
      <c r="QIW50" s="126"/>
      <c r="QIX50" s="126"/>
      <c r="QIY50" s="126"/>
      <c r="QIZ50" s="126"/>
      <c r="QJA50" s="126"/>
      <c r="QJB50" s="126"/>
      <c r="QJC50" s="126"/>
      <c r="QJD50" s="126"/>
      <c r="QJE50" s="126"/>
      <c r="QJF50" s="126"/>
      <c r="QJG50" s="126"/>
      <c r="QJH50" s="126"/>
      <c r="QJI50" s="126"/>
      <c r="QJJ50" s="126"/>
      <c r="QJK50" s="126"/>
      <c r="QJL50" s="126"/>
      <c r="QJM50" s="126"/>
      <c r="QJN50" s="126"/>
      <c r="QJO50" s="126"/>
      <c r="QJP50" s="126"/>
      <c r="QJQ50" s="126"/>
      <c r="QJR50" s="126"/>
      <c r="QJS50" s="126"/>
      <c r="QJT50" s="126"/>
      <c r="QJU50" s="126"/>
      <c r="QJV50" s="126"/>
      <c r="QJW50" s="126"/>
      <c r="QJX50" s="126"/>
      <c r="QJY50" s="126"/>
      <c r="QJZ50" s="126"/>
      <c r="QKA50" s="126"/>
      <c r="QKB50" s="126"/>
      <c r="QKC50" s="126"/>
      <c r="QKD50" s="126"/>
      <c r="QKE50" s="126"/>
      <c r="QKF50" s="126"/>
      <c r="QKG50" s="126"/>
      <c r="QKH50" s="126"/>
      <c r="QKI50" s="126"/>
      <c r="QKJ50" s="126"/>
      <c r="QKK50" s="126"/>
      <c r="QKL50" s="126"/>
      <c r="QKM50" s="126"/>
      <c r="QKN50" s="126"/>
      <c r="QKO50" s="126"/>
      <c r="QKP50" s="126"/>
      <c r="QKQ50" s="126"/>
      <c r="QKR50" s="126"/>
      <c r="QKS50" s="126"/>
      <c r="QKT50" s="126"/>
      <c r="QKU50" s="126"/>
      <c r="QKV50" s="126"/>
      <c r="QKW50" s="126"/>
      <c r="QKX50" s="126"/>
      <c r="QKY50" s="126"/>
      <c r="QKZ50" s="126"/>
      <c r="QLA50" s="126"/>
      <c r="QLB50" s="126"/>
      <c r="QLC50" s="126"/>
      <c r="QLD50" s="126"/>
      <c r="QLE50" s="126"/>
      <c r="QLF50" s="126"/>
      <c r="QLG50" s="126"/>
      <c r="QLH50" s="126"/>
      <c r="QLI50" s="126"/>
      <c r="QLJ50" s="126"/>
      <c r="QLK50" s="126"/>
      <c r="QLL50" s="126"/>
      <c r="QLM50" s="126"/>
      <c r="QLN50" s="126"/>
      <c r="QLO50" s="126"/>
      <c r="QLP50" s="126"/>
      <c r="QLQ50" s="126"/>
      <c r="QLR50" s="126"/>
      <c r="QLS50" s="126"/>
      <c r="QLT50" s="126"/>
      <c r="QLU50" s="126"/>
      <c r="QLV50" s="126"/>
      <c r="QLW50" s="126"/>
      <c r="QLX50" s="126"/>
      <c r="QLY50" s="126"/>
      <c r="QLZ50" s="126"/>
      <c r="QMA50" s="126"/>
      <c r="QMB50" s="126"/>
      <c r="QMC50" s="126"/>
      <c r="QMD50" s="126"/>
      <c r="QME50" s="126"/>
      <c r="QMF50" s="126"/>
      <c r="QMG50" s="126"/>
      <c r="QMH50" s="126"/>
      <c r="QMI50" s="126"/>
      <c r="QMJ50" s="126"/>
      <c r="QMK50" s="126"/>
      <c r="QML50" s="126"/>
      <c r="QMM50" s="126"/>
      <c r="QMN50" s="126"/>
      <c r="QMO50" s="126"/>
      <c r="QMP50" s="126"/>
      <c r="QMQ50" s="126"/>
      <c r="QMR50" s="126"/>
      <c r="QMS50" s="126"/>
      <c r="QMT50" s="126"/>
      <c r="QMU50" s="126"/>
      <c r="QMV50" s="126"/>
      <c r="QMW50" s="126"/>
      <c r="QMX50" s="126"/>
      <c r="QMY50" s="126"/>
      <c r="QMZ50" s="126"/>
      <c r="QNA50" s="126"/>
      <c r="QNB50" s="126"/>
      <c r="QNC50" s="126"/>
      <c r="QND50" s="126"/>
      <c r="QNE50" s="126"/>
      <c r="QNF50" s="126"/>
      <c r="QNG50" s="126"/>
      <c r="QNH50" s="126"/>
      <c r="QNI50" s="126"/>
      <c r="QNJ50" s="126"/>
      <c r="QNK50" s="126"/>
      <c r="QNL50" s="126"/>
      <c r="QNM50" s="126"/>
      <c r="QNN50" s="126"/>
      <c r="QNO50" s="126"/>
      <c r="QNP50" s="126"/>
      <c r="QNQ50" s="126"/>
      <c r="QNR50" s="126"/>
      <c r="QNS50" s="126"/>
      <c r="QNT50" s="126"/>
      <c r="QNU50" s="126"/>
      <c r="QNV50" s="126"/>
      <c r="QNW50" s="126"/>
      <c r="QNX50" s="126"/>
      <c r="QNY50" s="126"/>
      <c r="QNZ50" s="126"/>
      <c r="QOA50" s="126"/>
      <c r="QOB50" s="126"/>
      <c r="QOC50" s="126"/>
      <c r="QOD50" s="126"/>
      <c r="QOE50" s="126"/>
      <c r="QOF50" s="126"/>
      <c r="QOG50" s="126"/>
      <c r="QOH50" s="126"/>
      <c r="QOI50" s="126"/>
      <c r="QOJ50" s="126"/>
      <c r="QOK50" s="126"/>
      <c r="QOL50" s="126"/>
      <c r="QOM50" s="126"/>
      <c r="QON50" s="126"/>
      <c r="QOO50" s="126"/>
      <c r="QOP50" s="126"/>
      <c r="QOQ50" s="126"/>
      <c r="QOR50" s="126"/>
      <c r="QOS50" s="126"/>
      <c r="QOT50" s="126"/>
      <c r="QOU50" s="126"/>
      <c r="QOV50" s="126"/>
      <c r="QOW50" s="126"/>
      <c r="QOX50" s="126"/>
      <c r="QOY50" s="126"/>
      <c r="QOZ50" s="126"/>
      <c r="QPA50" s="126"/>
      <c r="QPB50" s="126"/>
      <c r="QPC50" s="126"/>
      <c r="QPD50" s="126"/>
      <c r="QPE50" s="126"/>
      <c r="QPF50" s="126"/>
      <c r="QPG50" s="126"/>
      <c r="QPH50" s="126"/>
      <c r="QPI50" s="126"/>
      <c r="QPJ50" s="126"/>
      <c r="QPK50" s="126"/>
      <c r="QPL50" s="126"/>
      <c r="QPM50" s="126"/>
      <c r="QPN50" s="126"/>
      <c r="QPO50" s="126"/>
      <c r="QPP50" s="126"/>
      <c r="QPQ50" s="126"/>
      <c r="QPR50" s="126"/>
      <c r="QPS50" s="126"/>
      <c r="QPT50" s="126"/>
      <c r="QPU50" s="126"/>
      <c r="QPV50" s="126"/>
      <c r="QPW50" s="126"/>
      <c r="QPX50" s="126"/>
      <c r="QPY50" s="126"/>
      <c r="QPZ50" s="126"/>
      <c r="QQA50" s="126"/>
      <c r="QQB50" s="126"/>
      <c r="QQC50" s="126"/>
      <c r="QQD50" s="126"/>
      <c r="QQE50" s="126"/>
      <c r="QQF50" s="126"/>
      <c r="QQG50" s="126"/>
      <c r="QQH50" s="126"/>
      <c r="QQI50" s="126"/>
      <c r="QQJ50" s="126"/>
      <c r="QQK50" s="126"/>
      <c r="QQL50" s="126"/>
      <c r="QQM50" s="126"/>
      <c r="QQN50" s="126"/>
      <c r="QQO50" s="126"/>
      <c r="QQP50" s="126"/>
      <c r="QQQ50" s="126"/>
      <c r="QQR50" s="126"/>
      <c r="QQS50" s="126"/>
      <c r="QQT50" s="126"/>
      <c r="QQU50" s="126"/>
      <c r="QQV50" s="126"/>
      <c r="QQW50" s="126"/>
      <c r="QQX50" s="126"/>
      <c r="QQY50" s="126"/>
      <c r="QQZ50" s="126"/>
      <c r="QRA50" s="126"/>
      <c r="QRB50" s="126"/>
      <c r="QRC50" s="126"/>
      <c r="QRD50" s="126"/>
      <c r="QRE50" s="126"/>
      <c r="QRF50" s="126"/>
      <c r="QRG50" s="126"/>
      <c r="QRH50" s="126"/>
      <c r="QRI50" s="126"/>
      <c r="QRJ50" s="126"/>
      <c r="QRK50" s="126"/>
      <c r="QRL50" s="126"/>
      <c r="QRM50" s="126"/>
      <c r="QRN50" s="126"/>
      <c r="QRO50" s="126"/>
      <c r="QRP50" s="126"/>
      <c r="QRQ50" s="126"/>
      <c r="QRR50" s="126"/>
      <c r="QRS50" s="126"/>
      <c r="QRT50" s="126"/>
      <c r="QRU50" s="126"/>
      <c r="QRV50" s="126"/>
      <c r="QRW50" s="126"/>
      <c r="QRX50" s="126"/>
      <c r="QRY50" s="126"/>
      <c r="QRZ50" s="126"/>
      <c r="QSA50" s="126"/>
      <c r="QSB50" s="126"/>
      <c r="QSC50" s="126"/>
      <c r="QSD50" s="126"/>
      <c r="QSE50" s="126"/>
      <c r="QSF50" s="126"/>
      <c r="QSG50" s="126"/>
      <c r="QSH50" s="126"/>
      <c r="QSI50" s="126"/>
      <c r="QSJ50" s="126"/>
      <c r="QSK50" s="126"/>
      <c r="QSL50" s="126"/>
      <c r="QSM50" s="126"/>
      <c r="QSN50" s="126"/>
      <c r="QSO50" s="126"/>
      <c r="QSP50" s="126"/>
      <c r="QSQ50" s="126"/>
      <c r="QSR50" s="126"/>
      <c r="QSS50" s="126"/>
      <c r="QST50" s="126"/>
      <c r="QSU50" s="126"/>
      <c r="QSV50" s="126"/>
      <c r="QSW50" s="126"/>
      <c r="QSX50" s="126"/>
      <c r="QSY50" s="126"/>
      <c r="QSZ50" s="126"/>
      <c r="QTA50" s="126"/>
      <c r="QTB50" s="126"/>
      <c r="QTC50" s="126"/>
      <c r="QTD50" s="126"/>
      <c r="QTE50" s="126"/>
      <c r="QTF50" s="126"/>
      <c r="QTG50" s="126"/>
      <c r="QTH50" s="126"/>
      <c r="QTI50" s="126"/>
      <c r="QTJ50" s="126"/>
      <c r="QTK50" s="126"/>
      <c r="QTL50" s="126"/>
      <c r="QTM50" s="126"/>
      <c r="QTN50" s="126"/>
      <c r="QTO50" s="126"/>
      <c r="QTP50" s="126"/>
      <c r="QTQ50" s="126"/>
      <c r="QTR50" s="126"/>
      <c r="QTS50" s="126"/>
      <c r="QTT50" s="126"/>
      <c r="QTU50" s="126"/>
      <c r="QTV50" s="126"/>
      <c r="QTW50" s="126"/>
      <c r="QTX50" s="126"/>
      <c r="QTY50" s="126"/>
      <c r="QTZ50" s="126"/>
      <c r="QUA50" s="126"/>
      <c r="QUB50" s="126"/>
      <c r="QUC50" s="126"/>
      <c r="QUD50" s="126"/>
      <c r="QUE50" s="126"/>
      <c r="QUF50" s="126"/>
      <c r="QUG50" s="126"/>
      <c r="QUH50" s="126"/>
      <c r="QUI50" s="126"/>
      <c r="QUJ50" s="126"/>
      <c r="QUK50" s="126"/>
      <c r="QUL50" s="126"/>
      <c r="QUM50" s="126"/>
      <c r="QUN50" s="126"/>
      <c r="QUO50" s="126"/>
      <c r="QUP50" s="126"/>
      <c r="QUQ50" s="126"/>
      <c r="QUR50" s="126"/>
      <c r="QUS50" s="126"/>
      <c r="QUT50" s="126"/>
      <c r="QUU50" s="126"/>
      <c r="QUV50" s="126"/>
      <c r="QUW50" s="126"/>
      <c r="QUX50" s="126"/>
      <c r="QUY50" s="126"/>
      <c r="QUZ50" s="126"/>
      <c r="QVA50" s="126"/>
      <c r="QVB50" s="126"/>
      <c r="QVC50" s="126"/>
      <c r="QVD50" s="126"/>
      <c r="QVE50" s="126"/>
      <c r="QVF50" s="126"/>
      <c r="QVG50" s="126"/>
      <c r="QVH50" s="126"/>
      <c r="QVI50" s="126"/>
      <c r="QVJ50" s="126"/>
      <c r="QVK50" s="126"/>
      <c r="QVL50" s="126"/>
      <c r="QVM50" s="126"/>
      <c r="QVN50" s="126"/>
      <c r="QVO50" s="126"/>
      <c r="QVP50" s="126"/>
      <c r="QVQ50" s="126"/>
      <c r="QVR50" s="126"/>
      <c r="QVS50" s="126"/>
      <c r="QVT50" s="126"/>
      <c r="QVU50" s="126"/>
      <c r="QVV50" s="126"/>
      <c r="QVW50" s="126"/>
      <c r="QVX50" s="126"/>
      <c r="QVY50" s="126"/>
      <c r="QVZ50" s="126"/>
      <c r="QWA50" s="126"/>
      <c r="QWB50" s="126"/>
      <c r="QWC50" s="126"/>
      <c r="QWD50" s="126"/>
      <c r="QWE50" s="126"/>
      <c r="QWF50" s="126"/>
      <c r="QWG50" s="126"/>
      <c r="QWH50" s="126"/>
      <c r="QWI50" s="126"/>
      <c r="QWJ50" s="126"/>
      <c r="QWK50" s="126"/>
      <c r="QWL50" s="126"/>
      <c r="QWM50" s="126"/>
      <c r="QWN50" s="126"/>
      <c r="QWO50" s="126"/>
      <c r="QWP50" s="126"/>
      <c r="QWQ50" s="126"/>
      <c r="QWR50" s="126"/>
      <c r="QWS50" s="126"/>
      <c r="QWT50" s="126"/>
      <c r="QWU50" s="126"/>
      <c r="QWV50" s="126"/>
      <c r="QWW50" s="126"/>
      <c r="QWX50" s="126"/>
      <c r="QWY50" s="126"/>
      <c r="QWZ50" s="126"/>
      <c r="QXA50" s="126"/>
      <c r="QXB50" s="126"/>
      <c r="QXC50" s="126"/>
      <c r="QXD50" s="126"/>
      <c r="QXE50" s="126"/>
      <c r="QXF50" s="126"/>
      <c r="QXG50" s="126"/>
      <c r="QXH50" s="126"/>
      <c r="QXI50" s="126"/>
      <c r="QXJ50" s="126"/>
      <c r="QXK50" s="126"/>
      <c r="QXL50" s="126"/>
      <c r="QXM50" s="126"/>
      <c r="QXN50" s="126"/>
      <c r="QXO50" s="126"/>
      <c r="QXP50" s="126"/>
      <c r="QXQ50" s="126"/>
      <c r="QXR50" s="126"/>
      <c r="QXS50" s="126"/>
      <c r="QXT50" s="126"/>
      <c r="QXU50" s="126"/>
      <c r="QXV50" s="126"/>
      <c r="QXW50" s="126"/>
      <c r="QXX50" s="126"/>
      <c r="QXY50" s="126"/>
      <c r="QXZ50" s="126"/>
      <c r="QYA50" s="126"/>
      <c r="QYB50" s="126"/>
      <c r="QYC50" s="126"/>
      <c r="QYD50" s="126"/>
      <c r="QYE50" s="126"/>
      <c r="QYF50" s="126"/>
      <c r="QYG50" s="126"/>
      <c r="QYH50" s="126"/>
      <c r="QYI50" s="126"/>
      <c r="QYJ50" s="126"/>
      <c r="QYK50" s="126"/>
      <c r="QYL50" s="126"/>
      <c r="QYM50" s="126"/>
      <c r="QYN50" s="126"/>
      <c r="QYO50" s="126"/>
      <c r="QYP50" s="126"/>
      <c r="QYQ50" s="126"/>
      <c r="QYR50" s="126"/>
      <c r="QYS50" s="126"/>
      <c r="QYT50" s="126"/>
      <c r="QYU50" s="126"/>
      <c r="QYV50" s="126"/>
      <c r="QYW50" s="126"/>
      <c r="QYX50" s="126"/>
      <c r="QYY50" s="126"/>
      <c r="QYZ50" s="126"/>
      <c r="QZA50" s="126"/>
      <c r="QZB50" s="126"/>
      <c r="QZC50" s="126"/>
      <c r="QZD50" s="126"/>
      <c r="QZE50" s="126"/>
      <c r="QZF50" s="126"/>
      <c r="QZG50" s="126"/>
      <c r="QZH50" s="126"/>
      <c r="QZI50" s="126"/>
      <c r="QZJ50" s="126"/>
      <c r="QZK50" s="126"/>
      <c r="QZL50" s="126"/>
      <c r="QZM50" s="126"/>
      <c r="QZN50" s="126"/>
      <c r="QZO50" s="126"/>
      <c r="QZP50" s="126"/>
      <c r="QZQ50" s="126"/>
      <c r="QZR50" s="126"/>
      <c r="QZS50" s="126"/>
      <c r="QZT50" s="126"/>
      <c r="QZU50" s="126"/>
      <c r="QZV50" s="126"/>
      <c r="QZW50" s="126"/>
      <c r="QZX50" s="126"/>
      <c r="QZY50" s="126"/>
      <c r="QZZ50" s="126"/>
      <c r="RAA50" s="126"/>
      <c r="RAB50" s="126"/>
      <c r="RAC50" s="126"/>
      <c r="RAD50" s="126"/>
      <c r="RAE50" s="126"/>
      <c r="RAF50" s="126"/>
      <c r="RAG50" s="126"/>
      <c r="RAH50" s="126"/>
      <c r="RAI50" s="126"/>
      <c r="RAJ50" s="126"/>
      <c r="RAK50" s="126"/>
      <c r="RAL50" s="126"/>
      <c r="RAM50" s="126"/>
      <c r="RAN50" s="126"/>
      <c r="RAO50" s="126"/>
      <c r="RAP50" s="126"/>
      <c r="RAQ50" s="126"/>
      <c r="RAR50" s="126"/>
      <c r="RAS50" s="126"/>
      <c r="RAT50" s="126"/>
      <c r="RAU50" s="126"/>
      <c r="RAV50" s="126"/>
      <c r="RAW50" s="126"/>
      <c r="RAX50" s="126"/>
      <c r="RAY50" s="126"/>
      <c r="RAZ50" s="126"/>
      <c r="RBA50" s="126"/>
      <c r="RBB50" s="126"/>
      <c r="RBC50" s="126"/>
      <c r="RBD50" s="126"/>
      <c r="RBE50" s="126"/>
      <c r="RBF50" s="126"/>
      <c r="RBG50" s="126"/>
      <c r="RBH50" s="126"/>
      <c r="RBI50" s="126"/>
      <c r="RBJ50" s="126"/>
      <c r="RBK50" s="126"/>
      <c r="RBL50" s="126"/>
      <c r="RBM50" s="126"/>
      <c r="RBN50" s="126"/>
      <c r="RBO50" s="126"/>
      <c r="RBP50" s="126"/>
      <c r="RBQ50" s="126"/>
      <c r="RBR50" s="126"/>
      <c r="RBS50" s="126"/>
      <c r="RBT50" s="126"/>
      <c r="RBU50" s="126"/>
      <c r="RBV50" s="126"/>
      <c r="RBW50" s="126"/>
      <c r="RBX50" s="126"/>
      <c r="RBY50" s="126"/>
      <c r="RBZ50" s="126"/>
      <c r="RCA50" s="126"/>
      <c r="RCB50" s="126"/>
      <c r="RCC50" s="126"/>
      <c r="RCD50" s="126"/>
      <c r="RCE50" s="126"/>
      <c r="RCF50" s="126"/>
      <c r="RCG50" s="126"/>
      <c r="RCH50" s="126"/>
      <c r="RCI50" s="126"/>
      <c r="RCJ50" s="126"/>
      <c r="RCK50" s="126"/>
      <c r="RCL50" s="126"/>
      <c r="RCM50" s="126"/>
      <c r="RCN50" s="126"/>
      <c r="RCO50" s="126"/>
      <c r="RCP50" s="126"/>
      <c r="RCQ50" s="126"/>
      <c r="RCR50" s="126"/>
      <c r="RCS50" s="126"/>
      <c r="RCT50" s="126"/>
      <c r="RCU50" s="126"/>
      <c r="RCV50" s="126"/>
      <c r="RCW50" s="126"/>
      <c r="RCX50" s="126"/>
      <c r="RCY50" s="126"/>
      <c r="RCZ50" s="126"/>
      <c r="RDA50" s="126"/>
      <c r="RDB50" s="126"/>
      <c r="RDC50" s="126"/>
      <c r="RDD50" s="126"/>
      <c r="RDE50" s="126"/>
      <c r="RDF50" s="126"/>
      <c r="RDG50" s="126"/>
      <c r="RDH50" s="126"/>
      <c r="RDI50" s="126"/>
      <c r="RDJ50" s="126"/>
      <c r="RDK50" s="126"/>
      <c r="RDL50" s="126"/>
      <c r="RDM50" s="126"/>
      <c r="RDN50" s="126"/>
      <c r="RDO50" s="126"/>
      <c r="RDP50" s="126"/>
      <c r="RDQ50" s="126"/>
      <c r="RDR50" s="126"/>
      <c r="RDS50" s="126"/>
      <c r="RDT50" s="126"/>
      <c r="RDU50" s="126"/>
      <c r="RDV50" s="126"/>
      <c r="RDW50" s="126"/>
      <c r="RDX50" s="126"/>
      <c r="RDY50" s="126"/>
      <c r="RDZ50" s="126"/>
      <c r="REA50" s="126"/>
      <c r="REB50" s="126"/>
      <c r="REC50" s="126"/>
      <c r="RED50" s="126"/>
      <c r="REE50" s="126"/>
      <c r="REF50" s="126"/>
      <c r="REG50" s="126"/>
      <c r="REH50" s="126"/>
      <c r="REI50" s="126"/>
      <c r="REJ50" s="126"/>
      <c r="REK50" s="126"/>
      <c r="REL50" s="126"/>
      <c r="REM50" s="126"/>
      <c r="REN50" s="126"/>
      <c r="REO50" s="126"/>
      <c r="REP50" s="126"/>
      <c r="REQ50" s="126"/>
      <c r="RER50" s="126"/>
      <c r="RES50" s="126"/>
      <c r="RET50" s="126"/>
      <c r="REU50" s="126"/>
      <c r="REV50" s="126"/>
      <c r="REW50" s="126"/>
      <c r="REX50" s="126"/>
      <c r="REY50" s="126"/>
      <c r="REZ50" s="126"/>
      <c r="RFA50" s="126"/>
      <c r="RFB50" s="126"/>
      <c r="RFC50" s="126"/>
      <c r="RFD50" s="126"/>
      <c r="RFE50" s="126"/>
      <c r="RFF50" s="126"/>
      <c r="RFG50" s="126"/>
      <c r="RFH50" s="126"/>
      <c r="RFI50" s="126"/>
      <c r="RFJ50" s="126"/>
      <c r="RFK50" s="126"/>
      <c r="RFL50" s="126"/>
      <c r="RFM50" s="126"/>
      <c r="RFN50" s="126"/>
      <c r="RFO50" s="126"/>
      <c r="RFP50" s="126"/>
      <c r="RFQ50" s="126"/>
      <c r="RFR50" s="126"/>
      <c r="RFS50" s="126"/>
      <c r="RFT50" s="126"/>
      <c r="RFU50" s="126"/>
      <c r="RFV50" s="126"/>
      <c r="RFW50" s="126"/>
      <c r="RFX50" s="126"/>
      <c r="RFY50" s="126"/>
      <c r="RFZ50" s="126"/>
      <c r="RGA50" s="126"/>
      <c r="RGB50" s="126"/>
      <c r="RGC50" s="126"/>
      <c r="RGD50" s="126"/>
      <c r="RGE50" s="126"/>
      <c r="RGF50" s="126"/>
      <c r="RGG50" s="126"/>
      <c r="RGH50" s="126"/>
      <c r="RGI50" s="126"/>
      <c r="RGJ50" s="126"/>
      <c r="RGK50" s="126"/>
      <c r="RGL50" s="126"/>
      <c r="RGM50" s="126"/>
      <c r="RGN50" s="126"/>
      <c r="RGO50" s="126"/>
      <c r="RGP50" s="126"/>
      <c r="RGQ50" s="126"/>
      <c r="RGR50" s="126"/>
      <c r="RGS50" s="126"/>
      <c r="RGT50" s="126"/>
      <c r="RGU50" s="126"/>
      <c r="RGV50" s="126"/>
      <c r="RGW50" s="126"/>
      <c r="RGX50" s="126"/>
      <c r="RGY50" s="126"/>
      <c r="RGZ50" s="126"/>
      <c r="RHA50" s="126"/>
      <c r="RHB50" s="126"/>
      <c r="RHC50" s="126"/>
      <c r="RHD50" s="126"/>
      <c r="RHE50" s="126"/>
      <c r="RHF50" s="126"/>
      <c r="RHG50" s="126"/>
      <c r="RHH50" s="126"/>
      <c r="RHI50" s="126"/>
      <c r="RHJ50" s="126"/>
      <c r="RHK50" s="126"/>
      <c r="RHL50" s="126"/>
      <c r="RHM50" s="126"/>
      <c r="RHN50" s="126"/>
      <c r="RHO50" s="126"/>
      <c r="RHP50" s="126"/>
      <c r="RHQ50" s="126"/>
      <c r="RHR50" s="126"/>
      <c r="RHS50" s="126"/>
      <c r="RHT50" s="126"/>
      <c r="RHU50" s="126"/>
      <c r="RHV50" s="126"/>
      <c r="RHW50" s="126"/>
      <c r="RHX50" s="126"/>
      <c r="RHY50" s="126"/>
      <c r="RHZ50" s="126"/>
      <c r="RIA50" s="126"/>
      <c r="RIB50" s="126"/>
      <c r="RIC50" s="126"/>
      <c r="RID50" s="126"/>
      <c r="RIE50" s="126"/>
      <c r="RIF50" s="126"/>
      <c r="RIG50" s="126"/>
      <c r="RIH50" s="126"/>
      <c r="RII50" s="126"/>
      <c r="RIJ50" s="126"/>
      <c r="RIK50" s="126"/>
      <c r="RIL50" s="126"/>
      <c r="RIM50" s="126"/>
      <c r="RIN50" s="126"/>
      <c r="RIO50" s="126"/>
      <c r="RIP50" s="126"/>
      <c r="RIQ50" s="126"/>
      <c r="RIR50" s="126"/>
      <c r="RIS50" s="126"/>
      <c r="RIT50" s="126"/>
      <c r="RIU50" s="126"/>
      <c r="RIV50" s="126"/>
      <c r="RIW50" s="126"/>
      <c r="RIX50" s="126"/>
      <c r="RIY50" s="126"/>
      <c r="RIZ50" s="126"/>
      <c r="RJA50" s="126"/>
      <c r="RJB50" s="126"/>
      <c r="RJC50" s="126"/>
      <c r="RJD50" s="126"/>
      <c r="RJE50" s="126"/>
      <c r="RJF50" s="126"/>
      <c r="RJG50" s="126"/>
      <c r="RJH50" s="126"/>
      <c r="RJI50" s="126"/>
      <c r="RJJ50" s="126"/>
      <c r="RJK50" s="126"/>
      <c r="RJL50" s="126"/>
      <c r="RJM50" s="126"/>
      <c r="RJN50" s="126"/>
      <c r="RJO50" s="126"/>
      <c r="RJP50" s="126"/>
      <c r="RJQ50" s="126"/>
      <c r="RJR50" s="126"/>
      <c r="RJS50" s="126"/>
      <c r="RJT50" s="126"/>
      <c r="RJU50" s="126"/>
      <c r="RJV50" s="126"/>
      <c r="RJW50" s="126"/>
      <c r="RJX50" s="126"/>
      <c r="RJY50" s="126"/>
      <c r="RJZ50" s="126"/>
      <c r="RKA50" s="126"/>
      <c r="RKB50" s="126"/>
      <c r="RKC50" s="126"/>
      <c r="RKD50" s="126"/>
      <c r="RKE50" s="126"/>
      <c r="RKF50" s="126"/>
      <c r="RKG50" s="126"/>
      <c r="RKH50" s="126"/>
      <c r="RKI50" s="126"/>
      <c r="RKJ50" s="126"/>
      <c r="RKK50" s="126"/>
      <c r="RKL50" s="126"/>
      <c r="RKM50" s="126"/>
      <c r="RKN50" s="126"/>
      <c r="RKO50" s="126"/>
      <c r="RKP50" s="126"/>
      <c r="RKQ50" s="126"/>
      <c r="RKR50" s="126"/>
      <c r="RKS50" s="126"/>
      <c r="RKT50" s="126"/>
      <c r="RKU50" s="126"/>
      <c r="RKV50" s="126"/>
      <c r="RKW50" s="126"/>
      <c r="RKX50" s="126"/>
      <c r="RKY50" s="126"/>
      <c r="RKZ50" s="126"/>
      <c r="RLA50" s="126"/>
      <c r="RLB50" s="126"/>
      <c r="RLC50" s="126"/>
      <c r="RLD50" s="126"/>
      <c r="RLE50" s="126"/>
      <c r="RLF50" s="126"/>
      <c r="RLG50" s="126"/>
      <c r="RLH50" s="126"/>
      <c r="RLI50" s="126"/>
      <c r="RLJ50" s="126"/>
      <c r="RLK50" s="126"/>
      <c r="RLL50" s="126"/>
      <c r="RLM50" s="126"/>
      <c r="RLN50" s="126"/>
      <c r="RLO50" s="126"/>
      <c r="RLP50" s="126"/>
      <c r="RLQ50" s="126"/>
      <c r="RLR50" s="126"/>
      <c r="RLS50" s="126"/>
      <c r="RLT50" s="126"/>
      <c r="RLU50" s="126"/>
      <c r="RLV50" s="126"/>
      <c r="RLW50" s="126"/>
      <c r="RLX50" s="126"/>
      <c r="RLY50" s="126"/>
      <c r="RLZ50" s="126"/>
      <c r="RMA50" s="126"/>
      <c r="RMB50" s="126"/>
      <c r="RMC50" s="126"/>
      <c r="RMD50" s="126"/>
      <c r="RME50" s="126"/>
      <c r="RMF50" s="126"/>
      <c r="RMG50" s="126"/>
      <c r="RMH50" s="126"/>
      <c r="RMI50" s="126"/>
      <c r="RMJ50" s="126"/>
      <c r="RMK50" s="126"/>
      <c r="RML50" s="126"/>
      <c r="RMM50" s="126"/>
      <c r="RMN50" s="126"/>
      <c r="RMO50" s="126"/>
      <c r="RMP50" s="126"/>
      <c r="RMQ50" s="126"/>
      <c r="RMR50" s="126"/>
      <c r="RMS50" s="126"/>
      <c r="RMT50" s="126"/>
      <c r="RMU50" s="126"/>
      <c r="RMV50" s="126"/>
      <c r="RMW50" s="126"/>
      <c r="RMX50" s="126"/>
      <c r="RMY50" s="126"/>
      <c r="RMZ50" s="126"/>
      <c r="RNA50" s="126"/>
      <c r="RNB50" s="126"/>
      <c r="RNC50" s="126"/>
      <c r="RND50" s="126"/>
      <c r="RNE50" s="126"/>
      <c r="RNF50" s="126"/>
      <c r="RNG50" s="126"/>
      <c r="RNH50" s="126"/>
      <c r="RNI50" s="126"/>
      <c r="RNJ50" s="126"/>
      <c r="RNK50" s="126"/>
      <c r="RNL50" s="126"/>
      <c r="RNM50" s="126"/>
      <c r="RNN50" s="126"/>
      <c r="RNO50" s="126"/>
      <c r="RNP50" s="126"/>
      <c r="RNQ50" s="126"/>
      <c r="RNR50" s="126"/>
      <c r="RNS50" s="126"/>
      <c r="RNT50" s="126"/>
      <c r="RNU50" s="126"/>
      <c r="RNV50" s="126"/>
      <c r="RNW50" s="126"/>
      <c r="RNX50" s="126"/>
      <c r="RNY50" s="126"/>
      <c r="RNZ50" s="126"/>
      <c r="ROA50" s="126"/>
      <c r="ROB50" s="126"/>
      <c r="ROC50" s="126"/>
      <c r="ROD50" s="126"/>
      <c r="ROE50" s="126"/>
      <c r="ROF50" s="126"/>
      <c r="ROG50" s="126"/>
      <c r="ROH50" s="126"/>
      <c r="ROI50" s="126"/>
      <c r="ROJ50" s="126"/>
      <c r="ROK50" s="126"/>
      <c r="ROL50" s="126"/>
      <c r="ROM50" s="126"/>
      <c r="RON50" s="126"/>
      <c r="ROO50" s="126"/>
      <c r="ROP50" s="126"/>
      <c r="ROQ50" s="126"/>
      <c r="ROR50" s="126"/>
      <c r="ROS50" s="126"/>
      <c r="ROT50" s="126"/>
      <c r="ROU50" s="126"/>
      <c r="ROV50" s="126"/>
      <c r="ROW50" s="126"/>
      <c r="ROX50" s="126"/>
      <c r="ROY50" s="126"/>
      <c r="ROZ50" s="126"/>
      <c r="RPA50" s="126"/>
      <c r="RPB50" s="126"/>
      <c r="RPC50" s="126"/>
      <c r="RPD50" s="126"/>
      <c r="RPE50" s="126"/>
      <c r="RPF50" s="126"/>
      <c r="RPG50" s="126"/>
      <c r="RPH50" s="126"/>
      <c r="RPI50" s="126"/>
      <c r="RPJ50" s="126"/>
      <c r="RPK50" s="126"/>
      <c r="RPL50" s="126"/>
      <c r="RPM50" s="126"/>
      <c r="RPN50" s="126"/>
      <c r="RPO50" s="126"/>
      <c r="RPP50" s="126"/>
      <c r="RPQ50" s="126"/>
      <c r="RPR50" s="126"/>
      <c r="RPS50" s="126"/>
      <c r="RPT50" s="126"/>
      <c r="RPU50" s="126"/>
      <c r="RPV50" s="126"/>
      <c r="RPW50" s="126"/>
      <c r="RPX50" s="126"/>
      <c r="RPY50" s="126"/>
      <c r="RPZ50" s="126"/>
      <c r="RQA50" s="126"/>
      <c r="RQB50" s="126"/>
      <c r="RQC50" s="126"/>
      <c r="RQD50" s="126"/>
      <c r="RQE50" s="126"/>
      <c r="RQF50" s="126"/>
      <c r="RQG50" s="126"/>
      <c r="RQH50" s="126"/>
      <c r="RQI50" s="126"/>
      <c r="RQJ50" s="126"/>
      <c r="RQK50" s="126"/>
      <c r="RQL50" s="126"/>
      <c r="RQM50" s="126"/>
      <c r="RQN50" s="126"/>
      <c r="RQO50" s="126"/>
      <c r="RQP50" s="126"/>
      <c r="RQQ50" s="126"/>
      <c r="RQR50" s="126"/>
      <c r="RQS50" s="126"/>
      <c r="RQT50" s="126"/>
      <c r="RQU50" s="126"/>
      <c r="RQV50" s="126"/>
      <c r="RQW50" s="126"/>
      <c r="RQX50" s="126"/>
      <c r="RQY50" s="126"/>
      <c r="RQZ50" s="126"/>
      <c r="RRA50" s="126"/>
      <c r="RRB50" s="126"/>
      <c r="RRC50" s="126"/>
      <c r="RRD50" s="126"/>
      <c r="RRE50" s="126"/>
      <c r="RRF50" s="126"/>
      <c r="RRG50" s="126"/>
      <c r="RRH50" s="126"/>
      <c r="RRI50" s="126"/>
      <c r="RRJ50" s="126"/>
      <c r="RRK50" s="126"/>
      <c r="RRL50" s="126"/>
      <c r="RRM50" s="126"/>
      <c r="RRN50" s="126"/>
      <c r="RRO50" s="126"/>
      <c r="RRP50" s="126"/>
      <c r="RRQ50" s="126"/>
      <c r="RRR50" s="126"/>
      <c r="RRS50" s="126"/>
      <c r="RRT50" s="126"/>
      <c r="RRU50" s="126"/>
      <c r="RRV50" s="126"/>
      <c r="RRW50" s="126"/>
      <c r="RRX50" s="126"/>
      <c r="RRY50" s="126"/>
      <c r="RRZ50" s="126"/>
      <c r="RSA50" s="126"/>
      <c r="RSB50" s="126"/>
      <c r="RSC50" s="126"/>
      <c r="RSD50" s="126"/>
      <c r="RSE50" s="126"/>
      <c r="RSF50" s="126"/>
      <c r="RSG50" s="126"/>
      <c r="RSH50" s="126"/>
      <c r="RSI50" s="126"/>
      <c r="RSJ50" s="126"/>
      <c r="RSK50" s="126"/>
      <c r="RSL50" s="126"/>
      <c r="RSM50" s="126"/>
      <c r="RSN50" s="126"/>
      <c r="RSO50" s="126"/>
      <c r="RSP50" s="126"/>
      <c r="RSQ50" s="126"/>
      <c r="RSR50" s="126"/>
      <c r="RSS50" s="126"/>
      <c r="RST50" s="126"/>
      <c r="RSU50" s="126"/>
      <c r="RSV50" s="126"/>
      <c r="RSW50" s="126"/>
      <c r="RSX50" s="126"/>
      <c r="RSY50" s="126"/>
      <c r="RSZ50" s="126"/>
      <c r="RTA50" s="126"/>
      <c r="RTB50" s="126"/>
      <c r="RTC50" s="126"/>
      <c r="RTD50" s="126"/>
      <c r="RTE50" s="126"/>
      <c r="RTF50" s="126"/>
      <c r="RTG50" s="126"/>
      <c r="RTH50" s="126"/>
      <c r="RTI50" s="126"/>
      <c r="RTJ50" s="126"/>
      <c r="RTK50" s="126"/>
      <c r="RTL50" s="126"/>
      <c r="RTM50" s="126"/>
      <c r="RTN50" s="126"/>
      <c r="RTO50" s="126"/>
      <c r="RTP50" s="126"/>
      <c r="RTQ50" s="126"/>
      <c r="RTR50" s="126"/>
      <c r="RTS50" s="126"/>
      <c r="RTT50" s="126"/>
      <c r="RTU50" s="126"/>
      <c r="RTV50" s="126"/>
      <c r="RTW50" s="126"/>
      <c r="RTX50" s="126"/>
      <c r="RTY50" s="126"/>
      <c r="RTZ50" s="126"/>
      <c r="RUA50" s="126"/>
      <c r="RUB50" s="126"/>
      <c r="RUC50" s="126"/>
      <c r="RUD50" s="126"/>
      <c r="RUE50" s="126"/>
      <c r="RUF50" s="126"/>
      <c r="RUG50" s="126"/>
      <c r="RUH50" s="126"/>
      <c r="RUI50" s="126"/>
      <c r="RUJ50" s="126"/>
      <c r="RUK50" s="126"/>
      <c r="RUL50" s="126"/>
      <c r="RUM50" s="126"/>
      <c r="RUN50" s="126"/>
      <c r="RUO50" s="126"/>
      <c r="RUP50" s="126"/>
      <c r="RUQ50" s="126"/>
      <c r="RUR50" s="126"/>
      <c r="RUS50" s="126"/>
      <c r="RUT50" s="126"/>
      <c r="RUU50" s="126"/>
      <c r="RUV50" s="126"/>
      <c r="RUW50" s="126"/>
      <c r="RUX50" s="126"/>
      <c r="RUY50" s="126"/>
      <c r="RUZ50" s="126"/>
      <c r="RVA50" s="126"/>
      <c r="RVB50" s="126"/>
      <c r="RVC50" s="126"/>
      <c r="RVD50" s="126"/>
      <c r="RVE50" s="126"/>
      <c r="RVF50" s="126"/>
      <c r="RVG50" s="126"/>
      <c r="RVH50" s="126"/>
      <c r="RVI50" s="126"/>
      <c r="RVJ50" s="126"/>
      <c r="RVK50" s="126"/>
      <c r="RVL50" s="126"/>
      <c r="RVM50" s="126"/>
      <c r="RVN50" s="126"/>
      <c r="RVO50" s="126"/>
      <c r="RVP50" s="126"/>
      <c r="RVQ50" s="126"/>
      <c r="RVR50" s="126"/>
      <c r="RVS50" s="126"/>
      <c r="RVT50" s="126"/>
      <c r="RVU50" s="126"/>
      <c r="RVV50" s="126"/>
      <c r="RVW50" s="126"/>
      <c r="RVX50" s="126"/>
      <c r="RVY50" s="126"/>
      <c r="RVZ50" s="126"/>
      <c r="RWA50" s="126"/>
      <c r="RWB50" s="126"/>
      <c r="RWC50" s="126"/>
      <c r="RWD50" s="126"/>
      <c r="RWE50" s="126"/>
      <c r="RWF50" s="126"/>
      <c r="RWG50" s="126"/>
      <c r="RWH50" s="126"/>
      <c r="RWI50" s="126"/>
      <c r="RWJ50" s="126"/>
      <c r="RWK50" s="126"/>
      <c r="RWL50" s="126"/>
      <c r="RWM50" s="126"/>
      <c r="RWN50" s="126"/>
      <c r="RWO50" s="126"/>
      <c r="RWP50" s="126"/>
      <c r="RWQ50" s="126"/>
      <c r="RWR50" s="126"/>
      <c r="RWS50" s="126"/>
      <c r="RWT50" s="126"/>
      <c r="RWU50" s="126"/>
      <c r="RWV50" s="126"/>
      <c r="RWW50" s="126"/>
      <c r="RWX50" s="126"/>
      <c r="RWY50" s="126"/>
      <c r="RWZ50" s="126"/>
      <c r="RXA50" s="126"/>
      <c r="RXB50" s="126"/>
      <c r="RXC50" s="126"/>
      <c r="RXD50" s="126"/>
      <c r="RXE50" s="126"/>
      <c r="RXF50" s="126"/>
      <c r="RXG50" s="126"/>
      <c r="RXH50" s="126"/>
      <c r="RXI50" s="126"/>
      <c r="RXJ50" s="126"/>
      <c r="RXK50" s="126"/>
      <c r="RXL50" s="126"/>
      <c r="RXM50" s="126"/>
      <c r="RXN50" s="126"/>
      <c r="RXO50" s="126"/>
      <c r="RXP50" s="126"/>
      <c r="RXQ50" s="126"/>
      <c r="RXR50" s="126"/>
      <c r="RXS50" s="126"/>
      <c r="RXT50" s="126"/>
      <c r="RXU50" s="126"/>
      <c r="RXV50" s="126"/>
      <c r="RXW50" s="126"/>
      <c r="RXX50" s="126"/>
      <c r="RXY50" s="126"/>
      <c r="RXZ50" s="126"/>
      <c r="RYA50" s="126"/>
      <c r="RYB50" s="126"/>
      <c r="RYC50" s="126"/>
      <c r="RYD50" s="126"/>
      <c r="RYE50" s="126"/>
      <c r="RYF50" s="126"/>
      <c r="RYG50" s="126"/>
      <c r="RYH50" s="126"/>
      <c r="RYI50" s="126"/>
      <c r="RYJ50" s="126"/>
      <c r="RYK50" s="126"/>
      <c r="RYL50" s="126"/>
      <c r="RYM50" s="126"/>
      <c r="RYN50" s="126"/>
      <c r="RYO50" s="126"/>
      <c r="RYP50" s="126"/>
      <c r="RYQ50" s="126"/>
      <c r="RYR50" s="126"/>
      <c r="RYS50" s="126"/>
      <c r="RYT50" s="126"/>
      <c r="RYU50" s="126"/>
      <c r="RYV50" s="126"/>
      <c r="RYW50" s="126"/>
      <c r="RYX50" s="126"/>
      <c r="RYY50" s="126"/>
      <c r="RYZ50" s="126"/>
      <c r="RZA50" s="126"/>
      <c r="RZB50" s="126"/>
      <c r="RZC50" s="126"/>
      <c r="RZD50" s="126"/>
      <c r="RZE50" s="126"/>
      <c r="RZF50" s="126"/>
      <c r="RZG50" s="126"/>
      <c r="RZH50" s="126"/>
      <c r="RZI50" s="126"/>
      <c r="RZJ50" s="126"/>
      <c r="RZK50" s="126"/>
      <c r="RZL50" s="126"/>
      <c r="RZM50" s="126"/>
      <c r="RZN50" s="126"/>
      <c r="RZO50" s="126"/>
      <c r="RZP50" s="126"/>
      <c r="RZQ50" s="126"/>
      <c r="RZR50" s="126"/>
      <c r="RZS50" s="126"/>
      <c r="RZT50" s="126"/>
      <c r="RZU50" s="126"/>
      <c r="RZV50" s="126"/>
      <c r="RZW50" s="126"/>
      <c r="RZX50" s="126"/>
      <c r="RZY50" s="126"/>
      <c r="RZZ50" s="126"/>
      <c r="SAA50" s="126"/>
      <c r="SAB50" s="126"/>
      <c r="SAC50" s="126"/>
      <c r="SAD50" s="126"/>
      <c r="SAE50" s="126"/>
      <c r="SAF50" s="126"/>
      <c r="SAG50" s="126"/>
      <c r="SAH50" s="126"/>
      <c r="SAI50" s="126"/>
      <c r="SAJ50" s="126"/>
      <c r="SAK50" s="126"/>
      <c r="SAL50" s="126"/>
      <c r="SAM50" s="126"/>
      <c r="SAN50" s="126"/>
      <c r="SAO50" s="126"/>
      <c r="SAP50" s="126"/>
      <c r="SAQ50" s="126"/>
      <c r="SAR50" s="126"/>
      <c r="SAS50" s="126"/>
      <c r="SAT50" s="126"/>
      <c r="SAU50" s="126"/>
      <c r="SAV50" s="126"/>
      <c r="SAW50" s="126"/>
      <c r="SAX50" s="126"/>
      <c r="SAY50" s="126"/>
      <c r="SAZ50" s="126"/>
      <c r="SBA50" s="126"/>
      <c r="SBB50" s="126"/>
      <c r="SBC50" s="126"/>
      <c r="SBD50" s="126"/>
      <c r="SBE50" s="126"/>
      <c r="SBF50" s="126"/>
      <c r="SBG50" s="126"/>
      <c r="SBH50" s="126"/>
      <c r="SBI50" s="126"/>
      <c r="SBJ50" s="126"/>
      <c r="SBK50" s="126"/>
      <c r="SBL50" s="126"/>
      <c r="SBM50" s="126"/>
      <c r="SBN50" s="126"/>
      <c r="SBO50" s="126"/>
      <c r="SBP50" s="126"/>
      <c r="SBQ50" s="126"/>
      <c r="SBR50" s="126"/>
      <c r="SBS50" s="126"/>
      <c r="SBT50" s="126"/>
      <c r="SBU50" s="126"/>
      <c r="SBV50" s="126"/>
      <c r="SBW50" s="126"/>
      <c r="SBX50" s="126"/>
      <c r="SBY50" s="126"/>
      <c r="SBZ50" s="126"/>
      <c r="SCA50" s="126"/>
      <c r="SCB50" s="126"/>
      <c r="SCC50" s="126"/>
      <c r="SCD50" s="126"/>
      <c r="SCE50" s="126"/>
      <c r="SCF50" s="126"/>
      <c r="SCG50" s="126"/>
      <c r="SCH50" s="126"/>
      <c r="SCI50" s="126"/>
      <c r="SCJ50" s="126"/>
      <c r="SCK50" s="126"/>
      <c r="SCL50" s="126"/>
      <c r="SCM50" s="126"/>
      <c r="SCN50" s="126"/>
      <c r="SCO50" s="126"/>
      <c r="SCP50" s="126"/>
      <c r="SCQ50" s="126"/>
      <c r="SCR50" s="126"/>
      <c r="SCS50" s="126"/>
      <c r="SCT50" s="126"/>
      <c r="SCU50" s="126"/>
      <c r="SCV50" s="126"/>
      <c r="SCW50" s="126"/>
      <c r="SCX50" s="126"/>
      <c r="SCY50" s="126"/>
      <c r="SCZ50" s="126"/>
      <c r="SDA50" s="126"/>
      <c r="SDB50" s="126"/>
      <c r="SDC50" s="126"/>
      <c r="SDD50" s="126"/>
      <c r="SDE50" s="126"/>
      <c r="SDF50" s="126"/>
      <c r="SDG50" s="126"/>
      <c r="SDH50" s="126"/>
      <c r="SDI50" s="126"/>
      <c r="SDJ50" s="126"/>
      <c r="SDK50" s="126"/>
      <c r="SDL50" s="126"/>
      <c r="SDM50" s="126"/>
      <c r="SDN50" s="126"/>
      <c r="SDO50" s="126"/>
      <c r="SDP50" s="126"/>
      <c r="SDQ50" s="126"/>
      <c r="SDR50" s="126"/>
      <c r="SDS50" s="126"/>
      <c r="SDT50" s="126"/>
      <c r="SDU50" s="126"/>
      <c r="SDV50" s="126"/>
      <c r="SDW50" s="126"/>
      <c r="SDX50" s="126"/>
      <c r="SDY50" s="126"/>
      <c r="SDZ50" s="126"/>
      <c r="SEA50" s="126"/>
      <c r="SEB50" s="126"/>
      <c r="SEC50" s="126"/>
      <c r="SED50" s="126"/>
      <c r="SEE50" s="126"/>
      <c r="SEF50" s="126"/>
      <c r="SEG50" s="126"/>
      <c r="SEH50" s="126"/>
      <c r="SEI50" s="126"/>
      <c r="SEJ50" s="126"/>
      <c r="SEK50" s="126"/>
      <c r="SEL50" s="126"/>
      <c r="SEM50" s="126"/>
      <c r="SEN50" s="126"/>
      <c r="SEO50" s="126"/>
      <c r="SEP50" s="126"/>
      <c r="SEQ50" s="126"/>
      <c r="SER50" s="126"/>
      <c r="SES50" s="126"/>
      <c r="SET50" s="126"/>
      <c r="SEU50" s="126"/>
      <c r="SEV50" s="126"/>
      <c r="SEW50" s="126"/>
      <c r="SEX50" s="126"/>
      <c r="SEY50" s="126"/>
      <c r="SEZ50" s="126"/>
      <c r="SFA50" s="126"/>
      <c r="SFB50" s="126"/>
      <c r="SFC50" s="126"/>
      <c r="SFD50" s="126"/>
      <c r="SFE50" s="126"/>
      <c r="SFF50" s="126"/>
      <c r="SFG50" s="126"/>
      <c r="SFH50" s="126"/>
      <c r="SFI50" s="126"/>
      <c r="SFJ50" s="126"/>
      <c r="SFK50" s="126"/>
      <c r="SFL50" s="126"/>
      <c r="SFM50" s="126"/>
      <c r="SFN50" s="126"/>
      <c r="SFO50" s="126"/>
      <c r="SFP50" s="126"/>
      <c r="SFQ50" s="126"/>
      <c r="SFR50" s="126"/>
      <c r="SFS50" s="126"/>
      <c r="SFT50" s="126"/>
      <c r="SFU50" s="126"/>
      <c r="SFV50" s="126"/>
      <c r="SFW50" s="126"/>
      <c r="SFX50" s="126"/>
      <c r="SFY50" s="126"/>
      <c r="SFZ50" s="126"/>
      <c r="SGA50" s="126"/>
      <c r="SGB50" s="126"/>
      <c r="SGC50" s="126"/>
      <c r="SGD50" s="126"/>
      <c r="SGE50" s="126"/>
      <c r="SGF50" s="126"/>
      <c r="SGG50" s="126"/>
      <c r="SGH50" s="126"/>
      <c r="SGI50" s="126"/>
      <c r="SGJ50" s="126"/>
      <c r="SGK50" s="126"/>
      <c r="SGL50" s="126"/>
      <c r="SGM50" s="126"/>
      <c r="SGN50" s="126"/>
      <c r="SGO50" s="126"/>
      <c r="SGP50" s="126"/>
      <c r="SGQ50" s="126"/>
      <c r="SGR50" s="126"/>
      <c r="SGS50" s="126"/>
      <c r="SGT50" s="126"/>
      <c r="SGU50" s="126"/>
      <c r="SGV50" s="126"/>
      <c r="SGW50" s="126"/>
      <c r="SGX50" s="126"/>
      <c r="SGY50" s="126"/>
      <c r="SGZ50" s="126"/>
      <c r="SHA50" s="126"/>
      <c r="SHB50" s="126"/>
      <c r="SHC50" s="126"/>
      <c r="SHD50" s="126"/>
      <c r="SHE50" s="126"/>
      <c r="SHF50" s="126"/>
      <c r="SHG50" s="126"/>
      <c r="SHH50" s="126"/>
      <c r="SHI50" s="126"/>
      <c r="SHJ50" s="126"/>
      <c r="SHK50" s="126"/>
      <c r="SHL50" s="126"/>
      <c r="SHM50" s="126"/>
      <c r="SHN50" s="126"/>
      <c r="SHO50" s="126"/>
      <c r="SHP50" s="126"/>
      <c r="SHQ50" s="126"/>
      <c r="SHR50" s="126"/>
      <c r="SHS50" s="126"/>
      <c r="SHT50" s="126"/>
      <c r="SHU50" s="126"/>
      <c r="SHV50" s="126"/>
      <c r="SHW50" s="126"/>
      <c r="SHX50" s="126"/>
      <c r="SHY50" s="126"/>
      <c r="SHZ50" s="126"/>
      <c r="SIA50" s="126"/>
      <c r="SIB50" s="126"/>
      <c r="SIC50" s="126"/>
      <c r="SID50" s="126"/>
      <c r="SIE50" s="126"/>
      <c r="SIF50" s="126"/>
      <c r="SIG50" s="126"/>
      <c r="SIH50" s="126"/>
      <c r="SII50" s="126"/>
      <c r="SIJ50" s="126"/>
      <c r="SIK50" s="126"/>
      <c r="SIL50" s="126"/>
      <c r="SIM50" s="126"/>
      <c r="SIN50" s="126"/>
      <c r="SIO50" s="126"/>
      <c r="SIP50" s="126"/>
      <c r="SIQ50" s="126"/>
      <c r="SIR50" s="126"/>
      <c r="SIS50" s="126"/>
      <c r="SIT50" s="126"/>
      <c r="SIU50" s="126"/>
      <c r="SIV50" s="126"/>
      <c r="SIW50" s="126"/>
      <c r="SIX50" s="126"/>
      <c r="SIY50" s="126"/>
      <c r="SIZ50" s="126"/>
      <c r="SJA50" s="126"/>
      <c r="SJB50" s="126"/>
      <c r="SJC50" s="126"/>
      <c r="SJD50" s="126"/>
      <c r="SJE50" s="126"/>
      <c r="SJF50" s="126"/>
      <c r="SJG50" s="126"/>
      <c r="SJH50" s="126"/>
      <c r="SJI50" s="126"/>
      <c r="SJJ50" s="126"/>
      <c r="SJK50" s="126"/>
      <c r="SJL50" s="126"/>
      <c r="SJM50" s="126"/>
      <c r="SJN50" s="126"/>
      <c r="SJO50" s="126"/>
      <c r="SJP50" s="126"/>
      <c r="SJQ50" s="126"/>
      <c r="SJR50" s="126"/>
      <c r="SJS50" s="126"/>
      <c r="SJT50" s="126"/>
      <c r="SJU50" s="126"/>
      <c r="SJV50" s="126"/>
      <c r="SJW50" s="126"/>
      <c r="SJX50" s="126"/>
      <c r="SJY50" s="126"/>
      <c r="SJZ50" s="126"/>
      <c r="SKA50" s="126"/>
      <c r="SKB50" s="126"/>
      <c r="SKC50" s="126"/>
      <c r="SKD50" s="126"/>
      <c r="SKE50" s="126"/>
      <c r="SKF50" s="126"/>
      <c r="SKG50" s="126"/>
      <c r="SKH50" s="126"/>
      <c r="SKI50" s="126"/>
      <c r="SKJ50" s="126"/>
      <c r="SKK50" s="126"/>
      <c r="SKL50" s="126"/>
      <c r="SKM50" s="126"/>
      <c r="SKN50" s="126"/>
      <c r="SKO50" s="126"/>
      <c r="SKP50" s="126"/>
      <c r="SKQ50" s="126"/>
      <c r="SKR50" s="126"/>
      <c r="SKS50" s="126"/>
      <c r="SKT50" s="126"/>
      <c r="SKU50" s="126"/>
      <c r="SKV50" s="126"/>
      <c r="SKW50" s="126"/>
      <c r="SKX50" s="126"/>
      <c r="SKY50" s="126"/>
      <c r="SKZ50" s="126"/>
      <c r="SLA50" s="126"/>
      <c r="SLB50" s="126"/>
      <c r="SLC50" s="126"/>
      <c r="SLD50" s="126"/>
      <c r="SLE50" s="126"/>
      <c r="SLF50" s="126"/>
      <c r="SLG50" s="126"/>
      <c r="SLH50" s="126"/>
      <c r="SLI50" s="126"/>
      <c r="SLJ50" s="126"/>
      <c r="SLK50" s="126"/>
      <c r="SLL50" s="126"/>
      <c r="SLM50" s="126"/>
      <c r="SLN50" s="126"/>
      <c r="SLO50" s="126"/>
      <c r="SLP50" s="126"/>
      <c r="SLQ50" s="126"/>
      <c r="SLR50" s="126"/>
      <c r="SLS50" s="126"/>
      <c r="SLT50" s="126"/>
      <c r="SLU50" s="126"/>
      <c r="SLV50" s="126"/>
      <c r="SLW50" s="126"/>
      <c r="SLX50" s="126"/>
      <c r="SLY50" s="126"/>
      <c r="SLZ50" s="126"/>
      <c r="SMA50" s="126"/>
      <c r="SMB50" s="126"/>
      <c r="SMC50" s="126"/>
      <c r="SMD50" s="126"/>
      <c r="SME50" s="126"/>
      <c r="SMF50" s="126"/>
      <c r="SMG50" s="126"/>
      <c r="SMH50" s="126"/>
      <c r="SMI50" s="126"/>
      <c r="SMJ50" s="126"/>
      <c r="SMK50" s="126"/>
      <c r="SML50" s="126"/>
      <c r="SMM50" s="126"/>
      <c r="SMN50" s="126"/>
      <c r="SMO50" s="126"/>
      <c r="SMP50" s="126"/>
      <c r="SMQ50" s="126"/>
      <c r="SMR50" s="126"/>
      <c r="SMS50" s="126"/>
      <c r="SMT50" s="126"/>
      <c r="SMU50" s="126"/>
      <c r="SMV50" s="126"/>
      <c r="SMW50" s="126"/>
      <c r="SMX50" s="126"/>
      <c r="SMY50" s="126"/>
      <c r="SMZ50" s="126"/>
      <c r="SNA50" s="126"/>
      <c r="SNB50" s="126"/>
      <c r="SNC50" s="126"/>
      <c r="SND50" s="126"/>
      <c r="SNE50" s="126"/>
      <c r="SNF50" s="126"/>
      <c r="SNG50" s="126"/>
      <c r="SNH50" s="126"/>
      <c r="SNI50" s="126"/>
      <c r="SNJ50" s="126"/>
      <c r="SNK50" s="126"/>
      <c r="SNL50" s="126"/>
      <c r="SNM50" s="126"/>
      <c r="SNN50" s="126"/>
      <c r="SNO50" s="126"/>
      <c r="SNP50" s="126"/>
      <c r="SNQ50" s="126"/>
      <c r="SNR50" s="126"/>
      <c r="SNS50" s="126"/>
      <c r="SNT50" s="126"/>
      <c r="SNU50" s="126"/>
      <c r="SNV50" s="126"/>
      <c r="SNW50" s="126"/>
      <c r="SNX50" s="126"/>
      <c r="SNY50" s="126"/>
      <c r="SNZ50" s="126"/>
      <c r="SOA50" s="126"/>
      <c r="SOB50" s="126"/>
      <c r="SOC50" s="126"/>
      <c r="SOD50" s="126"/>
      <c r="SOE50" s="126"/>
      <c r="SOF50" s="126"/>
      <c r="SOG50" s="126"/>
      <c r="SOH50" s="126"/>
      <c r="SOI50" s="126"/>
      <c r="SOJ50" s="126"/>
      <c r="SOK50" s="126"/>
      <c r="SOL50" s="126"/>
      <c r="SOM50" s="126"/>
      <c r="SON50" s="126"/>
      <c r="SOO50" s="126"/>
      <c r="SOP50" s="126"/>
      <c r="SOQ50" s="126"/>
      <c r="SOR50" s="126"/>
      <c r="SOS50" s="126"/>
      <c r="SOT50" s="126"/>
      <c r="SOU50" s="126"/>
      <c r="SOV50" s="126"/>
      <c r="SOW50" s="126"/>
      <c r="SOX50" s="126"/>
      <c r="SOY50" s="126"/>
      <c r="SOZ50" s="126"/>
      <c r="SPA50" s="126"/>
      <c r="SPB50" s="126"/>
      <c r="SPC50" s="126"/>
      <c r="SPD50" s="126"/>
      <c r="SPE50" s="126"/>
      <c r="SPF50" s="126"/>
      <c r="SPG50" s="126"/>
      <c r="SPH50" s="126"/>
      <c r="SPI50" s="126"/>
      <c r="SPJ50" s="126"/>
      <c r="SPK50" s="126"/>
      <c r="SPL50" s="126"/>
      <c r="SPM50" s="126"/>
      <c r="SPN50" s="126"/>
      <c r="SPO50" s="126"/>
      <c r="SPP50" s="126"/>
      <c r="SPQ50" s="126"/>
      <c r="SPR50" s="126"/>
      <c r="SPS50" s="126"/>
      <c r="SPT50" s="126"/>
      <c r="SPU50" s="126"/>
      <c r="SPV50" s="126"/>
      <c r="SPW50" s="126"/>
      <c r="SPX50" s="126"/>
      <c r="SPY50" s="126"/>
      <c r="SPZ50" s="126"/>
      <c r="SQA50" s="126"/>
      <c r="SQB50" s="126"/>
      <c r="SQC50" s="126"/>
      <c r="SQD50" s="126"/>
      <c r="SQE50" s="126"/>
      <c r="SQF50" s="126"/>
      <c r="SQG50" s="126"/>
      <c r="SQH50" s="126"/>
      <c r="SQI50" s="126"/>
      <c r="SQJ50" s="126"/>
      <c r="SQK50" s="126"/>
      <c r="SQL50" s="126"/>
      <c r="SQM50" s="126"/>
      <c r="SQN50" s="126"/>
      <c r="SQO50" s="126"/>
      <c r="SQP50" s="126"/>
      <c r="SQQ50" s="126"/>
      <c r="SQR50" s="126"/>
      <c r="SQS50" s="126"/>
      <c r="SQT50" s="126"/>
      <c r="SQU50" s="126"/>
      <c r="SQV50" s="126"/>
      <c r="SQW50" s="126"/>
      <c r="SQX50" s="126"/>
      <c r="SQY50" s="126"/>
      <c r="SQZ50" s="126"/>
      <c r="SRA50" s="126"/>
      <c r="SRB50" s="126"/>
      <c r="SRC50" s="126"/>
      <c r="SRD50" s="126"/>
      <c r="SRE50" s="126"/>
      <c r="SRF50" s="126"/>
      <c r="SRG50" s="126"/>
      <c r="SRH50" s="126"/>
      <c r="SRI50" s="126"/>
      <c r="SRJ50" s="126"/>
      <c r="SRK50" s="126"/>
      <c r="SRL50" s="126"/>
      <c r="SRM50" s="126"/>
      <c r="SRN50" s="126"/>
      <c r="SRO50" s="126"/>
      <c r="SRP50" s="126"/>
      <c r="SRQ50" s="126"/>
      <c r="SRR50" s="126"/>
      <c r="SRS50" s="126"/>
      <c r="SRT50" s="126"/>
      <c r="SRU50" s="126"/>
      <c r="SRV50" s="126"/>
      <c r="SRW50" s="126"/>
      <c r="SRX50" s="126"/>
      <c r="SRY50" s="126"/>
      <c r="SRZ50" s="126"/>
      <c r="SSA50" s="126"/>
      <c r="SSB50" s="126"/>
      <c r="SSC50" s="126"/>
      <c r="SSD50" s="126"/>
      <c r="SSE50" s="126"/>
      <c r="SSF50" s="126"/>
      <c r="SSG50" s="126"/>
      <c r="SSH50" s="126"/>
      <c r="SSI50" s="126"/>
      <c r="SSJ50" s="126"/>
      <c r="SSK50" s="126"/>
      <c r="SSL50" s="126"/>
      <c r="SSM50" s="126"/>
      <c r="SSN50" s="126"/>
      <c r="SSO50" s="126"/>
      <c r="SSP50" s="126"/>
      <c r="SSQ50" s="126"/>
      <c r="SSR50" s="126"/>
      <c r="SSS50" s="126"/>
      <c r="SST50" s="126"/>
      <c r="SSU50" s="126"/>
      <c r="SSV50" s="126"/>
      <c r="SSW50" s="126"/>
      <c r="SSX50" s="126"/>
      <c r="SSY50" s="126"/>
      <c r="SSZ50" s="126"/>
      <c r="STA50" s="126"/>
      <c r="STB50" s="126"/>
      <c r="STC50" s="126"/>
      <c r="STD50" s="126"/>
      <c r="STE50" s="126"/>
      <c r="STF50" s="126"/>
      <c r="STG50" s="126"/>
      <c r="STH50" s="126"/>
      <c r="STI50" s="126"/>
      <c r="STJ50" s="126"/>
      <c r="STK50" s="126"/>
      <c r="STL50" s="126"/>
      <c r="STM50" s="126"/>
      <c r="STN50" s="126"/>
      <c r="STO50" s="126"/>
      <c r="STP50" s="126"/>
      <c r="STQ50" s="126"/>
      <c r="STR50" s="126"/>
      <c r="STS50" s="126"/>
      <c r="STT50" s="126"/>
      <c r="STU50" s="126"/>
      <c r="STV50" s="126"/>
      <c r="STW50" s="126"/>
      <c r="STX50" s="126"/>
      <c r="STY50" s="126"/>
      <c r="STZ50" s="126"/>
      <c r="SUA50" s="126"/>
      <c r="SUB50" s="126"/>
      <c r="SUC50" s="126"/>
      <c r="SUD50" s="126"/>
      <c r="SUE50" s="126"/>
      <c r="SUF50" s="126"/>
      <c r="SUG50" s="126"/>
      <c r="SUH50" s="126"/>
      <c r="SUI50" s="126"/>
      <c r="SUJ50" s="126"/>
      <c r="SUK50" s="126"/>
      <c r="SUL50" s="126"/>
      <c r="SUM50" s="126"/>
      <c r="SUN50" s="126"/>
      <c r="SUO50" s="126"/>
      <c r="SUP50" s="126"/>
      <c r="SUQ50" s="126"/>
      <c r="SUR50" s="126"/>
      <c r="SUS50" s="126"/>
      <c r="SUT50" s="126"/>
      <c r="SUU50" s="126"/>
      <c r="SUV50" s="126"/>
      <c r="SUW50" s="126"/>
      <c r="SUX50" s="126"/>
      <c r="SUY50" s="126"/>
      <c r="SUZ50" s="126"/>
      <c r="SVA50" s="126"/>
      <c r="SVB50" s="126"/>
      <c r="SVC50" s="126"/>
      <c r="SVD50" s="126"/>
      <c r="SVE50" s="126"/>
      <c r="SVF50" s="126"/>
      <c r="SVG50" s="126"/>
      <c r="SVH50" s="126"/>
      <c r="SVI50" s="126"/>
      <c r="SVJ50" s="126"/>
      <c r="SVK50" s="126"/>
      <c r="SVL50" s="126"/>
      <c r="SVM50" s="126"/>
      <c r="SVN50" s="126"/>
      <c r="SVO50" s="126"/>
      <c r="SVP50" s="126"/>
      <c r="SVQ50" s="126"/>
      <c r="SVR50" s="126"/>
      <c r="SVS50" s="126"/>
      <c r="SVT50" s="126"/>
      <c r="SVU50" s="126"/>
      <c r="SVV50" s="126"/>
      <c r="SVW50" s="126"/>
      <c r="SVX50" s="126"/>
      <c r="SVY50" s="126"/>
      <c r="SVZ50" s="126"/>
      <c r="SWA50" s="126"/>
      <c r="SWB50" s="126"/>
      <c r="SWC50" s="126"/>
      <c r="SWD50" s="126"/>
      <c r="SWE50" s="126"/>
      <c r="SWF50" s="126"/>
      <c r="SWG50" s="126"/>
      <c r="SWH50" s="126"/>
      <c r="SWI50" s="126"/>
      <c r="SWJ50" s="126"/>
      <c r="SWK50" s="126"/>
      <c r="SWL50" s="126"/>
      <c r="SWM50" s="126"/>
      <c r="SWN50" s="126"/>
      <c r="SWO50" s="126"/>
      <c r="SWP50" s="126"/>
      <c r="SWQ50" s="126"/>
      <c r="SWR50" s="126"/>
      <c r="SWS50" s="126"/>
      <c r="SWT50" s="126"/>
      <c r="SWU50" s="126"/>
      <c r="SWV50" s="126"/>
      <c r="SWW50" s="126"/>
      <c r="SWX50" s="126"/>
      <c r="SWY50" s="126"/>
      <c r="SWZ50" s="126"/>
      <c r="SXA50" s="126"/>
      <c r="SXB50" s="126"/>
      <c r="SXC50" s="126"/>
      <c r="SXD50" s="126"/>
      <c r="SXE50" s="126"/>
      <c r="SXF50" s="126"/>
      <c r="SXG50" s="126"/>
      <c r="SXH50" s="126"/>
      <c r="SXI50" s="126"/>
      <c r="SXJ50" s="126"/>
      <c r="SXK50" s="126"/>
      <c r="SXL50" s="126"/>
      <c r="SXM50" s="126"/>
      <c r="SXN50" s="126"/>
      <c r="SXO50" s="126"/>
      <c r="SXP50" s="126"/>
      <c r="SXQ50" s="126"/>
      <c r="SXR50" s="126"/>
      <c r="SXS50" s="126"/>
      <c r="SXT50" s="126"/>
      <c r="SXU50" s="126"/>
      <c r="SXV50" s="126"/>
      <c r="SXW50" s="126"/>
      <c r="SXX50" s="126"/>
      <c r="SXY50" s="126"/>
      <c r="SXZ50" s="126"/>
      <c r="SYA50" s="126"/>
      <c r="SYB50" s="126"/>
      <c r="SYC50" s="126"/>
      <c r="SYD50" s="126"/>
      <c r="SYE50" s="126"/>
      <c r="SYF50" s="126"/>
      <c r="SYG50" s="126"/>
      <c r="SYH50" s="126"/>
      <c r="SYI50" s="126"/>
      <c r="SYJ50" s="126"/>
      <c r="SYK50" s="126"/>
      <c r="SYL50" s="126"/>
      <c r="SYM50" s="126"/>
      <c r="SYN50" s="126"/>
      <c r="SYO50" s="126"/>
      <c r="SYP50" s="126"/>
      <c r="SYQ50" s="126"/>
      <c r="SYR50" s="126"/>
      <c r="SYS50" s="126"/>
      <c r="SYT50" s="126"/>
      <c r="SYU50" s="126"/>
      <c r="SYV50" s="126"/>
      <c r="SYW50" s="126"/>
      <c r="SYX50" s="126"/>
      <c r="SYY50" s="126"/>
      <c r="SYZ50" s="126"/>
      <c r="SZA50" s="126"/>
      <c r="SZB50" s="126"/>
      <c r="SZC50" s="126"/>
      <c r="SZD50" s="126"/>
      <c r="SZE50" s="126"/>
      <c r="SZF50" s="126"/>
      <c r="SZG50" s="126"/>
      <c r="SZH50" s="126"/>
      <c r="SZI50" s="126"/>
      <c r="SZJ50" s="126"/>
      <c r="SZK50" s="126"/>
      <c r="SZL50" s="126"/>
      <c r="SZM50" s="126"/>
      <c r="SZN50" s="126"/>
      <c r="SZO50" s="126"/>
      <c r="SZP50" s="126"/>
      <c r="SZQ50" s="126"/>
      <c r="SZR50" s="126"/>
      <c r="SZS50" s="126"/>
      <c r="SZT50" s="126"/>
      <c r="SZU50" s="126"/>
      <c r="SZV50" s="126"/>
      <c r="SZW50" s="126"/>
      <c r="SZX50" s="126"/>
      <c r="SZY50" s="126"/>
      <c r="SZZ50" s="126"/>
      <c r="TAA50" s="126"/>
      <c r="TAB50" s="126"/>
      <c r="TAC50" s="126"/>
      <c r="TAD50" s="126"/>
      <c r="TAE50" s="126"/>
      <c r="TAF50" s="126"/>
      <c r="TAG50" s="126"/>
      <c r="TAH50" s="126"/>
      <c r="TAI50" s="126"/>
      <c r="TAJ50" s="126"/>
      <c r="TAK50" s="126"/>
      <c r="TAL50" s="126"/>
      <c r="TAM50" s="126"/>
      <c r="TAN50" s="126"/>
      <c r="TAO50" s="126"/>
      <c r="TAP50" s="126"/>
      <c r="TAQ50" s="126"/>
      <c r="TAR50" s="126"/>
      <c r="TAS50" s="126"/>
      <c r="TAT50" s="126"/>
      <c r="TAU50" s="126"/>
      <c r="TAV50" s="126"/>
      <c r="TAW50" s="126"/>
      <c r="TAX50" s="126"/>
      <c r="TAY50" s="126"/>
      <c r="TAZ50" s="126"/>
      <c r="TBA50" s="126"/>
      <c r="TBB50" s="126"/>
      <c r="TBC50" s="126"/>
      <c r="TBD50" s="126"/>
      <c r="TBE50" s="126"/>
      <c r="TBF50" s="126"/>
      <c r="TBG50" s="126"/>
      <c r="TBH50" s="126"/>
      <c r="TBI50" s="126"/>
      <c r="TBJ50" s="126"/>
      <c r="TBK50" s="126"/>
      <c r="TBL50" s="126"/>
      <c r="TBM50" s="126"/>
      <c r="TBN50" s="126"/>
      <c r="TBO50" s="126"/>
      <c r="TBP50" s="126"/>
      <c r="TBQ50" s="126"/>
      <c r="TBR50" s="126"/>
      <c r="TBS50" s="126"/>
      <c r="TBT50" s="126"/>
      <c r="TBU50" s="126"/>
      <c r="TBV50" s="126"/>
      <c r="TBW50" s="126"/>
      <c r="TBX50" s="126"/>
      <c r="TBY50" s="126"/>
      <c r="TBZ50" s="126"/>
      <c r="TCA50" s="126"/>
      <c r="TCB50" s="126"/>
      <c r="TCC50" s="126"/>
      <c r="TCD50" s="126"/>
      <c r="TCE50" s="126"/>
      <c r="TCF50" s="126"/>
      <c r="TCG50" s="126"/>
      <c r="TCH50" s="126"/>
      <c r="TCI50" s="126"/>
      <c r="TCJ50" s="126"/>
      <c r="TCK50" s="126"/>
      <c r="TCL50" s="126"/>
      <c r="TCM50" s="126"/>
      <c r="TCN50" s="126"/>
      <c r="TCO50" s="126"/>
      <c r="TCP50" s="126"/>
      <c r="TCQ50" s="126"/>
      <c r="TCR50" s="126"/>
      <c r="TCS50" s="126"/>
      <c r="TCT50" s="126"/>
      <c r="TCU50" s="126"/>
      <c r="TCV50" s="126"/>
      <c r="TCW50" s="126"/>
      <c r="TCX50" s="126"/>
      <c r="TCY50" s="126"/>
      <c r="TCZ50" s="126"/>
      <c r="TDA50" s="126"/>
      <c r="TDB50" s="126"/>
      <c r="TDC50" s="126"/>
      <c r="TDD50" s="126"/>
      <c r="TDE50" s="126"/>
      <c r="TDF50" s="126"/>
      <c r="TDG50" s="126"/>
      <c r="TDH50" s="126"/>
      <c r="TDI50" s="126"/>
      <c r="TDJ50" s="126"/>
      <c r="TDK50" s="126"/>
      <c r="TDL50" s="126"/>
      <c r="TDM50" s="126"/>
      <c r="TDN50" s="126"/>
      <c r="TDO50" s="126"/>
      <c r="TDP50" s="126"/>
      <c r="TDQ50" s="126"/>
      <c r="TDR50" s="126"/>
      <c r="TDS50" s="126"/>
      <c r="TDT50" s="126"/>
      <c r="TDU50" s="126"/>
      <c r="TDV50" s="126"/>
      <c r="TDW50" s="126"/>
      <c r="TDX50" s="126"/>
      <c r="TDY50" s="126"/>
      <c r="TDZ50" s="126"/>
      <c r="TEA50" s="126"/>
      <c r="TEB50" s="126"/>
      <c r="TEC50" s="126"/>
      <c r="TED50" s="126"/>
      <c r="TEE50" s="126"/>
      <c r="TEF50" s="126"/>
      <c r="TEG50" s="126"/>
      <c r="TEH50" s="126"/>
      <c r="TEI50" s="126"/>
      <c r="TEJ50" s="126"/>
      <c r="TEK50" s="126"/>
      <c r="TEL50" s="126"/>
      <c r="TEM50" s="126"/>
      <c r="TEN50" s="126"/>
      <c r="TEO50" s="126"/>
      <c r="TEP50" s="126"/>
      <c r="TEQ50" s="126"/>
      <c r="TER50" s="126"/>
      <c r="TES50" s="126"/>
      <c r="TET50" s="126"/>
      <c r="TEU50" s="126"/>
      <c r="TEV50" s="126"/>
      <c r="TEW50" s="126"/>
      <c r="TEX50" s="126"/>
      <c r="TEY50" s="126"/>
      <c r="TEZ50" s="126"/>
      <c r="TFA50" s="126"/>
      <c r="TFB50" s="126"/>
      <c r="TFC50" s="126"/>
      <c r="TFD50" s="126"/>
      <c r="TFE50" s="126"/>
      <c r="TFF50" s="126"/>
      <c r="TFG50" s="126"/>
      <c r="TFH50" s="126"/>
      <c r="TFI50" s="126"/>
      <c r="TFJ50" s="126"/>
      <c r="TFK50" s="126"/>
      <c r="TFL50" s="126"/>
      <c r="TFM50" s="126"/>
      <c r="TFN50" s="126"/>
      <c r="TFO50" s="126"/>
      <c r="TFP50" s="126"/>
      <c r="TFQ50" s="126"/>
      <c r="TFR50" s="126"/>
      <c r="TFS50" s="126"/>
      <c r="TFT50" s="126"/>
      <c r="TFU50" s="126"/>
      <c r="TFV50" s="126"/>
      <c r="TFW50" s="126"/>
      <c r="TFX50" s="126"/>
      <c r="TFY50" s="126"/>
      <c r="TFZ50" s="126"/>
      <c r="TGA50" s="126"/>
      <c r="TGB50" s="126"/>
      <c r="TGC50" s="126"/>
      <c r="TGD50" s="126"/>
      <c r="TGE50" s="126"/>
      <c r="TGF50" s="126"/>
      <c r="TGG50" s="126"/>
      <c r="TGH50" s="126"/>
      <c r="TGI50" s="126"/>
      <c r="TGJ50" s="126"/>
      <c r="TGK50" s="126"/>
      <c r="TGL50" s="126"/>
      <c r="TGM50" s="126"/>
      <c r="TGN50" s="126"/>
      <c r="TGO50" s="126"/>
      <c r="TGP50" s="126"/>
      <c r="TGQ50" s="126"/>
      <c r="TGR50" s="126"/>
      <c r="TGS50" s="126"/>
      <c r="TGT50" s="126"/>
      <c r="TGU50" s="126"/>
      <c r="TGV50" s="126"/>
      <c r="TGW50" s="126"/>
      <c r="TGX50" s="126"/>
      <c r="TGY50" s="126"/>
      <c r="TGZ50" s="126"/>
      <c r="THA50" s="126"/>
      <c r="THB50" s="126"/>
      <c r="THC50" s="126"/>
      <c r="THD50" s="126"/>
      <c r="THE50" s="126"/>
      <c r="THF50" s="126"/>
      <c r="THG50" s="126"/>
      <c r="THH50" s="126"/>
      <c r="THI50" s="126"/>
      <c r="THJ50" s="126"/>
      <c r="THK50" s="126"/>
      <c r="THL50" s="126"/>
      <c r="THM50" s="126"/>
      <c r="THN50" s="126"/>
      <c r="THO50" s="126"/>
      <c r="THP50" s="126"/>
      <c r="THQ50" s="126"/>
      <c r="THR50" s="126"/>
      <c r="THS50" s="126"/>
      <c r="THT50" s="126"/>
      <c r="THU50" s="126"/>
      <c r="THV50" s="126"/>
      <c r="THW50" s="126"/>
      <c r="THX50" s="126"/>
      <c r="THY50" s="126"/>
      <c r="THZ50" s="126"/>
      <c r="TIA50" s="126"/>
      <c r="TIB50" s="126"/>
      <c r="TIC50" s="126"/>
      <c r="TID50" s="126"/>
      <c r="TIE50" s="126"/>
      <c r="TIF50" s="126"/>
      <c r="TIG50" s="126"/>
      <c r="TIH50" s="126"/>
      <c r="TII50" s="126"/>
      <c r="TIJ50" s="126"/>
      <c r="TIK50" s="126"/>
      <c r="TIL50" s="126"/>
      <c r="TIM50" s="126"/>
      <c r="TIN50" s="126"/>
      <c r="TIO50" s="126"/>
      <c r="TIP50" s="126"/>
      <c r="TIQ50" s="126"/>
      <c r="TIR50" s="126"/>
      <c r="TIS50" s="126"/>
      <c r="TIT50" s="126"/>
      <c r="TIU50" s="126"/>
      <c r="TIV50" s="126"/>
      <c r="TIW50" s="126"/>
      <c r="TIX50" s="126"/>
      <c r="TIY50" s="126"/>
      <c r="TIZ50" s="126"/>
      <c r="TJA50" s="126"/>
      <c r="TJB50" s="126"/>
      <c r="TJC50" s="126"/>
      <c r="TJD50" s="126"/>
      <c r="TJE50" s="126"/>
      <c r="TJF50" s="126"/>
      <c r="TJG50" s="126"/>
      <c r="TJH50" s="126"/>
      <c r="TJI50" s="126"/>
      <c r="TJJ50" s="126"/>
      <c r="TJK50" s="126"/>
      <c r="TJL50" s="126"/>
      <c r="TJM50" s="126"/>
      <c r="TJN50" s="126"/>
      <c r="TJO50" s="126"/>
      <c r="TJP50" s="126"/>
      <c r="TJQ50" s="126"/>
      <c r="TJR50" s="126"/>
      <c r="TJS50" s="126"/>
      <c r="TJT50" s="126"/>
      <c r="TJU50" s="126"/>
      <c r="TJV50" s="126"/>
      <c r="TJW50" s="126"/>
      <c r="TJX50" s="126"/>
      <c r="TJY50" s="126"/>
      <c r="TJZ50" s="126"/>
      <c r="TKA50" s="126"/>
      <c r="TKB50" s="126"/>
      <c r="TKC50" s="126"/>
      <c r="TKD50" s="126"/>
      <c r="TKE50" s="126"/>
      <c r="TKF50" s="126"/>
      <c r="TKG50" s="126"/>
      <c r="TKH50" s="126"/>
      <c r="TKI50" s="126"/>
      <c r="TKJ50" s="126"/>
      <c r="TKK50" s="126"/>
      <c r="TKL50" s="126"/>
      <c r="TKM50" s="126"/>
      <c r="TKN50" s="126"/>
      <c r="TKO50" s="126"/>
      <c r="TKP50" s="126"/>
      <c r="TKQ50" s="126"/>
      <c r="TKR50" s="126"/>
      <c r="TKS50" s="126"/>
      <c r="TKT50" s="126"/>
      <c r="TKU50" s="126"/>
      <c r="TKV50" s="126"/>
      <c r="TKW50" s="126"/>
      <c r="TKX50" s="126"/>
      <c r="TKY50" s="126"/>
      <c r="TKZ50" s="126"/>
      <c r="TLA50" s="126"/>
      <c r="TLB50" s="126"/>
      <c r="TLC50" s="126"/>
      <c r="TLD50" s="126"/>
      <c r="TLE50" s="126"/>
      <c r="TLF50" s="126"/>
      <c r="TLG50" s="126"/>
      <c r="TLH50" s="126"/>
      <c r="TLI50" s="126"/>
      <c r="TLJ50" s="126"/>
      <c r="TLK50" s="126"/>
      <c r="TLL50" s="126"/>
      <c r="TLM50" s="126"/>
      <c r="TLN50" s="126"/>
      <c r="TLO50" s="126"/>
      <c r="TLP50" s="126"/>
      <c r="TLQ50" s="126"/>
      <c r="TLR50" s="126"/>
      <c r="TLS50" s="126"/>
      <c r="TLT50" s="126"/>
      <c r="TLU50" s="126"/>
      <c r="TLV50" s="126"/>
      <c r="TLW50" s="126"/>
      <c r="TLX50" s="126"/>
      <c r="TLY50" s="126"/>
      <c r="TLZ50" s="126"/>
      <c r="TMA50" s="126"/>
      <c r="TMB50" s="126"/>
      <c r="TMC50" s="126"/>
      <c r="TMD50" s="126"/>
      <c r="TME50" s="126"/>
      <c r="TMF50" s="126"/>
      <c r="TMG50" s="126"/>
      <c r="TMH50" s="126"/>
      <c r="TMI50" s="126"/>
      <c r="TMJ50" s="126"/>
      <c r="TMK50" s="126"/>
      <c r="TML50" s="126"/>
      <c r="TMM50" s="126"/>
      <c r="TMN50" s="126"/>
      <c r="TMO50" s="126"/>
      <c r="TMP50" s="126"/>
      <c r="TMQ50" s="126"/>
      <c r="TMR50" s="126"/>
      <c r="TMS50" s="126"/>
      <c r="TMT50" s="126"/>
      <c r="TMU50" s="126"/>
      <c r="TMV50" s="126"/>
      <c r="TMW50" s="126"/>
      <c r="TMX50" s="126"/>
      <c r="TMY50" s="126"/>
      <c r="TMZ50" s="126"/>
      <c r="TNA50" s="126"/>
      <c r="TNB50" s="126"/>
      <c r="TNC50" s="126"/>
      <c r="TND50" s="126"/>
      <c r="TNE50" s="126"/>
      <c r="TNF50" s="126"/>
      <c r="TNG50" s="126"/>
      <c r="TNH50" s="126"/>
      <c r="TNI50" s="126"/>
      <c r="TNJ50" s="126"/>
      <c r="TNK50" s="126"/>
      <c r="TNL50" s="126"/>
      <c r="TNM50" s="126"/>
      <c r="TNN50" s="126"/>
      <c r="TNO50" s="126"/>
      <c r="TNP50" s="126"/>
      <c r="TNQ50" s="126"/>
      <c r="TNR50" s="126"/>
      <c r="TNS50" s="126"/>
      <c r="TNT50" s="126"/>
      <c r="TNU50" s="126"/>
      <c r="TNV50" s="126"/>
      <c r="TNW50" s="126"/>
      <c r="TNX50" s="126"/>
      <c r="TNY50" s="126"/>
      <c r="TNZ50" s="126"/>
      <c r="TOA50" s="126"/>
      <c r="TOB50" s="126"/>
      <c r="TOC50" s="126"/>
      <c r="TOD50" s="126"/>
      <c r="TOE50" s="126"/>
      <c r="TOF50" s="126"/>
      <c r="TOG50" s="126"/>
      <c r="TOH50" s="126"/>
      <c r="TOI50" s="126"/>
      <c r="TOJ50" s="126"/>
      <c r="TOK50" s="126"/>
      <c r="TOL50" s="126"/>
      <c r="TOM50" s="126"/>
      <c r="TON50" s="126"/>
      <c r="TOO50" s="126"/>
      <c r="TOP50" s="126"/>
      <c r="TOQ50" s="126"/>
      <c r="TOR50" s="126"/>
      <c r="TOS50" s="126"/>
      <c r="TOT50" s="126"/>
      <c r="TOU50" s="126"/>
      <c r="TOV50" s="126"/>
      <c r="TOW50" s="126"/>
      <c r="TOX50" s="126"/>
      <c r="TOY50" s="126"/>
      <c r="TOZ50" s="126"/>
      <c r="TPA50" s="126"/>
      <c r="TPB50" s="126"/>
      <c r="TPC50" s="126"/>
      <c r="TPD50" s="126"/>
      <c r="TPE50" s="126"/>
      <c r="TPF50" s="126"/>
      <c r="TPG50" s="126"/>
      <c r="TPH50" s="126"/>
      <c r="TPI50" s="126"/>
      <c r="TPJ50" s="126"/>
      <c r="TPK50" s="126"/>
      <c r="TPL50" s="126"/>
      <c r="TPM50" s="126"/>
      <c r="TPN50" s="126"/>
      <c r="TPO50" s="126"/>
      <c r="TPP50" s="126"/>
      <c r="TPQ50" s="126"/>
      <c r="TPR50" s="126"/>
      <c r="TPS50" s="126"/>
      <c r="TPT50" s="126"/>
      <c r="TPU50" s="126"/>
      <c r="TPV50" s="126"/>
      <c r="TPW50" s="126"/>
      <c r="TPX50" s="126"/>
      <c r="TPY50" s="126"/>
      <c r="TPZ50" s="126"/>
      <c r="TQA50" s="126"/>
      <c r="TQB50" s="126"/>
      <c r="TQC50" s="126"/>
      <c r="TQD50" s="126"/>
      <c r="TQE50" s="126"/>
      <c r="TQF50" s="126"/>
      <c r="TQG50" s="126"/>
      <c r="TQH50" s="126"/>
      <c r="TQI50" s="126"/>
      <c r="TQJ50" s="126"/>
      <c r="TQK50" s="126"/>
      <c r="TQL50" s="126"/>
      <c r="TQM50" s="126"/>
      <c r="TQN50" s="126"/>
      <c r="TQO50" s="126"/>
      <c r="TQP50" s="126"/>
      <c r="TQQ50" s="126"/>
      <c r="TQR50" s="126"/>
      <c r="TQS50" s="126"/>
      <c r="TQT50" s="126"/>
      <c r="TQU50" s="126"/>
      <c r="TQV50" s="126"/>
      <c r="TQW50" s="126"/>
      <c r="TQX50" s="126"/>
      <c r="TQY50" s="126"/>
      <c r="TQZ50" s="126"/>
      <c r="TRA50" s="126"/>
      <c r="TRB50" s="126"/>
      <c r="TRC50" s="126"/>
      <c r="TRD50" s="126"/>
      <c r="TRE50" s="126"/>
      <c r="TRF50" s="126"/>
      <c r="TRG50" s="126"/>
      <c r="TRH50" s="126"/>
      <c r="TRI50" s="126"/>
      <c r="TRJ50" s="126"/>
      <c r="TRK50" s="126"/>
      <c r="TRL50" s="126"/>
      <c r="TRM50" s="126"/>
      <c r="TRN50" s="126"/>
      <c r="TRO50" s="126"/>
      <c r="TRP50" s="126"/>
      <c r="TRQ50" s="126"/>
      <c r="TRR50" s="126"/>
      <c r="TRS50" s="126"/>
      <c r="TRT50" s="126"/>
      <c r="TRU50" s="126"/>
      <c r="TRV50" s="126"/>
      <c r="TRW50" s="126"/>
      <c r="TRX50" s="126"/>
      <c r="TRY50" s="126"/>
      <c r="TRZ50" s="126"/>
      <c r="TSA50" s="126"/>
      <c r="TSB50" s="126"/>
      <c r="TSC50" s="126"/>
      <c r="TSD50" s="126"/>
      <c r="TSE50" s="126"/>
      <c r="TSF50" s="126"/>
      <c r="TSG50" s="126"/>
      <c r="TSH50" s="126"/>
      <c r="TSI50" s="126"/>
      <c r="TSJ50" s="126"/>
      <c r="TSK50" s="126"/>
      <c r="TSL50" s="126"/>
      <c r="TSM50" s="126"/>
      <c r="TSN50" s="126"/>
      <c r="TSO50" s="126"/>
      <c r="TSP50" s="126"/>
      <c r="TSQ50" s="126"/>
      <c r="TSR50" s="126"/>
      <c r="TSS50" s="126"/>
      <c r="TST50" s="126"/>
      <c r="TSU50" s="126"/>
      <c r="TSV50" s="126"/>
      <c r="TSW50" s="126"/>
      <c r="TSX50" s="126"/>
      <c r="TSY50" s="126"/>
      <c r="TSZ50" s="126"/>
      <c r="TTA50" s="126"/>
      <c r="TTB50" s="126"/>
      <c r="TTC50" s="126"/>
      <c r="TTD50" s="126"/>
      <c r="TTE50" s="126"/>
      <c r="TTF50" s="126"/>
      <c r="TTG50" s="126"/>
      <c r="TTH50" s="126"/>
      <c r="TTI50" s="126"/>
      <c r="TTJ50" s="126"/>
      <c r="TTK50" s="126"/>
      <c r="TTL50" s="126"/>
      <c r="TTM50" s="126"/>
      <c r="TTN50" s="126"/>
      <c r="TTO50" s="126"/>
      <c r="TTP50" s="126"/>
      <c r="TTQ50" s="126"/>
      <c r="TTR50" s="126"/>
      <c r="TTS50" s="126"/>
      <c r="TTT50" s="126"/>
      <c r="TTU50" s="126"/>
      <c r="TTV50" s="126"/>
      <c r="TTW50" s="126"/>
      <c r="TTX50" s="126"/>
      <c r="TTY50" s="126"/>
      <c r="TTZ50" s="126"/>
      <c r="TUA50" s="126"/>
      <c r="TUB50" s="126"/>
      <c r="TUC50" s="126"/>
      <c r="TUD50" s="126"/>
      <c r="TUE50" s="126"/>
      <c r="TUF50" s="126"/>
      <c r="TUG50" s="126"/>
      <c r="TUH50" s="126"/>
      <c r="TUI50" s="126"/>
      <c r="TUJ50" s="126"/>
      <c r="TUK50" s="126"/>
      <c r="TUL50" s="126"/>
      <c r="TUM50" s="126"/>
      <c r="TUN50" s="126"/>
      <c r="TUO50" s="126"/>
      <c r="TUP50" s="126"/>
      <c r="TUQ50" s="126"/>
      <c r="TUR50" s="126"/>
      <c r="TUS50" s="126"/>
      <c r="TUT50" s="126"/>
      <c r="TUU50" s="126"/>
      <c r="TUV50" s="126"/>
      <c r="TUW50" s="126"/>
      <c r="TUX50" s="126"/>
      <c r="TUY50" s="126"/>
      <c r="TUZ50" s="126"/>
      <c r="TVA50" s="126"/>
      <c r="TVB50" s="126"/>
      <c r="TVC50" s="126"/>
      <c r="TVD50" s="126"/>
      <c r="TVE50" s="126"/>
      <c r="TVF50" s="126"/>
      <c r="TVG50" s="126"/>
      <c r="TVH50" s="126"/>
      <c r="TVI50" s="126"/>
      <c r="TVJ50" s="126"/>
      <c r="TVK50" s="126"/>
      <c r="TVL50" s="126"/>
      <c r="TVM50" s="126"/>
      <c r="TVN50" s="126"/>
      <c r="TVO50" s="126"/>
      <c r="TVP50" s="126"/>
      <c r="TVQ50" s="126"/>
      <c r="TVR50" s="126"/>
      <c r="TVS50" s="126"/>
      <c r="TVT50" s="126"/>
      <c r="TVU50" s="126"/>
      <c r="TVV50" s="126"/>
      <c r="TVW50" s="126"/>
      <c r="TVX50" s="126"/>
      <c r="TVY50" s="126"/>
      <c r="TVZ50" s="126"/>
      <c r="TWA50" s="126"/>
      <c r="TWB50" s="126"/>
      <c r="TWC50" s="126"/>
      <c r="TWD50" s="126"/>
      <c r="TWE50" s="126"/>
      <c r="TWF50" s="126"/>
      <c r="TWG50" s="126"/>
      <c r="TWH50" s="126"/>
      <c r="TWI50" s="126"/>
      <c r="TWJ50" s="126"/>
      <c r="TWK50" s="126"/>
      <c r="TWL50" s="126"/>
      <c r="TWM50" s="126"/>
      <c r="TWN50" s="126"/>
      <c r="TWO50" s="126"/>
      <c r="TWP50" s="126"/>
      <c r="TWQ50" s="126"/>
      <c r="TWR50" s="126"/>
      <c r="TWS50" s="126"/>
      <c r="TWT50" s="126"/>
      <c r="TWU50" s="126"/>
      <c r="TWV50" s="126"/>
      <c r="TWW50" s="126"/>
      <c r="TWX50" s="126"/>
      <c r="TWY50" s="126"/>
      <c r="TWZ50" s="126"/>
      <c r="TXA50" s="126"/>
      <c r="TXB50" s="126"/>
      <c r="TXC50" s="126"/>
      <c r="TXD50" s="126"/>
      <c r="TXE50" s="126"/>
      <c r="TXF50" s="126"/>
      <c r="TXG50" s="126"/>
      <c r="TXH50" s="126"/>
      <c r="TXI50" s="126"/>
      <c r="TXJ50" s="126"/>
      <c r="TXK50" s="126"/>
      <c r="TXL50" s="126"/>
      <c r="TXM50" s="126"/>
      <c r="TXN50" s="126"/>
      <c r="TXO50" s="126"/>
      <c r="TXP50" s="126"/>
      <c r="TXQ50" s="126"/>
      <c r="TXR50" s="126"/>
      <c r="TXS50" s="126"/>
      <c r="TXT50" s="126"/>
      <c r="TXU50" s="126"/>
      <c r="TXV50" s="126"/>
      <c r="TXW50" s="126"/>
      <c r="TXX50" s="126"/>
      <c r="TXY50" s="126"/>
      <c r="TXZ50" s="126"/>
      <c r="TYA50" s="126"/>
      <c r="TYB50" s="126"/>
      <c r="TYC50" s="126"/>
      <c r="TYD50" s="126"/>
      <c r="TYE50" s="126"/>
      <c r="TYF50" s="126"/>
      <c r="TYG50" s="126"/>
      <c r="TYH50" s="126"/>
      <c r="TYI50" s="126"/>
      <c r="TYJ50" s="126"/>
      <c r="TYK50" s="126"/>
      <c r="TYL50" s="126"/>
      <c r="TYM50" s="126"/>
      <c r="TYN50" s="126"/>
      <c r="TYO50" s="126"/>
      <c r="TYP50" s="126"/>
      <c r="TYQ50" s="126"/>
      <c r="TYR50" s="126"/>
      <c r="TYS50" s="126"/>
      <c r="TYT50" s="126"/>
      <c r="TYU50" s="126"/>
      <c r="TYV50" s="126"/>
      <c r="TYW50" s="126"/>
      <c r="TYX50" s="126"/>
      <c r="TYY50" s="126"/>
      <c r="TYZ50" s="126"/>
      <c r="TZA50" s="126"/>
      <c r="TZB50" s="126"/>
      <c r="TZC50" s="126"/>
      <c r="TZD50" s="126"/>
      <c r="TZE50" s="126"/>
      <c r="TZF50" s="126"/>
      <c r="TZG50" s="126"/>
      <c r="TZH50" s="126"/>
      <c r="TZI50" s="126"/>
      <c r="TZJ50" s="126"/>
      <c r="TZK50" s="126"/>
      <c r="TZL50" s="126"/>
      <c r="TZM50" s="126"/>
      <c r="TZN50" s="126"/>
      <c r="TZO50" s="126"/>
      <c r="TZP50" s="126"/>
      <c r="TZQ50" s="126"/>
      <c r="TZR50" s="126"/>
      <c r="TZS50" s="126"/>
      <c r="TZT50" s="126"/>
      <c r="TZU50" s="126"/>
      <c r="TZV50" s="126"/>
      <c r="TZW50" s="126"/>
      <c r="TZX50" s="126"/>
      <c r="TZY50" s="126"/>
      <c r="TZZ50" s="126"/>
      <c r="UAA50" s="126"/>
      <c r="UAB50" s="126"/>
      <c r="UAC50" s="126"/>
      <c r="UAD50" s="126"/>
      <c r="UAE50" s="126"/>
      <c r="UAF50" s="126"/>
      <c r="UAG50" s="126"/>
      <c r="UAH50" s="126"/>
      <c r="UAI50" s="126"/>
      <c r="UAJ50" s="126"/>
      <c r="UAK50" s="126"/>
      <c r="UAL50" s="126"/>
      <c r="UAM50" s="126"/>
      <c r="UAN50" s="126"/>
      <c r="UAO50" s="126"/>
      <c r="UAP50" s="126"/>
      <c r="UAQ50" s="126"/>
      <c r="UAR50" s="126"/>
      <c r="UAS50" s="126"/>
      <c r="UAT50" s="126"/>
      <c r="UAU50" s="126"/>
      <c r="UAV50" s="126"/>
      <c r="UAW50" s="126"/>
      <c r="UAX50" s="126"/>
      <c r="UAY50" s="126"/>
      <c r="UAZ50" s="126"/>
      <c r="UBA50" s="126"/>
      <c r="UBB50" s="126"/>
      <c r="UBC50" s="126"/>
      <c r="UBD50" s="126"/>
      <c r="UBE50" s="126"/>
      <c r="UBF50" s="126"/>
      <c r="UBG50" s="126"/>
      <c r="UBH50" s="126"/>
      <c r="UBI50" s="126"/>
      <c r="UBJ50" s="126"/>
      <c r="UBK50" s="126"/>
      <c r="UBL50" s="126"/>
      <c r="UBM50" s="126"/>
      <c r="UBN50" s="126"/>
      <c r="UBO50" s="126"/>
      <c r="UBP50" s="126"/>
      <c r="UBQ50" s="126"/>
      <c r="UBR50" s="126"/>
      <c r="UBS50" s="126"/>
      <c r="UBT50" s="126"/>
      <c r="UBU50" s="126"/>
      <c r="UBV50" s="126"/>
      <c r="UBW50" s="126"/>
      <c r="UBX50" s="126"/>
      <c r="UBY50" s="126"/>
      <c r="UBZ50" s="126"/>
      <c r="UCA50" s="126"/>
      <c r="UCB50" s="126"/>
      <c r="UCC50" s="126"/>
      <c r="UCD50" s="126"/>
      <c r="UCE50" s="126"/>
      <c r="UCF50" s="126"/>
      <c r="UCG50" s="126"/>
      <c r="UCH50" s="126"/>
      <c r="UCI50" s="126"/>
      <c r="UCJ50" s="126"/>
      <c r="UCK50" s="126"/>
      <c r="UCL50" s="126"/>
      <c r="UCM50" s="126"/>
      <c r="UCN50" s="126"/>
      <c r="UCO50" s="126"/>
      <c r="UCP50" s="126"/>
      <c r="UCQ50" s="126"/>
      <c r="UCR50" s="126"/>
      <c r="UCS50" s="126"/>
      <c r="UCT50" s="126"/>
      <c r="UCU50" s="126"/>
      <c r="UCV50" s="126"/>
      <c r="UCW50" s="126"/>
      <c r="UCX50" s="126"/>
      <c r="UCY50" s="126"/>
      <c r="UCZ50" s="126"/>
      <c r="UDA50" s="126"/>
      <c r="UDB50" s="126"/>
      <c r="UDC50" s="126"/>
      <c r="UDD50" s="126"/>
      <c r="UDE50" s="126"/>
      <c r="UDF50" s="126"/>
      <c r="UDG50" s="126"/>
      <c r="UDH50" s="126"/>
      <c r="UDI50" s="126"/>
      <c r="UDJ50" s="126"/>
      <c r="UDK50" s="126"/>
      <c r="UDL50" s="126"/>
      <c r="UDM50" s="126"/>
      <c r="UDN50" s="126"/>
      <c r="UDO50" s="126"/>
      <c r="UDP50" s="126"/>
      <c r="UDQ50" s="126"/>
      <c r="UDR50" s="126"/>
      <c r="UDS50" s="126"/>
      <c r="UDT50" s="126"/>
      <c r="UDU50" s="126"/>
      <c r="UDV50" s="126"/>
      <c r="UDW50" s="126"/>
      <c r="UDX50" s="126"/>
      <c r="UDY50" s="126"/>
      <c r="UDZ50" s="126"/>
      <c r="UEA50" s="126"/>
      <c r="UEB50" s="126"/>
      <c r="UEC50" s="126"/>
      <c r="UED50" s="126"/>
      <c r="UEE50" s="126"/>
      <c r="UEF50" s="126"/>
      <c r="UEG50" s="126"/>
      <c r="UEH50" s="126"/>
      <c r="UEI50" s="126"/>
      <c r="UEJ50" s="126"/>
      <c r="UEK50" s="126"/>
      <c r="UEL50" s="126"/>
      <c r="UEM50" s="126"/>
      <c r="UEN50" s="126"/>
      <c r="UEO50" s="126"/>
      <c r="UEP50" s="126"/>
      <c r="UEQ50" s="126"/>
      <c r="UER50" s="126"/>
      <c r="UES50" s="126"/>
      <c r="UET50" s="126"/>
      <c r="UEU50" s="126"/>
      <c r="UEV50" s="126"/>
      <c r="UEW50" s="126"/>
      <c r="UEX50" s="126"/>
      <c r="UEY50" s="126"/>
      <c r="UEZ50" s="126"/>
      <c r="UFA50" s="126"/>
      <c r="UFB50" s="126"/>
      <c r="UFC50" s="126"/>
      <c r="UFD50" s="126"/>
      <c r="UFE50" s="126"/>
      <c r="UFF50" s="126"/>
      <c r="UFG50" s="126"/>
      <c r="UFH50" s="126"/>
      <c r="UFI50" s="126"/>
      <c r="UFJ50" s="126"/>
      <c r="UFK50" s="126"/>
      <c r="UFL50" s="126"/>
      <c r="UFM50" s="126"/>
      <c r="UFN50" s="126"/>
      <c r="UFO50" s="126"/>
      <c r="UFP50" s="126"/>
      <c r="UFQ50" s="126"/>
      <c r="UFR50" s="126"/>
      <c r="UFS50" s="126"/>
      <c r="UFT50" s="126"/>
      <c r="UFU50" s="126"/>
      <c r="UFV50" s="126"/>
      <c r="UFW50" s="126"/>
      <c r="UFX50" s="126"/>
      <c r="UFY50" s="126"/>
      <c r="UFZ50" s="126"/>
      <c r="UGA50" s="126"/>
      <c r="UGB50" s="126"/>
      <c r="UGC50" s="126"/>
      <c r="UGD50" s="126"/>
      <c r="UGE50" s="126"/>
      <c r="UGF50" s="126"/>
      <c r="UGG50" s="126"/>
      <c r="UGH50" s="126"/>
      <c r="UGI50" s="126"/>
      <c r="UGJ50" s="126"/>
      <c r="UGK50" s="126"/>
      <c r="UGL50" s="126"/>
      <c r="UGM50" s="126"/>
      <c r="UGN50" s="126"/>
      <c r="UGO50" s="126"/>
      <c r="UGP50" s="126"/>
      <c r="UGQ50" s="126"/>
      <c r="UGR50" s="126"/>
      <c r="UGS50" s="126"/>
      <c r="UGT50" s="126"/>
      <c r="UGU50" s="126"/>
      <c r="UGV50" s="126"/>
      <c r="UGW50" s="126"/>
      <c r="UGX50" s="126"/>
      <c r="UGY50" s="126"/>
      <c r="UGZ50" s="126"/>
      <c r="UHA50" s="126"/>
      <c r="UHB50" s="126"/>
      <c r="UHC50" s="126"/>
      <c r="UHD50" s="126"/>
      <c r="UHE50" s="126"/>
      <c r="UHF50" s="126"/>
      <c r="UHG50" s="126"/>
      <c r="UHH50" s="126"/>
      <c r="UHI50" s="126"/>
      <c r="UHJ50" s="126"/>
      <c r="UHK50" s="126"/>
      <c r="UHL50" s="126"/>
      <c r="UHM50" s="126"/>
      <c r="UHN50" s="126"/>
      <c r="UHO50" s="126"/>
      <c r="UHP50" s="126"/>
      <c r="UHQ50" s="126"/>
      <c r="UHR50" s="126"/>
      <c r="UHS50" s="126"/>
      <c r="UHT50" s="126"/>
      <c r="UHU50" s="126"/>
      <c r="UHV50" s="126"/>
      <c r="UHW50" s="126"/>
      <c r="UHX50" s="126"/>
      <c r="UHY50" s="126"/>
      <c r="UHZ50" s="126"/>
      <c r="UIA50" s="126"/>
      <c r="UIB50" s="126"/>
      <c r="UIC50" s="126"/>
      <c r="UID50" s="126"/>
      <c r="UIE50" s="126"/>
      <c r="UIF50" s="126"/>
      <c r="UIG50" s="126"/>
      <c r="UIH50" s="126"/>
      <c r="UII50" s="126"/>
      <c r="UIJ50" s="126"/>
      <c r="UIK50" s="126"/>
      <c r="UIL50" s="126"/>
      <c r="UIM50" s="126"/>
      <c r="UIN50" s="126"/>
      <c r="UIO50" s="126"/>
      <c r="UIP50" s="126"/>
      <c r="UIQ50" s="126"/>
      <c r="UIR50" s="126"/>
      <c r="UIS50" s="126"/>
      <c r="UIT50" s="126"/>
      <c r="UIU50" s="126"/>
      <c r="UIV50" s="126"/>
      <c r="UIW50" s="126"/>
      <c r="UIX50" s="126"/>
      <c r="UIY50" s="126"/>
      <c r="UIZ50" s="126"/>
      <c r="UJA50" s="126"/>
      <c r="UJB50" s="126"/>
      <c r="UJC50" s="126"/>
      <c r="UJD50" s="126"/>
      <c r="UJE50" s="126"/>
      <c r="UJF50" s="126"/>
      <c r="UJG50" s="126"/>
      <c r="UJH50" s="126"/>
      <c r="UJI50" s="126"/>
      <c r="UJJ50" s="126"/>
      <c r="UJK50" s="126"/>
      <c r="UJL50" s="126"/>
      <c r="UJM50" s="126"/>
      <c r="UJN50" s="126"/>
      <c r="UJO50" s="126"/>
      <c r="UJP50" s="126"/>
      <c r="UJQ50" s="126"/>
      <c r="UJR50" s="126"/>
      <c r="UJS50" s="126"/>
      <c r="UJT50" s="126"/>
      <c r="UJU50" s="126"/>
      <c r="UJV50" s="126"/>
      <c r="UJW50" s="126"/>
      <c r="UJX50" s="126"/>
      <c r="UJY50" s="126"/>
      <c r="UJZ50" s="126"/>
      <c r="UKA50" s="126"/>
      <c r="UKB50" s="126"/>
      <c r="UKC50" s="126"/>
      <c r="UKD50" s="126"/>
      <c r="UKE50" s="126"/>
      <c r="UKF50" s="126"/>
      <c r="UKG50" s="126"/>
      <c r="UKH50" s="126"/>
      <c r="UKI50" s="126"/>
      <c r="UKJ50" s="126"/>
      <c r="UKK50" s="126"/>
      <c r="UKL50" s="126"/>
      <c r="UKM50" s="126"/>
      <c r="UKN50" s="126"/>
      <c r="UKO50" s="126"/>
      <c r="UKP50" s="126"/>
      <c r="UKQ50" s="126"/>
      <c r="UKR50" s="126"/>
      <c r="UKS50" s="126"/>
      <c r="UKT50" s="126"/>
      <c r="UKU50" s="126"/>
      <c r="UKV50" s="126"/>
      <c r="UKW50" s="126"/>
      <c r="UKX50" s="126"/>
      <c r="UKY50" s="126"/>
      <c r="UKZ50" s="126"/>
      <c r="ULA50" s="126"/>
      <c r="ULB50" s="126"/>
      <c r="ULC50" s="126"/>
      <c r="ULD50" s="126"/>
      <c r="ULE50" s="126"/>
      <c r="ULF50" s="126"/>
      <c r="ULG50" s="126"/>
      <c r="ULH50" s="126"/>
      <c r="ULI50" s="126"/>
      <c r="ULJ50" s="126"/>
      <c r="ULK50" s="126"/>
      <c r="ULL50" s="126"/>
      <c r="ULM50" s="126"/>
      <c r="ULN50" s="126"/>
      <c r="ULO50" s="126"/>
      <c r="ULP50" s="126"/>
      <c r="ULQ50" s="126"/>
      <c r="ULR50" s="126"/>
      <c r="ULS50" s="126"/>
      <c r="ULT50" s="126"/>
      <c r="ULU50" s="126"/>
      <c r="ULV50" s="126"/>
      <c r="ULW50" s="126"/>
      <c r="ULX50" s="126"/>
      <c r="ULY50" s="126"/>
      <c r="ULZ50" s="126"/>
      <c r="UMA50" s="126"/>
      <c r="UMB50" s="126"/>
      <c r="UMC50" s="126"/>
      <c r="UMD50" s="126"/>
      <c r="UME50" s="126"/>
      <c r="UMF50" s="126"/>
      <c r="UMG50" s="126"/>
      <c r="UMH50" s="126"/>
      <c r="UMI50" s="126"/>
      <c r="UMJ50" s="126"/>
      <c r="UMK50" s="126"/>
      <c r="UML50" s="126"/>
      <c r="UMM50" s="126"/>
      <c r="UMN50" s="126"/>
      <c r="UMO50" s="126"/>
      <c r="UMP50" s="126"/>
      <c r="UMQ50" s="126"/>
      <c r="UMR50" s="126"/>
      <c r="UMS50" s="126"/>
      <c r="UMT50" s="126"/>
      <c r="UMU50" s="126"/>
      <c r="UMV50" s="126"/>
      <c r="UMW50" s="126"/>
      <c r="UMX50" s="126"/>
      <c r="UMY50" s="126"/>
      <c r="UMZ50" s="126"/>
      <c r="UNA50" s="126"/>
      <c r="UNB50" s="126"/>
      <c r="UNC50" s="126"/>
      <c r="UND50" s="126"/>
      <c r="UNE50" s="126"/>
      <c r="UNF50" s="126"/>
      <c r="UNG50" s="126"/>
      <c r="UNH50" s="126"/>
      <c r="UNI50" s="126"/>
      <c r="UNJ50" s="126"/>
      <c r="UNK50" s="126"/>
      <c r="UNL50" s="126"/>
      <c r="UNM50" s="126"/>
      <c r="UNN50" s="126"/>
      <c r="UNO50" s="126"/>
      <c r="UNP50" s="126"/>
      <c r="UNQ50" s="126"/>
      <c r="UNR50" s="126"/>
      <c r="UNS50" s="126"/>
      <c r="UNT50" s="126"/>
      <c r="UNU50" s="126"/>
      <c r="UNV50" s="126"/>
      <c r="UNW50" s="126"/>
      <c r="UNX50" s="126"/>
      <c r="UNY50" s="126"/>
      <c r="UNZ50" s="126"/>
      <c r="UOA50" s="126"/>
      <c r="UOB50" s="126"/>
      <c r="UOC50" s="126"/>
      <c r="UOD50" s="126"/>
      <c r="UOE50" s="126"/>
      <c r="UOF50" s="126"/>
      <c r="UOG50" s="126"/>
      <c r="UOH50" s="126"/>
      <c r="UOI50" s="126"/>
      <c r="UOJ50" s="126"/>
      <c r="UOK50" s="126"/>
      <c r="UOL50" s="126"/>
      <c r="UOM50" s="126"/>
      <c r="UON50" s="126"/>
      <c r="UOO50" s="126"/>
      <c r="UOP50" s="126"/>
      <c r="UOQ50" s="126"/>
      <c r="UOR50" s="126"/>
      <c r="UOS50" s="126"/>
      <c r="UOT50" s="126"/>
      <c r="UOU50" s="126"/>
      <c r="UOV50" s="126"/>
      <c r="UOW50" s="126"/>
      <c r="UOX50" s="126"/>
      <c r="UOY50" s="126"/>
      <c r="UOZ50" s="126"/>
      <c r="UPA50" s="126"/>
      <c r="UPB50" s="126"/>
      <c r="UPC50" s="126"/>
      <c r="UPD50" s="126"/>
      <c r="UPE50" s="126"/>
      <c r="UPF50" s="126"/>
      <c r="UPG50" s="126"/>
      <c r="UPH50" s="126"/>
      <c r="UPI50" s="126"/>
      <c r="UPJ50" s="126"/>
      <c r="UPK50" s="126"/>
      <c r="UPL50" s="126"/>
      <c r="UPM50" s="126"/>
      <c r="UPN50" s="126"/>
      <c r="UPO50" s="126"/>
      <c r="UPP50" s="126"/>
      <c r="UPQ50" s="126"/>
      <c r="UPR50" s="126"/>
      <c r="UPS50" s="126"/>
      <c r="UPT50" s="126"/>
      <c r="UPU50" s="126"/>
      <c r="UPV50" s="126"/>
      <c r="UPW50" s="126"/>
      <c r="UPX50" s="126"/>
      <c r="UPY50" s="126"/>
      <c r="UPZ50" s="126"/>
      <c r="UQA50" s="126"/>
      <c r="UQB50" s="126"/>
      <c r="UQC50" s="126"/>
      <c r="UQD50" s="126"/>
      <c r="UQE50" s="126"/>
      <c r="UQF50" s="126"/>
      <c r="UQG50" s="126"/>
      <c r="UQH50" s="126"/>
      <c r="UQI50" s="126"/>
      <c r="UQJ50" s="126"/>
      <c r="UQK50" s="126"/>
      <c r="UQL50" s="126"/>
      <c r="UQM50" s="126"/>
      <c r="UQN50" s="126"/>
      <c r="UQO50" s="126"/>
      <c r="UQP50" s="126"/>
      <c r="UQQ50" s="126"/>
      <c r="UQR50" s="126"/>
      <c r="UQS50" s="126"/>
      <c r="UQT50" s="126"/>
      <c r="UQU50" s="126"/>
      <c r="UQV50" s="126"/>
      <c r="UQW50" s="126"/>
      <c r="UQX50" s="126"/>
      <c r="UQY50" s="126"/>
      <c r="UQZ50" s="126"/>
      <c r="URA50" s="126"/>
      <c r="URB50" s="126"/>
      <c r="URC50" s="126"/>
      <c r="URD50" s="126"/>
      <c r="URE50" s="126"/>
      <c r="URF50" s="126"/>
      <c r="URG50" s="126"/>
      <c r="URH50" s="126"/>
      <c r="URI50" s="126"/>
      <c r="URJ50" s="126"/>
      <c r="URK50" s="126"/>
      <c r="URL50" s="126"/>
      <c r="URM50" s="126"/>
      <c r="URN50" s="126"/>
      <c r="URO50" s="126"/>
      <c r="URP50" s="126"/>
      <c r="URQ50" s="126"/>
      <c r="URR50" s="126"/>
      <c r="URS50" s="126"/>
      <c r="URT50" s="126"/>
      <c r="URU50" s="126"/>
      <c r="URV50" s="126"/>
      <c r="URW50" s="126"/>
      <c r="URX50" s="126"/>
      <c r="URY50" s="126"/>
      <c r="URZ50" s="126"/>
      <c r="USA50" s="126"/>
      <c r="USB50" s="126"/>
      <c r="USC50" s="126"/>
      <c r="USD50" s="126"/>
      <c r="USE50" s="126"/>
      <c r="USF50" s="126"/>
      <c r="USG50" s="126"/>
      <c r="USH50" s="126"/>
      <c r="USI50" s="126"/>
      <c r="USJ50" s="126"/>
      <c r="USK50" s="126"/>
      <c r="USL50" s="126"/>
      <c r="USM50" s="126"/>
      <c r="USN50" s="126"/>
      <c r="USO50" s="126"/>
      <c r="USP50" s="126"/>
      <c r="USQ50" s="126"/>
      <c r="USR50" s="126"/>
      <c r="USS50" s="126"/>
      <c r="UST50" s="126"/>
      <c r="USU50" s="126"/>
      <c r="USV50" s="126"/>
      <c r="USW50" s="126"/>
      <c r="USX50" s="126"/>
      <c r="USY50" s="126"/>
      <c r="USZ50" s="126"/>
      <c r="UTA50" s="126"/>
      <c r="UTB50" s="126"/>
      <c r="UTC50" s="126"/>
      <c r="UTD50" s="126"/>
      <c r="UTE50" s="126"/>
      <c r="UTF50" s="126"/>
      <c r="UTG50" s="126"/>
      <c r="UTH50" s="126"/>
      <c r="UTI50" s="126"/>
      <c r="UTJ50" s="126"/>
      <c r="UTK50" s="126"/>
      <c r="UTL50" s="126"/>
      <c r="UTM50" s="126"/>
      <c r="UTN50" s="126"/>
      <c r="UTO50" s="126"/>
      <c r="UTP50" s="126"/>
      <c r="UTQ50" s="126"/>
      <c r="UTR50" s="126"/>
      <c r="UTS50" s="126"/>
      <c r="UTT50" s="126"/>
      <c r="UTU50" s="126"/>
      <c r="UTV50" s="126"/>
      <c r="UTW50" s="126"/>
      <c r="UTX50" s="126"/>
      <c r="UTY50" s="126"/>
      <c r="UTZ50" s="126"/>
      <c r="UUA50" s="126"/>
      <c r="UUB50" s="126"/>
      <c r="UUC50" s="126"/>
      <c r="UUD50" s="126"/>
      <c r="UUE50" s="126"/>
      <c r="UUF50" s="126"/>
      <c r="UUG50" s="126"/>
      <c r="UUH50" s="126"/>
      <c r="UUI50" s="126"/>
      <c r="UUJ50" s="126"/>
      <c r="UUK50" s="126"/>
      <c r="UUL50" s="126"/>
      <c r="UUM50" s="126"/>
      <c r="UUN50" s="126"/>
      <c r="UUO50" s="126"/>
      <c r="UUP50" s="126"/>
      <c r="UUQ50" s="126"/>
      <c r="UUR50" s="126"/>
      <c r="UUS50" s="126"/>
      <c r="UUT50" s="126"/>
      <c r="UUU50" s="126"/>
      <c r="UUV50" s="126"/>
      <c r="UUW50" s="126"/>
      <c r="UUX50" s="126"/>
      <c r="UUY50" s="126"/>
      <c r="UUZ50" s="126"/>
      <c r="UVA50" s="126"/>
      <c r="UVB50" s="126"/>
      <c r="UVC50" s="126"/>
      <c r="UVD50" s="126"/>
      <c r="UVE50" s="126"/>
      <c r="UVF50" s="126"/>
      <c r="UVG50" s="126"/>
      <c r="UVH50" s="126"/>
      <c r="UVI50" s="126"/>
      <c r="UVJ50" s="126"/>
      <c r="UVK50" s="126"/>
      <c r="UVL50" s="126"/>
      <c r="UVM50" s="126"/>
      <c r="UVN50" s="126"/>
      <c r="UVO50" s="126"/>
      <c r="UVP50" s="126"/>
      <c r="UVQ50" s="126"/>
      <c r="UVR50" s="126"/>
      <c r="UVS50" s="126"/>
      <c r="UVT50" s="126"/>
      <c r="UVU50" s="126"/>
      <c r="UVV50" s="126"/>
      <c r="UVW50" s="126"/>
      <c r="UVX50" s="126"/>
      <c r="UVY50" s="126"/>
      <c r="UVZ50" s="126"/>
      <c r="UWA50" s="126"/>
      <c r="UWB50" s="126"/>
      <c r="UWC50" s="126"/>
      <c r="UWD50" s="126"/>
      <c r="UWE50" s="126"/>
      <c r="UWF50" s="126"/>
      <c r="UWG50" s="126"/>
      <c r="UWH50" s="126"/>
      <c r="UWI50" s="126"/>
      <c r="UWJ50" s="126"/>
      <c r="UWK50" s="126"/>
      <c r="UWL50" s="126"/>
      <c r="UWM50" s="126"/>
      <c r="UWN50" s="126"/>
      <c r="UWO50" s="126"/>
      <c r="UWP50" s="126"/>
      <c r="UWQ50" s="126"/>
      <c r="UWR50" s="126"/>
      <c r="UWS50" s="126"/>
      <c r="UWT50" s="126"/>
      <c r="UWU50" s="126"/>
      <c r="UWV50" s="126"/>
      <c r="UWW50" s="126"/>
      <c r="UWX50" s="126"/>
      <c r="UWY50" s="126"/>
      <c r="UWZ50" s="126"/>
      <c r="UXA50" s="126"/>
      <c r="UXB50" s="126"/>
      <c r="UXC50" s="126"/>
      <c r="UXD50" s="126"/>
      <c r="UXE50" s="126"/>
      <c r="UXF50" s="126"/>
      <c r="UXG50" s="126"/>
      <c r="UXH50" s="126"/>
      <c r="UXI50" s="126"/>
      <c r="UXJ50" s="126"/>
      <c r="UXK50" s="126"/>
      <c r="UXL50" s="126"/>
      <c r="UXM50" s="126"/>
      <c r="UXN50" s="126"/>
      <c r="UXO50" s="126"/>
      <c r="UXP50" s="126"/>
      <c r="UXQ50" s="126"/>
      <c r="UXR50" s="126"/>
      <c r="UXS50" s="126"/>
      <c r="UXT50" s="126"/>
      <c r="UXU50" s="126"/>
      <c r="UXV50" s="126"/>
      <c r="UXW50" s="126"/>
      <c r="UXX50" s="126"/>
      <c r="UXY50" s="126"/>
      <c r="UXZ50" s="126"/>
      <c r="UYA50" s="126"/>
      <c r="UYB50" s="126"/>
      <c r="UYC50" s="126"/>
      <c r="UYD50" s="126"/>
      <c r="UYE50" s="126"/>
      <c r="UYF50" s="126"/>
      <c r="UYG50" s="126"/>
      <c r="UYH50" s="126"/>
      <c r="UYI50" s="126"/>
      <c r="UYJ50" s="126"/>
      <c r="UYK50" s="126"/>
      <c r="UYL50" s="126"/>
      <c r="UYM50" s="126"/>
      <c r="UYN50" s="126"/>
      <c r="UYO50" s="126"/>
      <c r="UYP50" s="126"/>
      <c r="UYQ50" s="126"/>
      <c r="UYR50" s="126"/>
      <c r="UYS50" s="126"/>
      <c r="UYT50" s="126"/>
      <c r="UYU50" s="126"/>
      <c r="UYV50" s="126"/>
      <c r="UYW50" s="126"/>
      <c r="UYX50" s="126"/>
      <c r="UYY50" s="126"/>
      <c r="UYZ50" s="126"/>
      <c r="UZA50" s="126"/>
      <c r="UZB50" s="126"/>
      <c r="UZC50" s="126"/>
      <c r="UZD50" s="126"/>
      <c r="UZE50" s="126"/>
      <c r="UZF50" s="126"/>
      <c r="UZG50" s="126"/>
      <c r="UZH50" s="126"/>
      <c r="UZI50" s="126"/>
      <c r="UZJ50" s="126"/>
      <c r="UZK50" s="126"/>
      <c r="UZL50" s="126"/>
      <c r="UZM50" s="126"/>
      <c r="UZN50" s="126"/>
      <c r="UZO50" s="126"/>
      <c r="UZP50" s="126"/>
      <c r="UZQ50" s="126"/>
      <c r="UZR50" s="126"/>
      <c r="UZS50" s="126"/>
      <c r="UZT50" s="126"/>
      <c r="UZU50" s="126"/>
      <c r="UZV50" s="126"/>
      <c r="UZW50" s="126"/>
      <c r="UZX50" s="126"/>
      <c r="UZY50" s="126"/>
      <c r="UZZ50" s="126"/>
      <c r="VAA50" s="126"/>
      <c r="VAB50" s="126"/>
      <c r="VAC50" s="126"/>
      <c r="VAD50" s="126"/>
      <c r="VAE50" s="126"/>
      <c r="VAF50" s="126"/>
      <c r="VAG50" s="126"/>
      <c r="VAH50" s="126"/>
      <c r="VAI50" s="126"/>
      <c r="VAJ50" s="126"/>
      <c r="VAK50" s="126"/>
      <c r="VAL50" s="126"/>
      <c r="VAM50" s="126"/>
      <c r="VAN50" s="126"/>
      <c r="VAO50" s="126"/>
      <c r="VAP50" s="126"/>
      <c r="VAQ50" s="126"/>
      <c r="VAR50" s="126"/>
      <c r="VAS50" s="126"/>
      <c r="VAT50" s="126"/>
      <c r="VAU50" s="126"/>
      <c r="VAV50" s="126"/>
      <c r="VAW50" s="126"/>
      <c r="VAX50" s="126"/>
      <c r="VAY50" s="126"/>
      <c r="VAZ50" s="126"/>
      <c r="VBA50" s="126"/>
      <c r="VBB50" s="126"/>
      <c r="VBC50" s="126"/>
      <c r="VBD50" s="126"/>
      <c r="VBE50" s="126"/>
      <c r="VBF50" s="126"/>
      <c r="VBG50" s="126"/>
      <c r="VBH50" s="126"/>
      <c r="VBI50" s="126"/>
      <c r="VBJ50" s="126"/>
      <c r="VBK50" s="126"/>
      <c r="VBL50" s="126"/>
      <c r="VBM50" s="126"/>
      <c r="VBN50" s="126"/>
      <c r="VBO50" s="126"/>
      <c r="VBP50" s="126"/>
      <c r="VBQ50" s="126"/>
      <c r="VBR50" s="126"/>
      <c r="VBS50" s="126"/>
      <c r="VBT50" s="126"/>
      <c r="VBU50" s="126"/>
      <c r="VBV50" s="126"/>
      <c r="VBW50" s="126"/>
      <c r="VBX50" s="126"/>
      <c r="VBY50" s="126"/>
      <c r="VBZ50" s="126"/>
      <c r="VCA50" s="126"/>
      <c r="VCB50" s="126"/>
      <c r="VCC50" s="126"/>
      <c r="VCD50" s="126"/>
      <c r="VCE50" s="126"/>
      <c r="VCF50" s="126"/>
      <c r="VCG50" s="126"/>
      <c r="VCH50" s="126"/>
      <c r="VCI50" s="126"/>
      <c r="VCJ50" s="126"/>
      <c r="VCK50" s="126"/>
      <c r="VCL50" s="126"/>
      <c r="VCM50" s="126"/>
      <c r="VCN50" s="126"/>
      <c r="VCO50" s="126"/>
      <c r="VCP50" s="126"/>
      <c r="VCQ50" s="126"/>
      <c r="VCR50" s="126"/>
      <c r="VCS50" s="126"/>
      <c r="VCT50" s="126"/>
      <c r="VCU50" s="126"/>
      <c r="VCV50" s="126"/>
      <c r="VCW50" s="126"/>
      <c r="VCX50" s="126"/>
      <c r="VCY50" s="126"/>
      <c r="VCZ50" s="126"/>
      <c r="VDA50" s="126"/>
      <c r="VDB50" s="126"/>
      <c r="VDC50" s="126"/>
      <c r="VDD50" s="126"/>
      <c r="VDE50" s="126"/>
      <c r="VDF50" s="126"/>
      <c r="VDG50" s="126"/>
      <c r="VDH50" s="126"/>
      <c r="VDI50" s="126"/>
      <c r="VDJ50" s="126"/>
      <c r="VDK50" s="126"/>
      <c r="VDL50" s="126"/>
      <c r="VDM50" s="126"/>
      <c r="VDN50" s="126"/>
      <c r="VDO50" s="126"/>
      <c r="VDP50" s="126"/>
      <c r="VDQ50" s="126"/>
      <c r="VDR50" s="126"/>
      <c r="VDS50" s="126"/>
      <c r="VDT50" s="126"/>
      <c r="VDU50" s="126"/>
      <c r="VDV50" s="126"/>
      <c r="VDW50" s="126"/>
      <c r="VDX50" s="126"/>
      <c r="VDY50" s="126"/>
      <c r="VDZ50" s="126"/>
      <c r="VEA50" s="126"/>
      <c r="VEB50" s="126"/>
      <c r="VEC50" s="126"/>
      <c r="VED50" s="126"/>
      <c r="VEE50" s="126"/>
      <c r="VEF50" s="126"/>
      <c r="VEG50" s="126"/>
      <c r="VEH50" s="126"/>
      <c r="VEI50" s="126"/>
      <c r="VEJ50" s="126"/>
      <c r="VEK50" s="126"/>
      <c r="VEL50" s="126"/>
      <c r="VEM50" s="126"/>
      <c r="VEN50" s="126"/>
      <c r="VEO50" s="126"/>
      <c r="VEP50" s="126"/>
      <c r="VEQ50" s="126"/>
      <c r="VER50" s="126"/>
      <c r="VES50" s="126"/>
      <c r="VET50" s="126"/>
      <c r="VEU50" s="126"/>
      <c r="VEV50" s="126"/>
      <c r="VEW50" s="126"/>
      <c r="VEX50" s="126"/>
      <c r="VEY50" s="126"/>
      <c r="VEZ50" s="126"/>
      <c r="VFA50" s="126"/>
      <c r="VFB50" s="126"/>
      <c r="VFC50" s="126"/>
      <c r="VFD50" s="126"/>
      <c r="VFE50" s="126"/>
      <c r="VFF50" s="126"/>
      <c r="VFG50" s="126"/>
      <c r="VFH50" s="126"/>
      <c r="VFI50" s="126"/>
      <c r="VFJ50" s="126"/>
      <c r="VFK50" s="126"/>
      <c r="VFL50" s="126"/>
      <c r="VFM50" s="126"/>
      <c r="VFN50" s="126"/>
      <c r="VFO50" s="126"/>
      <c r="VFP50" s="126"/>
      <c r="VFQ50" s="126"/>
      <c r="VFR50" s="126"/>
      <c r="VFS50" s="126"/>
      <c r="VFT50" s="126"/>
      <c r="VFU50" s="126"/>
      <c r="VFV50" s="126"/>
      <c r="VFW50" s="126"/>
      <c r="VFX50" s="126"/>
      <c r="VFY50" s="126"/>
      <c r="VFZ50" s="126"/>
      <c r="VGA50" s="126"/>
      <c r="VGB50" s="126"/>
      <c r="VGC50" s="126"/>
      <c r="VGD50" s="126"/>
      <c r="VGE50" s="126"/>
      <c r="VGF50" s="126"/>
      <c r="VGG50" s="126"/>
      <c r="VGH50" s="126"/>
      <c r="VGI50" s="126"/>
      <c r="VGJ50" s="126"/>
      <c r="VGK50" s="126"/>
      <c r="VGL50" s="126"/>
      <c r="VGM50" s="126"/>
      <c r="VGN50" s="126"/>
      <c r="VGO50" s="126"/>
      <c r="VGP50" s="126"/>
      <c r="VGQ50" s="126"/>
      <c r="VGR50" s="126"/>
      <c r="VGS50" s="126"/>
      <c r="VGT50" s="126"/>
      <c r="VGU50" s="126"/>
      <c r="VGV50" s="126"/>
      <c r="VGW50" s="126"/>
      <c r="VGX50" s="126"/>
      <c r="VGY50" s="126"/>
      <c r="VGZ50" s="126"/>
      <c r="VHA50" s="126"/>
      <c r="VHB50" s="126"/>
      <c r="VHC50" s="126"/>
      <c r="VHD50" s="126"/>
      <c r="VHE50" s="126"/>
      <c r="VHF50" s="126"/>
      <c r="VHG50" s="126"/>
      <c r="VHH50" s="126"/>
      <c r="VHI50" s="126"/>
      <c r="VHJ50" s="126"/>
      <c r="VHK50" s="126"/>
      <c r="VHL50" s="126"/>
      <c r="VHM50" s="126"/>
      <c r="VHN50" s="126"/>
      <c r="VHO50" s="126"/>
      <c r="VHP50" s="126"/>
      <c r="VHQ50" s="126"/>
      <c r="VHR50" s="126"/>
      <c r="VHS50" s="126"/>
      <c r="VHT50" s="126"/>
      <c r="VHU50" s="126"/>
      <c r="VHV50" s="126"/>
      <c r="VHW50" s="126"/>
      <c r="VHX50" s="126"/>
      <c r="VHY50" s="126"/>
      <c r="VHZ50" s="126"/>
      <c r="VIA50" s="126"/>
      <c r="VIB50" s="126"/>
      <c r="VIC50" s="126"/>
      <c r="VID50" s="126"/>
      <c r="VIE50" s="126"/>
      <c r="VIF50" s="126"/>
      <c r="VIG50" s="126"/>
      <c r="VIH50" s="126"/>
      <c r="VII50" s="126"/>
      <c r="VIJ50" s="126"/>
      <c r="VIK50" s="126"/>
      <c r="VIL50" s="126"/>
      <c r="VIM50" s="126"/>
      <c r="VIN50" s="126"/>
      <c r="VIO50" s="126"/>
      <c r="VIP50" s="126"/>
      <c r="VIQ50" s="126"/>
      <c r="VIR50" s="126"/>
      <c r="VIS50" s="126"/>
      <c r="VIT50" s="126"/>
      <c r="VIU50" s="126"/>
      <c r="VIV50" s="126"/>
      <c r="VIW50" s="126"/>
      <c r="VIX50" s="126"/>
      <c r="VIY50" s="126"/>
      <c r="VIZ50" s="126"/>
      <c r="VJA50" s="126"/>
      <c r="VJB50" s="126"/>
      <c r="VJC50" s="126"/>
      <c r="VJD50" s="126"/>
      <c r="VJE50" s="126"/>
      <c r="VJF50" s="126"/>
      <c r="VJG50" s="126"/>
      <c r="VJH50" s="126"/>
      <c r="VJI50" s="126"/>
      <c r="VJJ50" s="126"/>
      <c r="VJK50" s="126"/>
      <c r="VJL50" s="126"/>
      <c r="VJM50" s="126"/>
      <c r="VJN50" s="126"/>
      <c r="VJO50" s="126"/>
      <c r="VJP50" s="126"/>
      <c r="VJQ50" s="126"/>
      <c r="VJR50" s="126"/>
      <c r="VJS50" s="126"/>
      <c r="VJT50" s="126"/>
      <c r="VJU50" s="126"/>
      <c r="VJV50" s="126"/>
      <c r="VJW50" s="126"/>
      <c r="VJX50" s="126"/>
      <c r="VJY50" s="126"/>
      <c r="VJZ50" s="126"/>
      <c r="VKA50" s="126"/>
      <c r="VKB50" s="126"/>
      <c r="VKC50" s="126"/>
      <c r="VKD50" s="126"/>
      <c r="VKE50" s="126"/>
      <c r="VKF50" s="126"/>
      <c r="VKG50" s="126"/>
      <c r="VKH50" s="126"/>
      <c r="VKI50" s="126"/>
      <c r="VKJ50" s="126"/>
      <c r="VKK50" s="126"/>
      <c r="VKL50" s="126"/>
      <c r="VKM50" s="126"/>
      <c r="VKN50" s="126"/>
      <c r="VKO50" s="126"/>
      <c r="VKP50" s="126"/>
      <c r="VKQ50" s="126"/>
      <c r="VKR50" s="126"/>
      <c r="VKS50" s="126"/>
      <c r="VKT50" s="126"/>
      <c r="VKU50" s="126"/>
      <c r="VKV50" s="126"/>
      <c r="VKW50" s="126"/>
      <c r="VKX50" s="126"/>
      <c r="VKY50" s="126"/>
      <c r="VKZ50" s="126"/>
      <c r="VLA50" s="126"/>
      <c r="VLB50" s="126"/>
      <c r="VLC50" s="126"/>
      <c r="VLD50" s="126"/>
      <c r="VLE50" s="126"/>
      <c r="VLF50" s="126"/>
      <c r="VLG50" s="126"/>
      <c r="VLH50" s="126"/>
      <c r="VLI50" s="126"/>
      <c r="VLJ50" s="126"/>
      <c r="VLK50" s="126"/>
      <c r="VLL50" s="126"/>
      <c r="VLM50" s="126"/>
      <c r="VLN50" s="126"/>
      <c r="VLO50" s="126"/>
      <c r="VLP50" s="126"/>
      <c r="VLQ50" s="126"/>
      <c r="VLR50" s="126"/>
      <c r="VLS50" s="126"/>
      <c r="VLT50" s="126"/>
      <c r="VLU50" s="126"/>
      <c r="VLV50" s="126"/>
      <c r="VLW50" s="126"/>
      <c r="VLX50" s="126"/>
      <c r="VLY50" s="126"/>
      <c r="VLZ50" s="126"/>
      <c r="VMA50" s="126"/>
      <c r="VMB50" s="126"/>
      <c r="VMC50" s="126"/>
      <c r="VMD50" s="126"/>
      <c r="VME50" s="126"/>
      <c r="VMF50" s="126"/>
      <c r="VMG50" s="126"/>
      <c r="VMH50" s="126"/>
      <c r="VMI50" s="126"/>
      <c r="VMJ50" s="126"/>
      <c r="VMK50" s="126"/>
      <c r="VML50" s="126"/>
      <c r="VMM50" s="126"/>
      <c r="VMN50" s="126"/>
      <c r="VMO50" s="126"/>
      <c r="VMP50" s="126"/>
      <c r="VMQ50" s="126"/>
      <c r="VMR50" s="126"/>
      <c r="VMS50" s="126"/>
      <c r="VMT50" s="126"/>
      <c r="VMU50" s="126"/>
      <c r="VMV50" s="126"/>
      <c r="VMW50" s="126"/>
      <c r="VMX50" s="126"/>
      <c r="VMY50" s="126"/>
      <c r="VMZ50" s="126"/>
      <c r="VNA50" s="126"/>
      <c r="VNB50" s="126"/>
      <c r="VNC50" s="126"/>
      <c r="VND50" s="126"/>
      <c r="VNE50" s="126"/>
      <c r="VNF50" s="126"/>
      <c r="VNG50" s="126"/>
      <c r="VNH50" s="126"/>
      <c r="VNI50" s="126"/>
      <c r="VNJ50" s="126"/>
      <c r="VNK50" s="126"/>
      <c r="VNL50" s="126"/>
      <c r="VNM50" s="126"/>
      <c r="VNN50" s="126"/>
      <c r="VNO50" s="126"/>
      <c r="VNP50" s="126"/>
      <c r="VNQ50" s="126"/>
      <c r="VNR50" s="126"/>
      <c r="VNS50" s="126"/>
      <c r="VNT50" s="126"/>
      <c r="VNU50" s="126"/>
      <c r="VNV50" s="126"/>
      <c r="VNW50" s="126"/>
      <c r="VNX50" s="126"/>
      <c r="VNY50" s="126"/>
      <c r="VNZ50" s="126"/>
      <c r="VOA50" s="126"/>
      <c r="VOB50" s="126"/>
      <c r="VOC50" s="126"/>
      <c r="VOD50" s="126"/>
      <c r="VOE50" s="126"/>
      <c r="VOF50" s="126"/>
      <c r="VOG50" s="126"/>
      <c r="VOH50" s="126"/>
      <c r="VOI50" s="126"/>
      <c r="VOJ50" s="126"/>
      <c r="VOK50" s="126"/>
      <c r="VOL50" s="126"/>
      <c r="VOM50" s="126"/>
      <c r="VON50" s="126"/>
      <c r="VOO50" s="126"/>
      <c r="VOP50" s="126"/>
      <c r="VOQ50" s="126"/>
      <c r="VOR50" s="126"/>
      <c r="VOS50" s="126"/>
      <c r="VOT50" s="126"/>
      <c r="VOU50" s="126"/>
      <c r="VOV50" s="126"/>
      <c r="VOW50" s="126"/>
      <c r="VOX50" s="126"/>
      <c r="VOY50" s="126"/>
      <c r="VOZ50" s="126"/>
      <c r="VPA50" s="126"/>
      <c r="VPB50" s="126"/>
      <c r="VPC50" s="126"/>
      <c r="VPD50" s="126"/>
      <c r="VPE50" s="126"/>
      <c r="VPF50" s="126"/>
      <c r="VPG50" s="126"/>
      <c r="VPH50" s="126"/>
      <c r="VPI50" s="126"/>
      <c r="VPJ50" s="126"/>
      <c r="VPK50" s="126"/>
      <c r="VPL50" s="126"/>
      <c r="VPM50" s="126"/>
      <c r="VPN50" s="126"/>
      <c r="VPO50" s="126"/>
      <c r="VPP50" s="126"/>
      <c r="VPQ50" s="126"/>
      <c r="VPR50" s="126"/>
      <c r="VPS50" s="126"/>
      <c r="VPT50" s="126"/>
      <c r="VPU50" s="126"/>
      <c r="VPV50" s="126"/>
      <c r="VPW50" s="126"/>
      <c r="VPX50" s="126"/>
      <c r="VPY50" s="126"/>
      <c r="VPZ50" s="126"/>
      <c r="VQA50" s="126"/>
      <c r="VQB50" s="126"/>
      <c r="VQC50" s="126"/>
      <c r="VQD50" s="126"/>
      <c r="VQE50" s="126"/>
      <c r="VQF50" s="126"/>
      <c r="VQG50" s="126"/>
      <c r="VQH50" s="126"/>
      <c r="VQI50" s="126"/>
      <c r="VQJ50" s="126"/>
      <c r="VQK50" s="126"/>
      <c r="VQL50" s="126"/>
      <c r="VQM50" s="126"/>
      <c r="VQN50" s="126"/>
      <c r="VQO50" s="126"/>
      <c r="VQP50" s="126"/>
      <c r="VQQ50" s="126"/>
      <c r="VQR50" s="126"/>
      <c r="VQS50" s="126"/>
      <c r="VQT50" s="126"/>
      <c r="VQU50" s="126"/>
      <c r="VQV50" s="126"/>
      <c r="VQW50" s="126"/>
      <c r="VQX50" s="126"/>
      <c r="VQY50" s="126"/>
      <c r="VQZ50" s="126"/>
      <c r="VRA50" s="126"/>
      <c r="VRB50" s="126"/>
      <c r="VRC50" s="126"/>
      <c r="VRD50" s="126"/>
      <c r="VRE50" s="126"/>
      <c r="VRF50" s="126"/>
      <c r="VRG50" s="126"/>
      <c r="VRH50" s="126"/>
      <c r="VRI50" s="126"/>
      <c r="VRJ50" s="126"/>
      <c r="VRK50" s="126"/>
      <c r="VRL50" s="126"/>
      <c r="VRM50" s="126"/>
      <c r="VRN50" s="126"/>
      <c r="VRO50" s="126"/>
      <c r="VRP50" s="126"/>
      <c r="VRQ50" s="126"/>
      <c r="VRR50" s="126"/>
      <c r="VRS50" s="126"/>
      <c r="VRT50" s="126"/>
      <c r="VRU50" s="126"/>
      <c r="VRV50" s="126"/>
      <c r="VRW50" s="126"/>
      <c r="VRX50" s="126"/>
      <c r="VRY50" s="126"/>
      <c r="VRZ50" s="126"/>
      <c r="VSA50" s="126"/>
      <c r="VSB50" s="126"/>
      <c r="VSC50" s="126"/>
      <c r="VSD50" s="126"/>
      <c r="VSE50" s="126"/>
      <c r="VSF50" s="126"/>
      <c r="VSG50" s="126"/>
      <c r="VSH50" s="126"/>
      <c r="VSI50" s="126"/>
      <c r="VSJ50" s="126"/>
      <c r="VSK50" s="126"/>
      <c r="VSL50" s="126"/>
      <c r="VSM50" s="126"/>
      <c r="VSN50" s="126"/>
      <c r="VSO50" s="126"/>
      <c r="VSP50" s="126"/>
      <c r="VSQ50" s="126"/>
      <c r="VSR50" s="126"/>
      <c r="VSS50" s="126"/>
      <c r="VST50" s="126"/>
      <c r="VSU50" s="126"/>
      <c r="VSV50" s="126"/>
      <c r="VSW50" s="126"/>
      <c r="VSX50" s="126"/>
      <c r="VSY50" s="126"/>
      <c r="VSZ50" s="126"/>
      <c r="VTA50" s="126"/>
      <c r="VTB50" s="126"/>
      <c r="VTC50" s="126"/>
      <c r="VTD50" s="126"/>
      <c r="VTE50" s="126"/>
      <c r="VTF50" s="126"/>
      <c r="VTG50" s="126"/>
      <c r="VTH50" s="126"/>
      <c r="VTI50" s="126"/>
      <c r="VTJ50" s="126"/>
      <c r="VTK50" s="126"/>
      <c r="VTL50" s="126"/>
      <c r="VTM50" s="126"/>
      <c r="VTN50" s="126"/>
      <c r="VTO50" s="126"/>
      <c r="VTP50" s="126"/>
      <c r="VTQ50" s="126"/>
      <c r="VTR50" s="126"/>
      <c r="VTS50" s="126"/>
      <c r="VTT50" s="126"/>
      <c r="VTU50" s="126"/>
      <c r="VTV50" s="126"/>
      <c r="VTW50" s="126"/>
      <c r="VTX50" s="126"/>
      <c r="VTY50" s="126"/>
      <c r="VTZ50" s="126"/>
      <c r="VUA50" s="126"/>
      <c r="VUB50" s="126"/>
      <c r="VUC50" s="126"/>
      <c r="VUD50" s="126"/>
      <c r="VUE50" s="126"/>
      <c r="VUF50" s="126"/>
      <c r="VUG50" s="126"/>
      <c r="VUH50" s="126"/>
      <c r="VUI50" s="126"/>
      <c r="VUJ50" s="126"/>
      <c r="VUK50" s="126"/>
      <c r="VUL50" s="126"/>
      <c r="VUM50" s="126"/>
      <c r="VUN50" s="126"/>
      <c r="VUO50" s="126"/>
      <c r="VUP50" s="126"/>
      <c r="VUQ50" s="126"/>
      <c r="VUR50" s="126"/>
      <c r="VUS50" s="126"/>
      <c r="VUT50" s="126"/>
      <c r="VUU50" s="126"/>
      <c r="VUV50" s="126"/>
      <c r="VUW50" s="126"/>
      <c r="VUX50" s="126"/>
      <c r="VUY50" s="126"/>
      <c r="VUZ50" s="126"/>
      <c r="VVA50" s="126"/>
      <c r="VVB50" s="126"/>
      <c r="VVC50" s="126"/>
      <c r="VVD50" s="126"/>
      <c r="VVE50" s="126"/>
      <c r="VVF50" s="126"/>
      <c r="VVG50" s="126"/>
      <c r="VVH50" s="126"/>
      <c r="VVI50" s="126"/>
      <c r="VVJ50" s="126"/>
      <c r="VVK50" s="126"/>
      <c r="VVL50" s="126"/>
      <c r="VVM50" s="126"/>
      <c r="VVN50" s="126"/>
      <c r="VVO50" s="126"/>
      <c r="VVP50" s="126"/>
      <c r="VVQ50" s="126"/>
      <c r="VVR50" s="126"/>
      <c r="VVS50" s="126"/>
      <c r="VVT50" s="126"/>
      <c r="VVU50" s="126"/>
      <c r="VVV50" s="126"/>
      <c r="VVW50" s="126"/>
      <c r="VVX50" s="126"/>
      <c r="VVY50" s="126"/>
      <c r="VVZ50" s="126"/>
      <c r="VWA50" s="126"/>
      <c r="VWB50" s="126"/>
      <c r="VWC50" s="126"/>
      <c r="VWD50" s="126"/>
      <c r="VWE50" s="126"/>
      <c r="VWF50" s="126"/>
      <c r="VWG50" s="126"/>
      <c r="VWH50" s="126"/>
      <c r="VWI50" s="126"/>
      <c r="VWJ50" s="126"/>
      <c r="VWK50" s="126"/>
      <c r="VWL50" s="126"/>
      <c r="VWM50" s="126"/>
      <c r="VWN50" s="126"/>
      <c r="VWO50" s="126"/>
      <c r="VWP50" s="126"/>
      <c r="VWQ50" s="126"/>
      <c r="VWR50" s="126"/>
      <c r="VWS50" s="126"/>
      <c r="VWT50" s="126"/>
      <c r="VWU50" s="126"/>
      <c r="VWV50" s="126"/>
      <c r="VWW50" s="126"/>
      <c r="VWX50" s="126"/>
      <c r="VWY50" s="126"/>
      <c r="VWZ50" s="126"/>
      <c r="VXA50" s="126"/>
      <c r="VXB50" s="126"/>
      <c r="VXC50" s="126"/>
      <c r="VXD50" s="126"/>
      <c r="VXE50" s="126"/>
      <c r="VXF50" s="126"/>
      <c r="VXG50" s="126"/>
      <c r="VXH50" s="126"/>
      <c r="VXI50" s="126"/>
      <c r="VXJ50" s="126"/>
      <c r="VXK50" s="126"/>
      <c r="VXL50" s="126"/>
      <c r="VXM50" s="126"/>
      <c r="VXN50" s="126"/>
      <c r="VXO50" s="126"/>
      <c r="VXP50" s="126"/>
      <c r="VXQ50" s="126"/>
      <c r="VXR50" s="126"/>
      <c r="VXS50" s="126"/>
      <c r="VXT50" s="126"/>
      <c r="VXU50" s="126"/>
      <c r="VXV50" s="126"/>
      <c r="VXW50" s="126"/>
      <c r="VXX50" s="126"/>
      <c r="VXY50" s="126"/>
      <c r="VXZ50" s="126"/>
      <c r="VYA50" s="126"/>
      <c r="VYB50" s="126"/>
      <c r="VYC50" s="126"/>
      <c r="VYD50" s="126"/>
      <c r="VYE50" s="126"/>
      <c r="VYF50" s="126"/>
      <c r="VYG50" s="126"/>
      <c r="VYH50" s="126"/>
      <c r="VYI50" s="126"/>
      <c r="VYJ50" s="126"/>
      <c r="VYK50" s="126"/>
      <c r="VYL50" s="126"/>
      <c r="VYM50" s="126"/>
      <c r="VYN50" s="126"/>
      <c r="VYO50" s="126"/>
      <c r="VYP50" s="126"/>
      <c r="VYQ50" s="126"/>
      <c r="VYR50" s="126"/>
      <c r="VYS50" s="126"/>
      <c r="VYT50" s="126"/>
      <c r="VYU50" s="126"/>
      <c r="VYV50" s="126"/>
      <c r="VYW50" s="126"/>
      <c r="VYX50" s="126"/>
      <c r="VYY50" s="126"/>
      <c r="VYZ50" s="126"/>
      <c r="VZA50" s="126"/>
      <c r="VZB50" s="126"/>
      <c r="VZC50" s="126"/>
      <c r="VZD50" s="126"/>
      <c r="VZE50" s="126"/>
      <c r="VZF50" s="126"/>
      <c r="VZG50" s="126"/>
      <c r="VZH50" s="126"/>
      <c r="VZI50" s="126"/>
      <c r="VZJ50" s="126"/>
      <c r="VZK50" s="126"/>
      <c r="VZL50" s="126"/>
      <c r="VZM50" s="126"/>
      <c r="VZN50" s="126"/>
      <c r="VZO50" s="126"/>
      <c r="VZP50" s="126"/>
      <c r="VZQ50" s="126"/>
      <c r="VZR50" s="126"/>
      <c r="VZS50" s="126"/>
      <c r="VZT50" s="126"/>
      <c r="VZU50" s="126"/>
      <c r="VZV50" s="126"/>
      <c r="VZW50" s="126"/>
      <c r="VZX50" s="126"/>
      <c r="VZY50" s="126"/>
      <c r="VZZ50" s="126"/>
      <c r="WAA50" s="126"/>
      <c r="WAB50" s="126"/>
      <c r="WAC50" s="126"/>
      <c r="WAD50" s="126"/>
      <c r="WAE50" s="126"/>
      <c r="WAF50" s="126"/>
      <c r="WAG50" s="126"/>
      <c r="WAH50" s="126"/>
      <c r="WAI50" s="126"/>
      <c r="WAJ50" s="126"/>
      <c r="WAK50" s="126"/>
      <c r="WAL50" s="126"/>
      <c r="WAM50" s="126"/>
      <c r="WAN50" s="126"/>
      <c r="WAO50" s="126"/>
      <c r="WAP50" s="126"/>
      <c r="WAQ50" s="126"/>
      <c r="WAR50" s="126"/>
      <c r="WAS50" s="126"/>
      <c r="WAT50" s="126"/>
      <c r="WAU50" s="126"/>
      <c r="WAV50" s="126"/>
      <c r="WAW50" s="126"/>
      <c r="WAX50" s="126"/>
      <c r="WAY50" s="126"/>
      <c r="WAZ50" s="126"/>
      <c r="WBA50" s="126"/>
      <c r="WBB50" s="126"/>
      <c r="WBC50" s="126"/>
      <c r="WBD50" s="126"/>
      <c r="WBE50" s="126"/>
      <c r="WBF50" s="126"/>
      <c r="WBG50" s="126"/>
      <c r="WBH50" s="126"/>
      <c r="WBI50" s="126"/>
      <c r="WBJ50" s="126"/>
      <c r="WBK50" s="126"/>
      <c r="WBL50" s="126"/>
      <c r="WBM50" s="126"/>
      <c r="WBN50" s="126"/>
      <c r="WBO50" s="126"/>
      <c r="WBP50" s="126"/>
      <c r="WBQ50" s="126"/>
      <c r="WBR50" s="126"/>
      <c r="WBS50" s="126"/>
      <c r="WBT50" s="126"/>
      <c r="WBU50" s="126"/>
      <c r="WBV50" s="126"/>
      <c r="WBW50" s="126"/>
      <c r="WBX50" s="126"/>
      <c r="WBY50" s="126"/>
      <c r="WBZ50" s="126"/>
      <c r="WCA50" s="126"/>
      <c r="WCB50" s="126"/>
      <c r="WCC50" s="126"/>
      <c r="WCD50" s="126"/>
      <c r="WCE50" s="126"/>
      <c r="WCF50" s="126"/>
      <c r="WCG50" s="126"/>
      <c r="WCH50" s="126"/>
      <c r="WCI50" s="126"/>
      <c r="WCJ50" s="126"/>
      <c r="WCK50" s="126"/>
      <c r="WCL50" s="126"/>
      <c r="WCM50" s="126"/>
      <c r="WCN50" s="126"/>
      <c r="WCO50" s="126"/>
      <c r="WCP50" s="126"/>
      <c r="WCQ50" s="126"/>
      <c r="WCR50" s="126"/>
      <c r="WCS50" s="126"/>
      <c r="WCT50" s="126"/>
      <c r="WCU50" s="126"/>
      <c r="WCV50" s="126"/>
      <c r="WCW50" s="126"/>
      <c r="WCX50" s="126"/>
      <c r="WCY50" s="126"/>
      <c r="WCZ50" s="126"/>
      <c r="WDA50" s="126"/>
      <c r="WDB50" s="126"/>
      <c r="WDC50" s="126"/>
      <c r="WDD50" s="126"/>
      <c r="WDE50" s="126"/>
      <c r="WDF50" s="126"/>
      <c r="WDG50" s="126"/>
      <c r="WDH50" s="126"/>
      <c r="WDI50" s="126"/>
      <c r="WDJ50" s="126"/>
      <c r="WDK50" s="126"/>
      <c r="WDL50" s="126"/>
      <c r="WDM50" s="126"/>
      <c r="WDN50" s="126"/>
      <c r="WDO50" s="126"/>
      <c r="WDP50" s="126"/>
      <c r="WDQ50" s="126"/>
      <c r="WDR50" s="126"/>
      <c r="WDS50" s="126"/>
      <c r="WDT50" s="126"/>
      <c r="WDU50" s="126"/>
      <c r="WDV50" s="126"/>
      <c r="WDW50" s="126"/>
      <c r="WDX50" s="126"/>
      <c r="WDY50" s="126"/>
      <c r="WDZ50" s="126"/>
      <c r="WEA50" s="126"/>
      <c r="WEB50" s="126"/>
      <c r="WEC50" s="126"/>
      <c r="WED50" s="126"/>
      <c r="WEE50" s="126"/>
      <c r="WEF50" s="126"/>
      <c r="WEG50" s="126"/>
      <c r="WEH50" s="126"/>
      <c r="WEI50" s="126"/>
      <c r="WEJ50" s="126"/>
      <c r="WEK50" s="126"/>
      <c r="WEL50" s="126"/>
      <c r="WEM50" s="126"/>
      <c r="WEN50" s="126"/>
      <c r="WEO50" s="126"/>
      <c r="WEP50" s="126"/>
      <c r="WEQ50" s="126"/>
      <c r="WER50" s="126"/>
      <c r="WES50" s="126"/>
      <c r="WET50" s="126"/>
      <c r="WEU50" s="126"/>
      <c r="WEV50" s="126"/>
      <c r="WEW50" s="126"/>
      <c r="WEX50" s="126"/>
      <c r="WEY50" s="126"/>
      <c r="WEZ50" s="126"/>
      <c r="WFA50" s="126"/>
      <c r="WFB50" s="126"/>
      <c r="WFC50" s="126"/>
      <c r="WFD50" s="126"/>
      <c r="WFE50" s="126"/>
      <c r="WFF50" s="126"/>
      <c r="WFG50" s="126"/>
      <c r="WFH50" s="126"/>
      <c r="WFI50" s="126"/>
      <c r="WFJ50" s="126"/>
      <c r="WFK50" s="126"/>
      <c r="WFL50" s="126"/>
      <c r="WFM50" s="126"/>
      <c r="WFN50" s="126"/>
      <c r="WFO50" s="126"/>
      <c r="WFP50" s="126"/>
      <c r="WFQ50" s="126"/>
      <c r="WFR50" s="126"/>
      <c r="WFS50" s="126"/>
      <c r="WFT50" s="126"/>
      <c r="WFU50" s="126"/>
      <c r="WFV50" s="126"/>
      <c r="WFW50" s="126"/>
      <c r="WFX50" s="126"/>
      <c r="WFY50" s="126"/>
      <c r="WFZ50" s="126"/>
      <c r="WGA50" s="126"/>
      <c r="WGB50" s="126"/>
      <c r="WGC50" s="126"/>
      <c r="WGD50" s="126"/>
      <c r="WGE50" s="126"/>
      <c r="WGF50" s="126"/>
      <c r="WGG50" s="126"/>
      <c r="WGH50" s="126"/>
      <c r="WGI50" s="126"/>
      <c r="WGJ50" s="126"/>
      <c r="WGK50" s="126"/>
      <c r="WGL50" s="126"/>
      <c r="WGM50" s="126"/>
      <c r="WGN50" s="126"/>
      <c r="WGO50" s="126"/>
      <c r="WGP50" s="126"/>
      <c r="WGQ50" s="126"/>
      <c r="WGR50" s="126"/>
      <c r="WGS50" s="126"/>
      <c r="WGT50" s="126"/>
      <c r="WGU50" s="126"/>
      <c r="WGV50" s="126"/>
      <c r="WGW50" s="126"/>
      <c r="WGX50" s="126"/>
      <c r="WGY50" s="126"/>
      <c r="WGZ50" s="126"/>
      <c r="WHA50" s="126"/>
      <c r="WHB50" s="126"/>
      <c r="WHC50" s="126"/>
      <c r="WHD50" s="126"/>
      <c r="WHE50" s="126"/>
      <c r="WHF50" s="126"/>
      <c r="WHG50" s="126"/>
      <c r="WHH50" s="126"/>
      <c r="WHI50" s="126"/>
      <c r="WHJ50" s="126"/>
      <c r="WHK50" s="126"/>
      <c r="WHL50" s="126"/>
      <c r="WHM50" s="126"/>
      <c r="WHN50" s="126"/>
      <c r="WHO50" s="126"/>
      <c r="WHP50" s="126"/>
      <c r="WHQ50" s="126"/>
      <c r="WHR50" s="126"/>
      <c r="WHS50" s="126"/>
      <c r="WHT50" s="126"/>
      <c r="WHU50" s="126"/>
      <c r="WHV50" s="126"/>
      <c r="WHW50" s="126"/>
      <c r="WHX50" s="126"/>
      <c r="WHY50" s="126"/>
      <c r="WHZ50" s="126"/>
      <c r="WIA50" s="126"/>
      <c r="WIB50" s="126"/>
      <c r="WIC50" s="126"/>
      <c r="WID50" s="126"/>
      <c r="WIE50" s="126"/>
      <c r="WIF50" s="126"/>
      <c r="WIG50" s="126"/>
      <c r="WIH50" s="126"/>
      <c r="WII50" s="126"/>
      <c r="WIJ50" s="126"/>
      <c r="WIK50" s="126"/>
      <c r="WIL50" s="126"/>
      <c r="WIM50" s="126"/>
      <c r="WIN50" s="126"/>
      <c r="WIO50" s="126"/>
      <c r="WIP50" s="126"/>
      <c r="WIQ50" s="126"/>
      <c r="WIR50" s="126"/>
      <c r="WIS50" s="126"/>
      <c r="WIT50" s="126"/>
      <c r="WIU50" s="126"/>
      <c r="WIV50" s="126"/>
      <c r="WIW50" s="126"/>
      <c r="WIX50" s="126"/>
      <c r="WIY50" s="126"/>
      <c r="WIZ50" s="126"/>
      <c r="WJA50" s="126"/>
      <c r="WJB50" s="126"/>
      <c r="WJC50" s="126"/>
      <c r="WJD50" s="126"/>
      <c r="WJE50" s="126"/>
      <c r="WJF50" s="126"/>
      <c r="WJG50" s="126"/>
      <c r="WJH50" s="126"/>
      <c r="WJI50" s="126"/>
      <c r="WJJ50" s="126"/>
      <c r="WJK50" s="126"/>
      <c r="WJL50" s="126"/>
      <c r="WJM50" s="126"/>
      <c r="WJN50" s="126"/>
      <c r="WJO50" s="126"/>
      <c r="WJP50" s="126"/>
      <c r="WJQ50" s="126"/>
      <c r="WJR50" s="126"/>
      <c r="WJS50" s="126"/>
      <c r="WJT50" s="126"/>
      <c r="WJU50" s="126"/>
      <c r="WJV50" s="126"/>
      <c r="WJW50" s="126"/>
      <c r="WJX50" s="126"/>
      <c r="WJY50" s="126"/>
      <c r="WJZ50" s="126"/>
      <c r="WKA50" s="126"/>
      <c r="WKB50" s="126"/>
      <c r="WKC50" s="126"/>
      <c r="WKD50" s="126"/>
      <c r="WKE50" s="126"/>
      <c r="WKF50" s="126"/>
      <c r="WKG50" s="126"/>
      <c r="WKH50" s="126"/>
      <c r="WKI50" s="126"/>
      <c r="WKJ50" s="126"/>
      <c r="WKK50" s="126"/>
      <c r="WKL50" s="126"/>
      <c r="WKM50" s="126"/>
      <c r="WKN50" s="126"/>
      <c r="WKO50" s="126"/>
      <c r="WKP50" s="126"/>
      <c r="WKQ50" s="126"/>
      <c r="WKR50" s="126"/>
      <c r="WKS50" s="126"/>
      <c r="WKT50" s="126"/>
      <c r="WKU50" s="126"/>
      <c r="WKV50" s="126"/>
      <c r="WKW50" s="126"/>
      <c r="WKX50" s="126"/>
      <c r="WKY50" s="126"/>
      <c r="WKZ50" s="126"/>
      <c r="WLA50" s="126"/>
      <c r="WLB50" s="126"/>
      <c r="WLC50" s="126"/>
      <c r="WLD50" s="126"/>
      <c r="WLE50" s="126"/>
      <c r="WLF50" s="126"/>
      <c r="WLG50" s="126"/>
      <c r="WLH50" s="126"/>
      <c r="WLI50" s="126"/>
      <c r="WLJ50" s="126"/>
      <c r="WLK50" s="126"/>
      <c r="WLL50" s="126"/>
      <c r="WLM50" s="126"/>
      <c r="WLN50" s="126"/>
      <c r="WLO50" s="126"/>
      <c r="WLP50" s="126"/>
      <c r="WLQ50" s="126"/>
      <c r="WLR50" s="126"/>
      <c r="WLS50" s="126"/>
      <c r="WLT50" s="126"/>
      <c r="WLU50" s="126"/>
      <c r="WLV50" s="126"/>
      <c r="WLW50" s="126"/>
      <c r="WLX50" s="126"/>
      <c r="WLY50" s="126"/>
      <c r="WLZ50" s="126"/>
      <c r="WMA50" s="126"/>
      <c r="WMB50" s="126"/>
      <c r="WMC50" s="126"/>
      <c r="WMD50" s="126"/>
      <c r="WME50" s="126"/>
      <c r="WMF50" s="126"/>
      <c r="WMG50" s="126"/>
      <c r="WMH50" s="126"/>
      <c r="WMI50" s="126"/>
      <c r="WMJ50" s="126"/>
      <c r="WMK50" s="126"/>
      <c r="WML50" s="126"/>
      <c r="WMM50" s="126"/>
      <c r="WMN50" s="126"/>
      <c r="WMO50" s="126"/>
      <c r="WMP50" s="126"/>
      <c r="WMQ50" s="126"/>
      <c r="WMR50" s="126"/>
      <c r="WMS50" s="126"/>
      <c r="WMT50" s="126"/>
      <c r="WMU50" s="126"/>
      <c r="WMV50" s="126"/>
      <c r="WMW50" s="126"/>
      <c r="WMX50" s="126"/>
      <c r="WMY50" s="126"/>
      <c r="WMZ50" s="126"/>
      <c r="WNA50" s="126"/>
      <c r="WNB50" s="126"/>
      <c r="WNC50" s="126"/>
      <c r="WND50" s="126"/>
      <c r="WNE50" s="126"/>
      <c r="WNF50" s="126"/>
      <c r="WNG50" s="126"/>
      <c r="WNH50" s="126"/>
      <c r="WNI50" s="126"/>
      <c r="WNJ50" s="126"/>
      <c r="WNK50" s="126"/>
      <c r="WNL50" s="126"/>
      <c r="WNM50" s="126"/>
      <c r="WNN50" s="126"/>
      <c r="WNO50" s="126"/>
      <c r="WNP50" s="126"/>
      <c r="WNQ50" s="126"/>
      <c r="WNR50" s="126"/>
      <c r="WNS50" s="126"/>
      <c r="WNT50" s="126"/>
      <c r="WNU50" s="126"/>
      <c r="WNV50" s="126"/>
      <c r="WNW50" s="126"/>
      <c r="WNX50" s="126"/>
      <c r="WNY50" s="126"/>
      <c r="WNZ50" s="126"/>
      <c r="WOA50" s="126"/>
      <c r="WOB50" s="126"/>
      <c r="WOC50" s="126"/>
      <c r="WOD50" s="126"/>
      <c r="WOE50" s="126"/>
      <c r="WOF50" s="126"/>
      <c r="WOG50" s="126"/>
      <c r="WOH50" s="126"/>
      <c r="WOI50" s="126"/>
      <c r="WOJ50" s="126"/>
      <c r="WOK50" s="126"/>
      <c r="WOL50" s="126"/>
      <c r="WOM50" s="126"/>
      <c r="WON50" s="126"/>
      <c r="WOO50" s="126"/>
      <c r="WOP50" s="126"/>
      <c r="WOQ50" s="126"/>
      <c r="WOR50" s="126"/>
      <c r="WOS50" s="126"/>
      <c r="WOT50" s="126"/>
      <c r="WOU50" s="126"/>
      <c r="WOV50" s="126"/>
      <c r="WOW50" s="126"/>
      <c r="WOX50" s="126"/>
      <c r="WOY50" s="126"/>
      <c r="WOZ50" s="126"/>
      <c r="WPA50" s="126"/>
      <c r="WPB50" s="126"/>
      <c r="WPC50" s="126"/>
      <c r="WPD50" s="126"/>
      <c r="WPE50" s="126"/>
      <c r="WPF50" s="126"/>
      <c r="WPG50" s="126"/>
      <c r="WPH50" s="126"/>
      <c r="WPI50" s="126"/>
      <c r="WPJ50" s="126"/>
      <c r="WPK50" s="126"/>
      <c r="WPL50" s="126"/>
      <c r="WPM50" s="126"/>
      <c r="WPN50" s="126"/>
      <c r="WPO50" s="126"/>
      <c r="WPP50" s="126"/>
      <c r="WPQ50" s="126"/>
      <c r="WPR50" s="126"/>
      <c r="WPS50" s="126"/>
      <c r="WPT50" s="126"/>
      <c r="WPU50" s="126"/>
      <c r="WPV50" s="126"/>
      <c r="WPW50" s="126"/>
      <c r="WPX50" s="126"/>
      <c r="WPY50" s="126"/>
      <c r="WPZ50" s="126"/>
      <c r="WQA50" s="126"/>
      <c r="WQB50" s="126"/>
      <c r="WQC50" s="126"/>
      <c r="WQD50" s="126"/>
      <c r="WQE50" s="126"/>
      <c r="WQF50" s="126"/>
      <c r="WQG50" s="126"/>
      <c r="WQH50" s="126"/>
      <c r="WQI50" s="126"/>
      <c r="WQJ50" s="126"/>
      <c r="WQK50" s="126"/>
      <c r="WQL50" s="126"/>
      <c r="WQM50" s="126"/>
      <c r="WQN50" s="126"/>
      <c r="WQO50" s="126"/>
      <c r="WQP50" s="126"/>
      <c r="WQQ50" s="126"/>
      <c r="WQR50" s="126"/>
      <c r="WQS50" s="126"/>
      <c r="WQT50" s="126"/>
      <c r="WQU50" s="126"/>
      <c r="WQV50" s="126"/>
      <c r="WQW50" s="126"/>
      <c r="WQX50" s="126"/>
      <c r="WQY50" s="126"/>
      <c r="WQZ50" s="126"/>
      <c r="WRA50" s="126"/>
      <c r="WRB50" s="126"/>
      <c r="WRC50" s="126"/>
      <c r="WRD50" s="126"/>
      <c r="WRE50" s="126"/>
      <c r="WRF50" s="126"/>
      <c r="WRG50" s="126"/>
      <c r="WRH50" s="126"/>
      <c r="WRI50" s="126"/>
      <c r="WRJ50" s="126"/>
      <c r="WRK50" s="126"/>
      <c r="WRL50" s="126"/>
      <c r="WRM50" s="126"/>
      <c r="WRN50" s="126"/>
      <c r="WRO50" s="126"/>
      <c r="WRP50" s="126"/>
      <c r="WRQ50" s="126"/>
      <c r="WRR50" s="126"/>
      <c r="WRS50" s="126"/>
      <c r="WRT50" s="126"/>
      <c r="WRU50" s="126"/>
      <c r="WRV50" s="126"/>
      <c r="WRW50" s="126"/>
      <c r="WRX50" s="126"/>
      <c r="WRY50" s="126"/>
      <c r="WRZ50" s="126"/>
      <c r="WSA50" s="126"/>
      <c r="WSB50" s="126"/>
      <c r="WSC50" s="126"/>
      <c r="WSD50" s="126"/>
      <c r="WSE50" s="126"/>
      <c r="WSF50" s="126"/>
      <c r="WSG50" s="126"/>
      <c r="WSH50" s="126"/>
      <c r="WSI50" s="126"/>
      <c r="WSJ50" s="126"/>
      <c r="WSK50" s="126"/>
      <c r="WSL50" s="126"/>
      <c r="WSM50" s="126"/>
      <c r="WSN50" s="126"/>
      <c r="WSO50" s="126"/>
      <c r="WSP50" s="126"/>
      <c r="WSQ50" s="126"/>
      <c r="WSR50" s="126"/>
      <c r="WSS50" s="126"/>
      <c r="WST50" s="126"/>
      <c r="WSU50" s="126"/>
      <c r="WSV50" s="126"/>
      <c r="WSW50" s="126"/>
      <c r="WSX50" s="126"/>
      <c r="WSY50" s="126"/>
      <c r="WSZ50" s="126"/>
      <c r="WTA50" s="126"/>
      <c r="WTB50" s="126"/>
      <c r="WTC50" s="126"/>
      <c r="WTD50" s="126"/>
      <c r="WTE50" s="126"/>
      <c r="WTF50" s="126"/>
      <c r="WTG50" s="126"/>
      <c r="WTH50" s="126"/>
      <c r="WTI50" s="126"/>
      <c r="WTJ50" s="126"/>
      <c r="WTK50" s="126"/>
      <c r="WTL50" s="126"/>
      <c r="WTM50" s="126"/>
      <c r="WTN50" s="126"/>
      <c r="WTO50" s="126"/>
      <c r="WTP50" s="126"/>
      <c r="WTQ50" s="126"/>
      <c r="WTR50" s="126"/>
      <c r="WTS50" s="126"/>
      <c r="WTT50" s="126"/>
      <c r="WTU50" s="126"/>
      <c r="WTV50" s="126"/>
      <c r="WTW50" s="126"/>
      <c r="WTX50" s="126"/>
      <c r="WTY50" s="126"/>
      <c r="WTZ50" s="126"/>
      <c r="WUA50" s="126"/>
      <c r="WUB50" s="126"/>
      <c r="WUC50" s="126"/>
      <c r="WUD50" s="126"/>
      <c r="WUE50" s="126"/>
      <c r="WUF50" s="126"/>
      <c r="WUG50" s="126"/>
      <c r="WUH50" s="126"/>
      <c r="WUI50" s="126"/>
      <c r="WUJ50" s="126"/>
      <c r="WUK50" s="126"/>
      <c r="WUL50" s="126"/>
      <c r="WUM50" s="126"/>
      <c r="WUN50" s="126"/>
      <c r="WUO50" s="126"/>
      <c r="WUP50" s="126"/>
      <c r="WUQ50" s="126"/>
      <c r="WUR50" s="126"/>
      <c r="WUS50" s="126"/>
      <c r="WUT50" s="126"/>
      <c r="WUU50" s="126"/>
      <c r="WUV50" s="126"/>
      <c r="WUW50" s="126"/>
      <c r="WUX50" s="126"/>
      <c r="WUY50" s="126"/>
      <c r="WUZ50" s="126"/>
      <c r="WVA50" s="126"/>
      <c r="WVB50" s="126"/>
      <c r="WVC50" s="126"/>
      <c r="WVD50" s="126"/>
      <c r="WVE50" s="126"/>
      <c r="WVF50" s="126"/>
      <c r="WVG50" s="126"/>
      <c r="WVH50" s="126"/>
      <c r="WVI50" s="126"/>
      <c r="WVJ50" s="126"/>
      <c r="WVK50" s="126"/>
      <c r="WVL50" s="126"/>
      <c r="WVM50" s="126"/>
    </row>
    <row r="51" spans="1:16133" s="140" customFormat="1" x14ac:dyDescent="0.15">
      <c r="A51" s="126" t="s">
        <v>1222</v>
      </c>
      <c r="B51" s="126"/>
      <c r="C51" s="142"/>
      <c r="D51" s="126" t="s">
        <v>1220</v>
      </c>
      <c r="E51" s="152" t="s">
        <v>1207</v>
      </c>
      <c r="F51" s="142" t="s">
        <v>1223</v>
      </c>
      <c r="G51" s="142"/>
      <c r="H51" s="53" t="s">
        <v>263</v>
      </c>
      <c r="I51" s="53" t="s">
        <v>263</v>
      </c>
      <c r="J51" s="53" t="s">
        <v>263</v>
      </c>
      <c r="K51" s="53" t="s">
        <v>263</v>
      </c>
      <c r="L51" s="53" t="s">
        <v>263</v>
      </c>
      <c r="M51" s="140">
        <v>16.565000000000001</v>
      </c>
      <c r="N51" s="140">
        <v>18.511099999999999</v>
      </c>
      <c r="O51" s="53" t="s">
        <v>263</v>
      </c>
      <c r="P51" s="171">
        <v>16.485099999999999</v>
      </c>
      <c r="Q51" s="126"/>
      <c r="R51" s="151"/>
      <c r="S51" s="151"/>
      <c r="T51" s="126"/>
      <c r="U51" s="513"/>
      <c r="V51" s="402" t="s">
        <v>255</v>
      </c>
      <c r="W51" s="513">
        <v>5.0999999999999996</v>
      </c>
      <c r="X51" s="513">
        <v>0.3</v>
      </c>
      <c r="Y51" s="481">
        <v>87</v>
      </c>
      <c r="Z51" s="481">
        <v>5</v>
      </c>
      <c r="AA51" s="481">
        <v>0.14000000000000001</v>
      </c>
      <c r="AB51" s="481">
        <v>0.01</v>
      </c>
      <c r="AC51" s="481">
        <v>86</v>
      </c>
      <c r="AD51" s="481">
        <v>3</v>
      </c>
      <c r="AE51" s="480">
        <v>17.399999999999999</v>
      </c>
      <c r="AF51" s="480">
        <v>1</v>
      </c>
      <c r="AG51" s="481">
        <v>27.5</v>
      </c>
      <c r="AH51" s="481">
        <v>1</v>
      </c>
      <c r="AI51" s="481">
        <v>1.26</v>
      </c>
      <c r="AJ51" s="481">
        <v>0.03</v>
      </c>
      <c r="AK51" s="481">
        <v>0.23</v>
      </c>
      <c r="AL51" s="481">
        <v>0.01</v>
      </c>
      <c r="AM51" s="481">
        <v>0.28000000000000003</v>
      </c>
      <c r="AN51" s="481">
        <v>0.02</v>
      </c>
      <c r="AO51" s="481">
        <v>1.52</v>
      </c>
      <c r="AP51" s="481">
        <v>7.0000000000000007E-2</v>
      </c>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c r="BR51" s="126"/>
      <c r="BS51" s="126"/>
      <c r="BT51" s="126"/>
      <c r="BU51" s="126"/>
      <c r="BV51" s="126"/>
      <c r="BW51" s="126"/>
      <c r="BX51" s="126"/>
      <c r="BY51" s="126"/>
      <c r="BZ51" s="126"/>
      <c r="CA51" s="126"/>
      <c r="CB51" s="126"/>
      <c r="CC51" s="126"/>
      <c r="CD51" s="126"/>
      <c r="CE51" s="126"/>
      <c r="CF51" s="126"/>
      <c r="CG51" s="126"/>
      <c r="CH51" s="126"/>
      <c r="CI51" s="126"/>
      <c r="CJ51" s="126"/>
      <c r="CK51" s="126"/>
      <c r="CL51" s="126"/>
      <c r="CM51" s="126"/>
      <c r="CN51" s="126"/>
      <c r="CO51" s="126"/>
      <c r="CP51" s="126"/>
      <c r="CQ51" s="126"/>
      <c r="CR51" s="126"/>
      <c r="CS51" s="126"/>
      <c r="CT51" s="126"/>
      <c r="CU51" s="126"/>
      <c r="CV51" s="126"/>
      <c r="CW51" s="126"/>
      <c r="CX51" s="126"/>
      <c r="CY51" s="126"/>
      <c r="CZ51" s="126"/>
      <c r="DA51" s="126"/>
      <c r="DB51" s="126"/>
      <c r="DC51" s="126"/>
      <c r="DD51" s="126"/>
      <c r="DE51" s="126"/>
      <c r="DF51" s="126"/>
      <c r="DG51" s="126"/>
      <c r="DH51" s="126"/>
      <c r="DI51" s="126"/>
      <c r="DJ51" s="126"/>
      <c r="DK51" s="126"/>
      <c r="DL51" s="126"/>
      <c r="DM51" s="126"/>
      <c r="DN51" s="126"/>
      <c r="DO51" s="126"/>
      <c r="DP51" s="126"/>
      <c r="DQ51" s="126"/>
      <c r="DR51" s="126"/>
      <c r="DS51" s="126"/>
      <c r="DT51" s="126"/>
      <c r="DU51" s="126"/>
      <c r="DV51" s="126"/>
      <c r="DW51" s="126"/>
      <c r="DX51" s="126"/>
      <c r="DY51" s="126"/>
      <c r="DZ51" s="126"/>
      <c r="EA51" s="126"/>
      <c r="EB51" s="126"/>
      <c r="EC51" s="126"/>
      <c r="ED51" s="126"/>
      <c r="EE51" s="126"/>
      <c r="EF51" s="126"/>
      <c r="EG51" s="126"/>
      <c r="EH51" s="126"/>
      <c r="EI51" s="126"/>
      <c r="EJ51" s="126"/>
      <c r="EK51" s="126"/>
      <c r="EL51" s="126"/>
      <c r="EM51" s="126"/>
      <c r="EN51" s="126"/>
      <c r="EO51" s="126"/>
      <c r="EP51" s="126"/>
      <c r="EQ51" s="126"/>
      <c r="ER51" s="126"/>
      <c r="ES51" s="126"/>
      <c r="ET51" s="126"/>
      <c r="EU51" s="126"/>
      <c r="EV51" s="126"/>
      <c r="EW51" s="126"/>
      <c r="EX51" s="126"/>
      <c r="EY51" s="126"/>
      <c r="EZ51" s="126"/>
      <c r="FA51" s="126"/>
      <c r="FB51" s="126"/>
      <c r="FC51" s="126"/>
      <c r="FD51" s="126"/>
      <c r="FE51" s="126"/>
      <c r="FF51" s="126"/>
      <c r="FG51" s="126"/>
      <c r="FH51" s="126"/>
      <c r="FI51" s="126"/>
      <c r="FJ51" s="126"/>
      <c r="FK51" s="126"/>
      <c r="FL51" s="126"/>
      <c r="FM51" s="126"/>
      <c r="FN51" s="126"/>
      <c r="FO51" s="126"/>
      <c r="FP51" s="126"/>
      <c r="FQ51" s="126"/>
      <c r="FR51" s="126"/>
      <c r="FS51" s="126"/>
      <c r="FT51" s="126"/>
      <c r="FU51" s="126"/>
      <c r="FV51" s="126"/>
      <c r="FW51" s="126"/>
      <c r="FX51" s="126"/>
      <c r="FY51" s="126"/>
      <c r="FZ51" s="126"/>
      <c r="GA51" s="126"/>
      <c r="GB51" s="126"/>
      <c r="GC51" s="126"/>
      <c r="GD51" s="126"/>
      <c r="GE51" s="126"/>
      <c r="GF51" s="126"/>
      <c r="GG51" s="126"/>
      <c r="GH51" s="126"/>
      <c r="GI51" s="126"/>
      <c r="GJ51" s="126"/>
      <c r="GK51" s="126"/>
      <c r="GL51" s="126"/>
      <c r="GM51" s="126"/>
      <c r="GN51" s="126"/>
      <c r="GO51" s="126"/>
      <c r="GP51" s="126"/>
      <c r="GQ51" s="126"/>
      <c r="GR51" s="126"/>
      <c r="GS51" s="126"/>
      <c r="GT51" s="126"/>
      <c r="GU51" s="126"/>
      <c r="GV51" s="126"/>
      <c r="GW51" s="126"/>
      <c r="GX51" s="126"/>
      <c r="GY51" s="126"/>
      <c r="GZ51" s="126"/>
      <c r="HA51" s="126"/>
      <c r="HB51" s="126"/>
      <c r="HC51" s="126"/>
      <c r="HD51" s="126"/>
      <c r="HE51" s="126"/>
      <c r="HF51" s="126"/>
      <c r="HG51" s="126"/>
      <c r="HH51" s="126"/>
      <c r="HI51" s="126"/>
      <c r="HJ51" s="126"/>
      <c r="HK51" s="126"/>
      <c r="HL51" s="126"/>
      <c r="HM51" s="126"/>
      <c r="HN51" s="126"/>
      <c r="HO51" s="126"/>
      <c r="HP51" s="126"/>
      <c r="HQ51" s="126"/>
      <c r="HR51" s="126"/>
      <c r="HS51" s="126"/>
      <c r="HT51" s="126"/>
      <c r="HU51" s="126"/>
      <c r="HV51" s="126"/>
      <c r="HW51" s="126"/>
      <c r="HX51" s="126"/>
      <c r="HY51" s="126"/>
      <c r="HZ51" s="126"/>
      <c r="IA51" s="126"/>
      <c r="IB51" s="126"/>
      <c r="IC51" s="126"/>
      <c r="ID51" s="126"/>
      <c r="IE51" s="126"/>
      <c r="IF51" s="126"/>
      <c r="IG51" s="126"/>
      <c r="IH51" s="126"/>
      <c r="II51" s="126"/>
      <c r="IJ51" s="126"/>
      <c r="IK51" s="126"/>
      <c r="IL51" s="126"/>
      <c r="IM51" s="126"/>
      <c r="IN51" s="126"/>
      <c r="IO51" s="126"/>
      <c r="IP51" s="126"/>
      <c r="IQ51" s="126"/>
      <c r="IR51" s="126"/>
      <c r="IS51" s="126"/>
      <c r="IT51" s="126"/>
      <c r="IU51" s="126"/>
      <c r="IV51" s="126"/>
      <c r="IW51" s="126"/>
      <c r="IX51" s="126"/>
      <c r="IY51" s="126"/>
      <c r="IZ51" s="126"/>
      <c r="JA51" s="126"/>
      <c r="JB51" s="126"/>
      <c r="JC51" s="126"/>
      <c r="JD51" s="126"/>
      <c r="JE51" s="126"/>
      <c r="JF51" s="126"/>
      <c r="JG51" s="126"/>
      <c r="JH51" s="126"/>
      <c r="JI51" s="126"/>
      <c r="JJ51" s="126"/>
      <c r="JK51" s="126"/>
      <c r="JL51" s="126"/>
      <c r="JM51" s="126"/>
      <c r="JN51" s="126"/>
      <c r="JO51" s="126"/>
      <c r="JP51" s="126"/>
      <c r="JQ51" s="126"/>
      <c r="JR51" s="126"/>
      <c r="JS51" s="126"/>
      <c r="JT51" s="126"/>
      <c r="JU51" s="126"/>
      <c r="JV51" s="126"/>
      <c r="JW51" s="126"/>
      <c r="JX51" s="126"/>
      <c r="JY51" s="126"/>
      <c r="JZ51" s="126"/>
      <c r="KA51" s="126"/>
      <c r="KB51" s="126"/>
      <c r="KC51" s="126"/>
      <c r="KD51" s="126"/>
      <c r="KE51" s="126"/>
      <c r="KF51" s="126"/>
      <c r="KG51" s="126"/>
      <c r="KH51" s="126"/>
      <c r="KI51" s="126"/>
      <c r="KJ51" s="126"/>
      <c r="KK51" s="126"/>
      <c r="KL51" s="126"/>
      <c r="KM51" s="126"/>
      <c r="KN51" s="126"/>
      <c r="KO51" s="126"/>
      <c r="KP51" s="126"/>
      <c r="KQ51" s="126"/>
      <c r="KR51" s="126"/>
      <c r="KS51" s="126"/>
      <c r="KT51" s="126"/>
      <c r="KU51" s="126"/>
      <c r="KV51" s="126"/>
      <c r="KW51" s="126"/>
      <c r="KX51" s="126"/>
      <c r="KY51" s="126"/>
      <c r="KZ51" s="126"/>
      <c r="LA51" s="126"/>
      <c r="LB51" s="126"/>
      <c r="LC51" s="126"/>
      <c r="LD51" s="126"/>
      <c r="LE51" s="126"/>
      <c r="LF51" s="126"/>
      <c r="LG51" s="126"/>
      <c r="LH51" s="126"/>
      <c r="LI51" s="126"/>
      <c r="LJ51" s="126"/>
      <c r="LK51" s="126"/>
      <c r="LL51" s="126"/>
      <c r="LM51" s="126"/>
      <c r="LN51" s="126"/>
      <c r="LO51" s="126"/>
      <c r="LP51" s="126"/>
      <c r="LQ51" s="126"/>
      <c r="LR51" s="126"/>
      <c r="LS51" s="126"/>
      <c r="LT51" s="126"/>
      <c r="LU51" s="126"/>
      <c r="LV51" s="126"/>
      <c r="LW51" s="126"/>
      <c r="LX51" s="126"/>
      <c r="LY51" s="126"/>
      <c r="LZ51" s="126"/>
      <c r="MA51" s="126"/>
      <c r="MB51" s="126"/>
      <c r="MC51" s="126"/>
      <c r="MD51" s="126"/>
      <c r="ME51" s="126"/>
      <c r="MF51" s="126"/>
      <c r="MG51" s="126"/>
      <c r="MH51" s="126"/>
      <c r="MI51" s="126"/>
      <c r="MJ51" s="126"/>
      <c r="MK51" s="126"/>
      <c r="ML51" s="126"/>
      <c r="MM51" s="126"/>
      <c r="MN51" s="126"/>
      <c r="MO51" s="126"/>
      <c r="MP51" s="126"/>
      <c r="MQ51" s="126"/>
      <c r="MR51" s="126"/>
      <c r="MS51" s="126"/>
      <c r="MT51" s="126"/>
      <c r="MU51" s="126"/>
      <c r="MV51" s="126"/>
      <c r="MW51" s="126"/>
      <c r="MX51" s="126"/>
      <c r="MY51" s="126"/>
      <c r="MZ51" s="126"/>
      <c r="NA51" s="126"/>
      <c r="NB51" s="126"/>
      <c r="NC51" s="126"/>
      <c r="ND51" s="126"/>
      <c r="NE51" s="126"/>
      <c r="NF51" s="126"/>
      <c r="NG51" s="126"/>
      <c r="NH51" s="126"/>
      <c r="NI51" s="126"/>
      <c r="NJ51" s="126"/>
      <c r="NK51" s="126"/>
      <c r="NL51" s="126"/>
      <c r="NM51" s="126"/>
      <c r="NN51" s="126"/>
      <c r="NO51" s="126"/>
      <c r="NP51" s="126"/>
      <c r="NQ51" s="126"/>
      <c r="NR51" s="126"/>
      <c r="NS51" s="126"/>
      <c r="NT51" s="126"/>
      <c r="NU51" s="126"/>
      <c r="NV51" s="126"/>
      <c r="NW51" s="126"/>
      <c r="NX51" s="126"/>
      <c r="NY51" s="126"/>
      <c r="NZ51" s="126"/>
      <c r="OA51" s="126"/>
      <c r="OB51" s="126"/>
      <c r="OC51" s="126"/>
      <c r="OD51" s="126"/>
      <c r="OE51" s="126"/>
      <c r="OF51" s="126"/>
      <c r="OG51" s="126"/>
      <c r="OH51" s="126"/>
      <c r="OI51" s="126"/>
      <c r="OJ51" s="126"/>
      <c r="OK51" s="126"/>
      <c r="OL51" s="126"/>
      <c r="OM51" s="126"/>
      <c r="ON51" s="126"/>
      <c r="OO51" s="126"/>
      <c r="OP51" s="126"/>
      <c r="OQ51" s="126"/>
      <c r="OR51" s="126"/>
      <c r="OS51" s="126"/>
      <c r="OT51" s="126"/>
      <c r="OU51" s="126"/>
      <c r="OV51" s="126"/>
      <c r="OW51" s="126"/>
      <c r="OX51" s="126"/>
      <c r="OY51" s="126"/>
      <c r="OZ51" s="126"/>
      <c r="PA51" s="126"/>
      <c r="PB51" s="126"/>
      <c r="PC51" s="126"/>
      <c r="PD51" s="126"/>
      <c r="PE51" s="126"/>
      <c r="PF51" s="126"/>
      <c r="PG51" s="126"/>
      <c r="PH51" s="126"/>
      <c r="PI51" s="126"/>
      <c r="PJ51" s="126"/>
      <c r="PK51" s="126"/>
      <c r="PL51" s="126"/>
      <c r="PM51" s="126"/>
      <c r="PN51" s="126"/>
      <c r="PO51" s="126"/>
      <c r="PP51" s="126"/>
      <c r="PQ51" s="126"/>
      <c r="PR51" s="126"/>
      <c r="PS51" s="126"/>
      <c r="PT51" s="126"/>
      <c r="PU51" s="126"/>
      <c r="PV51" s="126"/>
      <c r="PW51" s="126"/>
      <c r="PX51" s="126"/>
      <c r="PY51" s="126"/>
      <c r="PZ51" s="126"/>
      <c r="QA51" s="126"/>
      <c r="QB51" s="126"/>
      <c r="QC51" s="126"/>
      <c r="QD51" s="126"/>
      <c r="QE51" s="126"/>
      <c r="QF51" s="126"/>
      <c r="QG51" s="126"/>
      <c r="QH51" s="126"/>
      <c r="QI51" s="126"/>
      <c r="QJ51" s="126"/>
      <c r="QK51" s="126"/>
      <c r="QL51" s="126"/>
      <c r="QM51" s="126"/>
      <c r="QN51" s="126"/>
      <c r="QO51" s="126"/>
      <c r="QP51" s="126"/>
      <c r="QQ51" s="126"/>
      <c r="QR51" s="126"/>
      <c r="QS51" s="126"/>
      <c r="QT51" s="126"/>
      <c r="QU51" s="126"/>
      <c r="QV51" s="126"/>
      <c r="QW51" s="126"/>
      <c r="QX51" s="126"/>
      <c r="QY51" s="126"/>
      <c r="QZ51" s="126"/>
      <c r="RA51" s="126"/>
      <c r="RB51" s="126"/>
      <c r="RC51" s="126"/>
      <c r="RD51" s="126"/>
      <c r="RE51" s="126"/>
      <c r="RF51" s="126"/>
      <c r="RG51" s="126"/>
      <c r="RH51" s="126"/>
      <c r="RI51" s="126"/>
      <c r="RJ51" s="126"/>
      <c r="RK51" s="126"/>
      <c r="RL51" s="126"/>
      <c r="RM51" s="126"/>
      <c r="RN51" s="126"/>
      <c r="RO51" s="126"/>
      <c r="RP51" s="126"/>
      <c r="RQ51" s="126"/>
      <c r="RR51" s="126"/>
      <c r="RS51" s="126"/>
      <c r="RT51" s="126"/>
      <c r="RU51" s="126"/>
      <c r="RV51" s="126"/>
      <c r="RW51" s="126"/>
      <c r="RX51" s="126"/>
      <c r="RY51" s="126"/>
      <c r="RZ51" s="126"/>
      <c r="SA51" s="126"/>
      <c r="SB51" s="126"/>
      <c r="SC51" s="126"/>
      <c r="SD51" s="126"/>
      <c r="SE51" s="126"/>
      <c r="SF51" s="126"/>
      <c r="SG51" s="126"/>
      <c r="SH51" s="126"/>
      <c r="SI51" s="126"/>
      <c r="SJ51" s="126"/>
      <c r="SK51" s="126"/>
      <c r="SL51" s="126"/>
      <c r="SM51" s="126"/>
      <c r="SN51" s="126"/>
      <c r="SO51" s="126"/>
      <c r="SP51" s="126"/>
      <c r="SQ51" s="126"/>
      <c r="SR51" s="126"/>
      <c r="SS51" s="126"/>
      <c r="ST51" s="126"/>
      <c r="SU51" s="126"/>
      <c r="SV51" s="126"/>
      <c r="SW51" s="126"/>
      <c r="SX51" s="126"/>
      <c r="SY51" s="126"/>
      <c r="SZ51" s="126"/>
      <c r="TA51" s="126"/>
      <c r="TB51" s="126"/>
      <c r="TC51" s="126"/>
      <c r="TD51" s="126"/>
      <c r="TE51" s="126"/>
      <c r="TF51" s="126"/>
      <c r="TG51" s="126"/>
      <c r="TH51" s="126"/>
      <c r="TI51" s="126"/>
      <c r="TJ51" s="126"/>
      <c r="TK51" s="126"/>
      <c r="TL51" s="126"/>
      <c r="TM51" s="126"/>
      <c r="TN51" s="126"/>
      <c r="TO51" s="126"/>
      <c r="TP51" s="126"/>
      <c r="TQ51" s="126"/>
      <c r="TR51" s="126"/>
      <c r="TS51" s="126"/>
      <c r="TT51" s="126"/>
      <c r="TU51" s="126"/>
      <c r="TV51" s="126"/>
      <c r="TW51" s="126"/>
      <c r="TX51" s="126"/>
      <c r="TY51" s="126"/>
      <c r="TZ51" s="126"/>
      <c r="UA51" s="126"/>
      <c r="UB51" s="126"/>
      <c r="UC51" s="126"/>
      <c r="UD51" s="126"/>
      <c r="UE51" s="126"/>
      <c r="UF51" s="126"/>
      <c r="UG51" s="126"/>
      <c r="UH51" s="126"/>
      <c r="UI51" s="126"/>
      <c r="UJ51" s="126"/>
      <c r="UK51" s="126"/>
      <c r="UL51" s="126"/>
      <c r="UM51" s="126"/>
      <c r="UN51" s="126"/>
      <c r="UO51" s="126"/>
      <c r="UP51" s="126"/>
      <c r="UQ51" s="126"/>
      <c r="UR51" s="126"/>
      <c r="US51" s="126"/>
      <c r="UT51" s="126"/>
      <c r="UU51" s="126"/>
      <c r="UV51" s="126"/>
      <c r="UW51" s="126"/>
      <c r="UX51" s="126"/>
      <c r="UY51" s="126"/>
      <c r="UZ51" s="126"/>
      <c r="VA51" s="126"/>
      <c r="VB51" s="126"/>
      <c r="VC51" s="126"/>
      <c r="VD51" s="126"/>
      <c r="VE51" s="126"/>
      <c r="VF51" s="126"/>
      <c r="VG51" s="126"/>
      <c r="VH51" s="126"/>
      <c r="VI51" s="126"/>
      <c r="VJ51" s="126"/>
      <c r="VK51" s="126"/>
      <c r="VL51" s="126"/>
      <c r="VM51" s="126"/>
      <c r="VN51" s="126"/>
      <c r="VO51" s="126"/>
      <c r="VP51" s="126"/>
      <c r="VQ51" s="126"/>
      <c r="VR51" s="126"/>
      <c r="VS51" s="126"/>
      <c r="VT51" s="126"/>
      <c r="VU51" s="126"/>
      <c r="VV51" s="126"/>
      <c r="VW51" s="126"/>
      <c r="VX51" s="126"/>
      <c r="VY51" s="126"/>
      <c r="VZ51" s="126"/>
      <c r="WA51" s="126"/>
      <c r="WB51" s="126"/>
      <c r="WC51" s="126"/>
      <c r="WD51" s="126"/>
      <c r="WE51" s="126"/>
      <c r="WF51" s="126"/>
      <c r="WG51" s="126"/>
      <c r="WH51" s="126"/>
      <c r="WI51" s="126"/>
      <c r="WJ51" s="126"/>
      <c r="WK51" s="126"/>
      <c r="WL51" s="126"/>
      <c r="WM51" s="126"/>
      <c r="WN51" s="126"/>
      <c r="WO51" s="126"/>
      <c r="WP51" s="126"/>
      <c r="WQ51" s="126"/>
      <c r="WR51" s="126"/>
      <c r="WS51" s="126"/>
      <c r="WT51" s="126"/>
      <c r="WU51" s="126"/>
      <c r="WV51" s="126"/>
      <c r="WW51" s="126"/>
      <c r="WX51" s="126"/>
      <c r="WY51" s="126"/>
      <c r="WZ51" s="126"/>
      <c r="XA51" s="126"/>
      <c r="XB51" s="126"/>
      <c r="XC51" s="126"/>
      <c r="XD51" s="126"/>
      <c r="XE51" s="126"/>
      <c r="XF51" s="126"/>
      <c r="XG51" s="126"/>
      <c r="XH51" s="126"/>
      <c r="XI51" s="126"/>
      <c r="XJ51" s="126"/>
      <c r="XK51" s="126"/>
      <c r="XL51" s="126"/>
      <c r="XM51" s="126"/>
      <c r="XN51" s="126"/>
      <c r="XO51" s="126"/>
      <c r="XP51" s="126"/>
      <c r="XQ51" s="126"/>
      <c r="XR51" s="126"/>
      <c r="XS51" s="126"/>
      <c r="XT51" s="126"/>
      <c r="XU51" s="126"/>
      <c r="XV51" s="126"/>
      <c r="XW51" s="126"/>
      <c r="XX51" s="126"/>
      <c r="XY51" s="126"/>
      <c r="XZ51" s="126"/>
      <c r="YA51" s="126"/>
      <c r="YB51" s="126"/>
      <c r="YC51" s="126"/>
      <c r="YD51" s="126"/>
      <c r="YE51" s="126"/>
      <c r="YF51" s="126"/>
      <c r="YG51" s="126"/>
      <c r="YH51" s="126"/>
      <c r="YI51" s="126"/>
      <c r="YJ51" s="126"/>
      <c r="YK51" s="126"/>
      <c r="YL51" s="126"/>
      <c r="YM51" s="126"/>
      <c r="YN51" s="126"/>
      <c r="YO51" s="126"/>
      <c r="YP51" s="126"/>
      <c r="YQ51" s="126"/>
      <c r="YR51" s="126"/>
      <c r="YS51" s="126"/>
      <c r="YT51" s="126"/>
      <c r="YU51" s="126"/>
      <c r="YV51" s="126"/>
      <c r="YW51" s="126"/>
      <c r="YX51" s="126"/>
      <c r="YY51" s="126"/>
      <c r="YZ51" s="126"/>
      <c r="ZA51" s="126"/>
      <c r="ZB51" s="126"/>
      <c r="ZC51" s="126"/>
      <c r="ZD51" s="126"/>
      <c r="ZE51" s="126"/>
      <c r="ZF51" s="126"/>
      <c r="ZG51" s="126"/>
      <c r="ZH51" s="126"/>
      <c r="ZI51" s="126"/>
      <c r="ZJ51" s="126"/>
      <c r="ZK51" s="126"/>
      <c r="ZL51" s="126"/>
      <c r="ZM51" s="126"/>
      <c r="ZN51" s="126"/>
      <c r="ZO51" s="126"/>
      <c r="ZP51" s="126"/>
      <c r="ZQ51" s="126"/>
      <c r="ZR51" s="126"/>
      <c r="ZS51" s="126"/>
      <c r="ZT51" s="126"/>
      <c r="ZU51" s="126"/>
      <c r="ZV51" s="126"/>
      <c r="ZW51" s="126"/>
      <c r="ZX51" s="126"/>
      <c r="ZY51" s="126"/>
      <c r="ZZ51" s="126"/>
      <c r="AAA51" s="126"/>
      <c r="AAB51" s="126"/>
      <c r="AAC51" s="126"/>
      <c r="AAD51" s="126"/>
      <c r="AAE51" s="126"/>
      <c r="AAF51" s="126"/>
      <c r="AAG51" s="126"/>
      <c r="AAH51" s="126"/>
      <c r="AAI51" s="126"/>
      <c r="AAJ51" s="126"/>
      <c r="AAK51" s="126"/>
      <c r="AAL51" s="126"/>
      <c r="AAM51" s="126"/>
      <c r="AAN51" s="126"/>
      <c r="AAO51" s="126"/>
      <c r="AAP51" s="126"/>
      <c r="AAQ51" s="126"/>
      <c r="AAR51" s="126"/>
      <c r="AAS51" s="126"/>
      <c r="AAT51" s="126"/>
      <c r="AAU51" s="126"/>
      <c r="AAV51" s="126"/>
      <c r="AAW51" s="126"/>
      <c r="AAX51" s="126"/>
      <c r="AAY51" s="126"/>
      <c r="AAZ51" s="126"/>
      <c r="ABA51" s="126"/>
      <c r="ABB51" s="126"/>
      <c r="ABC51" s="126"/>
      <c r="ABD51" s="126"/>
      <c r="ABE51" s="126"/>
      <c r="ABF51" s="126"/>
      <c r="ABG51" s="126"/>
      <c r="ABH51" s="126"/>
      <c r="ABI51" s="126"/>
      <c r="ABJ51" s="126"/>
      <c r="ABK51" s="126"/>
      <c r="ABL51" s="126"/>
      <c r="ABM51" s="126"/>
      <c r="ABN51" s="126"/>
      <c r="ABO51" s="126"/>
      <c r="ABP51" s="126"/>
      <c r="ABQ51" s="126"/>
      <c r="ABR51" s="126"/>
      <c r="ABS51" s="126"/>
      <c r="ABT51" s="126"/>
      <c r="ABU51" s="126"/>
      <c r="ABV51" s="126"/>
      <c r="ABW51" s="126"/>
      <c r="ABX51" s="126"/>
      <c r="ABY51" s="126"/>
      <c r="ABZ51" s="126"/>
      <c r="ACA51" s="126"/>
      <c r="ACB51" s="126"/>
      <c r="ACC51" s="126"/>
      <c r="ACD51" s="126"/>
      <c r="ACE51" s="126"/>
      <c r="ACF51" s="126"/>
      <c r="ACG51" s="126"/>
      <c r="ACH51" s="126"/>
      <c r="ACI51" s="126"/>
      <c r="ACJ51" s="126"/>
      <c r="ACK51" s="126"/>
      <c r="ACL51" s="126"/>
      <c r="ACM51" s="126"/>
      <c r="ACN51" s="126"/>
      <c r="ACO51" s="126"/>
      <c r="ACP51" s="126"/>
      <c r="ACQ51" s="126"/>
      <c r="ACR51" s="126"/>
      <c r="ACS51" s="126"/>
      <c r="ACT51" s="126"/>
      <c r="ACU51" s="126"/>
      <c r="ACV51" s="126"/>
      <c r="ACW51" s="126"/>
      <c r="ACX51" s="126"/>
      <c r="ACY51" s="126"/>
      <c r="ACZ51" s="126"/>
      <c r="ADA51" s="126"/>
      <c r="ADB51" s="126"/>
      <c r="ADC51" s="126"/>
      <c r="ADD51" s="126"/>
      <c r="ADE51" s="126"/>
      <c r="ADF51" s="126"/>
      <c r="ADG51" s="126"/>
      <c r="ADH51" s="126"/>
      <c r="ADI51" s="126"/>
      <c r="ADJ51" s="126"/>
      <c r="ADK51" s="126"/>
      <c r="ADL51" s="126"/>
      <c r="ADM51" s="126"/>
      <c r="ADN51" s="126"/>
      <c r="ADO51" s="126"/>
      <c r="ADP51" s="126"/>
      <c r="ADQ51" s="126"/>
      <c r="ADR51" s="126"/>
      <c r="ADS51" s="126"/>
      <c r="ADT51" s="126"/>
      <c r="ADU51" s="126"/>
      <c r="ADV51" s="126"/>
      <c r="ADW51" s="126"/>
      <c r="ADX51" s="126"/>
      <c r="ADY51" s="126"/>
      <c r="ADZ51" s="126"/>
      <c r="AEA51" s="126"/>
      <c r="AEB51" s="126"/>
      <c r="AEC51" s="126"/>
      <c r="AED51" s="126"/>
      <c r="AEE51" s="126"/>
      <c r="AEF51" s="126"/>
      <c r="AEG51" s="126"/>
      <c r="AEH51" s="126"/>
      <c r="AEI51" s="126"/>
      <c r="AEJ51" s="126"/>
      <c r="AEK51" s="126"/>
      <c r="AEL51" s="126"/>
      <c r="AEM51" s="126"/>
      <c r="AEN51" s="126"/>
      <c r="AEO51" s="126"/>
      <c r="AEP51" s="126"/>
      <c r="AEQ51" s="126"/>
      <c r="AER51" s="126"/>
      <c r="AES51" s="126"/>
      <c r="AET51" s="126"/>
      <c r="AEU51" s="126"/>
      <c r="AEV51" s="126"/>
      <c r="AEW51" s="126"/>
      <c r="AEX51" s="126"/>
      <c r="AEY51" s="126"/>
      <c r="AEZ51" s="126"/>
      <c r="AFA51" s="126"/>
      <c r="AFB51" s="126"/>
      <c r="AFC51" s="126"/>
      <c r="AFD51" s="126"/>
      <c r="AFE51" s="126"/>
      <c r="AFF51" s="126"/>
      <c r="AFG51" s="126"/>
      <c r="AFH51" s="126"/>
      <c r="AFI51" s="126"/>
      <c r="AFJ51" s="126"/>
      <c r="AFK51" s="126"/>
      <c r="AFL51" s="126"/>
      <c r="AFM51" s="126"/>
      <c r="AFN51" s="126"/>
      <c r="AFO51" s="126"/>
      <c r="AFP51" s="126"/>
      <c r="AFQ51" s="126"/>
      <c r="AFR51" s="126"/>
      <c r="AFS51" s="126"/>
      <c r="AFT51" s="126"/>
      <c r="AFU51" s="126"/>
      <c r="AFV51" s="126"/>
      <c r="AFW51" s="126"/>
      <c r="AFX51" s="126"/>
      <c r="AFY51" s="126"/>
      <c r="AFZ51" s="126"/>
      <c r="AGA51" s="126"/>
      <c r="AGB51" s="126"/>
      <c r="AGC51" s="126"/>
      <c r="AGD51" s="126"/>
      <c r="AGE51" s="126"/>
      <c r="AGF51" s="126"/>
      <c r="AGG51" s="126"/>
      <c r="AGH51" s="126"/>
      <c r="AGI51" s="126"/>
      <c r="AGJ51" s="126"/>
      <c r="AGK51" s="126"/>
      <c r="AGL51" s="126"/>
      <c r="AGM51" s="126"/>
      <c r="AGN51" s="126"/>
      <c r="AGO51" s="126"/>
      <c r="AGP51" s="126"/>
      <c r="AGQ51" s="126"/>
      <c r="AGR51" s="126"/>
      <c r="AGS51" s="126"/>
      <c r="AGT51" s="126"/>
      <c r="AGU51" s="126"/>
      <c r="AGV51" s="126"/>
      <c r="AGW51" s="126"/>
      <c r="AGX51" s="126"/>
      <c r="AGY51" s="126"/>
      <c r="AGZ51" s="126"/>
      <c r="AHA51" s="126"/>
      <c r="AHB51" s="126"/>
      <c r="AHC51" s="126"/>
      <c r="AHD51" s="126"/>
      <c r="AHE51" s="126"/>
      <c r="AHF51" s="126"/>
      <c r="AHG51" s="126"/>
      <c r="AHH51" s="126"/>
      <c r="AHI51" s="126"/>
      <c r="AHJ51" s="126"/>
      <c r="AHK51" s="126"/>
      <c r="AHL51" s="126"/>
      <c r="AHM51" s="126"/>
      <c r="AHN51" s="126"/>
      <c r="AHO51" s="126"/>
      <c r="AHP51" s="126"/>
      <c r="AHQ51" s="126"/>
      <c r="AHR51" s="126"/>
      <c r="AHS51" s="126"/>
      <c r="AHT51" s="126"/>
      <c r="AHU51" s="126"/>
      <c r="AHV51" s="126"/>
      <c r="AHW51" s="126"/>
      <c r="AHX51" s="126"/>
      <c r="AHY51" s="126"/>
      <c r="AHZ51" s="126"/>
      <c r="AIA51" s="126"/>
      <c r="AIB51" s="126"/>
      <c r="AIC51" s="126"/>
      <c r="AID51" s="126"/>
      <c r="AIE51" s="126"/>
      <c r="AIF51" s="126"/>
      <c r="AIG51" s="126"/>
      <c r="AIH51" s="126"/>
      <c r="AII51" s="126"/>
      <c r="AIJ51" s="126"/>
      <c r="AIK51" s="126"/>
      <c r="AIL51" s="126"/>
      <c r="AIM51" s="126"/>
      <c r="AIN51" s="126"/>
      <c r="AIO51" s="126"/>
      <c r="AIP51" s="126"/>
      <c r="AIQ51" s="126"/>
      <c r="AIR51" s="126"/>
      <c r="AIS51" s="126"/>
      <c r="AIT51" s="126"/>
      <c r="AIU51" s="126"/>
      <c r="AIV51" s="126"/>
      <c r="AIW51" s="126"/>
      <c r="AIX51" s="126"/>
      <c r="AIY51" s="126"/>
      <c r="AIZ51" s="126"/>
      <c r="AJA51" s="126"/>
      <c r="AJB51" s="126"/>
      <c r="AJC51" s="126"/>
      <c r="AJD51" s="126"/>
      <c r="AJE51" s="126"/>
      <c r="AJF51" s="126"/>
      <c r="AJG51" s="126"/>
      <c r="AJH51" s="126"/>
      <c r="AJI51" s="126"/>
      <c r="AJJ51" s="126"/>
      <c r="AJK51" s="126"/>
      <c r="AJL51" s="126"/>
      <c r="AJM51" s="126"/>
      <c r="AJN51" s="126"/>
      <c r="AJO51" s="126"/>
      <c r="AJP51" s="126"/>
      <c r="AJQ51" s="126"/>
      <c r="AJR51" s="126"/>
      <c r="AJS51" s="126"/>
      <c r="AJT51" s="126"/>
      <c r="AJU51" s="126"/>
      <c r="AJV51" s="126"/>
      <c r="AJW51" s="126"/>
      <c r="AJX51" s="126"/>
      <c r="AJY51" s="126"/>
      <c r="AJZ51" s="126"/>
      <c r="AKA51" s="126"/>
      <c r="AKB51" s="126"/>
      <c r="AKC51" s="126"/>
      <c r="AKD51" s="126"/>
      <c r="AKE51" s="126"/>
      <c r="AKF51" s="126"/>
      <c r="AKG51" s="126"/>
      <c r="AKH51" s="126"/>
      <c r="AKI51" s="126"/>
      <c r="AKJ51" s="126"/>
      <c r="AKK51" s="126"/>
      <c r="AKL51" s="126"/>
      <c r="AKM51" s="126"/>
      <c r="AKN51" s="126"/>
      <c r="AKO51" s="126"/>
      <c r="AKP51" s="126"/>
      <c r="AKQ51" s="126"/>
      <c r="AKR51" s="126"/>
      <c r="AKS51" s="126"/>
      <c r="AKT51" s="126"/>
      <c r="AKU51" s="126"/>
      <c r="AKV51" s="126"/>
      <c r="AKW51" s="126"/>
      <c r="AKX51" s="126"/>
      <c r="AKY51" s="126"/>
      <c r="AKZ51" s="126"/>
      <c r="ALA51" s="126"/>
      <c r="ALB51" s="126"/>
      <c r="ALC51" s="126"/>
      <c r="ALD51" s="126"/>
      <c r="ALE51" s="126"/>
      <c r="ALF51" s="126"/>
      <c r="ALG51" s="126"/>
      <c r="ALH51" s="126"/>
      <c r="ALI51" s="126"/>
      <c r="ALJ51" s="126"/>
      <c r="ALK51" s="126"/>
      <c r="ALL51" s="126"/>
      <c r="ALM51" s="126"/>
      <c r="ALN51" s="126"/>
      <c r="ALO51" s="126"/>
      <c r="ALP51" s="126"/>
      <c r="ALQ51" s="126"/>
      <c r="ALR51" s="126"/>
      <c r="ALS51" s="126"/>
      <c r="ALT51" s="126"/>
      <c r="ALU51" s="126"/>
      <c r="ALV51" s="126"/>
      <c r="ALW51" s="126"/>
      <c r="ALX51" s="126"/>
      <c r="ALY51" s="126"/>
      <c r="ALZ51" s="126"/>
      <c r="AMA51" s="126"/>
      <c r="AMB51" s="126"/>
      <c r="AMC51" s="126"/>
      <c r="AMD51" s="126"/>
      <c r="AME51" s="126"/>
      <c r="AMF51" s="126"/>
      <c r="AMG51" s="126"/>
      <c r="AMH51" s="126"/>
      <c r="AMI51" s="126"/>
      <c r="AMJ51" s="126"/>
      <c r="AMK51" s="126"/>
      <c r="AML51" s="126"/>
      <c r="AMM51" s="126"/>
      <c r="AMN51" s="126"/>
      <c r="AMO51" s="126"/>
      <c r="AMP51" s="126"/>
      <c r="AMQ51" s="126"/>
      <c r="AMR51" s="126"/>
      <c r="AMS51" s="126"/>
      <c r="AMT51" s="126"/>
      <c r="AMU51" s="126"/>
      <c r="AMV51" s="126"/>
      <c r="AMW51" s="126"/>
      <c r="AMX51" s="126"/>
      <c r="AMY51" s="126"/>
      <c r="AMZ51" s="126"/>
      <c r="ANA51" s="126"/>
      <c r="ANB51" s="126"/>
      <c r="ANC51" s="126"/>
      <c r="AND51" s="126"/>
      <c r="ANE51" s="126"/>
      <c r="ANF51" s="126"/>
      <c r="ANG51" s="126"/>
      <c r="ANH51" s="126"/>
      <c r="ANI51" s="126"/>
      <c r="ANJ51" s="126"/>
      <c r="ANK51" s="126"/>
      <c r="ANL51" s="126"/>
      <c r="ANM51" s="126"/>
      <c r="ANN51" s="126"/>
      <c r="ANO51" s="126"/>
      <c r="ANP51" s="126"/>
      <c r="ANQ51" s="126"/>
      <c r="ANR51" s="126"/>
      <c r="ANS51" s="126"/>
      <c r="ANT51" s="126"/>
      <c r="ANU51" s="126"/>
      <c r="ANV51" s="126"/>
      <c r="ANW51" s="126"/>
      <c r="ANX51" s="126"/>
      <c r="ANY51" s="126"/>
      <c r="ANZ51" s="126"/>
      <c r="AOA51" s="126"/>
      <c r="AOB51" s="126"/>
      <c r="AOC51" s="126"/>
      <c r="AOD51" s="126"/>
      <c r="AOE51" s="126"/>
      <c r="AOF51" s="126"/>
      <c r="AOG51" s="126"/>
      <c r="AOH51" s="126"/>
      <c r="AOI51" s="126"/>
      <c r="AOJ51" s="126"/>
      <c r="AOK51" s="126"/>
      <c r="AOL51" s="126"/>
      <c r="AOM51" s="126"/>
      <c r="AON51" s="126"/>
      <c r="AOO51" s="126"/>
      <c r="AOP51" s="126"/>
      <c r="AOQ51" s="126"/>
      <c r="AOR51" s="126"/>
      <c r="AOS51" s="126"/>
      <c r="AOT51" s="126"/>
      <c r="AOU51" s="126"/>
      <c r="AOV51" s="126"/>
      <c r="AOW51" s="126"/>
      <c r="AOX51" s="126"/>
      <c r="AOY51" s="126"/>
      <c r="AOZ51" s="126"/>
      <c r="APA51" s="126"/>
      <c r="APB51" s="126"/>
      <c r="APC51" s="126"/>
      <c r="APD51" s="126"/>
      <c r="APE51" s="126"/>
      <c r="APF51" s="126"/>
      <c r="APG51" s="126"/>
      <c r="APH51" s="126"/>
      <c r="API51" s="126"/>
      <c r="APJ51" s="126"/>
      <c r="APK51" s="126"/>
      <c r="APL51" s="126"/>
      <c r="APM51" s="126"/>
      <c r="APN51" s="126"/>
      <c r="APO51" s="126"/>
      <c r="APP51" s="126"/>
      <c r="APQ51" s="126"/>
      <c r="APR51" s="126"/>
      <c r="APS51" s="126"/>
      <c r="APT51" s="126"/>
      <c r="APU51" s="126"/>
      <c r="APV51" s="126"/>
      <c r="APW51" s="126"/>
      <c r="APX51" s="126"/>
      <c r="APY51" s="126"/>
      <c r="APZ51" s="126"/>
      <c r="AQA51" s="126"/>
      <c r="AQB51" s="126"/>
      <c r="AQC51" s="126"/>
      <c r="AQD51" s="126"/>
      <c r="AQE51" s="126"/>
      <c r="AQF51" s="126"/>
      <c r="AQG51" s="126"/>
      <c r="AQH51" s="126"/>
      <c r="AQI51" s="126"/>
      <c r="AQJ51" s="126"/>
      <c r="AQK51" s="126"/>
      <c r="AQL51" s="126"/>
      <c r="AQM51" s="126"/>
      <c r="AQN51" s="126"/>
      <c r="AQO51" s="126"/>
      <c r="AQP51" s="126"/>
      <c r="AQQ51" s="126"/>
      <c r="AQR51" s="126"/>
      <c r="AQS51" s="126"/>
      <c r="AQT51" s="126"/>
      <c r="AQU51" s="126"/>
      <c r="AQV51" s="126"/>
      <c r="AQW51" s="126"/>
      <c r="AQX51" s="126"/>
      <c r="AQY51" s="126"/>
      <c r="AQZ51" s="126"/>
      <c r="ARA51" s="126"/>
      <c r="ARB51" s="126"/>
      <c r="ARC51" s="126"/>
      <c r="ARD51" s="126"/>
      <c r="ARE51" s="126"/>
      <c r="ARF51" s="126"/>
      <c r="ARG51" s="126"/>
      <c r="ARH51" s="126"/>
      <c r="ARI51" s="126"/>
      <c r="ARJ51" s="126"/>
      <c r="ARK51" s="126"/>
      <c r="ARL51" s="126"/>
      <c r="ARM51" s="126"/>
      <c r="ARN51" s="126"/>
      <c r="ARO51" s="126"/>
      <c r="ARP51" s="126"/>
      <c r="ARQ51" s="126"/>
      <c r="ARR51" s="126"/>
      <c r="ARS51" s="126"/>
      <c r="ART51" s="126"/>
      <c r="ARU51" s="126"/>
      <c r="ARV51" s="126"/>
      <c r="ARW51" s="126"/>
      <c r="ARX51" s="126"/>
      <c r="ARY51" s="126"/>
      <c r="ARZ51" s="126"/>
      <c r="ASA51" s="126"/>
      <c r="ASB51" s="126"/>
      <c r="ASC51" s="126"/>
      <c r="ASD51" s="126"/>
      <c r="ASE51" s="126"/>
      <c r="ASF51" s="126"/>
      <c r="ASG51" s="126"/>
      <c r="ASH51" s="126"/>
      <c r="ASI51" s="126"/>
      <c r="ASJ51" s="126"/>
      <c r="ASK51" s="126"/>
      <c r="ASL51" s="126"/>
      <c r="ASM51" s="126"/>
      <c r="ASN51" s="126"/>
      <c r="ASO51" s="126"/>
      <c r="ASP51" s="126"/>
      <c r="ASQ51" s="126"/>
      <c r="ASR51" s="126"/>
      <c r="ASS51" s="126"/>
      <c r="AST51" s="126"/>
      <c r="ASU51" s="126"/>
      <c r="ASV51" s="126"/>
      <c r="ASW51" s="126"/>
      <c r="ASX51" s="126"/>
      <c r="ASY51" s="126"/>
      <c r="ASZ51" s="126"/>
      <c r="ATA51" s="126"/>
      <c r="ATB51" s="126"/>
      <c r="ATC51" s="126"/>
      <c r="ATD51" s="126"/>
      <c r="ATE51" s="126"/>
      <c r="ATF51" s="126"/>
      <c r="ATG51" s="126"/>
      <c r="ATH51" s="126"/>
      <c r="ATI51" s="126"/>
      <c r="ATJ51" s="126"/>
      <c r="ATK51" s="126"/>
      <c r="ATL51" s="126"/>
      <c r="ATM51" s="126"/>
      <c r="ATN51" s="126"/>
      <c r="ATO51" s="126"/>
      <c r="ATP51" s="126"/>
      <c r="ATQ51" s="126"/>
      <c r="ATR51" s="126"/>
      <c r="ATS51" s="126"/>
      <c r="ATT51" s="126"/>
      <c r="ATU51" s="126"/>
      <c r="ATV51" s="126"/>
      <c r="ATW51" s="126"/>
      <c r="ATX51" s="126"/>
      <c r="ATY51" s="126"/>
      <c r="ATZ51" s="126"/>
      <c r="AUA51" s="126"/>
      <c r="AUB51" s="126"/>
      <c r="AUC51" s="126"/>
      <c r="AUD51" s="126"/>
      <c r="AUE51" s="126"/>
      <c r="AUF51" s="126"/>
      <c r="AUG51" s="126"/>
      <c r="AUH51" s="126"/>
      <c r="AUI51" s="126"/>
      <c r="AUJ51" s="126"/>
      <c r="AUK51" s="126"/>
      <c r="AUL51" s="126"/>
      <c r="AUM51" s="126"/>
      <c r="AUN51" s="126"/>
      <c r="AUO51" s="126"/>
      <c r="AUP51" s="126"/>
      <c r="AUQ51" s="126"/>
      <c r="AUR51" s="126"/>
      <c r="AUS51" s="126"/>
      <c r="AUT51" s="126"/>
      <c r="AUU51" s="126"/>
      <c r="AUV51" s="126"/>
      <c r="AUW51" s="126"/>
      <c r="AUX51" s="126"/>
      <c r="AUY51" s="126"/>
      <c r="AUZ51" s="126"/>
      <c r="AVA51" s="126"/>
      <c r="AVB51" s="126"/>
      <c r="AVC51" s="126"/>
      <c r="AVD51" s="126"/>
      <c r="AVE51" s="126"/>
      <c r="AVF51" s="126"/>
      <c r="AVG51" s="126"/>
      <c r="AVH51" s="126"/>
      <c r="AVI51" s="126"/>
      <c r="AVJ51" s="126"/>
      <c r="AVK51" s="126"/>
      <c r="AVL51" s="126"/>
      <c r="AVM51" s="126"/>
      <c r="AVN51" s="126"/>
      <c r="AVO51" s="126"/>
      <c r="AVP51" s="126"/>
      <c r="AVQ51" s="126"/>
      <c r="AVR51" s="126"/>
      <c r="AVS51" s="126"/>
      <c r="AVT51" s="126"/>
      <c r="AVU51" s="126"/>
      <c r="AVV51" s="126"/>
      <c r="AVW51" s="126"/>
      <c r="AVX51" s="126"/>
      <c r="AVY51" s="126"/>
      <c r="AVZ51" s="126"/>
      <c r="AWA51" s="126"/>
      <c r="AWB51" s="126"/>
      <c r="AWC51" s="126"/>
      <c r="AWD51" s="126"/>
      <c r="AWE51" s="126"/>
      <c r="AWF51" s="126"/>
      <c r="AWG51" s="126"/>
      <c r="AWH51" s="126"/>
      <c r="AWI51" s="126"/>
      <c r="AWJ51" s="126"/>
      <c r="AWK51" s="126"/>
      <c r="AWL51" s="126"/>
      <c r="AWM51" s="126"/>
      <c r="AWN51" s="126"/>
      <c r="AWO51" s="126"/>
      <c r="AWP51" s="126"/>
      <c r="AWQ51" s="126"/>
      <c r="AWR51" s="126"/>
      <c r="AWS51" s="126"/>
      <c r="AWT51" s="126"/>
      <c r="AWU51" s="126"/>
      <c r="AWV51" s="126"/>
      <c r="AWW51" s="126"/>
      <c r="AWX51" s="126"/>
      <c r="AWY51" s="126"/>
      <c r="AWZ51" s="126"/>
      <c r="AXA51" s="126"/>
      <c r="AXB51" s="126"/>
      <c r="AXC51" s="126"/>
      <c r="AXD51" s="126"/>
      <c r="AXE51" s="126"/>
      <c r="AXF51" s="126"/>
      <c r="AXG51" s="126"/>
      <c r="AXH51" s="126"/>
      <c r="AXI51" s="126"/>
      <c r="AXJ51" s="126"/>
      <c r="AXK51" s="126"/>
      <c r="AXL51" s="126"/>
      <c r="AXM51" s="126"/>
      <c r="AXN51" s="126"/>
      <c r="AXO51" s="126"/>
      <c r="AXP51" s="126"/>
      <c r="AXQ51" s="126"/>
      <c r="AXR51" s="126"/>
      <c r="AXS51" s="126"/>
      <c r="AXT51" s="126"/>
      <c r="AXU51" s="126"/>
      <c r="AXV51" s="126"/>
      <c r="AXW51" s="126"/>
      <c r="AXX51" s="126"/>
      <c r="AXY51" s="126"/>
      <c r="AXZ51" s="126"/>
      <c r="AYA51" s="126"/>
      <c r="AYB51" s="126"/>
      <c r="AYC51" s="126"/>
      <c r="AYD51" s="126"/>
      <c r="AYE51" s="126"/>
      <c r="AYF51" s="126"/>
      <c r="AYG51" s="126"/>
      <c r="AYH51" s="126"/>
      <c r="AYI51" s="126"/>
      <c r="AYJ51" s="126"/>
      <c r="AYK51" s="126"/>
      <c r="AYL51" s="126"/>
      <c r="AYM51" s="126"/>
      <c r="AYN51" s="126"/>
      <c r="AYO51" s="126"/>
      <c r="AYP51" s="126"/>
      <c r="AYQ51" s="126"/>
      <c r="AYR51" s="126"/>
      <c r="AYS51" s="126"/>
      <c r="AYT51" s="126"/>
      <c r="AYU51" s="126"/>
      <c r="AYV51" s="126"/>
      <c r="AYW51" s="126"/>
      <c r="AYX51" s="126"/>
      <c r="AYY51" s="126"/>
      <c r="AYZ51" s="126"/>
      <c r="AZA51" s="126"/>
      <c r="AZB51" s="126"/>
      <c r="AZC51" s="126"/>
      <c r="AZD51" s="126"/>
      <c r="AZE51" s="126"/>
      <c r="AZF51" s="126"/>
      <c r="AZG51" s="126"/>
      <c r="AZH51" s="126"/>
      <c r="AZI51" s="126"/>
      <c r="AZJ51" s="126"/>
      <c r="AZK51" s="126"/>
      <c r="AZL51" s="126"/>
      <c r="AZM51" s="126"/>
      <c r="AZN51" s="126"/>
      <c r="AZO51" s="126"/>
      <c r="AZP51" s="126"/>
      <c r="AZQ51" s="126"/>
      <c r="AZR51" s="126"/>
      <c r="AZS51" s="126"/>
      <c r="AZT51" s="126"/>
      <c r="AZU51" s="126"/>
      <c r="AZV51" s="126"/>
      <c r="AZW51" s="126"/>
      <c r="AZX51" s="126"/>
      <c r="AZY51" s="126"/>
      <c r="AZZ51" s="126"/>
      <c r="BAA51" s="126"/>
      <c r="BAB51" s="126"/>
      <c r="BAC51" s="126"/>
      <c r="BAD51" s="126"/>
      <c r="BAE51" s="126"/>
      <c r="BAF51" s="126"/>
      <c r="BAG51" s="126"/>
      <c r="BAH51" s="126"/>
      <c r="BAI51" s="126"/>
      <c r="BAJ51" s="126"/>
      <c r="BAK51" s="126"/>
      <c r="BAL51" s="126"/>
      <c r="BAM51" s="126"/>
      <c r="BAN51" s="126"/>
      <c r="BAO51" s="126"/>
      <c r="BAP51" s="126"/>
      <c r="BAQ51" s="126"/>
      <c r="BAR51" s="126"/>
      <c r="BAS51" s="126"/>
      <c r="BAT51" s="126"/>
      <c r="BAU51" s="126"/>
      <c r="BAV51" s="126"/>
      <c r="BAW51" s="126"/>
      <c r="BAX51" s="126"/>
      <c r="BAY51" s="126"/>
      <c r="BAZ51" s="126"/>
      <c r="BBA51" s="126"/>
      <c r="BBB51" s="126"/>
      <c r="BBC51" s="126"/>
      <c r="BBD51" s="126"/>
      <c r="BBE51" s="126"/>
      <c r="BBF51" s="126"/>
      <c r="BBG51" s="126"/>
      <c r="BBH51" s="126"/>
      <c r="BBI51" s="126"/>
      <c r="BBJ51" s="126"/>
      <c r="BBK51" s="126"/>
      <c r="BBL51" s="126"/>
      <c r="BBM51" s="126"/>
      <c r="BBN51" s="126"/>
      <c r="BBO51" s="126"/>
      <c r="BBP51" s="126"/>
      <c r="BBQ51" s="126"/>
      <c r="BBR51" s="126"/>
      <c r="BBS51" s="126"/>
      <c r="BBT51" s="126"/>
      <c r="BBU51" s="126"/>
      <c r="BBV51" s="126"/>
      <c r="BBW51" s="126"/>
      <c r="BBX51" s="126"/>
      <c r="BBY51" s="126"/>
      <c r="BBZ51" s="126"/>
      <c r="BCA51" s="126"/>
      <c r="BCB51" s="126"/>
      <c r="BCC51" s="126"/>
      <c r="BCD51" s="126"/>
      <c r="BCE51" s="126"/>
      <c r="BCF51" s="126"/>
      <c r="BCG51" s="126"/>
      <c r="BCH51" s="126"/>
      <c r="BCI51" s="126"/>
      <c r="BCJ51" s="126"/>
      <c r="BCK51" s="126"/>
      <c r="BCL51" s="126"/>
      <c r="BCM51" s="126"/>
      <c r="BCN51" s="126"/>
      <c r="BCO51" s="126"/>
      <c r="BCP51" s="126"/>
      <c r="BCQ51" s="126"/>
      <c r="BCR51" s="126"/>
      <c r="BCS51" s="126"/>
      <c r="BCT51" s="126"/>
      <c r="BCU51" s="126"/>
      <c r="BCV51" s="126"/>
      <c r="BCW51" s="126"/>
      <c r="BCX51" s="126"/>
      <c r="BCY51" s="126"/>
      <c r="BCZ51" s="126"/>
      <c r="BDA51" s="126"/>
      <c r="BDB51" s="126"/>
      <c r="BDC51" s="126"/>
      <c r="BDD51" s="126"/>
      <c r="BDE51" s="126"/>
      <c r="BDF51" s="126"/>
      <c r="BDG51" s="126"/>
      <c r="BDH51" s="126"/>
      <c r="BDI51" s="126"/>
      <c r="BDJ51" s="126"/>
      <c r="BDK51" s="126"/>
      <c r="BDL51" s="126"/>
      <c r="BDM51" s="126"/>
      <c r="BDN51" s="126"/>
      <c r="BDO51" s="126"/>
      <c r="BDP51" s="126"/>
      <c r="BDQ51" s="126"/>
      <c r="BDR51" s="126"/>
      <c r="BDS51" s="126"/>
      <c r="BDT51" s="126"/>
      <c r="BDU51" s="126"/>
      <c r="BDV51" s="126"/>
      <c r="BDW51" s="126"/>
      <c r="BDX51" s="126"/>
      <c r="BDY51" s="126"/>
      <c r="BDZ51" s="126"/>
      <c r="BEA51" s="126"/>
      <c r="BEB51" s="126"/>
      <c r="BEC51" s="126"/>
      <c r="BED51" s="126"/>
      <c r="BEE51" s="126"/>
      <c r="BEF51" s="126"/>
      <c r="BEG51" s="126"/>
      <c r="BEH51" s="126"/>
      <c r="BEI51" s="126"/>
      <c r="BEJ51" s="126"/>
      <c r="BEK51" s="126"/>
      <c r="BEL51" s="126"/>
      <c r="BEM51" s="126"/>
      <c r="BEN51" s="126"/>
      <c r="BEO51" s="126"/>
      <c r="BEP51" s="126"/>
      <c r="BEQ51" s="126"/>
      <c r="BER51" s="126"/>
      <c r="BES51" s="126"/>
      <c r="BET51" s="126"/>
      <c r="BEU51" s="126"/>
      <c r="BEV51" s="126"/>
      <c r="BEW51" s="126"/>
      <c r="BEX51" s="126"/>
      <c r="BEY51" s="126"/>
      <c r="BEZ51" s="126"/>
      <c r="BFA51" s="126"/>
      <c r="BFB51" s="126"/>
      <c r="BFC51" s="126"/>
      <c r="BFD51" s="126"/>
      <c r="BFE51" s="126"/>
      <c r="BFF51" s="126"/>
      <c r="BFG51" s="126"/>
      <c r="BFH51" s="126"/>
      <c r="BFI51" s="126"/>
      <c r="BFJ51" s="126"/>
      <c r="BFK51" s="126"/>
      <c r="BFL51" s="126"/>
      <c r="BFM51" s="126"/>
      <c r="BFN51" s="126"/>
      <c r="BFO51" s="126"/>
      <c r="BFP51" s="126"/>
      <c r="BFQ51" s="126"/>
      <c r="BFR51" s="126"/>
      <c r="BFS51" s="126"/>
      <c r="BFT51" s="126"/>
      <c r="BFU51" s="126"/>
      <c r="BFV51" s="126"/>
      <c r="BFW51" s="126"/>
      <c r="BFX51" s="126"/>
      <c r="BFY51" s="126"/>
      <c r="BFZ51" s="126"/>
      <c r="BGA51" s="126"/>
      <c r="BGB51" s="126"/>
      <c r="BGC51" s="126"/>
      <c r="BGD51" s="126"/>
      <c r="BGE51" s="126"/>
      <c r="BGF51" s="126"/>
      <c r="BGG51" s="126"/>
      <c r="BGH51" s="126"/>
      <c r="BGI51" s="126"/>
      <c r="BGJ51" s="126"/>
      <c r="BGK51" s="126"/>
      <c r="BGL51" s="126"/>
      <c r="BGM51" s="126"/>
      <c r="BGN51" s="126"/>
      <c r="BGO51" s="126"/>
      <c r="BGP51" s="126"/>
      <c r="BGQ51" s="126"/>
      <c r="BGR51" s="126"/>
      <c r="BGS51" s="126"/>
      <c r="BGT51" s="126"/>
      <c r="BGU51" s="126"/>
      <c r="BGV51" s="126"/>
      <c r="BGW51" s="126"/>
      <c r="BGX51" s="126"/>
      <c r="BGY51" s="126"/>
      <c r="BGZ51" s="126"/>
      <c r="BHA51" s="126"/>
      <c r="BHB51" s="126"/>
      <c r="BHC51" s="126"/>
      <c r="BHD51" s="126"/>
      <c r="BHE51" s="126"/>
      <c r="BHF51" s="126"/>
      <c r="BHG51" s="126"/>
      <c r="BHH51" s="126"/>
      <c r="BHI51" s="126"/>
      <c r="BHJ51" s="126"/>
      <c r="BHK51" s="126"/>
      <c r="BHL51" s="126"/>
      <c r="BHM51" s="126"/>
      <c r="BHN51" s="126"/>
      <c r="BHO51" s="126"/>
      <c r="BHP51" s="126"/>
      <c r="BHQ51" s="126"/>
      <c r="BHR51" s="126"/>
      <c r="BHS51" s="126"/>
      <c r="BHT51" s="126"/>
      <c r="BHU51" s="126"/>
      <c r="BHV51" s="126"/>
      <c r="BHW51" s="126"/>
      <c r="BHX51" s="126"/>
      <c r="BHY51" s="126"/>
      <c r="BHZ51" s="126"/>
      <c r="BIA51" s="126"/>
      <c r="BIB51" s="126"/>
      <c r="BIC51" s="126"/>
      <c r="BID51" s="126"/>
      <c r="BIE51" s="126"/>
      <c r="BIF51" s="126"/>
      <c r="BIG51" s="126"/>
      <c r="BIH51" s="126"/>
      <c r="BII51" s="126"/>
      <c r="BIJ51" s="126"/>
      <c r="BIK51" s="126"/>
      <c r="BIL51" s="126"/>
      <c r="BIM51" s="126"/>
      <c r="BIN51" s="126"/>
      <c r="BIO51" s="126"/>
      <c r="BIP51" s="126"/>
      <c r="BIQ51" s="126"/>
      <c r="BIR51" s="126"/>
      <c r="BIS51" s="126"/>
      <c r="BIT51" s="126"/>
      <c r="BIU51" s="126"/>
      <c r="BIV51" s="126"/>
      <c r="BIW51" s="126"/>
      <c r="BIX51" s="126"/>
      <c r="BIY51" s="126"/>
      <c r="BIZ51" s="126"/>
      <c r="BJA51" s="126"/>
      <c r="BJB51" s="126"/>
      <c r="BJC51" s="126"/>
      <c r="BJD51" s="126"/>
      <c r="BJE51" s="126"/>
      <c r="BJF51" s="126"/>
      <c r="BJG51" s="126"/>
      <c r="BJH51" s="126"/>
      <c r="BJI51" s="126"/>
      <c r="BJJ51" s="126"/>
      <c r="BJK51" s="126"/>
      <c r="BJL51" s="126"/>
      <c r="BJM51" s="126"/>
      <c r="BJN51" s="126"/>
      <c r="BJO51" s="126"/>
      <c r="BJP51" s="126"/>
      <c r="BJQ51" s="126"/>
      <c r="BJR51" s="126"/>
      <c r="BJS51" s="126"/>
      <c r="BJT51" s="126"/>
      <c r="BJU51" s="126"/>
      <c r="BJV51" s="126"/>
      <c r="BJW51" s="126"/>
      <c r="BJX51" s="126"/>
      <c r="BJY51" s="126"/>
      <c r="BJZ51" s="126"/>
      <c r="BKA51" s="126"/>
      <c r="BKB51" s="126"/>
      <c r="BKC51" s="126"/>
      <c r="BKD51" s="126"/>
      <c r="BKE51" s="126"/>
      <c r="BKF51" s="126"/>
      <c r="BKG51" s="126"/>
      <c r="BKH51" s="126"/>
      <c r="BKI51" s="126"/>
      <c r="BKJ51" s="126"/>
      <c r="BKK51" s="126"/>
      <c r="BKL51" s="126"/>
      <c r="BKM51" s="126"/>
      <c r="BKN51" s="126"/>
      <c r="BKO51" s="126"/>
      <c r="BKP51" s="126"/>
      <c r="BKQ51" s="126"/>
      <c r="BKR51" s="126"/>
      <c r="BKS51" s="126"/>
      <c r="BKT51" s="126"/>
      <c r="BKU51" s="126"/>
      <c r="BKV51" s="126"/>
      <c r="BKW51" s="126"/>
      <c r="BKX51" s="126"/>
      <c r="BKY51" s="126"/>
      <c r="BKZ51" s="126"/>
      <c r="BLA51" s="126"/>
      <c r="BLB51" s="126"/>
      <c r="BLC51" s="126"/>
      <c r="BLD51" s="126"/>
      <c r="BLE51" s="126"/>
      <c r="BLF51" s="126"/>
      <c r="BLG51" s="126"/>
      <c r="BLH51" s="126"/>
      <c r="BLI51" s="126"/>
      <c r="BLJ51" s="126"/>
      <c r="BLK51" s="126"/>
      <c r="BLL51" s="126"/>
      <c r="BLM51" s="126"/>
      <c r="BLN51" s="126"/>
      <c r="BLO51" s="126"/>
      <c r="BLP51" s="126"/>
      <c r="BLQ51" s="126"/>
      <c r="BLR51" s="126"/>
      <c r="BLS51" s="126"/>
      <c r="BLT51" s="126"/>
      <c r="BLU51" s="126"/>
      <c r="BLV51" s="126"/>
      <c r="BLW51" s="126"/>
      <c r="BLX51" s="126"/>
      <c r="BLY51" s="126"/>
      <c r="BLZ51" s="126"/>
      <c r="BMA51" s="126"/>
      <c r="BMB51" s="126"/>
      <c r="BMC51" s="126"/>
      <c r="BMD51" s="126"/>
      <c r="BME51" s="126"/>
      <c r="BMF51" s="126"/>
      <c r="BMG51" s="126"/>
      <c r="BMH51" s="126"/>
      <c r="BMI51" s="126"/>
      <c r="BMJ51" s="126"/>
      <c r="BMK51" s="126"/>
      <c r="BML51" s="126"/>
      <c r="BMM51" s="126"/>
      <c r="BMN51" s="126"/>
      <c r="BMO51" s="126"/>
      <c r="BMP51" s="126"/>
      <c r="BMQ51" s="126"/>
      <c r="BMR51" s="126"/>
      <c r="BMS51" s="126"/>
      <c r="BMT51" s="126"/>
      <c r="BMU51" s="126"/>
      <c r="BMV51" s="126"/>
      <c r="BMW51" s="126"/>
      <c r="BMX51" s="126"/>
      <c r="BMY51" s="126"/>
      <c r="BMZ51" s="126"/>
      <c r="BNA51" s="126"/>
      <c r="BNB51" s="126"/>
      <c r="BNC51" s="126"/>
      <c r="BND51" s="126"/>
      <c r="BNE51" s="126"/>
      <c r="BNF51" s="126"/>
      <c r="BNG51" s="126"/>
      <c r="BNH51" s="126"/>
      <c r="BNI51" s="126"/>
      <c r="BNJ51" s="126"/>
      <c r="BNK51" s="126"/>
      <c r="BNL51" s="126"/>
      <c r="BNM51" s="126"/>
      <c r="BNN51" s="126"/>
      <c r="BNO51" s="126"/>
      <c r="BNP51" s="126"/>
      <c r="BNQ51" s="126"/>
      <c r="BNR51" s="126"/>
      <c r="BNS51" s="126"/>
      <c r="BNT51" s="126"/>
      <c r="BNU51" s="126"/>
      <c r="BNV51" s="126"/>
      <c r="BNW51" s="126"/>
      <c r="BNX51" s="126"/>
      <c r="BNY51" s="126"/>
      <c r="BNZ51" s="126"/>
      <c r="BOA51" s="126"/>
      <c r="BOB51" s="126"/>
      <c r="BOC51" s="126"/>
      <c r="BOD51" s="126"/>
      <c r="BOE51" s="126"/>
      <c r="BOF51" s="126"/>
      <c r="BOG51" s="126"/>
      <c r="BOH51" s="126"/>
      <c r="BOI51" s="126"/>
      <c r="BOJ51" s="126"/>
      <c r="BOK51" s="126"/>
      <c r="BOL51" s="126"/>
      <c r="BOM51" s="126"/>
      <c r="BON51" s="126"/>
      <c r="BOO51" s="126"/>
      <c r="BOP51" s="126"/>
      <c r="BOQ51" s="126"/>
      <c r="BOR51" s="126"/>
      <c r="BOS51" s="126"/>
      <c r="BOT51" s="126"/>
      <c r="BOU51" s="126"/>
      <c r="BOV51" s="126"/>
      <c r="BOW51" s="126"/>
      <c r="BOX51" s="126"/>
      <c r="BOY51" s="126"/>
      <c r="BOZ51" s="126"/>
      <c r="BPA51" s="126"/>
      <c r="BPB51" s="126"/>
      <c r="BPC51" s="126"/>
      <c r="BPD51" s="126"/>
      <c r="BPE51" s="126"/>
      <c r="BPF51" s="126"/>
      <c r="BPG51" s="126"/>
      <c r="BPH51" s="126"/>
      <c r="BPI51" s="126"/>
      <c r="BPJ51" s="126"/>
      <c r="BPK51" s="126"/>
      <c r="BPL51" s="126"/>
      <c r="BPM51" s="126"/>
      <c r="BPN51" s="126"/>
      <c r="BPO51" s="126"/>
      <c r="BPP51" s="126"/>
      <c r="BPQ51" s="126"/>
      <c r="BPR51" s="126"/>
      <c r="BPS51" s="126"/>
      <c r="BPT51" s="126"/>
      <c r="BPU51" s="126"/>
      <c r="BPV51" s="126"/>
      <c r="BPW51" s="126"/>
      <c r="BPX51" s="126"/>
      <c r="BPY51" s="126"/>
      <c r="BPZ51" s="126"/>
      <c r="BQA51" s="126"/>
      <c r="BQB51" s="126"/>
      <c r="BQC51" s="126"/>
      <c r="BQD51" s="126"/>
      <c r="BQE51" s="126"/>
      <c r="BQF51" s="126"/>
      <c r="BQG51" s="126"/>
      <c r="BQH51" s="126"/>
      <c r="BQI51" s="126"/>
      <c r="BQJ51" s="126"/>
      <c r="BQK51" s="126"/>
      <c r="BQL51" s="126"/>
      <c r="BQM51" s="126"/>
      <c r="BQN51" s="126"/>
      <c r="BQO51" s="126"/>
      <c r="BQP51" s="126"/>
      <c r="BQQ51" s="126"/>
      <c r="BQR51" s="126"/>
      <c r="BQS51" s="126"/>
      <c r="BQT51" s="126"/>
      <c r="BQU51" s="126"/>
      <c r="BQV51" s="126"/>
      <c r="BQW51" s="126"/>
      <c r="BQX51" s="126"/>
      <c r="BQY51" s="126"/>
      <c r="BQZ51" s="126"/>
      <c r="BRA51" s="126"/>
      <c r="BRB51" s="126"/>
      <c r="BRC51" s="126"/>
      <c r="BRD51" s="126"/>
      <c r="BRE51" s="126"/>
      <c r="BRF51" s="126"/>
      <c r="BRG51" s="126"/>
      <c r="BRH51" s="126"/>
      <c r="BRI51" s="126"/>
      <c r="BRJ51" s="126"/>
      <c r="BRK51" s="126"/>
      <c r="BRL51" s="126"/>
      <c r="BRM51" s="126"/>
      <c r="BRN51" s="126"/>
      <c r="BRO51" s="126"/>
      <c r="BRP51" s="126"/>
      <c r="BRQ51" s="126"/>
      <c r="BRR51" s="126"/>
      <c r="BRS51" s="126"/>
      <c r="BRT51" s="126"/>
      <c r="BRU51" s="126"/>
      <c r="BRV51" s="126"/>
      <c r="BRW51" s="126"/>
      <c r="BRX51" s="126"/>
      <c r="BRY51" s="126"/>
      <c r="BRZ51" s="126"/>
      <c r="BSA51" s="126"/>
      <c r="BSB51" s="126"/>
      <c r="BSC51" s="126"/>
      <c r="BSD51" s="126"/>
      <c r="BSE51" s="126"/>
      <c r="BSF51" s="126"/>
      <c r="BSG51" s="126"/>
      <c r="BSH51" s="126"/>
      <c r="BSI51" s="126"/>
      <c r="BSJ51" s="126"/>
      <c r="BSK51" s="126"/>
      <c r="BSL51" s="126"/>
      <c r="BSM51" s="126"/>
      <c r="BSN51" s="126"/>
      <c r="BSO51" s="126"/>
      <c r="BSP51" s="126"/>
      <c r="BSQ51" s="126"/>
      <c r="BSR51" s="126"/>
      <c r="BSS51" s="126"/>
      <c r="BST51" s="126"/>
      <c r="BSU51" s="126"/>
      <c r="BSV51" s="126"/>
      <c r="BSW51" s="126"/>
      <c r="BSX51" s="126"/>
      <c r="BSY51" s="126"/>
      <c r="BSZ51" s="126"/>
      <c r="BTA51" s="126"/>
      <c r="BTB51" s="126"/>
      <c r="BTC51" s="126"/>
      <c r="BTD51" s="126"/>
      <c r="BTE51" s="126"/>
      <c r="BTF51" s="126"/>
      <c r="BTG51" s="126"/>
      <c r="BTH51" s="126"/>
      <c r="BTI51" s="126"/>
      <c r="BTJ51" s="126"/>
      <c r="BTK51" s="126"/>
      <c r="BTL51" s="126"/>
      <c r="BTM51" s="126"/>
      <c r="BTN51" s="126"/>
      <c r="BTO51" s="126"/>
      <c r="BTP51" s="126"/>
      <c r="BTQ51" s="126"/>
      <c r="BTR51" s="126"/>
      <c r="BTS51" s="126"/>
      <c r="BTT51" s="126"/>
      <c r="BTU51" s="126"/>
      <c r="BTV51" s="126"/>
      <c r="BTW51" s="126"/>
      <c r="BTX51" s="126"/>
      <c r="BTY51" s="126"/>
      <c r="BTZ51" s="126"/>
      <c r="BUA51" s="126"/>
      <c r="BUB51" s="126"/>
      <c r="BUC51" s="126"/>
      <c r="BUD51" s="126"/>
      <c r="BUE51" s="126"/>
      <c r="BUF51" s="126"/>
      <c r="BUG51" s="126"/>
      <c r="BUH51" s="126"/>
      <c r="BUI51" s="126"/>
      <c r="BUJ51" s="126"/>
      <c r="BUK51" s="126"/>
      <c r="BUL51" s="126"/>
      <c r="BUM51" s="126"/>
      <c r="BUN51" s="126"/>
      <c r="BUO51" s="126"/>
      <c r="BUP51" s="126"/>
      <c r="BUQ51" s="126"/>
      <c r="BUR51" s="126"/>
      <c r="BUS51" s="126"/>
      <c r="BUT51" s="126"/>
      <c r="BUU51" s="126"/>
      <c r="BUV51" s="126"/>
      <c r="BUW51" s="126"/>
      <c r="BUX51" s="126"/>
      <c r="BUY51" s="126"/>
      <c r="BUZ51" s="126"/>
      <c r="BVA51" s="126"/>
      <c r="BVB51" s="126"/>
      <c r="BVC51" s="126"/>
      <c r="BVD51" s="126"/>
      <c r="BVE51" s="126"/>
      <c r="BVF51" s="126"/>
      <c r="BVG51" s="126"/>
      <c r="BVH51" s="126"/>
      <c r="BVI51" s="126"/>
      <c r="BVJ51" s="126"/>
      <c r="BVK51" s="126"/>
      <c r="BVL51" s="126"/>
      <c r="BVM51" s="126"/>
      <c r="BVN51" s="126"/>
      <c r="BVO51" s="126"/>
      <c r="BVP51" s="126"/>
      <c r="BVQ51" s="126"/>
      <c r="BVR51" s="126"/>
      <c r="BVS51" s="126"/>
      <c r="BVT51" s="126"/>
      <c r="BVU51" s="126"/>
      <c r="BVV51" s="126"/>
      <c r="BVW51" s="126"/>
      <c r="BVX51" s="126"/>
      <c r="BVY51" s="126"/>
      <c r="BVZ51" s="126"/>
      <c r="BWA51" s="126"/>
      <c r="BWB51" s="126"/>
      <c r="BWC51" s="126"/>
      <c r="BWD51" s="126"/>
      <c r="BWE51" s="126"/>
      <c r="BWF51" s="126"/>
      <c r="BWG51" s="126"/>
      <c r="BWH51" s="126"/>
      <c r="BWI51" s="126"/>
      <c r="BWJ51" s="126"/>
      <c r="BWK51" s="126"/>
      <c r="BWL51" s="126"/>
      <c r="BWM51" s="126"/>
      <c r="BWN51" s="126"/>
      <c r="BWO51" s="126"/>
      <c r="BWP51" s="126"/>
      <c r="BWQ51" s="126"/>
      <c r="BWR51" s="126"/>
      <c r="BWS51" s="126"/>
      <c r="BWT51" s="126"/>
      <c r="BWU51" s="126"/>
      <c r="BWV51" s="126"/>
      <c r="BWW51" s="126"/>
      <c r="BWX51" s="126"/>
      <c r="BWY51" s="126"/>
      <c r="BWZ51" s="126"/>
      <c r="BXA51" s="126"/>
      <c r="BXB51" s="126"/>
      <c r="BXC51" s="126"/>
      <c r="BXD51" s="126"/>
      <c r="BXE51" s="126"/>
      <c r="BXF51" s="126"/>
      <c r="BXG51" s="126"/>
      <c r="BXH51" s="126"/>
      <c r="BXI51" s="126"/>
      <c r="BXJ51" s="126"/>
      <c r="BXK51" s="126"/>
      <c r="BXL51" s="126"/>
      <c r="BXM51" s="126"/>
      <c r="BXN51" s="126"/>
      <c r="BXO51" s="126"/>
      <c r="BXP51" s="126"/>
      <c r="BXQ51" s="126"/>
      <c r="BXR51" s="126"/>
      <c r="BXS51" s="126"/>
      <c r="BXT51" s="126"/>
      <c r="BXU51" s="126"/>
      <c r="BXV51" s="126"/>
      <c r="BXW51" s="126"/>
      <c r="BXX51" s="126"/>
      <c r="BXY51" s="126"/>
      <c r="BXZ51" s="126"/>
      <c r="BYA51" s="126"/>
      <c r="BYB51" s="126"/>
      <c r="BYC51" s="126"/>
      <c r="BYD51" s="126"/>
      <c r="BYE51" s="126"/>
      <c r="BYF51" s="126"/>
      <c r="BYG51" s="126"/>
      <c r="BYH51" s="126"/>
      <c r="BYI51" s="126"/>
      <c r="BYJ51" s="126"/>
      <c r="BYK51" s="126"/>
      <c r="BYL51" s="126"/>
      <c r="BYM51" s="126"/>
      <c r="BYN51" s="126"/>
      <c r="BYO51" s="126"/>
      <c r="BYP51" s="126"/>
      <c r="BYQ51" s="126"/>
      <c r="BYR51" s="126"/>
      <c r="BYS51" s="126"/>
      <c r="BYT51" s="126"/>
      <c r="BYU51" s="126"/>
      <c r="BYV51" s="126"/>
      <c r="BYW51" s="126"/>
      <c r="BYX51" s="126"/>
      <c r="BYY51" s="126"/>
      <c r="BYZ51" s="126"/>
      <c r="BZA51" s="126"/>
      <c r="BZB51" s="126"/>
      <c r="BZC51" s="126"/>
      <c r="BZD51" s="126"/>
      <c r="BZE51" s="126"/>
      <c r="BZF51" s="126"/>
      <c r="BZG51" s="126"/>
      <c r="BZH51" s="126"/>
      <c r="BZI51" s="126"/>
      <c r="BZJ51" s="126"/>
      <c r="BZK51" s="126"/>
      <c r="BZL51" s="126"/>
      <c r="BZM51" s="126"/>
      <c r="BZN51" s="126"/>
      <c r="BZO51" s="126"/>
      <c r="BZP51" s="126"/>
      <c r="BZQ51" s="126"/>
      <c r="BZR51" s="126"/>
      <c r="BZS51" s="126"/>
      <c r="BZT51" s="126"/>
      <c r="BZU51" s="126"/>
      <c r="BZV51" s="126"/>
      <c r="BZW51" s="126"/>
      <c r="BZX51" s="126"/>
      <c r="BZY51" s="126"/>
      <c r="BZZ51" s="126"/>
      <c r="CAA51" s="126"/>
      <c r="CAB51" s="126"/>
      <c r="CAC51" s="126"/>
      <c r="CAD51" s="126"/>
      <c r="CAE51" s="126"/>
      <c r="CAF51" s="126"/>
      <c r="CAG51" s="126"/>
      <c r="CAH51" s="126"/>
      <c r="CAI51" s="126"/>
      <c r="CAJ51" s="126"/>
      <c r="CAK51" s="126"/>
      <c r="CAL51" s="126"/>
      <c r="CAM51" s="126"/>
      <c r="CAN51" s="126"/>
      <c r="CAO51" s="126"/>
      <c r="CAP51" s="126"/>
      <c r="CAQ51" s="126"/>
      <c r="CAR51" s="126"/>
      <c r="CAS51" s="126"/>
      <c r="CAT51" s="126"/>
      <c r="CAU51" s="126"/>
      <c r="CAV51" s="126"/>
      <c r="CAW51" s="126"/>
      <c r="CAX51" s="126"/>
      <c r="CAY51" s="126"/>
      <c r="CAZ51" s="126"/>
      <c r="CBA51" s="126"/>
      <c r="CBB51" s="126"/>
      <c r="CBC51" s="126"/>
      <c r="CBD51" s="126"/>
      <c r="CBE51" s="126"/>
      <c r="CBF51" s="126"/>
      <c r="CBG51" s="126"/>
      <c r="CBH51" s="126"/>
      <c r="CBI51" s="126"/>
      <c r="CBJ51" s="126"/>
      <c r="CBK51" s="126"/>
      <c r="CBL51" s="126"/>
      <c r="CBM51" s="126"/>
      <c r="CBN51" s="126"/>
      <c r="CBO51" s="126"/>
      <c r="CBP51" s="126"/>
      <c r="CBQ51" s="126"/>
      <c r="CBR51" s="126"/>
      <c r="CBS51" s="126"/>
      <c r="CBT51" s="126"/>
      <c r="CBU51" s="126"/>
      <c r="CBV51" s="126"/>
      <c r="CBW51" s="126"/>
      <c r="CBX51" s="126"/>
      <c r="CBY51" s="126"/>
      <c r="CBZ51" s="126"/>
      <c r="CCA51" s="126"/>
      <c r="CCB51" s="126"/>
      <c r="CCC51" s="126"/>
      <c r="CCD51" s="126"/>
      <c r="CCE51" s="126"/>
      <c r="CCF51" s="126"/>
      <c r="CCG51" s="126"/>
      <c r="CCH51" s="126"/>
      <c r="CCI51" s="126"/>
      <c r="CCJ51" s="126"/>
      <c r="CCK51" s="126"/>
      <c r="CCL51" s="126"/>
      <c r="CCM51" s="126"/>
      <c r="CCN51" s="126"/>
      <c r="CCO51" s="126"/>
      <c r="CCP51" s="126"/>
      <c r="CCQ51" s="126"/>
      <c r="CCR51" s="126"/>
      <c r="CCS51" s="126"/>
      <c r="CCT51" s="126"/>
      <c r="CCU51" s="126"/>
      <c r="CCV51" s="126"/>
      <c r="CCW51" s="126"/>
      <c r="CCX51" s="126"/>
      <c r="CCY51" s="126"/>
      <c r="CCZ51" s="126"/>
      <c r="CDA51" s="126"/>
      <c r="CDB51" s="126"/>
      <c r="CDC51" s="126"/>
      <c r="CDD51" s="126"/>
      <c r="CDE51" s="126"/>
      <c r="CDF51" s="126"/>
      <c r="CDG51" s="126"/>
      <c r="CDH51" s="126"/>
      <c r="CDI51" s="126"/>
      <c r="CDJ51" s="126"/>
      <c r="CDK51" s="126"/>
      <c r="CDL51" s="126"/>
      <c r="CDM51" s="126"/>
      <c r="CDN51" s="126"/>
      <c r="CDO51" s="126"/>
      <c r="CDP51" s="126"/>
      <c r="CDQ51" s="126"/>
      <c r="CDR51" s="126"/>
      <c r="CDS51" s="126"/>
      <c r="CDT51" s="126"/>
      <c r="CDU51" s="126"/>
      <c r="CDV51" s="126"/>
      <c r="CDW51" s="126"/>
      <c r="CDX51" s="126"/>
      <c r="CDY51" s="126"/>
      <c r="CDZ51" s="126"/>
      <c r="CEA51" s="126"/>
      <c r="CEB51" s="126"/>
      <c r="CEC51" s="126"/>
      <c r="CED51" s="126"/>
      <c r="CEE51" s="126"/>
      <c r="CEF51" s="126"/>
      <c r="CEG51" s="126"/>
      <c r="CEH51" s="126"/>
      <c r="CEI51" s="126"/>
      <c r="CEJ51" s="126"/>
      <c r="CEK51" s="126"/>
      <c r="CEL51" s="126"/>
      <c r="CEM51" s="126"/>
      <c r="CEN51" s="126"/>
      <c r="CEO51" s="126"/>
      <c r="CEP51" s="126"/>
      <c r="CEQ51" s="126"/>
      <c r="CER51" s="126"/>
      <c r="CES51" s="126"/>
      <c r="CET51" s="126"/>
      <c r="CEU51" s="126"/>
      <c r="CEV51" s="126"/>
      <c r="CEW51" s="126"/>
      <c r="CEX51" s="126"/>
      <c r="CEY51" s="126"/>
      <c r="CEZ51" s="126"/>
      <c r="CFA51" s="126"/>
      <c r="CFB51" s="126"/>
      <c r="CFC51" s="126"/>
      <c r="CFD51" s="126"/>
      <c r="CFE51" s="126"/>
      <c r="CFF51" s="126"/>
      <c r="CFG51" s="126"/>
      <c r="CFH51" s="126"/>
      <c r="CFI51" s="126"/>
      <c r="CFJ51" s="126"/>
      <c r="CFK51" s="126"/>
      <c r="CFL51" s="126"/>
      <c r="CFM51" s="126"/>
      <c r="CFN51" s="126"/>
      <c r="CFO51" s="126"/>
      <c r="CFP51" s="126"/>
      <c r="CFQ51" s="126"/>
      <c r="CFR51" s="126"/>
      <c r="CFS51" s="126"/>
      <c r="CFT51" s="126"/>
      <c r="CFU51" s="126"/>
      <c r="CFV51" s="126"/>
      <c r="CFW51" s="126"/>
      <c r="CFX51" s="126"/>
      <c r="CFY51" s="126"/>
      <c r="CFZ51" s="126"/>
      <c r="CGA51" s="126"/>
      <c r="CGB51" s="126"/>
      <c r="CGC51" s="126"/>
      <c r="CGD51" s="126"/>
      <c r="CGE51" s="126"/>
      <c r="CGF51" s="126"/>
      <c r="CGG51" s="126"/>
      <c r="CGH51" s="126"/>
      <c r="CGI51" s="126"/>
      <c r="CGJ51" s="126"/>
      <c r="CGK51" s="126"/>
      <c r="CGL51" s="126"/>
      <c r="CGM51" s="126"/>
      <c r="CGN51" s="126"/>
      <c r="CGO51" s="126"/>
      <c r="CGP51" s="126"/>
      <c r="CGQ51" s="126"/>
      <c r="CGR51" s="126"/>
      <c r="CGS51" s="126"/>
      <c r="CGT51" s="126"/>
      <c r="CGU51" s="126"/>
      <c r="CGV51" s="126"/>
      <c r="CGW51" s="126"/>
      <c r="CGX51" s="126"/>
      <c r="CGY51" s="126"/>
      <c r="CGZ51" s="126"/>
      <c r="CHA51" s="126"/>
      <c r="CHB51" s="126"/>
      <c r="CHC51" s="126"/>
      <c r="CHD51" s="126"/>
      <c r="CHE51" s="126"/>
      <c r="CHF51" s="126"/>
      <c r="CHG51" s="126"/>
      <c r="CHH51" s="126"/>
      <c r="CHI51" s="126"/>
      <c r="CHJ51" s="126"/>
      <c r="CHK51" s="126"/>
      <c r="CHL51" s="126"/>
      <c r="CHM51" s="126"/>
      <c r="CHN51" s="126"/>
      <c r="CHO51" s="126"/>
      <c r="CHP51" s="126"/>
      <c r="CHQ51" s="126"/>
      <c r="CHR51" s="126"/>
      <c r="CHS51" s="126"/>
      <c r="CHT51" s="126"/>
      <c r="CHU51" s="126"/>
      <c r="CHV51" s="126"/>
      <c r="CHW51" s="126"/>
      <c r="CHX51" s="126"/>
      <c r="CHY51" s="126"/>
      <c r="CHZ51" s="126"/>
      <c r="CIA51" s="126"/>
      <c r="CIB51" s="126"/>
      <c r="CIC51" s="126"/>
      <c r="CID51" s="126"/>
      <c r="CIE51" s="126"/>
      <c r="CIF51" s="126"/>
      <c r="CIG51" s="126"/>
      <c r="CIH51" s="126"/>
      <c r="CII51" s="126"/>
      <c r="CIJ51" s="126"/>
      <c r="CIK51" s="126"/>
      <c r="CIL51" s="126"/>
      <c r="CIM51" s="126"/>
      <c r="CIN51" s="126"/>
      <c r="CIO51" s="126"/>
      <c r="CIP51" s="126"/>
      <c r="CIQ51" s="126"/>
      <c r="CIR51" s="126"/>
      <c r="CIS51" s="126"/>
      <c r="CIT51" s="126"/>
      <c r="CIU51" s="126"/>
      <c r="CIV51" s="126"/>
      <c r="CIW51" s="126"/>
      <c r="CIX51" s="126"/>
      <c r="CIY51" s="126"/>
      <c r="CIZ51" s="126"/>
      <c r="CJA51" s="126"/>
      <c r="CJB51" s="126"/>
      <c r="CJC51" s="126"/>
      <c r="CJD51" s="126"/>
      <c r="CJE51" s="126"/>
      <c r="CJF51" s="126"/>
      <c r="CJG51" s="126"/>
      <c r="CJH51" s="126"/>
      <c r="CJI51" s="126"/>
      <c r="CJJ51" s="126"/>
      <c r="CJK51" s="126"/>
      <c r="CJL51" s="126"/>
      <c r="CJM51" s="126"/>
      <c r="CJN51" s="126"/>
      <c r="CJO51" s="126"/>
      <c r="CJP51" s="126"/>
      <c r="CJQ51" s="126"/>
      <c r="CJR51" s="126"/>
      <c r="CJS51" s="126"/>
      <c r="CJT51" s="126"/>
      <c r="CJU51" s="126"/>
      <c r="CJV51" s="126"/>
      <c r="CJW51" s="126"/>
      <c r="CJX51" s="126"/>
      <c r="CJY51" s="126"/>
      <c r="CJZ51" s="126"/>
      <c r="CKA51" s="126"/>
      <c r="CKB51" s="126"/>
      <c r="CKC51" s="126"/>
      <c r="CKD51" s="126"/>
      <c r="CKE51" s="126"/>
      <c r="CKF51" s="126"/>
      <c r="CKG51" s="126"/>
      <c r="CKH51" s="126"/>
      <c r="CKI51" s="126"/>
      <c r="CKJ51" s="126"/>
      <c r="CKK51" s="126"/>
      <c r="CKL51" s="126"/>
      <c r="CKM51" s="126"/>
      <c r="CKN51" s="126"/>
      <c r="CKO51" s="126"/>
      <c r="CKP51" s="126"/>
      <c r="CKQ51" s="126"/>
      <c r="CKR51" s="126"/>
      <c r="CKS51" s="126"/>
      <c r="CKT51" s="126"/>
      <c r="CKU51" s="126"/>
      <c r="CKV51" s="126"/>
      <c r="CKW51" s="126"/>
      <c r="CKX51" s="126"/>
      <c r="CKY51" s="126"/>
      <c r="CKZ51" s="126"/>
      <c r="CLA51" s="126"/>
      <c r="CLB51" s="126"/>
      <c r="CLC51" s="126"/>
      <c r="CLD51" s="126"/>
      <c r="CLE51" s="126"/>
      <c r="CLF51" s="126"/>
      <c r="CLG51" s="126"/>
      <c r="CLH51" s="126"/>
      <c r="CLI51" s="126"/>
      <c r="CLJ51" s="126"/>
      <c r="CLK51" s="126"/>
      <c r="CLL51" s="126"/>
      <c r="CLM51" s="126"/>
      <c r="CLN51" s="126"/>
      <c r="CLO51" s="126"/>
      <c r="CLP51" s="126"/>
      <c r="CLQ51" s="126"/>
      <c r="CLR51" s="126"/>
      <c r="CLS51" s="126"/>
      <c r="CLT51" s="126"/>
      <c r="CLU51" s="126"/>
      <c r="CLV51" s="126"/>
      <c r="CLW51" s="126"/>
      <c r="CLX51" s="126"/>
      <c r="CLY51" s="126"/>
      <c r="CLZ51" s="126"/>
      <c r="CMA51" s="126"/>
      <c r="CMB51" s="126"/>
      <c r="CMC51" s="126"/>
      <c r="CMD51" s="126"/>
      <c r="CME51" s="126"/>
      <c r="CMF51" s="126"/>
      <c r="CMG51" s="126"/>
      <c r="CMH51" s="126"/>
      <c r="CMI51" s="126"/>
      <c r="CMJ51" s="126"/>
      <c r="CMK51" s="126"/>
      <c r="CML51" s="126"/>
      <c r="CMM51" s="126"/>
      <c r="CMN51" s="126"/>
      <c r="CMO51" s="126"/>
      <c r="CMP51" s="126"/>
      <c r="CMQ51" s="126"/>
      <c r="CMR51" s="126"/>
      <c r="CMS51" s="126"/>
      <c r="CMT51" s="126"/>
      <c r="CMU51" s="126"/>
      <c r="CMV51" s="126"/>
      <c r="CMW51" s="126"/>
      <c r="CMX51" s="126"/>
      <c r="CMY51" s="126"/>
      <c r="CMZ51" s="126"/>
      <c r="CNA51" s="126"/>
      <c r="CNB51" s="126"/>
      <c r="CNC51" s="126"/>
      <c r="CND51" s="126"/>
      <c r="CNE51" s="126"/>
      <c r="CNF51" s="126"/>
      <c r="CNG51" s="126"/>
      <c r="CNH51" s="126"/>
      <c r="CNI51" s="126"/>
      <c r="CNJ51" s="126"/>
      <c r="CNK51" s="126"/>
      <c r="CNL51" s="126"/>
      <c r="CNM51" s="126"/>
      <c r="CNN51" s="126"/>
      <c r="CNO51" s="126"/>
      <c r="CNP51" s="126"/>
      <c r="CNQ51" s="126"/>
      <c r="CNR51" s="126"/>
      <c r="CNS51" s="126"/>
      <c r="CNT51" s="126"/>
      <c r="CNU51" s="126"/>
      <c r="CNV51" s="126"/>
      <c r="CNW51" s="126"/>
      <c r="CNX51" s="126"/>
      <c r="CNY51" s="126"/>
      <c r="CNZ51" s="126"/>
      <c r="COA51" s="126"/>
      <c r="COB51" s="126"/>
      <c r="COC51" s="126"/>
      <c r="COD51" s="126"/>
      <c r="COE51" s="126"/>
      <c r="COF51" s="126"/>
      <c r="COG51" s="126"/>
      <c r="COH51" s="126"/>
      <c r="COI51" s="126"/>
      <c r="COJ51" s="126"/>
      <c r="COK51" s="126"/>
      <c r="COL51" s="126"/>
      <c r="COM51" s="126"/>
      <c r="CON51" s="126"/>
      <c r="COO51" s="126"/>
      <c r="COP51" s="126"/>
      <c r="COQ51" s="126"/>
      <c r="COR51" s="126"/>
      <c r="COS51" s="126"/>
      <c r="COT51" s="126"/>
      <c r="COU51" s="126"/>
      <c r="COV51" s="126"/>
      <c r="COW51" s="126"/>
      <c r="COX51" s="126"/>
      <c r="COY51" s="126"/>
      <c r="COZ51" s="126"/>
      <c r="CPA51" s="126"/>
      <c r="CPB51" s="126"/>
      <c r="CPC51" s="126"/>
      <c r="CPD51" s="126"/>
      <c r="CPE51" s="126"/>
      <c r="CPF51" s="126"/>
      <c r="CPG51" s="126"/>
      <c r="CPH51" s="126"/>
      <c r="CPI51" s="126"/>
      <c r="CPJ51" s="126"/>
      <c r="CPK51" s="126"/>
      <c r="CPL51" s="126"/>
      <c r="CPM51" s="126"/>
      <c r="CPN51" s="126"/>
      <c r="CPO51" s="126"/>
      <c r="CPP51" s="126"/>
      <c r="CPQ51" s="126"/>
      <c r="CPR51" s="126"/>
      <c r="CPS51" s="126"/>
      <c r="CPT51" s="126"/>
      <c r="CPU51" s="126"/>
      <c r="CPV51" s="126"/>
      <c r="CPW51" s="126"/>
      <c r="CPX51" s="126"/>
      <c r="CPY51" s="126"/>
      <c r="CPZ51" s="126"/>
      <c r="CQA51" s="126"/>
      <c r="CQB51" s="126"/>
      <c r="CQC51" s="126"/>
      <c r="CQD51" s="126"/>
      <c r="CQE51" s="126"/>
      <c r="CQF51" s="126"/>
      <c r="CQG51" s="126"/>
      <c r="CQH51" s="126"/>
      <c r="CQI51" s="126"/>
      <c r="CQJ51" s="126"/>
      <c r="CQK51" s="126"/>
      <c r="CQL51" s="126"/>
      <c r="CQM51" s="126"/>
      <c r="CQN51" s="126"/>
      <c r="CQO51" s="126"/>
      <c r="CQP51" s="126"/>
      <c r="CQQ51" s="126"/>
      <c r="CQR51" s="126"/>
      <c r="CQS51" s="126"/>
      <c r="CQT51" s="126"/>
      <c r="CQU51" s="126"/>
      <c r="CQV51" s="126"/>
      <c r="CQW51" s="126"/>
      <c r="CQX51" s="126"/>
      <c r="CQY51" s="126"/>
      <c r="CQZ51" s="126"/>
      <c r="CRA51" s="126"/>
      <c r="CRB51" s="126"/>
      <c r="CRC51" s="126"/>
      <c r="CRD51" s="126"/>
      <c r="CRE51" s="126"/>
      <c r="CRF51" s="126"/>
      <c r="CRG51" s="126"/>
      <c r="CRH51" s="126"/>
      <c r="CRI51" s="126"/>
      <c r="CRJ51" s="126"/>
      <c r="CRK51" s="126"/>
      <c r="CRL51" s="126"/>
      <c r="CRM51" s="126"/>
      <c r="CRN51" s="126"/>
      <c r="CRO51" s="126"/>
      <c r="CRP51" s="126"/>
      <c r="CRQ51" s="126"/>
      <c r="CRR51" s="126"/>
      <c r="CRS51" s="126"/>
      <c r="CRT51" s="126"/>
      <c r="CRU51" s="126"/>
      <c r="CRV51" s="126"/>
      <c r="CRW51" s="126"/>
      <c r="CRX51" s="126"/>
      <c r="CRY51" s="126"/>
      <c r="CRZ51" s="126"/>
      <c r="CSA51" s="126"/>
      <c r="CSB51" s="126"/>
      <c r="CSC51" s="126"/>
      <c r="CSD51" s="126"/>
      <c r="CSE51" s="126"/>
      <c r="CSF51" s="126"/>
      <c r="CSG51" s="126"/>
      <c r="CSH51" s="126"/>
      <c r="CSI51" s="126"/>
      <c r="CSJ51" s="126"/>
      <c r="CSK51" s="126"/>
      <c r="CSL51" s="126"/>
      <c r="CSM51" s="126"/>
      <c r="CSN51" s="126"/>
      <c r="CSO51" s="126"/>
      <c r="CSP51" s="126"/>
      <c r="CSQ51" s="126"/>
      <c r="CSR51" s="126"/>
      <c r="CSS51" s="126"/>
      <c r="CST51" s="126"/>
      <c r="CSU51" s="126"/>
      <c r="CSV51" s="126"/>
      <c r="CSW51" s="126"/>
      <c r="CSX51" s="126"/>
      <c r="CSY51" s="126"/>
      <c r="CSZ51" s="126"/>
      <c r="CTA51" s="126"/>
      <c r="CTB51" s="126"/>
      <c r="CTC51" s="126"/>
      <c r="CTD51" s="126"/>
      <c r="CTE51" s="126"/>
      <c r="CTF51" s="126"/>
      <c r="CTG51" s="126"/>
      <c r="CTH51" s="126"/>
      <c r="CTI51" s="126"/>
      <c r="CTJ51" s="126"/>
      <c r="CTK51" s="126"/>
      <c r="CTL51" s="126"/>
      <c r="CTM51" s="126"/>
      <c r="CTN51" s="126"/>
      <c r="CTO51" s="126"/>
      <c r="CTP51" s="126"/>
      <c r="CTQ51" s="126"/>
      <c r="CTR51" s="126"/>
      <c r="CTS51" s="126"/>
      <c r="CTT51" s="126"/>
      <c r="CTU51" s="126"/>
      <c r="CTV51" s="126"/>
      <c r="CTW51" s="126"/>
      <c r="CTX51" s="126"/>
      <c r="CTY51" s="126"/>
      <c r="CTZ51" s="126"/>
      <c r="CUA51" s="126"/>
      <c r="CUB51" s="126"/>
      <c r="CUC51" s="126"/>
      <c r="CUD51" s="126"/>
      <c r="CUE51" s="126"/>
      <c r="CUF51" s="126"/>
      <c r="CUG51" s="126"/>
      <c r="CUH51" s="126"/>
      <c r="CUI51" s="126"/>
      <c r="CUJ51" s="126"/>
      <c r="CUK51" s="126"/>
      <c r="CUL51" s="126"/>
      <c r="CUM51" s="126"/>
      <c r="CUN51" s="126"/>
      <c r="CUO51" s="126"/>
      <c r="CUP51" s="126"/>
      <c r="CUQ51" s="126"/>
      <c r="CUR51" s="126"/>
      <c r="CUS51" s="126"/>
      <c r="CUT51" s="126"/>
      <c r="CUU51" s="126"/>
      <c r="CUV51" s="126"/>
      <c r="CUW51" s="126"/>
      <c r="CUX51" s="126"/>
      <c r="CUY51" s="126"/>
      <c r="CUZ51" s="126"/>
      <c r="CVA51" s="126"/>
      <c r="CVB51" s="126"/>
      <c r="CVC51" s="126"/>
      <c r="CVD51" s="126"/>
      <c r="CVE51" s="126"/>
      <c r="CVF51" s="126"/>
      <c r="CVG51" s="126"/>
      <c r="CVH51" s="126"/>
      <c r="CVI51" s="126"/>
      <c r="CVJ51" s="126"/>
      <c r="CVK51" s="126"/>
      <c r="CVL51" s="126"/>
      <c r="CVM51" s="126"/>
      <c r="CVN51" s="126"/>
      <c r="CVO51" s="126"/>
      <c r="CVP51" s="126"/>
      <c r="CVQ51" s="126"/>
      <c r="CVR51" s="126"/>
      <c r="CVS51" s="126"/>
      <c r="CVT51" s="126"/>
      <c r="CVU51" s="126"/>
      <c r="CVV51" s="126"/>
      <c r="CVW51" s="126"/>
      <c r="CVX51" s="126"/>
      <c r="CVY51" s="126"/>
      <c r="CVZ51" s="126"/>
      <c r="CWA51" s="126"/>
      <c r="CWB51" s="126"/>
      <c r="CWC51" s="126"/>
      <c r="CWD51" s="126"/>
      <c r="CWE51" s="126"/>
      <c r="CWF51" s="126"/>
      <c r="CWG51" s="126"/>
      <c r="CWH51" s="126"/>
      <c r="CWI51" s="126"/>
      <c r="CWJ51" s="126"/>
      <c r="CWK51" s="126"/>
      <c r="CWL51" s="126"/>
      <c r="CWM51" s="126"/>
      <c r="CWN51" s="126"/>
      <c r="CWO51" s="126"/>
      <c r="CWP51" s="126"/>
      <c r="CWQ51" s="126"/>
      <c r="CWR51" s="126"/>
      <c r="CWS51" s="126"/>
      <c r="CWT51" s="126"/>
      <c r="CWU51" s="126"/>
      <c r="CWV51" s="126"/>
      <c r="CWW51" s="126"/>
      <c r="CWX51" s="126"/>
      <c r="CWY51" s="126"/>
      <c r="CWZ51" s="126"/>
      <c r="CXA51" s="126"/>
      <c r="CXB51" s="126"/>
      <c r="CXC51" s="126"/>
      <c r="CXD51" s="126"/>
      <c r="CXE51" s="126"/>
      <c r="CXF51" s="126"/>
      <c r="CXG51" s="126"/>
      <c r="CXH51" s="126"/>
      <c r="CXI51" s="126"/>
      <c r="CXJ51" s="126"/>
      <c r="CXK51" s="126"/>
      <c r="CXL51" s="126"/>
      <c r="CXM51" s="126"/>
      <c r="CXN51" s="126"/>
      <c r="CXO51" s="126"/>
      <c r="CXP51" s="126"/>
      <c r="CXQ51" s="126"/>
      <c r="CXR51" s="126"/>
      <c r="CXS51" s="126"/>
      <c r="CXT51" s="126"/>
      <c r="CXU51" s="126"/>
      <c r="CXV51" s="126"/>
      <c r="CXW51" s="126"/>
      <c r="CXX51" s="126"/>
      <c r="CXY51" s="126"/>
      <c r="CXZ51" s="126"/>
      <c r="CYA51" s="126"/>
      <c r="CYB51" s="126"/>
      <c r="CYC51" s="126"/>
      <c r="CYD51" s="126"/>
      <c r="CYE51" s="126"/>
      <c r="CYF51" s="126"/>
      <c r="CYG51" s="126"/>
      <c r="CYH51" s="126"/>
      <c r="CYI51" s="126"/>
      <c r="CYJ51" s="126"/>
      <c r="CYK51" s="126"/>
      <c r="CYL51" s="126"/>
      <c r="CYM51" s="126"/>
      <c r="CYN51" s="126"/>
      <c r="CYO51" s="126"/>
      <c r="CYP51" s="126"/>
      <c r="CYQ51" s="126"/>
      <c r="CYR51" s="126"/>
      <c r="CYS51" s="126"/>
      <c r="CYT51" s="126"/>
      <c r="CYU51" s="126"/>
      <c r="CYV51" s="126"/>
      <c r="CYW51" s="126"/>
      <c r="CYX51" s="126"/>
      <c r="CYY51" s="126"/>
      <c r="CYZ51" s="126"/>
      <c r="CZA51" s="126"/>
      <c r="CZB51" s="126"/>
      <c r="CZC51" s="126"/>
      <c r="CZD51" s="126"/>
      <c r="CZE51" s="126"/>
      <c r="CZF51" s="126"/>
      <c r="CZG51" s="126"/>
      <c r="CZH51" s="126"/>
      <c r="CZI51" s="126"/>
      <c r="CZJ51" s="126"/>
      <c r="CZK51" s="126"/>
      <c r="CZL51" s="126"/>
      <c r="CZM51" s="126"/>
      <c r="CZN51" s="126"/>
      <c r="CZO51" s="126"/>
      <c r="CZP51" s="126"/>
      <c r="CZQ51" s="126"/>
      <c r="CZR51" s="126"/>
      <c r="CZS51" s="126"/>
      <c r="CZT51" s="126"/>
      <c r="CZU51" s="126"/>
      <c r="CZV51" s="126"/>
      <c r="CZW51" s="126"/>
      <c r="CZX51" s="126"/>
      <c r="CZY51" s="126"/>
      <c r="CZZ51" s="126"/>
      <c r="DAA51" s="126"/>
      <c r="DAB51" s="126"/>
      <c r="DAC51" s="126"/>
      <c r="DAD51" s="126"/>
      <c r="DAE51" s="126"/>
      <c r="DAF51" s="126"/>
      <c r="DAG51" s="126"/>
      <c r="DAH51" s="126"/>
      <c r="DAI51" s="126"/>
      <c r="DAJ51" s="126"/>
      <c r="DAK51" s="126"/>
      <c r="DAL51" s="126"/>
      <c r="DAM51" s="126"/>
      <c r="DAN51" s="126"/>
      <c r="DAO51" s="126"/>
      <c r="DAP51" s="126"/>
      <c r="DAQ51" s="126"/>
      <c r="DAR51" s="126"/>
      <c r="DAS51" s="126"/>
      <c r="DAT51" s="126"/>
      <c r="DAU51" s="126"/>
      <c r="DAV51" s="126"/>
      <c r="DAW51" s="126"/>
      <c r="DAX51" s="126"/>
      <c r="DAY51" s="126"/>
      <c r="DAZ51" s="126"/>
      <c r="DBA51" s="126"/>
      <c r="DBB51" s="126"/>
      <c r="DBC51" s="126"/>
      <c r="DBD51" s="126"/>
      <c r="DBE51" s="126"/>
      <c r="DBF51" s="126"/>
      <c r="DBG51" s="126"/>
      <c r="DBH51" s="126"/>
      <c r="DBI51" s="126"/>
      <c r="DBJ51" s="126"/>
      <c r="DBK51" s="126"/>
      <c r="DBL51" s="126"/>
      <c r="DBM51" s="126"/>
      <c r="DBN51" s="126"/>
      <c r="DBO51" s="126"/>
      <c r="DBP51" s="126"/>
      <c r="DBQ51" s="126"/>
      <c r="DBR51" s="126"/>
      <c r="DBS51" s="126"/>
      <c r="DBT51" s="126"/>
      <c r="DBU51" s="126"/>
      <c r="DBV51" s="126"/>
      <c r="DBW51" s="126"/>
      <c r="DBX51" s="126"/>
      <c r="DBY51" s="126"/>
      <c r="DBZ51" s="126"/>
      <c r="DCA51" s="126"/>
      <c r="DCB51" s="126"/>
      <c r="DCC51" s="126"/>
      <c r="DCD51" s="126"/>
      <c r="DCE51" s="126"/>
      <c r="DCF51" s="126"/>
      <c r="DCG51" s="126"/>
      <c r="DCH51" s="126"/>
      <c r="DCI51" s="126"/>
      <c r="DCJ51" s="126"/>
      <c r="DCK51" s="126"/>
      <c r="DCL51" s="126"/>
      <c r="DCM51" s="126"/>
      <c r="DCN51" s="126"/>
      <c r="DCO51" s="126"/>
      <c r="DCP51" s="126"/>
      <c r="DCQ51" s="126"/>
      <c r="DCR51" s="126"/>
      <c r="DCS51" s="126"/>
      <c r="DCT51" s="126"/>
      <c r="DCU51" s="126"/>
      <c r="DCV51" s="126"/>
      <c r="DCW51" s="126"/>
      <c r="DCX51" s="126"/>
      <c r="DCY51" s="126"/>
      <c r="DCZ51" s="126"/>
      <c r="DDA51" s="126"/>
      <c r="DDB51" s="126"/>
      <c r="DDC51" s="126"/>
      <c r="DDD51" s="126"/>
      <c r="DDE51" s="126"/>
      <c r="DDF51" s="126"/>
      <c r="DDG51" s="126"/>
      <c r="DDH51" s="126"/>
      <c r="DDI51" s="126"/>
      <c r="DDJ51" s="126"/>
      <c r="DDK51" s="126"/>
      <c r="DDL51" s="126"/>
      <c r="DDM51" s="126"/>
      <c r="DDN51" s="126"/>
      <c r="DDO51" s="126"/>
      <c r="DDP51" s="126"/>
      <c r="DDQ51" s="126"/>
      <c r="DDR51" s="126"/>
      <c r="DDS51" s="126"/>
      <c r="DDT51" s="126"/>
      <c r="DDU51" s="126"/>
      <c r="DDV51" s="126"/>
      <c r="DDW51" s="126"/>
      <c r="DDX51" s="126"/>
      <c r="DDY51" s="126"/>
      <c r="DDZ51" s="126"/>
      <c r="DEA51" s="126"/>
      <c r="DEB51" s="126"/>
      <c r="DEC51" s="126"/>
      <c r="DED51" s="126"/>
      <c r="DEE51" s="126"/>
      <c r="DEF51" s="126"/>
      <c r="DEG51" s="126"/>
      <c r="DEH51" s="126"/>
      <c r="DEI51" s="126"/>
      <c r="DEJ51" s="126"/>
      <c r="DEK51" s="126"/>
      <c r="DEL51" s="126"/>
      <c r="DEM51" s="126"/>
      <c r="DEN51" s="126"/>
      <c r="DEO51" s="126"/>
      <c r="DEP51" s="126"/>
      <c r="DEQ51" s="126"/>
      <c r="DER51" s="126"/>
      <c r="DES51" s="126"/>
      <c r="DET51" s="126"/>
      <c r="DEU51" s="126"/>
      <c r="DEV51" s="126"/>
      <c r="DEW51" s="126"/>
      <c r="DEX51" s="126"/>
      <c r="DEY51" s="126"/>
      <c r="DEZ51" s="126"/>
      <c r="DFA51" s="126"/>
      <c r="DFB51" s="126"/>
      <c r="DFC51" s="126"/>
      <c r="DFD51" s="126"/>
      <c r="DFE51" s="126"/>
      <c r="DFF51" s="126"/>
      <c r="DFG51" s="126"/>
      <c r="DFH51" s="126"/>
      <c r="DFI51" s="126"/>
      <c r="DFJ51" s="126"/>
      <c r="DFK51" s="126"/>
      <c r="DFL51" s="126"/>
      <c r="DFM51" s="126"/>
      <c r="DFN51" s="126"/>
      <c r="DFO51" s="126"/>
      <c r="DFP51" s="126"/>
      <c r="DFQ51" s="126"/>
      <c r="DFR51" s="126"/>
      <c r="DFS51" s="126"/>
      <c r="DFT51" s="126"/>
      <c r="DFU51" s="126"/>
      <c r="DFV51" s="126"/>
      <c r="DFW51" s="126"/>
      <c r="DFX51" s="126"/>
      <c r="DFY51" s="126"/>
      <c r="DFZ51" s="126"/>
      <c r="DGA51" s="126"/>
      <c r="DGB51" s="126"/>
      <c r="DGC51" s="126"/>
      <c r="DGD51" s="126"/>
      <c r="DGE51" s="126"/>
      <c r="DGF51" s="126"/>
      <c r="DGG51" s="126"/>
      <c r="DGH51" s="126"/>
      <c r="DGI51" s="126"/>
      <c r="DGJ51" s="126"/>
      <c r="DGK51" s="126"/>
      <c r="DGL51" s="126"/>
      <c r="DGM51" s="126"/>
      <c r="DGN51" s="126"/>
      <c r="DGO51" s="126"/>
      <c r="DGP51" s="126"/>
      <c r="DGQ51" s="126"/>
      <c r="DGR51" s="126"/>
      <c r="DGS51" s="126"/>
      <c r="DGT51" s="126"/>
      <c r="DGU51" s="126"/>
      <c r="DGV51" s="126"/>
      <c r="DGW51" s="126"/>
      <c r="DGX51" s="126"/>
      <c r="DGY51" s="126"/>
      <c r="DGZ51" s="126"/>
      <c r="DHA51" s="126"/>
      <c r="DHB51" s="126"/>
      <c r="DHC51" s="126"/>
      <c r="DHD51" s="126"/>
      <c r="DHE51" s="126"/>
      <c r="DHF51" s="126"/>
      <c r="DHG51" s="126"/>
      <c r="DHH51" s="126"/>
      <c r="DHI51" s="126"/>
      <c r="DHJ51" s="126"/>
      <c r="DHK51" s="126"/>
      <c r="DHL51" s="126"/>
      <c r="DHM51" s="126"/>
      <c r="DHN51" s="126"/>
      <c r="DHO51" s="126"/>
      <c r="DHP51" s="126"/>
      <c r="DHQ51" s="126"/>
      <c r="DHR51" s="126"/>
      <c r="DHS51" s="126"/>
      <c r="DHT51" s="126"/>
      <c r="DHU51" s="126"/>
      <c r="DHV51" s="126"/>
      <c r="DHW51" s="126"/>
      <c r="DHX51" s="126"/>
      <c r="DHY51" s="126"/>
      <c r="DHZ51" s="126"/>
      <c r="DIA51" s="126"/>
      <c r="DIB51" s="126"/>
      <c r="DIC51" s="126"/>
      <c r="DID51" s="126"/>
      <c r="DIE51" s="126"/>
      <c r="DIF51" s="126"/>
      <c r="DIG51" s="126"/>
      <c r="DIH51" s="126"/>
      <c r="DII51" s="126"/>
      <c r="DIJ51" s="126"/>
      <c r="DIK51" s="126"/>
      <c r="DIL51" s="126"/>
      <c r="DIM51" s="126"/>
      <c r="DIN51" s="126"/>
      <c r="DIO51" s="126"/>
      <c r="DIP51" s="126"/>
      <c r="DIQ51" s="126"/>
      <c r="DIR51" s="126"/>
      <c r="DIS51" s="126"/>
      <c r="DIT51" s="126"/>
      <c r="DIU51" s="126"/>
      <c r="DIV51" s="126"/>
      <c r="DIW51" s="126"/>
      <c r="DIX51" s="126"/>
      <c r="DIY51" s="126"/>
      <c r="DIZ51" s="126"/>
      <c r="DJA51" s="126"/>
      <c r="DJB51" s="126"/>
      <c r="DJC51" s="126"/>
      <c r="DJD51" s="126"/>
      <c r="DJE51" s="126"/>
      <c r="DJF51" s="126"/>
      <c r="DJG51" s="126"/>
      <c r="DJH51" s="126"/>
      <c r="DJI51" s="126"/>
      <c r="DJJ51" s="126"/>
      <c r="DJK51" s="126"/>
      <c r="DJL51" s="126"/>
      <c r="DJM51" s="126"/>
      <c r="DJN51" s="126"/>
      <c r="DJO51" s="126"/>
      <c r="DJP51" s="126"/>
      <c r="DJQ51" s="126"/>
      <c r="DJR51" s="126"/>
      <c r="DJS51" s="126"/>
      <c r="DJT51" s="126"/>
      <c r="DJU51" s="126"/>
      <c r="DJV51" s="126"/>
      <c r="DJW51" s="126"/>
      <c r="DJX51" s="126"/>
      <c r="DJY51" s="126"/>
      <c r="DJZ51" s="126"/>
      <c r="DKA51" s="126"/>
      <c r="DKB51" s="126"/>
      <c r="DKC51" s="126"/>
      <c r="DKD51" s="126"/>
      <c r="DKE51" s="126"/>
      <c r="DKF51" s="126"/>
      <c r="DKG51" s="126"/>
      <c r="DKH51" s="126"/>
      <c r="DKI51" s="126"/>
      <c r="DKJ51" s="126"/>
      <c r="DKK51" s="126"/>
      <c r="DKL51" s="126"/>
      <c r="DKM51" s="126"/>
      <c r="DKN51" s="126"/>
      <c r="DKO51" s="126"/>
      <c r="DKP51" s="126"/>
      <c r="DKQ51" s="126"/>
      <c r="DKR51" s="126"/>
      <c r="DKS51" s="126"/>
      <c r="DKT51" s="126"/>
      <c r="DKU51" s="126"/>
      <c r="DKV51" s="126"/>
      <c r="DKW51" s="126"/>
      <c r="DKX51" s="126"/>
      <c r="DKY51" s="126"/>
      <c r="DKZ51" s="126"/>
      <c r="DLA51" s="126"/>
      <c r="DLB51" s="126"/>
      <c r="DLC51" s="126"/>
      <c r="DLD51" s="126"/>
      <c r="DLE51" s="126"/>
      <c r="DLF51" s="126"/>
      <c r="DLG51" s="126"/>
      <c r="DLH51" s="126"/>
      <c r="DLI51" s="126"/>
      <c r="DLJ51" s="126"/>
      <c r="DLK51" s="126"/>
      <c r="DLL51" s="126"/>
      <c r="DLM51" s="126"/>
      <c r="DLN51" s="126"/>
      <c r="DLO51" s="126"/>
      <c r="DLP51" s="126"/>
      <c r="DLQ51" s="126"/>
      <c r="DLR51" s="126"/>
      <c r="DLS51" s="126"/>
      <c r="DLT51" s="126"/>
      <c r="DLU51" s="126"/>
      <c r="DLV51" s="126"/>
      <c r="DLW51" s="126"/>
      <c r="DLX51" s="126"/>
      <c r="DLY51" s="126"/>
      <c r="DLZ51" s="126"/>
      <c r="DMA51" s="126"/>
      <c r="DMB51" s="126"/>
      <c r="DMC51" s="126"/>
      <c r="DMD51" s="126"/>
      <c r="DME51" s="126"/>
      <c r="DMF51" s="126"/>
      <c r="DMG51" s="126"/>
      <c r="DMH51" s="126"/>
      <c r="DMI51" s="126"/>
      <c r="DMJ51" s="126"/>
      <c r="DMK51" s="126"/>
      <c r="DML51" s="126"/>
      <c r="DMM51" s="126"/>
      <c r="DMN51" s="126"/>
      <c r="DMO51" s="126"/>
      <c r="DMP51" s="126"/>
      <c r="DMQ51" s="126"/>
      <c r="DMR51" s="126"/>
      <c r="DMS51" s="126"/>
      <c r="DMT51" s="126"/>
      <c r="DMU51" s="126"/>
      <c r="DMV51" s="126"/>
      <c r="DMW51" s="126"/>
      <c r="DMX51" s="126"/>
      <c r="DMY51" s="126"/>
      <c r="DMZ51" s="126"/>
      <c r="DNA51" s="126"/>
      <c r="DNB51" s="126"/>
      <c r="DNC51" s="126"/>
      <c r="DND51" s="126"/>
      <c r="DNE51" s="126"/>
      <c r="DNF51" s="126"/>
      <c r="DNG51" s="126"/>
      <c r="DNH51" s="126"/>
      <c r="DNI51" s="126"/>
      <c r="DNJ51" s="126"/>
      <c r="DNK51" s="126"/>
      <c r="DNL51" s="126"/>
      <c r="DNM51" s="126"/>
      <c r="DNN51" s="126"/>
      <c r="DNO51" s="126"/>
      <c r="DNP51" s="126"/>
      <c r="DNQ51" s="126"/>
      <c r="DNR51" s="126"/>
      <c r="DNS51" s="126"/>
      <c r="DNT51" s="126"/>
      <c r="DNU51" s="126"/>
      <c r="DNV51" s="126"/>
      <c r="DNW51" s="126"/>
      <c r="DNX51" s="126"/>
      <c r="DNY51" s="126"/>
      <c r="DNZ51" s="126"/>
      <c r="DOA51" s="126"/>
      <c r="DOB51" s="126"/>
      <c r="DOC51" s="126"/>
      <c r="DOD51" s="126"/>
      <c r="DOE51" s="126"/>
      <c r="DOF51" s="126"/>
      <c r="DOG51" s="126"/>
      <c r="DOH51" s="126"/>
      <c r="DOI51" s="126"/>
      <c r="DOJ51" s="126"/>
      <c r="DOK51" s="126"/>
      <c r="DOL51" s="126"/>
      <c r="DOM51" s="126"/>
      <c r="DON51" s="126"/>
      <c r="DOO51" s="126"/>
      <c r="DOP51" s="126"/>
      <c r="DOQ51" s="126"/>
      <c r="DOR51" s="126"/>
      <c r="DOS51" s="126"/>
      <c r="DOT51" s="126"/>
      <c r="DOU51" s="126"/>
      <c r="DOV51" s="126"/>
      <c r="DOW51" s="126"/>
      <c r="DOX51" s="126"/>
      <c r="DOY51" s="126"/>
      <c r="DOZ51" s="126"/>
      <c r="DPA51" s="126"/>
      <c r="DPB51" s="126"/>
      <c r="DPC51" s="126"/>
      <c r="DPD51" s="126"/>
      <c r="DPE51" s="126"/>
      <c r="DPF51" s="126"/>
      <c r="DPG51" s="126"/>
      <c r="DPH51" s="126"/>
      <c r="DPI51" s="126"/>
      <c r="DPJ51" s="126"/>
      <c r="DPK51" s="126"/>
      <c r="DPL51" s="126"/>
      <c r="DPM51" s="126"/>
      <c r="DPN51" s="126"/>
      <c r="DPO51" s="126"/>
      <c r="DPP51" s="126"/>
      <c r="DPQ51" s="126"/>
      <c r="DPR51" s="126"/>
      <c r="DPS51" s="126"/>
      <c r="DPT51" s="126"/>
      <c r="DPU51" s="126"/>
      <c r="DPV51" s="126"/>
      <c r="DPW51" s="126"/>
      <c r="DPX51" s="126"/>
      <c r="DPY51" s="126"/>
      <c r="DPZ51" s="126"/>
      <c r="DQA51" s="126"/>
      <c r="DQB51" s="126"/>
      <c r="DQC51" s="126"/>
      <c r="DQD51" s="126"/>
      <c r="DQE51" s="126"/>
      <c r="DQF51" s="126"/>
      <c r="DQG51" s="126"/>
      <c r="DQH51" s="126"/>
      <c r="DQI51" s="126"/>
      <c r="DQJ51" s="126"/>
      <c r="DQK51" s="126"/>
      <c r="DQL51" s="126"/>
      <c r="DQM51" s="126"/>
      <c r="DQN51" s="126"/>
      <c r="DQO51" s="126"/>
      <c r="DQP51" s="126"/>
      <c r="DQQ51" s="126"/>
      <c r="DQR51" s="126"/>
      <c r="DQS51" s="126"/>
      <c r="DQT51" s="126"/>
      <c r="DQU51" s="126"/>
      <c r="DQV51" s="126"/>
      <c r="DQW51" s="126"/>
      <c r="DQX51" s="126"/>
      <c r="DQY51" s="126"/>
      <c r="DQZ51" s="126"/>
      <c r="DRA51" s="126"/>
      <c r="DRB51" s="126"/>
      <c r="DRC51" s="126"/>
      <c r="DRD51" s="126"/>
      <c r="DRE51" s="126"/>
      <c r="DRF51" s="126"/>
      <c r="DRG51" s="126"/>
      <c r="DRH51" s="126"/>
      <c r="DRI51" s="126"/>
      <c r="DRJ51" s="126"/>
      <c r="DRK51" s="126"/>
      <c r="DRL51" s="126"/>
      <c r="DRM51" s="126"/>
      <c r="DRN51" s="126"/>
      <c r="DRO51" s="126"/>
      <c r="DRP51" s="126"/>
      <c r="DRQ51" s="126"/>
      <c r="DRR51" s="126"/>
      <c r="DRS51" s="126"/>
      <c r="DRT51" s="126"/>
      <c r="DRU51" s="126"/>
      <c r="DRV51" s="126"/>
      <c r="DRW51" s="126"/>
      <c r="DRX51" s="126"/>
      <c r="DRY51" s="126"/>
      <c r="DRZ51" s="126"/>
      <c r="DSA51" s="126"/>
      <c r="DSB51" s="126"/>
      <c r="DSC51" s="126"/>
      <c r="DSD51" s="126"/>
      <c r="DSE51" s="126"/>
      <c r="DSF51" s="126"/>
      <c r="DSG51" s="126"/>
      <c r="DSH51" s="126"/>
      <c r="DSI51" s="126"/>
      <c r="DSJ51" s="126"/>
      <c r="DSK51" s="126"/>
      <c r="DSL51" s="126"/>
      <c r="DSM51" s="126"/>
      <c r="DSN51" s="126"/>
      <c r="DSO51" s="126"/>
      <c r="DSP51" s="126"/>
      <c r="DSQ51" s="126"/>
      <c r="DSR51" s="126"/>
      <c r="DSS51" s="126"/>
      <c r="DST51" s="126"/>
      <c r="DSU51" s="126"/>
      <c r="DSV51" s="126"/>
      <c r="DSW51" s="126"/>
      <c r="DSX51" s="126"/>
      <c r="DSY51" s="126"/>
      <c r="DSZ51" s="126"/>
      <c r="DTA51" s="126"/>
      <c r="DTB51" s="126"/>
      <c r="DTC51" s="126"/>
      <c r="DTD51" s="126"/>
      <c r="DTE51" s="126"/>
      <c r="DTF51" s="126"/>
      <c r="DTG51" s="126"/>
      <c r="DTH51" s="126"/>
      <c r="DTI51" s="126"/>
      <c r="DTJ51" s="126"/>
      <c r="DTK51" s="126"/>
      <c r="DTL51" s="126"/>
      <c r="DTM51" s="126"/>
      <c r="DTN51" s="126"/>
      <c r="DTO51" s="126"/>
      <c r="DTP51" s="126"/>
      <c r="DTQ51" s="126"/>
      <c r="DTR51" s="126"/>
      <c r="DTS51" s="126"/>
      <c r="DTT51" s="126"/>
      <c r="DTU51" s="126"/>
      <c r="DTV51" s="126"/>
      <c r="DTW51" s="126"/>
      <c r="DTX51" s="126"/>
      <c r="DTY51" s="126"/>
      <c r="DTZ51" s="126"/>
      <c r="DUA51" s="126"/>
      <c r="DUB51" s="126"/>
      <c r="DUC51" s="126"/>
      <c r="DUD51" s="126"/>
      <c r="DUE51" s="126"/>
      <c r="DUF51" s="126"/>
      <c r="DUG51" s="126"/>
      <c r="DUH51" s="126"/>
      <c r="DUI51" s="126"/>
      <c r="DUJ51" s="126"/>
      <c r="DUK51" s="126"/>
      <c r="DUL51" s="126"/>
      <c r="DUM51" s="126"/>
      <c r="DUN51" s="126"/>
      <c r="DUO51" s="126"/>
      <c r="DUP51" s="126"/>
      <c r="DUQ51" s="126"/>
      <c r="DUR51" s="126"/>
      <c r="DUS51" s="126"/>
      <c r="DUT51" s="126"/>
      <c r="DUU51" s="126"/>
      <c r="DUV51" s="126"/>
      <c r="DUW51" s="126"/>
      <c r="DUX51" s="126"/>
      <c r="DUY51" s="126"/>
      <c r="DUZ51" s="126"/>
      <c r="DVA51" s="126"/>
      <c r="DVB51" s="126"/>
      <c r="DVC51" s="126"/>
      <c r="DVD51" s="126"/>
      <c r="DVE51" s="126"/>
      <c r="DVF51" s="126"/>
      <c r="DVG51" s="126"/>
      <c r="DVH51" s="126"/>
      <c r="DVI51" s="126"/>
      <c r="DVJ51" s="126"/>
      <c r="DVK51" s="126"/>
      <c r="DVL51" s="126"/>
      <c r="DVM51" s="126"/>
      <c r="DVN51" s="126"/>
      <c r="DVO51" s="126"/>
      <c r="DVP51" s="126"/>
      <c r="DVQ51" s="126"/>
      <c r="DVR51" s="126"/>
      <c r="DVS51" s="126"/>
      <c r="DVT51" s="126"/>
      <c r="DVU51" s="126"/>
      <c r="DVV51" s="126"/>
      <c r="DVW51" s="126"/>
      <c r="DVX51" s="126"/>
      <c r="DVY51" s="126"/>
      <c r="DVZ51" s="126"/>
      <c r="DWA51" s="126"/>
      <c r="DWB51" s="126"/>
      <c r="DWC51" s="126"/>
      <c r="DWD51" s="126"/>
      <c r="DWE51" s="126"/>
      <c r="DWF51" s="126"/>
      <c r="DWG51" s="126"/>
      <c r="DWH51" s="126"/>
      <c r="DWI51" s="126"/>
      <c r="DWJ51" s="126"/>
      <c r="DWK51" s="126"/>
      <c r="DWL51" s="126"/>
      <c r="DWM51" s="126"/>
      <c r="DWN51" s="126"/>
      <c r="DWO51" s="126"/>
      <c r="DWP51" s="126"/>
      <c r="DWQ51" s="126"/>
      <c r="DWR51" s="126"/>
      <c r="DWS51" s="126"/>
      <c r="DWT51" s="126"/>
      <c r="DWU51" s="126"/>
      <c r="DWV51" s="126"/>
      <c r="DWW51" s="126"/>
      <c r="DWX51" s="126"/>
      <c r="DWY51" s="126"/>
      <c r="DWZ51" s="126"/>
      <c r="DXA51" s="126"/>
      <c r="DXB51" s="126"/>
      <c r="DXC51" s="126"/>
      <c r="DXD51" s="126"/>
      <c r="DXE51" s="126"/>
      <c r="DXF51" s="126"/>
      <c r="DXG51" s="126"/>
      <c r="DXH51" s="126"/>
      <c r="DXI51" s="126"/>
      <c r="DXJ51" s="126"/>
      <c r="DXK51" s="126"/>
      <c r="DXL51" s="126"/>
      <c r="DXM51" s="126"/>
      <c r="DXN51" s="126"/>
      <c r="DXO51" s="126"/>
      <c r="DXP51" s="126"/>
      <c r="DXQ51" s="126"/>
      <c r="DXR51" s="126"/>
      <c r="DXS51" s="126"/>
      <c r="DXT51" s="126"/>
      <c r="DXU51" s="126"/>
      <c r="DXV51" s="126"/>
      <c r="DXW51" s="126"/>
      <c r="DXX51" s="126"/>
      <c r="DXY51" s="126"/>
      <c r="DXZ51" s="126"/>
      <c r="DYA51" s="126"/>
      <c r="DYB51" s="126"/>
      <c r="DYC51" s="126"/>
      <c r="DYD51" s="126"/>
      <c r="DYE51" s="126"/>
      <c r="DYF51" s="126"/>
      <c r="DYG51" s="126"/>
      <c r="DYH51" s="126"/>
      <c r="DYI51" s="126"/>
      <c r="DYJ51" s="126"/>
      <c r="DYK51" s="126"/>
      <c r="DYL51" s="126"/>
      <c r="DYM51" s="126"/>
      <c r="DYN51" s="126"/>
      <c r="DYO51" s="126"/>
      <c r="DYP51" s="126"/>
      <c r="DYQ51" s="126"/>
      <c r="DYR51" s="126"/>
      <c r="DYS51" s="126"/>
      <c r="DYT51" s="126"/>
      <c r="DYU51" s="126"/>
      <c r="DYV51" s="126"/>
      <c r="DYW51" s="126"/>
      <c r="DYX51" s="126"/>
      <c r="DYY51" s="126"/>
      <c r="DYZ51" s="126"/>
      <c r="DZA51" s="126"/>
      <c r="DZB51" s="126"/>
      <c r="DZC51" s="126"/>
      <c r="DZD51" s="126"/>
      <c r="DZE51" s="126"/>
      <c r="DZF51" s="126"/>
      <c r="DZG51" s="126"/>
      <c r="DZH51" s="126"/>
      <c r="DZI51" s="126"/>
      <c r="DZJ51" s="126"/>
      <c r="DZK51" s="126"/>
      <c r="DZL51" s="126"/>
      <c r="DZM51" s="126"/>
      <c r="DZN51" s="126"/>
      <c r="DZO51" s="126"/>
      <c r="DZP51" s="126"/>
      <c r="DZQ51" s="126"/>
      <c r="DZR51" s="126"/>
      <c r="DZS51" s="126"/>
      <c r="DZT51" s="126"/>
      <c r="DZU51" s="126"/>
      <c r="DZV51" s="126"/>
      <c r="DZW51" s="126"/>
      <c r="DZX51" s="126"/>
      <c r="DZY51" s="126"/>
      <c r="DZZ51" s="126"/>
      <c r="EAA51" s="126"/>
      <c r="EAB51" s="126"/>
      <c r="EAC51" s="126"/>
      <c r="EAD51" s="126"/>
      <c r="EAE51" s="126"/>
      <c r="EAF51" s="126"/>
      <c r="EAG51" s="126"/>
      <c r="EAH51" s="126"/>
      <c r="EAI51" s="126"/>
      <c r="EAJ51" s="126"/>
      <c r="EAK51" s="126"/>
      <c r="EAL51" s="126"/>
      <c r="EAM51" s="126"/>
      <c r="EAN51" s="126"/>
      <c r="EAO51" s="126"/>
      <c r="EAP51" s="126"/>
      <c r="EAQ51" s="126"/>
      <c r="EAR51" s="126"/>
      <c r="EAS51" s="126"/>
      <c r="EAT51" s="126"/>
      <c r="EAU51" s="126"/>
      <c r="EAV51" s="126"/>
      <c r="EAW51" s="126"/>
      <c r="EAX51" s="126"/>
      <c r="EAY51" s="126"/>
      <c r="EAZ51" s="126"/>
      <c r="EBA51" s="126"/>
      <c r="EBB51" s="126"/>
      <c r="EBC51" s="126"/>
      <c r="EBD51" s="126"/>
      <c r="EBE51" s="126"/>
      <c r="EBF51" s="126"/>
      <c r="EBG51" s="126"/>
      <c r="EBH51" s="126"/>
      <c r="EBI51" s="126"/>
      <c r="EBJ51" s="126"/>
      <c r="EBK51" s="126"/>
      <c r="EBL51" s="126"/>
      <c r="EBM51" s="126"/>
      <c r="EBN51" s="126"/>
      <c r="EBO51" s="126"/>
      <c r="EBP51" s="126"/>
      <c r="EBQ51" s="126"/>
      <c r="EBR51" s="126"/>
      <c r="EBS51" s="126"/>
      <c r="EBT51" s="126"/>
      <c r="EBU51" s="126"/>
      <c r="EBV51" s="126"/>
      <c r="EBW51" s="126"/>
      <c r="EBX51" s="126"/>
      <c r="EBY51" s="126"/>
      <c r="EBZ51" s="126"/>
      <c r="ECA51" s="126"/>
      <c r="ECB51" s="126"/>
      <c r="ECC51" s="126"/>
      <c r="ECD51" s="126"/>
      <c r="ECE51" s="126"/>
      <c r="ECF51" s="126"/>
      <c r="ECG51" s="126"/>
      <c r="ECH51" s="126"/>
      <c r="ECI51" s="126"/>
      <c r="ECJ51" s="126"/>
      <c r="ECK51" s="126"/>
      <c r="ECL51" s="126"/>
      <c r="ECM51" s="126"/>
      <c r="ECN51" s="126"/>
      <c r="ECO51" s="126"/>
      <c r="ECP51" s="126"/>
      <c r="ECQ51" s="126"/>
      <c r="ECR51" s="126"/>
      <c r="ECS51" s="126"/>
      <c r="ECT51" s="126"/>
      <c r="ECU51" s="126"/>
      <c r="ECV51" s="126"/>
      <c r="ECW51" s="126"/>
      <c r="ECX51" s="126"/>
      <c r="ECY51" s="126"/>
      <c r="ECZ51" s="126"/>
      <c r="EDA51" s="126"/>
      <c r="EDB51" s="126"/>
      <c r="EDC51" s="126"/>
      <c r="EDD51" s="126"/>
      <c r="EDE51" s="126"/>
      <c r="EDF51" s="126"/>
      <c r="EDG51" s="126"/>
      <c r="EDH51" s="126"/>
      <c r="EDI51" s="126"/>
      <c r="EDJ51" s="126"/>
      <c r="EDK51" s="126"/>
      <c r="EDL51" s="126"/>
      <c r="EDM51" s="126"/>
      <c r="EDN51" s="126"/>
      <c r="EDO51" s="126"/>
      <c r="EDP51" s="126"/>
      <c r="EDQ51" s="126"/>
      <c r="EDR51" s="126"/>
      <c r="EDS51" s="126"/>
      <c r="EDT51" s="126"/>
      <c r="EDU51" s="126"/>
      <c r="EDV51" s="126"/>
      <c r="EDW51" s="126"/>
      <c r="EDX51" s="126"/>
      <c r="EDY51" s="126"/>
      <c r="EDZ51" s="126"/>
      <c r="EEA51" s="126"/>
      <c r="EEB51" s="126"/>
      <c r="EEC51" s="126"/>
      <c r="EED51" s="126"/>
      <c r="EEE51" s="126"/>
      <c r="EEF51" s="126"/>
      <c r="EEG51" s="126"/>
      <c r="EEH51" s="126"/>
      <c r="EEI51" s="126"/>
      <c r="EEJ51" s="126"/>
      <c r="EEK51" s="126"/>
      <c r="EEL51" s="126"/>
      <c r="EEM51" s="126"/>
      <c r="EEN51" s="126"/>
      <c r="EEO51" s="126"/>
      <c r="EEP51" s="126"/>
      <c r="EEQ51" s="126"/>
      <c r="EER51" s="126"/>
      <c r="EES51" s="126"/>
      <c r="EET51" s="126"/>
      <c r="EEU51" s="126"/>
      <c r="EEV51" s="126"/>
      <c r="EEW51" s="126"/>
      <c r="EEX51" s="126"/>
      <c r="EEY51" s="126"/>
      <c r="EEZ51" s="126"/>
      <c r="EFA51" s="126"/>
      <c r="EFB51" s="126"/>
      <c r="EFC51" s="126"/>
      <c r="EFD51" s="126"/>
      <c r="EFE51" s="126"/>
      <c r="EFF51" s="126"/>
      <c r="EFG51" s="126"/>
      <c r="EFH51" s="126"/>
      <c r="EFI51" s="126"/>
      <c r="EFJ51" s="126"/>
      <c r="EFK51" s="126"/>
      <c r="EFL51" s="126"/>
      <c r="EFM51" s="126"/>
      <c r="EFN51" s="126"/>
      <c r="EFO51" s="126"/>
      <c r="EFP51" s="126"/>
      <c r="EFQ51" s="126"/>
      <c r="EFR51" s="126"/>
      <c r="EFS51" s="126"/>
      <c r="EFT51" s="126"/>
      <c r="EFU51" s="126"/>
      <c r="EFV51" s="126"/>
      <c r="EFW51" s="126"/>
      <c r="EFX51" s="126"/>
      <c r="EFY51" s="126"/>
      <c r="EFZ51" s="126"/>
      <c r="EGA51" s="126"/>
      <c r="EGB51" s="126"/>
      <c r="EGC51" s="126"/>
      <c r="EGD51" s="126"/>
      <c r="EGE51" s="126"/>
      <c r="EGF51" s="126"/>
      <c r="EGG51" s="126"/>
      <c r="EGH51" s="126"/>
      <c r="EGI51" s="126"/>
      <c r="EGJ51" s="126"/>
      <c r="EGK51" s="126"/>
      <c r="EGL51" s="126"/>
      <c r="EGM51" s="126"/>
      <c r="EGN51" s="126"/>
      <c r="EGO51" s="126"/>
      <c r="EGP51" s="126"/>
      <c r="EGQ51" s="126"/>
      <c r="EGR51" s="126"/>
      <c r="EGS51" s="126"/>
      <c r="EGT51" s="126"/>
      <c r="EGU51" s="126"/>
      <c r="EGV51" s="126"/>
      <c r="EGW51" s="126"/>
      <c r="EGX51" s="126"/>
      <c r="EGY51" s="126"/>
      <c r="EGZ51" s="126"/>
      <c r="EHA51" s="126"/>
      <c r="EHB51" s="126"/>
      <c r="EHC51" s="126"/>
      <c r="EHD51" s="126"/>
      <c r="EHE51" s="126"/>
      <c r="EHF51" s="126"/>
      <c r="EHG51" s="126"/>
      <c r="EHH51" s="126"/>
      <c r="EHI51" s="126"/>
      <c r="EHJ51" s="126"/>
      <c r="EHK51" s="126"/>
      <c r="EHL51" s="126"/>
      <c r="EHM51" s="126"/>
      <c r="EHN51" s="126"/>
      <c r="EHO51" s="126"/>
      <c r="EHP51" s="126"/>
      <c r="EHQ51" s="126"/>
      <c r="EHR51" s="126"/>
      <c r="EHS51" s="126"/>
      <c r="EHT51" s="126"/>
      <c r="EHU51" s="126"/>
      <c r="EHV51" s="126"/>
      <c r="EHW51" s="126"/>
      <c r="EHX51" s="126"/>
      <c r="EHY51" s="126"/>
      <c r="EHZ51" s="126"/>
      <c r="EIA51" s="126"/>
      <c r="EIB51" s="126"/>
      <c r="EIC51" s="126"/>
      <c r="EID51" s="126"/>
      <c r="EIE51" s="126"/>
      <c r="EIF51" s="126"/>
      <c r="EIG51" s="126"/>
      <c r="EIH51" s="126"/>
      <c r="EII51" s="126"/>
      <c r="EIJ51" s="126"/>
      <c r="EIK51" s="126"/>
      <c r="EIL51" s="126"/>
      <c r="EIM51" s="126"/>
      <c r="EIN51" s="126"/>
      <c r="EIO51" s="126"/>
      <c r="EIP51" s="126"/>
      <c r="EIQ51" s="126"/>
      <c r="EIR51" s="126"/>
      <c r="EIS51" s="126"/>
      <c r="EIT51" s="126"/>
      <c r="EIU51" s="126"/>
      <c r="EIV51" s="126"/>
      <c r="EIW51" s="126"/>
      <c r="EIX51" s="126"/>
      <c r="EIY51" s="126"/>
      <c r="EIZ51" s="126"/>
      <c r="EJA51" s="126"/>
      <c r="EJB51" s="126"/>
      <c r="EJC51" s="126"/>
      <c r="EJD51" s="126"/>
      <c r="EJE51" s="126"/>
      <c r="EJF51" s="126"/>
      <c r="EJG51" s="126"/>
      <c r="EJH51" s="126"/>
      <c r="EJI51" s="126"/>
      <c r="EJJ51" s="126"/>
      <c r="EJK51" s="126"/>
      <c r="EJL51" s="126"/>
      <c r="EJM51" s="126"/>
      <c r="EJN51" s="126"/>
      <c r="EJO51" s="126"/>
      <c r="EJP51" s="126"/>
      <c r="EJQ51" s="126"/>
      <c r="EJR51" s="126"/>
      <c r="EJS51" s="126"/>
      <c r="EJT51" s="126"/>
      <c r="EJU51" s="126"/>
      <c r="EJV51" s="126"/>
      <c r="EJW51" s="126"/>
      <c r="EJX51" s="126"/>
      <c r="EJY51" s="126"/>
      <c r="EJZ51" s="126"/>
      <c r="EKA51" s="126"/>
      <c r="EKB51" s="126"/>
      <c r="EKC51" s="126"/>
      <c r="EKD51" s="126"/>
      <c r="EKE51" s="126"/>
      <c r="EKF51" s="126"/>
      <c r="EKG51" s="126"/>
      <c r="EKH51" s="126"/>
      <c r="EKI51" s="126"/>
      <c r="EKJ51" s="126"/>
      <c r="EKK51" s="126"/>
      <c r="EKL51" s="126"/>
      <c r="EKM51" s="126"/>
      <c r="EKN51" s="126"/>
      <c r="EKO51" s="126"/>
      <c r="EKP51" s="126"/>
      <c r="EKQ51" s="126"/>
      <c r="EKR51" s="126"/>
      <c r="EKS51" s="126"/>
      <c r="EKT51" s="126"/>
      <c r="EKU51" s="126"/>
      <c r="EKV51" s="126"/>
      <c r="EKW51" s="126"/>
      <c r="EKX51" s="126"/>
      <c r="EKY51" s="126"/>
      <c r="EKZ51" s="126"/>
      <c r="ELA51" s="126"/>
      <c r="ELB51" s="126"/>
      <c r="ELC51" s="126"/>
      <c r="ELD51" s="126"/>
      <c r="ELE51" s="126"/>
      <c r="ELF51" s="126"/>
      <c r="ELG51" s="126"/>
      <c r="ELH51" s="126"/>
      <c r="ELI51" s="126"/>
      <c r="ELJ51" s="126"/>
      <c r="ELK51" s="126"/>
      <c r="ELL51" s="126"/>
      <c r="ELM51" s="126"/>
      <c r="ELN51" s="126"/>
      <c r="ELO51" s="126"/>
      <c r="ELP51" s="126"/>
      <c r="ELQ51" s="126"/>
      <c r="ELR51" s="126"/>
      <c r="ELS51" s="126"/>
      <c r="ELT51" s="126"/>
      <c r="ELU51" s="126"/>
      <c r="ELV51" s="126"/>
      <c r="ELW51" s="126"/>
      <c r="ELX51" s="126"/>
      <c r="ELY51" s="126"/>
      <c r="ELZ51" s="126"/>
      <c r="EMA51" s="126"/>
      <c r="EMB51" s="126"/>
      <c r="EMC51" s="126"/>
      <c r="EMD51" s="126"/>
      <c r="EME51" s="126"/>
      <c r="EMF51" s="126"/>
      <c r="EMG51" s="126"/>
      <c r="EMH51" s="126"/>
      <c r="EMI51" s="126"/>
      <c r="EMJ51" s="126"/>
      <c r="EMK51" s="126"/>
      <c r="EML51" s="126"/>
      <c r="EMM51" s="126"/>
      <c r="EMN51" s="126"/>
      <c r="EMO51" s="126"/>
      <c r="EMP51" s="126"/>
      <c r="EMQ51" s="126"/>
      <c r="EMR51" s="126"/>
      <c r="EMS51" s="126"/>
      <c r="EMT51" s="126"/>
      <c r="EMU51" s="126"/>
      <c r="EMV51" s="126"/>
      <c r="EMW51" s="126"/>
      <c r="EMX51" s="126"/>
      <c r="EMY51" s="126"/>
      <c r="EMZ51" s="126"/>
      <c r="ENA51" s="126"/>
      <c r="ENB51" s="126"/>
      <c r="ENC51" s="126"/>
      <c r="END51" s="126"/>
      <c r="ENE51" s="126"/>
      <c r="ENF51" s="126"/>
      <c r="ENG51" s="126"/>
      <c r="ENH51" s="126"/>
      <c r="ENI51" s="126"/>
      <c r="ENJ51" s="126"/>
      <c r="ENK51" s="126"/>
      <c r="ENL51" s="126"/>
      <c r="ENM51" s="126"/>
      <c r="ENN51" s="126"/>
      <c r="ENO51" s="126"/>
      <c r="ENP51" s="126"/>
      <c r="ENQ51" s="126"/>
      <c r="ENR51" s="126"/>
      <c r="ENS51" s="126"/>
      <c r="ENT51" s="126"/>
      <c r="ENU51" s="126"/>
      <c r="ENV51" s="126"/>
      <c r="ENW51" s="126"/>
      <c r="ENX51" s="126"/>
      <c r="ENY51" s="126"/>
      <c r="ENZ51" s="126"/>
      <c r="EOA51" s="126"/>
      <c r="EOB51" s="126"/>
      <c r="EOC51" s="126"/>
      <c r="EOD51" s="126"/>
      <c r="EOE51" s="126"/>
      <c r="EOF51" s="126"/>
      <c r="EOG51" s="126"/>
      <c r="EOH51" s="126"/>
      <c r="EOI51" s="126"/>
      <c r="EOJ51" s="126"/>
      <c r="EOK51" s="126"/>
      <c r="EOL51" s="126"/>
      <c r="EOM51" s="126"/>
      <c r="EON51" s="126"/>
      <c r="EOO51" s="126"/>
      <c r="EOP51" s="126"/>
      <c r="EOQ51" s="126"/>
      <c r="EOR51" s="126"/>
      <c r="EOS51" s="126"/>
      <c r="EOT51" s="126"/>
      <c r="EOU51" s="126"/>
      <c r="EOV51" s="126"/>
      <c r="EOW51" s="126"/>
      <c r="EOX51" s="126"/>
      <c r="EOY51" s="126"/>
      <c r="EOZ51" s="126"/>
      <c r="EPA51" s="126"/>
      <c r="EPB51" s="126"/>
      <c r="EPC51" s="126"/>
      <c r="EPD51" s="126"/>
      <c r="EPE51" s="126"/>
      <c r="EPF51" s="126"/>
      <c r="EPG51" s="126"/>
      <c r="EPH51" s="126"/>
      <c r="EPI51" s="126"/>
      <c r="EPJ51" s="126"/>
      <c r="EPK51" s="126"/>
      <c r="EPL51" s="126"/>
      <c r="EPM51" s="126"/>
      <c r="EPN51" s="126"/>
      <c r="EPO51" s="126"/>
      <c r="EPP51" s="126"/>
      <c r="EPQ51" s="126"/>
      <c r="EPR51" s="126"/>
      <c r="EPS51" s="126"/>
      <c r="EPT51" s="126"/>
      <c r="EPU51" s="126"/>
      <c r="EPV51" s="126"/>
      <c r="EPW51" s="126"/>
      <c r="EPX51" s="126"/>
      <c r="EPY51" s="126"/>
      <c r="EPZ51" s="126"/>
      <c r="EQA51" s="126"/>
      <c r="EQB51" s="126"/>
      <c r="EQC51" s="126"/>
      <c r="EQD51" s="126"/>
      <c r="EQE51" s="126"/>
      <c r="EQF51" s="126"/>
      <c r="EQG51" s="126"/>
      <c r="EQH51" s="126"/>
      <c r="EQI51" s="126"/>
      <c r="EQJ51" s="126"/>
      <c r="EQK51" s="126"/>
      <c r="EQL51" s="126"/>
      <c r="EQM51" s="126"/>
      <c r="EQN51" s="126"/>
      <c r="EQO51" s="126"/>
      <c r="EQP51" s="126"/>
      <c r="EQQ51" s="126"/>
      <c r="EQR51" s="126"/>
      <c r="EQS51" s="126"/>
      <c r="EQT51" s="126"/>
      <c r="EQU51" s="126"/>
      <c r="EQV51" s="126"/>
      <c r="EQW51" s="126"/>
      <c r="EQX51" s="126"/>
      <c r="EQY51" s="126"/>
      <c r="EQZ51" s="126"/>
      <c r="ERA51" s="126"/>
      <c r="ERB51" s="126"/>
      <c r="ERC51" s="126"/>
      <c r="ERD51" s="126"/>
      <c r="ERE51" s="126"/>
      <c r="ERF51" s="126"/>
      <c r="ERG51" s="126"/>
      <c r="ERH51" s="126"/>
      <c r="ERI51" s="126"/>
      <c r="ERJ51" s="126"/>
      <c r="ERK51" s="126"/>
      <c r="ERL51" s="126"/>
      <c r="ERM51" s="126"/>
      <c r="ERN51" s="126"/>
      <c r="ERO51" s="126"/>
      <c r="ERP51" s="126"/>
      <c r="ERQ51" s="126"/>
      <c r="ERR51" s="126"/>
      <c r="ERS51" s="126"/>
      <c r="ERT51" s="126"/>
      <c r="ERU51" s="126"/>
      <c r="ERV51" s="126"/>
      <c r="ERW51" s="126"/>
      <c r="ERX51" s="126"/>
      <c r="ERY51" s="126"/>
      <c r="ERZ51" s="126"/>
      <c r="ESA51" s="126"/>
      <c r="ESB51" s="126"/>
      <c r="ESC51" s="126"/>
      <c r="ESD51" s="126"/>
      <c r="ESE51" s="126"/>
      <c r="ESF51" s="126"/>
      <c r="ESG51" s="126"/>
      <c r="ESH51" s="126"/>
      <c r="ESI51" s="126"/>
      <c r="ESJ51" s="126"/>
      <c r="ESK51" s="126"/>
      <c r="ESL51" s="126"/>
      <c r="ESM51" s="126"/>
      <c r="ESN51" s="126"/>
      <c r="ESO51" s="126"/>
      <c r="ESP51" s="126"/>
      <c r="ESQ51" s="126"/>
      <c r="ESR51" s="126"/>
      <c r="ESS51" s="126"/>
      <c r="EST51" s="126"/>
      <c r="ESU51" s="126"/>
      <c r="ESV51" s="126"/>
      <c r="ESW51" s="126"/>
      <c r="ESX51" s="126"/>
      <c r="ESY51" s="126"/>
      <c r="ESZ51" s="126"/>
      <c r="ETA51" s="126"/>
      <c r="ETB51" s="126"/>
      <c r="ETC51" s="126"/>
      <c r="ETD51" s="126"/>
      <c r="ETE51" s="126"/>
      <c r="ETF51" s="126"/>
      <c r="ETG51" s="126"/>
      <c r="ETH51" s="126"/>
      <c r="ETI51" s="126"/>
      <c r="ETJ51" s="126"/>
      <c r="ETK51" s="126"/>
      <c r="ETL51" s="126"/>
      <c r="ETM51" s="126"/>
      <c r="ETN51" s="126"/>
      <c r="ETO51" s="126"/>
      <c r="ETP51" s="126"/>
      <c r="ETQ51" s="126"/>
      <c r="ETR51" s="126"/>
      <c r="ETS51" s="126"/>
      <c r="ETT51" s="126"/>
      <c r="ETU51" s="126"/>
      <c r="ETV51" s="126"/>
      <c r="ETW51" s="126"/>
      <c r="ETX51" s="126"/>
      <c r="ETY51" s="126"/>
      <c r="ETZ51" s="126"/>
      <c r="EUA51" s="126"/>
      <c r="EUB51" s="126"/>
      <c r="EUC51" s="126"/>
      <c r="EUD51" s="126"/>
      <c r="EUE51" s="126"/>
      <c r="EUF51" s="126"/>
      <c r="EUG51" s="126"/>
      <c r="EUH51" s="126"/>
      <c r="EUI51" s="126"/>
      <c r="EUJ51" s="126"/>
      <c r="EUK51" s="126"/>
      <c r="EUL51" s="126"/>
      <c r="EUM51" s="126"/>
      <c r="EUN51" s="126"/>
      <c r="EUO51" s="126"/>
      <c r="EUP51" s="126"/>
      <c r="EUQ51" s="126"/>
      <c r="EUR51" s="126"/>
      <c r="EUS51" s="126"/>
      <c r="EUT51" s="126"/>
      <c r="EUU51" s="126"/>
      <c r="EUV51" s="126"/>
      <c r="EUW51" s="126"/>
      <c r="EUX51" s="126"/>
      <c r="EUY51" s="126"/>
      <c r="EUZ51" s="126"/>
      <c r="EVA51" s="126"/>
      <c r="EVB51" s="126"/>
      <c r="EVC51" s="126"/>
      <c r="EVD51" s="126"/>
      <c r="EVE51" s="126"/>
      <c r="EVF51" s="126"/>
      <c r="EVG51" s="126"/>
      <c r="EVH51" s="126"/>
      <c r="EVI51" s="126"/>
      <c r="EVJ51" s="126"/>
      <c r="EVK51" s="126"/>
      <c r="EVL51" s="126"/>
      <c r="EVM51" s="126"/>
      <c r="EVN51" s="126"/>
      <c r="EVO51" s="126"/>
      <c r="EVP51" s="126"/>
      <c r="EVQ51" s="126"/>
      <c r="EVR51" s="126"/>
      <c r="EVS51" s="126"/>
      <c r="EVT51" s="126"/>
      <c r="EVU51" s="126"/>
      <c r="EVV51" s="126"/>
      <c r="EVW51" s="126"/>
      <c r="EVX51" s="126"/>
      <c r="EVY51" s="126"/>
      <c r="EVZ51" s="126"/>
      <c r="EWA51" s="126"/>
      <c r="EWB51" s="126"/>
      <c r="EWC51" s="126"/>
      <c r="EWD51" s="126"/>
      <c r="EWE51" s="126"/>
      <c r="EWF51" s="126"/>
      <c r="EWG51" s="126"/>
      <c r="EWH51" s="126"/>
      <c r="EWI51" s="126"/>
      <c r="EWJ51" s="126"/>
      <c r="EWK51" s="126"/>
      <c r="EWL51" s="126"/>
      <c r="EWM51" s="126"/>
      <c r="EWN51" s="126"/>
      <c r="EWO51" s="126"/>
      <c r="EWP51" s="126"/>
      <c r="EWQ51" s="126"/>
      <c r="EWR51" s="126"/>
      <c r="EWS51" s="126"/>
      <c r="EWT51" s="126"/>
      <c r="EWU51" s="126"/>
      <c r="EWV51" s="126"/>
      <c r="EWW51" s="126"/>
      <c r="EWX51" s="126"/>
      <c r="EWY51" s="126"/>
      <c r="EWZ51" s="126"/>
      <c r="EXA51" s="126"/>
      <c r="EXB51" s="126"/>
      <c r="EXC51" s="126"/>
      <c r="EXD51" s="126"/>
      <c r="EXE51" s="126"/>
      <c r="EXF51" s="126"/>
      <c r="EXG51" s="126"/>
      <c r="EXH51" s="126"/>
      <c r="EXI51" s="126"/>
      <c r="EXJ51" s="126"/>
      <c r="EXK51" s="126"/>
      <c r="EXL51" s="126"/>
      <c r="EXM51" s="126"/>
      <c r="EXN51" s="126"/>
      <c r="EXO51" s="126"/>
      <c r="EXP51" s="126"/>
      <c r="EXQ51" s="126"/>
      <c r="EXR51" s="126"/>
      <c r="EXS51" s="126"/>
      <c r="EXT51" s="126"/>
      <c r="EXU51" s="126"/>
      <c r="EXV51" s="126"/>
      <c r="EXW51" s="126"/>
      <c r="EXX51" s="126"/>
      <c r="EXY51" s="126"/>
      <c r="EXZ51" s="126"/>
      <c r="EYA51" s="126"/>
      <c r="EYB51" s="126"/>
      <c r="EYC51" s="126"/>
      <c r="EYD51" s="126"/>
      <c r="EYE51" s="126"/>
      <c r="EYF51" s="126"/>
      <c r="EYG51" s="126"/>
      <c r="EYH51" s="126"/>
      <c r="EYI51" s="126"/>
      <c r="EYJ51" s="126"/>
      <c r="EYK51" s="126"/>
      <c r="EYL51" s="126"/>
      <c r="EYM51" s="126"/>
      <c r="EYN51" s="126"/>
      <c r="EYO51" s="126"/>
      <c r="EYP51" s="126"/>
      <c r="EYQ51" s="126"/>
      <c r="EYR51" s="126"/>
      <c r="EYS51" s="126"/>
      <c r="EYT51" s="126"/>
      <c r="EYU51" s="126"/>
      <c r="EYV51" s="126"/>
      <c r="EYW51" s="126"/>
      <c r="EYX51" s="126"/>
      <c r="EYY51" s="126"/>
      <c r="EYZ51" s="126"/>
      <c r="EZA51" s="126"/>
      <c r="EZB51" s="126"/>
      <c r="EZC51" s="126"/>
      <c r="EZD51" s="126"/>
      <c r="EZE51" s="126"/>
      <c r="EZF51" s="126"/>
      <c r="EZG51" s="126"/>
      <c r="EZH51" s="126"/>
      <c r="EZI51" s="126"/>
      <c r="EZJ51" s="126"/>
      <c r="EZK51" s="126"/>
      <c r="EZL51" s="126"/>
      <c r="EZM51" s="126"/>
      <c r="EZN51" s="126"/>
      <c r="EZO51" s="126"/>
      <c r="EZP51" s="126"/>
      <c r="EZQ51" s="126"/>
      <c r="EZR51" s="126"/>
      <c r="EZS51" s="126"/>
      <c r="EZT51" s="126"/>
      <c r="EZU51" s="126"/>
      <c r="EZV51" s="126"/>
      <c r="EZW51" s="126"/>
      <c r="EZX51" s="126"/>
      <c r="EZY51" s="126"/>
      <c r="EZZ51" s="126"/>
      <c r="FAA51" s="126"/>
      <c r="FAB51" s="126"/>
      <c r="FAC51" s="126"/>
      <c r="FAD51" s="126"/>
      <c r="FAE51" s="126"/>
      <c r="FAF51" s="126"/>
      <c r="FAG51" s="126"/>
      <c r="FAH51" s="126"/>
      <c r="FAI51" s="126"/>
      <c r="FAJ51" s="126"/>
      <c r="FAK51" s="126"/>
      <c r="FAL51" s="126"/>
      <c r="FAM51" s="126"/>
      <c r="FAN51" s="126"/>
      <c r="FAO51" s="126"/>
      <c r="FAP51" s="126"/>
      <c r="FAQ51" s="126"/>
      <c r="FAR51" s="126"/>
      <c r="FAS51" s="126"/>
      <c r="FAT51" s="126"/>
      <c r="FAU51" s="126"/>
      <c r="FAV51" s="126"/>
      <c r="FAW51" s="126"/>
      <c r="FAX51" s="126"/>
      <c r="FAY51" s="126"/>
      <c r="FAZ51" s="126"/>
      <c r="FBA51" s="126"/>
      <c r="FBB51" s="126"/>
      <c r="FBC51" s="126"/>
      <c r="FBD51" s="126"/>
      <c r="FBE51" s="126"/>
      <c r="FBF51" s="126"/>
      <c r="FBG51" s="126"/>
      <c r="FBH51" s="126"/>
      <c r="FBI51" s="126"/>
      <c r="FBJ51" s="126"/>
      <c r="FBK51" s="126"/>
      <c r="FBL51" s="126"/>
      <c r="FBM51" s="126"/>
      <c r="FBN51" s="126"/>
      <c r="FBO51" s="126"/>
      <c r="FBP51" s="126"/>
      <c r="FBQ51" s="126"/>
      <c r="FBR51" s="126"/>
      <c r="FBS51" s="126"/>
      <c r="FBT51" s="126"/>
      <c r="FBU51" s="126"/>
      <c r="FBV51" s="126"/>
      <c r="FBW51" s="126"/>
      <c r="FBX51" s="126"/>
      <c r="FBY51" s="126"/>
      <c r="FBZ51" s="126"/>
      <c r="FCA51" s="126"/>
      <c r="FCB51" s="126"/>
      <c r="FCC51" s="126"/>
      <c r="FCD51" s="126"/>
      <c r="FCE51" s="126"/>
      <c r="FCF51" s="126"/>
      <c r="FCG51" s="126"/>
      <c r="FCH51" s="126"/>
      <c r="FCI51" s="126"/>
      <c r="FCJ51" s="126"/>
      <c r="FCK51" s="126"/>
      <c r="FCL51" s="126"/>
      <c r="FCM51" s="126"/>
      <c r="FCN51" s="126"/>
      <c r="FCO51" s="126"/>
      <c r="FCP51" s="126"/>
      <c r="FCQ51" s="126"/>
      <c r="FCR51" s="126"/>
      <c r="FCS51" s="126"/>
      <c r="FCT51" s="126"/>
      <c r="FCU51" s="126"/>
      <c r="FCV51" s="126"/>
      <c r="FCW51" s="126"/>
      <c r="FCX51" s="126"/>
      <c r="FCY51" s="126"/>
      <c r="FCZ51" s="126"/>
      <c r="FDA51" s="126"/>
      <c r="FDB51" s="126"/>
      <c r="FDC51" s="126"/>
      <c r="FDD51" s="126"/>
      <c r="FDE51" s="126"/>
      <c r="FDF51" s="126"/>
      <c r="FDG51" s="126"/>
      <c r="FDH51" s="126"/>
      <c r="FDI51" s="126"/>
      <c r="FDJ51" s="126"/>
      <c r="FDK51" s="126"/>
      <c r="FDL51" s="126"/>
      <c r="FDM51" s="126"/>
      <c r="FDN51" s="126"/>
      <c r="FDO51" s="126"/>
      <c r="FDP51" s="126"/>
      <c r="FDQ51" s="126"/>
      <c r="FDR51" s="126"/>
      <c r="FDS51" s="126"/>
      <c r="FDT51" s="126"/>
      <c r="FDU51" s="126"/>
      <c r="FDV51" s="126"/>
      <c r="FDW51" s="126"/>
      <c r="FDX51" s="126"/>
      <c r="FDY51" s="126"/>
      <c r="FDZ51" s="126"/>
      <c r="FEA51" s="126"/>
      <c r="FEB51" s="126"/>
      <c r="FEC51" s="126"/>
      <c r="FED51" s="126"/>
      <c r="FEE51" s="126"/>
      <c r="FEF51" s="126"/>
      <c r="FEG51" s="126"/>
      <c r="FEH51" s="126"/>
      <c r="FEI51" s="126"/>
      <c r="FEJ51" s="126"/>
      <c r="FEK51" s="126"/>
      <c r="FEL51" s="126"/>
      <c r="FEM51" s="126"/>
      <c r="FEN51" s="126"/>
      <c r="FEO51" s="126"/>
      <c r="FEP51" s="126"/>
      <c r="FEQ51" s="126"/>
      <c r="FER51" s="126"/>
      <c r="FES51" s="126"/>
      <c r="FET51" s="126"/>
      <c r="FEU51" s="126"/>
      <c r="FEV51" s="126"/>
      <c r="FEW51" s="126"/>
      <c r="FEX51" s="126"/>
      <c r="FEY51" s="126"/>
      <c r="FEZ51" s="126"/>
      <c r="FFA51" s="126"/>
      <c r="FFB51" s="126"/>
      <c r="FFC51" s="126"/>
      <c r="FFD51" s="126"/>
      <c r="FFE51" s="126"/>
      <c r="FFF51" s="126"/>
      <c r="FFG51" s="126"/>
      <c r="FFH51" s="126"/>
      <c r="FFI51" s="126"/>
      <c r="FFJ51" s="126"/>
      <c r="FFK51" s="126"/>
      <c r="FFL51" s="126"/>
      <c r="FFM51" s="126"/>
      <c r="FFN51" s="126"/>
      <c r="FFO51" s="126"/>
      <c r="FFP51" s="126"/>
      <c r="FFQ51" s="126"/>
      <c r="FFR51" s="126"/>
      <c r="FFS51" s="126"/>
      <c r="FFT51" s="126"/>
      <c r="FFU51" s="126"/>
      <c r="FFV51" s="126"/>
      <c r="FFW51" s="126"/>
      <c r="FFX51" s="126"/>
      <c r="FFY51" s="126"/>
      <c r="FFZ51" s="126"/>
      <c r="FGA51" s="126"/>
      <c r="FGB51" s="126"/>
      <c r="FGC51" s="126"/>
      <c r="FGD51" s="126"/>
      <c r="FGE51" s="126"/>
      <c r="FGF51" s="126"/>
      <c r="FGG51" s="126"/>
      <c r="FGH51" s="126"/>
      <c r="FGI51" s="126"/>
      <c r="FGJ51" s="126"/>
      <c r="FGK51" s="126"/>
      <c r="FGL51" s="126"/>
      <c r="FGM51" s="126"/>
      <c r="FGN51" s="126"/>
      <c r="FGO51" s="126"/>
      <c r="FGP51" s="126"/>
      <c r="FGQ51" s="126"/>
      <c r="FGR51" s="126"/>
      <c r="FGS51" s="126"/>
      <c r="FGT51" s="126"/>
      <c r="FGU51" s="126"/>
      <c r="FGV51" s="126"/>
      <c r="FGW51" s="126"/>
      <c r="FGX51" s="126"/>
      <c r="FGY51" s="126"/>
      <c r="FGZ51" s="126"/>
      <c r="FHA51" s="126"/>
      <c r="FHB51" s="126"/>
      <c r="FHC51" s="126"/>
      <c r="FHD51" s="126"/>
      <c r="FHE51" s="126"/>
      <c r="FHF51" s="126"/>
      <c r="FHG51" s="126"/>
      <c r="FHH51" s="126"/>
      <c r="FHI51" s="126"/>
      <c r="FHJ51" s="126"/>
      <c r="FHK51" s="126"/>
      <c r="FHL51" s="126"/>
      <c r="FHM51" s="126"/>
      <c r="FHN51" s="126"/>
      <c r="FHO51" s="126"/>
      <c r="FHP51" s="126"/>
      <c r="FHQ51" s="126"/>
      <c r="FHR51" s="126"/>
      <c r="FHS51" s="126"/>
      <c r="FHT51" s="126"/>
      <c r="FHU51" s="126"/>
      <c r="FHV51" s="126"/>
      <c r="FHW51" s="126"/>
      <c r="FHX51" s="126"/>
      <c r="FHY51" s="126"/>
      <c r="FHZ51" s="126"/>
      <c r="FIA51" s="126"/>
      <c r="FIB51" s="126"/>
      <c r="FIC51" s="126"/>
      <c r="FID51" s="126"/>
      <c r="FIE51" s="126"/>
      <c r="FIF51" s="126"/>
      <c r="FIG51" s="126"/>
      <c r="FIH51" s="126"/>
      <c r="FII51" s="126"/>
      <c r="FIJ51" s="126"/>
      <c r="FIK51" s="126"/>
      <c r="FIL51" s="126"/>
      <c r="FIM51" s="126"/>
      <c r="FIN51" s="126"/>
      <c r="FIO51" s="126"/>
      <c r="FIP51" s="126"/>
      <c r="FIQ51" s="126"/>
      <c r="FIR51" s="126"/>
      <c r="FIS51" s="126"/>
      <c r="FIT51" s="126"/>
      <c r="FIU51" s="126"/>
      <c r="FIV51" s="126"/>
      <c r="FIW51" s="126"/>
      <c r="FIX51" s="126"/>
      <c r="FIY51" s="126"/>
      <c r="FIZ51" s="126"/>
      <c r="FJA51" s="126"/>
      <c r="FJB51" s="126"/>
      <c r="FJC51" s="126"/>
      <c r="FJD51" s="126"/>
      <c r="FJE51" s="126"/>
      <c r="FJF51" s="126"/>
      <c r="FJG51" s="126"/>
      <c r="FJH51" s="126"/>
      <c r="FJI51" s="126"/>
      <c r="FJJ51" s="126"/>
      <c r="FJK51" s="126"/>
      <c r="FJL51" s="126"/>
      <c r="FJM51" s="126"/>
      <c r="FJN51" s="126"/>
      <c r="FJO51" s="126"/>
      <c r="FJP51" s="126"/>
      <c r="FJQ51" s="126"/>
      <c r="FJR51" s="126"/>
      <c r="FJS51" s="126"/>
      <c r="FJT51" s="126"/>
      <c r="FJU51" s="126"/>
      <c r="FJV51" s="126"/>
      <c r="FJW51" s="126"/>
      <c r="FJX51" s="126"/>
      <c r="FJY51" s="126"/>
      <c r="FJZ51" s="126"/>
      <c r="FKA51" s="126"/>
      <c r="FKB51" s="126"/>
      <c r="FKC51" s="126"/>
      <c r="FKD51" s="126"/>
      <c r="FKE51" s="126"/>
      <c r="FKF51" s="126"/>
      <c r="FKG51" s="126"/>
      <c r="FKH51" s="126"/>
      <c r="FKI51" s="126"/>
      <c r="FKJ51" s="126"/>
      <c r="FKK51" s="126"/>
      <c r="FKL51" s="126"/>
      <c r="FKM51" s="126"/>
      <c r="FKN51" s="126"/>
      <c r="FKO51" s="126"/>
      <c r="FKP51" s="126"/>
      <c r="FKQ51" s="126"/>
      <c r="FKR51" s="126"/>
      <c r="FKS51" s="126"/>
      <c r="FKT51" s="126"/>
      <c r="FKU51" s="126"/>
      <c r="FKV51" s="126"/>
      <c r="FKW51" s="126"/>
      <c r="FKX51" s="126"/>
      <c r="FKY51" s="126"/>
      <c r="FKZ51" s="126"/>
      <c r="FLA51" s="126"/>
      <c r="FLB51" s="126"/>
      <c r="FLC51" s="126"/>
      <c r="FLD51" s="126"/>
      <c r="FLE51" s="126"/>
      <c r="FLF51" s="126"/>
      <c r="FLG51" s="126"/>
      <c r="FLH51" s="126"/>
      <c r="FLI51" s="126"/>
      <c r="FLJ51" s="126"/>
      <c r="FLK51" s="126"/>
      <c r="FLL51" s="126"/>
      <c r="FLM51" s="126"/>
      <c r="FLN51" s="126"/>
      <c r="FLO51" s="126"/>
      <c r="FLP51" s="126"/>
      <c r="FLQ51" s="126"/>
      <c r="FLR51" s="126"/>
      <c r="FLS51" s="126"/>
      <c r="FLT51" s="126"/>
      <c r="FLU51" s="126"/>
      <c r="FLV51" s="126"/>
      <c r="FLW51" s="126"/>
      <c r="FLX51" s="126"/>
      <c r="FLY51" s="126"/>
      <c r="FLZ51" s="126"/>
      <c r="FMA51" s="126"/>
      <c r="FMB51" s="126"/>
      <c r="FMC51" s="126"/>
      <c r="FMD51" s="126"/>
      <c r="FME51" s="126"/>
      <c r="FMF51" s="126"/>
      <c r="FMG51" s="126"/>
      <c r="FMH51" s="126"/>
      <c r="FMI51" s="126"/>
      <c r="FMJ51" s="126"/>
      <c r="FMK51" s="126"/>
      <c r="FML51" s="126"/>
      <c r="FMM51" s="126"/>
      <c r="FMN51" s="126"/>
      <c r="FMO51" s="126"/>
      <c r="FMP51" s="126"/>
      <c r="FMQ51" s="126"/>
      <c r="FMR51" s="126"/>
      <c r="FMS51" s="126"/>
      <c r="FMT51" s="126"/>
      <c r="FMU51" s="126"/>
      <c r="FMV51" s="126"/>
      <c r="FMW51" s="126"/>
      <c r="FMX51" s="126"/>
      <c r="FMY51" s="126"/>
      <c r="FMZ51" s="126"/>
      <c r="FNA51" s="126"/>
      <c r="FNB51" s="126"/>
      <c r="FNC51" s="126"/>
      <c r="FND51" s="126"/>
      <c r="FNE51" s="126"/>
      <c r="FNF51" s="126"/>
      <c r="FNG51" s="126"/>
      <c r="FNH51" s="126"/>
      <c r="FNI51" s="126"/>
      <c r="FNJ51" s="126"/>
      <c r="FNK51" s="126"/>
      <c r="FNL51" s="126"/>
      <c r="FNM51" s="126"/>
      <c r="FNN51" s="126"/>
      <c r="FNO51" s="126"/>
      <c r="FNP51" s="126"/>
      <c r="FNQ51" s="126"/>
      <c r="FNR51" s="126"/>
      <c r="FNS51" s="126"/>
      <c r="FNT51" s="126"/>
      <c r="FNU51" s="126"/>
      <c r="FNV51" s="126"/>
      <c r="FNW51" s="126"/>
      <c r="FNX51" s="126"/>
      <c r="FNY51" s="126"/>
      <c r="FNZ51" s="126"/>
      <c r="FOA51" s="126"/>
      <c r="FOB51" s="126"/>
      <c r="FOC51" s="126"/>
      <c r="FOD51" s="126"/>
      <c r="FOE51" s="126"/>
      <c r="FOF51" s="126"/>
      <c r="FOG51" s="126"/>
      <c r="FOH51" s="126"/>
      <c r="FOI51" s="126"/>
      <c r="FOJ51" s="126"/>
      <c r="FOK51" s="126"/>
      <c r="FOL51" s="126"/>
      <c r="FOM51" s="126"/>
      <c r="FON51" s="126"/>
      <c r="FOO51" s="126"/>
      <c r="FOP51" s="126"/>
      <c r="FOQ51" s="126"/>
      <c r="FOR51" s="126"/>
      <c r="FOS51" s="126"/>
      <c r="FOT51" s="126"/>
      <c r="FOU51" s="126"/>
      <c r="FOV51" s="126"/>
      <c r="FOW51" s="126"/>
      <c r="FOX51" s="126"/>
      <c r="FOY51" s="126"/>
      <c r="FOZ51" s="126"/>
      <c r="FPA51" s="126"/>
      <c r="FPB51" s="126"/>
      <c r="FPC51" s="126"/>
      <c r="FPD51" s="126"/>
      <c r="FPE51" s="126"/>
      <c r="FPF51" s="126"/>
      <c r="FPG51" s="126"/>
      <c r="FPH51" s="126"/>
      <c r="FPI51" s="126"/>
      <c r="FPJ51" s="126"/>
      <c r="FPK51" s="126"/>
      <c r="FPL51" s="126"/>
      <c r="FPM51" s="126"/>
      <c r="FPN51" s="126"/>
      <c r="FPO51" s="126"/>
      <c r="FPP51" s="126"/>
      <c r="FPQ51" s="126"/>
      <c r="FPR51" s="126"/>
      <c r="FPS51" s="126"/>
      <c r="FPT51" s="126"/>
      <c r="FPU51" s="126"/>
      <c r="FPV51" s="126"/>
      <c r="FPW51" s="126"/>
      <c r="FPX51" s="126"/>
      <c r="FPY51" s="126"/>
      <c r="FPZ51" s="126"/>
      <c r="FQA51" s="126"/>
      <c r="FQB51" s="126"/>
      <c r="FQC51" s="126"/>
      <c r="FQD51" s="126"/>
      <c r="FQE51" s="126"/>
      <c r="FQF51" s="126"/>
      <c r="FQG51" s="126"/>
      <c r="FQH51" s="126"/>
      <c r="FQI51" s="126"/>
      <c r="FQJ51" s="126"/>
      <c r="FQK51" s="126"/>
      <c r="FQL51" s="126"/>
      <c r="FQM51" s="126"/>
      <c r="FQN51" s="126"/>
      <c r="FQO51" s="126"/>
      <c r="FQP51" s="126"/>
      <c r="FQQ51" s="126"/>
      <c r="FQR51" s="126"/>
      <c r="FQS51" s="126"/>
      <c r="FQT51" s="126"/>
      <c r="FQU51" s="126"/>
      <c r="FQV51" s="126"/>
      <c r="FQW51" s="126"/>
      <c r="FQX51" s="126"/>
      <c r="FQY51" s="126"/>
      <c r="FQZ51" s="126"/>
      <c r="FRA51" s="126"/>
      <c r="FRB51" s="126"/>
      <c r="FRC51" s="126"/>
      <c r="FRD51" s="126"/>
      <c r="FRE51" s="126"/>
      <c r="FRF51" s="126"/>
      <c r="FRG51" s="126"/>
      <c r="FRH51" s="126"/>
      <c r="FRI51" s="126"/>
      <c r="FRJ51" s="126"/>
      <c r="FRK51" s="126"/>
      <c r="FRL51" s="126"/>
      <c r="FRM51" s="126"/>
      <c r="FRN51" s="126"/>
      <c r="FRO51" s="126"/>
      <c r="FRP51" s="126"/>
      <c r="FRQ51" s="126"/>
      <c r="FRR51" s="126"/>
      <c r="FRS51" s="126"/>
      <c r="FRT51" s="126"/>
      <c r="FRU51" s="126"/>
      <c r="FRV51" s="126"/>
      <c r="FRW51" s="126"/>
      <c r="FRX51" s="126"/>
      <c r="FRY51" s="126"/>
      <c r="FRZ51" s="126"/>
      <c r="FSA51" s="126"/>
      <c r="FSB51" s="126"/>
      <c r="FSC51" s="126"/>
      <c r="FSD51" s="126"/>
      <c r="FSE51" s="126"/>
      <c r="FSF51" s="126"/>
      <c r="FSG51" s="126"/>
      <c r="FSH51" s="126"/>
      <c r="FSI51" s="126"/>
      <c r="FSJ51" s="126"/>
      <c r="FSK51" s="126"/>
      <c r="FSL51" s="126"/>
      <c r="FSM51" s="126"/>
      <c r="FSN51" s="126"/>
      <c r="FSO51" s="126"/>
      <c r="FSP51" s="126"/>
      <c r="FSQ51" s="126"/>
      <c r="FSR51" s="126"/>
      <c r="FSS51" s="126"/>
      <c r="FST51" s="126"/>
      <c r="FSU51" s="126"/>
      <c r="FSV51" s="126"/>
      <c r="FSW51" s="126"/>
      <c r="FSX51" s="126"/>
      <c r="FSY51" s="126"/>
      <c r="FSZ51" s="126"/>
      <c r="FTA51" s="126"/>
      <c r="FTB51" s="126"/>
      <c r="FTC51" s="126"/>
      <c r="FTD51" s="126"/>
      <c r="FTE51" s="126"/>
      <c r="FTF51" s="126"/>
      <c r="FTG51" s="126"/>
      <c r="FTH51" s="126"/>
      <c r="FTI51" s="126"/>
      <c r="FTJ51" s="126"/>
      <c r="FTK51" s="126"/>
      <c r="FTL51" s="126"/>
      <c r="FTM51" s="126"/>
      <c r="FTN51" s="126"/>
      <c r="FTO51" s="126"/>
      <c r="FTP51" s="126"/>
      <c r="FTQ51" s="126"/>
      <c r="FTR51" s="126"/>
      <c r="FTS51" s="126"/>
      <c r="FTT51" s="126"/>
      <c r="FTU51" s="126"/>
      <c r="FTV51" s="126"/>
      <c r="FTW51" s="126"/>
      <c r="FTX51" s="126"/>
      <c r="FTY51" s="126"/>
      <c r="FTZ51" s="126"/>
      <c r="FUA51" s="126"/>
      <c r="FUB51" s="126"/>
      <c r="FUC51" s="126"/>
      <c r="FUD51" s="126"/>
      <c r="FUE51" s="126"/>
      <c r="FUF51" s="126"/>
      <c r="FUG51" s="126"/>
      <c r="FUH51" s="126"/>
      <c r="FUI51" s="126"/>
      <c r="FUJ51" s="126"/>
      <c r="FUK51" s="126"/>
      <c r="FUL51" s="126"/>
      <c r="FUM51" s="126"/>
      <c r="FUN51" s="126"/>
      <c r="FUO51" s="126"/>
      <c r="FUP51" s="126"/>
      <c r="FUQ51" s="126"/>
      <c r="FUR51" s="126"/>
      <c r="FUS51" s="126"/>
      <c r="FUT51" s="126"/>
      <c r="FUU51" s="126"/>
      <c r="FUV51" s="126"/>
      <c r="FUW51" s="126"/>
      <c r="FUX51" s="126"/>
      <c r="FUY51" s="126"/>
      <c r="FUZ51" s="126"/>
      <c r="FVA51" s="126"/>
      <c r="FVB51" s="126"/>
      <c r="FVC51" s="126"/>
      <c r="FVD51" s="126"/>
      <c r="FVE51" s="126"/>
      <c r="FVF51" s="126"/>
      <c r="FVG51" s="126"/>
      <c r="FVH51" s="126"/>
      <c r="FVI51" s="126"/>
      <c r="FVJ51" s="126"/>
      <c r="FVK51" s="126"/>
      <c r="FVL51" s="126"/>
      <c r="FVM51" s="126"/>
      <c r="FVN51" s="126"/>
      <c r="FVO51" s="126"/>
      <c r="FVP51" s="126"/>
      <c r="FVQ51" s="126"/>
      <c r="FVR51" s="126"/>
      <c r="FVS51" s="126"/>
      <c r="FVT51" s="126"/>
      <c r="FVU51" s="126"/>
      <c r="FVV51" s="126"/>
      <c r="FVW51" s="126"/>
      <c r="FVX51" s="126"/>
      <c r="FVY51" s="126"/>
      <c r="FVZ51" s="126"/>
      <c r="FWA51" s="126"/>
      <c r="FWB51" s="126"/>
      <c r="FWC51" s="126"/>
      <c r="FWD51" s="126"/>
      <c r="FWE51" s="126"/>
      <c r="FWF51" s="126"/>
      <c r="FWG51" s="126"/>
      <c r="FWH51" s="126"/>
      <c r="FWI51" s="126"/>
      <c r="FWJ51" s="126"/>
      <c r="FWK51" s="126"/>
      <c r="FWL51" s="126"/>
      <c r="FWM51" s="126"/>
      <c r="FWN51" s="126"/>
      <c r="FWO51" s="126"/>
      <c r="FWP51" s="126"/>
      <c r="FWQ51" s="126"/>
      <c r="FWR51" s="126"/>
      <c r="FWS51" s="126"/>
      <c r="FWT51" s="126"/>
      <c r="FWU51" s="126"/>
      <c r="FWV51" s="126"/>
      <c r="FWW51" s="126"/>
      <c r="FWX51" s="126"/>
      <c r="FWY51" s="126"/>
      <c r="FWZ51" s="126"/>
      <c r="FXA51" s="126"/>
      <c r="FXB51" s="126"/>
      <c r="FXC51" s="126"/>
      <c r="FXD51" s="126"/>
      <c r="FXE51" s="126"/>
      <c r="FXF51" s="126"/>
      <c r="FXG51" s="126"/>
      <c r="FXH51" s="126"/>
      <c r="FXI51" s="126"/>
      <c r="FXJ51" s="126"/>
      <c r="FXK51" s="126"/>
      <c r="FXL51" s="126"/>
      <c r="FXM51" s="126"/>
      <c r="FXN51" s="126"/>
      <c r="FXO51" s="126"/>
      <c r="FXP51" s="126"/>
      <c r="FXQ51" s="126"/>
      <c r="FXR51" s="126"/>
      <c r="FXS51" s="126"/>
      <c r="FXT51" s="126"/>
      <c r="FXU51" s="126"/>
      <c r="FXV51" s="126"/>
      <c r="FXW51" s="126"/>
      <c r="FXX51" s="126"/>
      <c r="FXY51" s="126"/>
      <c r="FXZ51" s="126"/>
      <c r="FYA51" s="126"/>
      <c r="FYB51" s="126"/>
      <c r="FYC51" s="126"/>
      <c r="FYD51" s="126"/>
      <c r="FYE51" s="126"/>
      <c r="FYF51" s="126"/>
      <c r="FYG51" s="126"/>
      <c r="FYH51" s="126"/>
      <c r="FYI51" s="126"/>
      <c r="FYJ51" s="126"/>
      <c r="FYK51" s="126"/>
      <c r="FYL51" s="126"/>
      <c r="FYM51" s="126"/>
      <c r="FYN51" s="126"/>
      <c r="FYO51" s="126"/>
      <c r="FYP51" s="126"/>
      <c r="FYQ51" s="126"/>
      <c r="FYR51" s="126"/>
      <c r="FYS51" s="126"/>
      <c r="FYT51" s="126"/>
      <c r="FYU51" s="126"/>
      <c r="FYV51" s="126"/>
      <c r="FYW51" s="126"/>
      <c r="FYX51" s="126"/>
      <c r="FYY51" s="126"/>
      <c r="FYZ51" s="126"/>
      <c r="FZA51" s="126"/>
      <c r="FZB51" s="126"/>
      <c r="FZC51" s="126"/>
      <c r="FZD51" s="126"/>
      <c r="FZE51" s="126"/>
      <c r="FZF51" s="126"/>
      <c r="FZG51" s="126"/>
      <c r="FZH51" s="126"/>
      <c r="FZI51" s="126"/>
      <c r="FZJ51" s="126"/>
      <c r="FZK51" s="126"/>
      <c r="FZL51" s="126"/>
      <c r="FZM51" s="126"/>
      <c r="FZN51" s="126"/>
      <c r="FZO51" s="126"/>
      <c r="FZP51" s="126"/>
      <c r="FZQ51" s="126"/>
      <c r="FZR51" s="126"/>
      <c r="FZS51" s="126"/>
      <c r="FZT51" s="126"/>
      <c r="FZU51" s="126"/>
      <c r="FZV51" s="126"/>
      <c r="FZW51" s="126"/>
      <c r="FZX51" s="126"/>
      <c r="FZY51" s="126"/>
      <c r="FZZ51" s="126"/>
      <c r="GAA51" s="126"/>
      <c r="GAB51" s="126"/>
      <c r="GAC51" s="126"/>
      <c r="GAD51" s="126"/>
      <c r="GAE51" s="126"/>
      <c r="GAF51" s="126"/>
      <c r="GAG51" s="126"/>
      <c r="GAH51" s="126"/>
      <c r="GAI51" s="126"/>
      <c r="GAJ51" s="126"/>
      <c r="GAK51" s="126"/>
      <c r="GAL51" s="126"/>
      <c r="GAM51" s="126"/>
      <c r="GAN51" s="126"/>
      <c r="GAO51" s="126"/>
      <c r="GAP51" s="126"/>
      <c r="GAQ51" s="126"/>
      <c r="GAR51" s="126"/>
      <c r="GAS51" s="126"/>
      <c r="GAT51" s="126"/>
      <c r="GAU51" s="126"/>
      <c r="GAV51" s="126"/>
      <c r="GAW51" s="126"/>
      <c r="GAX51" s="126"/>
      <c r="GAY51" s="126"/>
      <c r="GAZ51" s="126"/>
      <c r="GBA51" s="126"/>
      <c r="GBB51" s="126"/>
      <c r="GBC51" s="126"/>
      <c r="GBD51" s="126"/>
      <c r="GBE51" s="126"/>
      <c r="GBF51" s="126"/>
      <c r="GBG51" s="126"/>
      <c r="GBH51" s="126"/>
      <c r="GBI51" s="126"/>
      <c r="GBJ51" s="126"/>
      <c r="GBK51" s="126"/>
      <c r="GBL51" s="126"/>
      <c r="GBM51" s="126"/>
      <c r="GBN51" s="126"/>
      <c r="GBO51" s="126"/>
      <c r="GBP51" s="126"/>
      <c r="GBQ51" s="126"/>
      <c r="GBR51" s="126"/>
      <c r="GBS51" s="126"/>
      <c r="GBT51" s="126"/>
      <c r="GBU51" s="126"/>
      <c r="GBV51" s="126"/>
      <c r="GBW51" s="126"/>
      <c r="GBX51" s="126"/>
      <c r="GBY51" s="126"/>
      <c r="GBZ51" s="126"/>
      <c r="GCA51" s="126"/>
      <c r="GCB51" s="126"/>
      <c r="GCC51" s="126"/>
      <c r="GCD51" s="126"/>
      <c r="GCE51" s="126"/>
      <c r="GCF51" s="126"/>
      <c r="GCG51" s="126"/>
      <c r="GCH51" s="126"/>
      <c r="GCI51" s="126"/>
      <c r="GCJ51" s="126"/>
      <c r="GCK51" s="126"/>
      <c r="GCL51" s="126"/>
      <c r="GCM51" s="126"/>
      <c r="GCN51" s="126"/>
      <c r="GCO51" s="126"/>
      <c r="GCP51" s="126"/>
      <c r="GCQ51" s="126"/>
      <c r="GCR51" s="126"/>
      <c r="GCS51" s="126"/>
      <c r="GCT51" s="126"/>
      <c r="GCU51" s="126"/>
      <c r="GCV51" s="126"/>
      <c r="GCW51" s="126"/>
      <c r="GCX51" s="126"/>
      <c r="GCY51" s="126"/>
      <c r="GCZ51" s="126"/>
      <c r="GDA51" s="126"/>
      <c r="GDB51" s="126"/>
      <c r="GDC51" s="126"/>
      <c r="GDD51" s="126"/>
      <c r="GDE51" s="126"/>
      <c r="GDF51" s="126"/>
      <c r="GDG51" s="126"/>
      <c r="GDH51" s="126"/>
      <c r="GDI51" s="126"/>
      <c r="GDJ51" s="126"/>
      <c r="GDK51" s="126"/>
      <c r="GDL51" s="126"/>
      <c r="GDM51" s="126"/>
      <c r="GDN51" s="126"/>
      <c r="GDO51" s="126"/>
      <c r="GDP51" s="126"/>
      <c r="GDQ51" s="126"/>
      <c r="GDR51" s="126"/>
      <c r="GDS51" s="126"/>
      <c r="GDT51" s="126"/>
      <c r="GDU51" s="126"/>
      <c r="GDV51" s="126"/>
      <c r="GDW51" s="126"/>
      <c r="GDX51" s="126"/>
      <c r="GDY51" s="126"/>
      <c r="GDZ51" s="126"/>
      <c r="GEA51" s="126"/>
      <c r="GEB51" s="126"/>
      <c r="GEC51" s="126"/>
      <c r="GED51" s="126"/>
      <c r="GEE51" s="126"/>
      <c r="GEF51" s="126"/>
      <c r="GEG51" s="126"/>
      <c r="GEH51" s="126"/>
      <c r="GEI51" s="126"/>
      <c r="GEJ51" s="126"/>
      <c r="GEK51" s="126"/>
      <c r="GEL51" s="126"/>
      <c r="GEM51" s="126"/>
      <c r="GEN51" s="126"/>
      <c r="GEO51" s="126"/>
      <c r="GEP51" s="126"/>
      <c r="GEQ51" s="126"/>
      <c r="GER51" s="126"/>
      <c r="GES51" s="126"/>
      <c r="GET51" s="126"/>
      <c r="GEU51" s="126"/>
      <c r="GEV51" s="126"/>
      <c r="GEW51" s="126"/>
      <c r="GEX51" s="126"/>
      <c r="GEY51" s="126"/>
      <c r="GEZ51" s="126"/>
      <c r="GFA51" s="126"/>
      <c r="GFB51" s="126"/>
      <c r="GFC51" s="126"/>
      <c r="GFD51" s="126"/>
      <c r="GFE51" s="126"/>
      <c r="GFF51" s="126"/>
      <c r="GFG51" s="126"/>
      <c r="GFH51" s="126"/>
      <c r="GFI51" s="126"/>
      <c r="GFJ51" s="126"/>
      <c r="GFK51" s="126"/>
      <c r="GFL51" s="126"/>
      <c r="GFM51" s="126"/>
      <c r="GFN51" s="126"/>
      <c r="GFO51" s="126"/>
      <c r="GFP51" s="126"/>
      <c r="GFQ51" s="126"/>
      <c r="GFR51" s="126"/>
      <c r="GFS51" s="126"/>
      <c r="GFT51" s="126"/>
      <c r="GFU51" s="126"/>
      <c r="GFV51" s="126"/>
      <c r="GFW51" s="126"/>
      <c r="GFX51" s="126"/>
      <c r="GFY51" s="126"/>
      <c r="GFZ51" s="126"/>
      <c r="GGA51" s="126"/>
      <c r="GGB51" s="126"/>
      <c r="GGC51" s="126"/>
      <c r="GGD51" s="126"/>
      <c r="GGE51" s="126"/>
      <c r="GGF51" s="126"/>
      <c r="GGG51" s="126"/>
      <c r="GGH51" s="126"/>
      <c r="GGI51" s="126"/>
      <c r="GGJ51" s="126"/>
      <c r="GGK51" s="126"/>
      <c r="GGL51" s="126"/>
      <c r="GGM51" s="126"/>
      <c r="GGN51" s="126"/>
      <c r="GGO51" s="126"/>
      <c r="GGP51" s="126"/>
      <c r="GGQ51" s="126"/>
      <c r="GGR51" s="126"/>
      <c r="GGS51" s="126"/>
      <c r="GGT51" s="126"/>
      <c r="GGU51" s="126"/>
      <c r="GGV51" s="126"/>
      <c r="GGW51" s="126"/>
      <c r="GGX51" s="126"/>
      <c r="GGY51" s="126"/>
      <c r="GGZ51" s="126"/>
      <c r="GHA51" s="126"/>
      <c r="GHB51" s="126"/>
      <c r="GHC51" s="126"/>
      <c r="GHD51" s="126"/>
      <c r="GHE51" s="126"/>
      <c r="GHF51" s="126"/>
      <c r="GHG51" s="126"/>
      <c r="GHH51" s="126"/>
      <c r="GHI51" s="126"/>
      <c r="GHJ51" s="126"/>
      <c r="GHK51" s="126"/>
      <c r="GHL51" s="126"/>
      <c r="GHM51" s="126"/>
      <c r="GHN51" s="126"/>
      <c r="GHO51" s="126"/>
      <c r="GHP51" s="126"/>
      <c r="GHQ51" s="126"/>
      <c r="GHR51" s="126"/>
      <c r="GHS51" s="126"/>
      <c r="GHT51" s="126"/>
      <c r="GHU51" s="126"/>
      <c r="GHV51" s="126"/>
      <c r="GHW51" s="126"/>
      <c r="GHX51" s="126"/>
      <c r="GHY51" s="126"/>
      <c r="GHZ51" s="126"/>
      <c r="GIA51" s="126"/>
      <c r="GIB51" s="126"/>
      <c r="GIC51" s="126"/>
      <c r="GID51" s="126"/>
      <c r="GIE51" s="126"/>
      <c r="GIF51" s="126"/>
      <c r="GIG51" s="126"/>
      <c r="GIH51" s="126"/>
      <c r="GII51" s="126"/>
      <c r="GIJ51" s="126"/>
      <c r="GIK51" s="126"/>
      <c r="GIL51" s="126"/>
      <c r="GIM51" s="126"/>
      <c r="GIN51" s="126"/>
      <c r="GIO51" s="126"/>
      <c r="GIP51" s="126"/>
      <c r="GIQ51" s="126"/>
      <c r="GIR51" s="126"/>
      <c r="GIS51" s="126"/>
      <c r="GIT51" s="126"/>
      <c r="GIU51" s="126"/>
      <c r="GIV51" s="126"/>
      <c r="GIW51" s="126"/>
      <c r="GIX51" s="126"/>
      <c r="GIY51" s="126"/>
      <c r="GIZ51" s="126"/>
      <c r="GJA51" s="126"/>
      <c r="GJB51" s="126"/>
      <c r="GJC51" s="126"/>
      <c r="GJD51" s="126"/>
      <c r="GJE51" s="126"/>
      <c r="GJF51" s="126"/>
      <c r="GJG51" s="126"/>
      <c r="GJH51" s="126"/>
      <c r="GJI51" s="126"/>
      <c r="GJJ51" s="126"/>
      <c r="GJK51" s="126"/>
      <c r="GJL51" s="126"/>
      <c r="GJM51" s="126"/>
      <c r="GJN51" s="126"/>
      <c r="GJO51" s="126"/>
      <c r="GJP51" s="126"/>
      <c r="GJQ51" s="126"/>
      <c r="GJR51" s="126"/>
      <c r="GJS51" s="126"/>
      <c r="GJT51" s="126"/>
      <c r="GJU51" s="126"/>
      <c r="GJV51" s="126"/>
      <c r="GJW51" s="126"/>
      <c r="GJX51" s="126"/>
      <c r="GJY51" s="126"/>
      <c r="GJZ51" s="126"/>
      <c r="GKA51" s="126"/>
      <c r="GKB51" s="126"/>
      <c r="GKC51" s="126"/>
      <c r="GKD51" s="126"/>
      <c r="GKE51" s="126"/>
      <c r="GKF51" s="126"/>
      <c r="GKG51" s="126"/>
      <c r="GKH51" s="126"/>
      <c r="GKI51" s="126"/>
      <c r="GKJ51" s="126"/>
      <c r="GKK51" s="126"/>
      <c r="GKL51" s="126"/>
      <c r="GKM51" s="126"/>
      <c r="GKN51" s="126"/>
      <c r="GKO51" s="126"/>
      <c r="GKP51" s="126"/>
      <c r="GKQ51" s="126"/>
      <c r="GKR51" s="126"/>
      <c r="GKS51" s="126"/>
      <c r="GKT51" s="126"/>
      <c r="GKU51" s="126"/>
      <c r="GKV51" s="126"/>
      <c r="GKW51" s="126"/>
      <c r="GKX51" s="126"/>
      <c r="GKY51" s="126"/>
      <c r="GKZ51" s="126"/>
      <c r="GLA51" s="126"/>
      <c r="GLB51" s="126"/>
      <c r="GLC51" s="126"/>
      <c r="GLD51" s="126"/>
      <c r="GLE51" s="126"/>
      <c r="GLF51" s="126"/>
      <c r="GLG51" s="126"/>
      <c r="GLH51" s="126"/>
      <c r="GLI51" s="126"/>
      <c r="GLJ51" s="126"/>
      <c r="GLK51" s="126"/>
      <c r="GLL51" s="126"/>
      <c r="GLM51" s="126"/>
      <c r="GLN51" s="126"/>
      <c r="GLO51" s="126"/>
      <c r="GLP51" s="126"/>
      <c r="GLQ51" s="126"/>
      <c r="GLR51" s="126"/>
      <c r="GLS51" s="126"/>
      <c r="GLT51" s="126"/>
      <c r="GLU51" s="126"/>
      <c r="GLV51" s="126"/>
      <c r="GLW51" s="126"/>
      <c r="GLX51" s="126"/>
      <c r="GLY51" s="126"/>
      <c r="GLZ51" s="126"/>
      <c r="GMA51" s="126"/>
      <c r="GMB51" s="126"/>
      <c r="GMC51" s="126"/>
      <c r="GMD51" s="126"/>
      <c r="GME51" s="126"/>
      <c r="GMF51" s="126"/>
      <c r="GMG51" s="126"/>
      <c r="GMH51" s="126"/>
      <c r="GMI51" s="126"/>
      <c r="GMJ51" s="126"/>
      <c r="GMK51" s="126"/>
      <c r="GML51" s="126"/>
      <c r="GMM51" s="126"/>
      <c r="GMN51" s="126"/>
      <c r="GMO51" s="126"/>
      <c r="GMP51" s="126"/>
      <c r="GMQ51" s="126"/>
      <c r="GMR51" s="126"/>
      <c r="GMS51" s="126"/>
      <c r="GMT51" s="126"/>
      <c r="GMU51" s="126"/>
      <c r="GMV51" s="126"/>
      <c r="GMW51" s="126"/>
      <c r="GMX51" s="126"/>
      <c r="GMY51" s="126"/>
      <c r="GMZ51" s="126"/>
      <c r="GNA51" s="126"/>
      <c r="GNB51" s="126"/>
      <c r="GNC51" s="126"/>
      <c r="GND51" s="126"/>
      <c r="GNE51" s="126"/>
      <c r="GNF51" s="126"/>
      <c r="GNG51" s="126"/>
      <c r="GNH51" s="126"/>
      <c r="GNI51" s="126"/>
      <c r="GNJ51" s="126"/>
      <c r="GNK51" s="126"/>
      <c r="GNL51" s="126"/>
      <c r="GNM51" s="126"/>
      <c r="GNN51" s="126"/>
      <c r="GNO51" s="126"/>
      <c r="GNP51" s="126"/>
      <c r="GNQ51" s="126"/>
      <c r="GNR51" s="126"/>
      <c r="GNS51" s="126"/>
      <c r="GNT51" s="126"/>
      <c r="GNU51" s="126"/>
      <c r="GNV51" s="126"/>
      <c r="GNW51" s="126"/>
      <c r="GNX51" s="126"/>
      <c r="GNY51" s="126"/>
      <c r="GNZ51" s="126"/>
      <c r="GOA51" s="126"/>
      <c r="GOB51" s="126"/>
      <c r="GOC51" s="126"/>
      <c r="GOD51" s="126"/>
      <c r="GOE51" s="126"/>
      <c r="GOF51" s="126"/>
      <c r="GOG51" s="126"/>
      <c r="GOH51" s="126"/>
      <c r="GOI51" s="126"/>
      <c r="GOJ51" s="126"/>
      <c r="GOK51" s="126"/>
      <c r="GOL51" s="126"/>
      <c r="GOM51" s="126"/>
      <c r="GON51" s="126"/>
      <c r="GOO51" s="126"/>
      <c r="GOP51" s="126"/>
      <c r="GOQ51" s="126"/>
      <c r="GOR51" s="126"/>
      <c r="GOS51" s="126"/>
      <c r="GOT51" s="126"/>
      <c r="GOU51" s="126"/>
      <c r="GOV51" s="126"/>
      <c r="GOW51" s="126"/>
      <c r="GOX51" s="126"/>
      <c r="GOY51" s="126"/>
      <c r="GOZ51" s="126"/>
      <c r="GPA51" s="126"/>
      <c r="GPB51" s="126"/>
      <c r="GPC51" s="126"/>
      <c r="GPD51" s="126"/>
      <c r="GPE51" s="126"/>
      <c r="GPF51" s="126"/>
      <c r="GPG51" s="126"/>
      <c r="GPH51" s="126"/>
      <c r="GPI51" s="126"/>
      <c r="GPJ51" s="126"/>
      <c r="GPK51" s="126"/>
      <c r="GPL51" s="126"/>
      <c r="GPM51" s="126"/>
      <c r="GPN51" s="126"/>
      <c r="GPO51" s="126"/>
      <c r="GPP51" s="126"/>
      <c r="GPQ51" s="126"/>
      <c r="GPR51" s="126"/>
      <c r="GPS51" s="126"/>
      <c r="GPT51" s="126"/>
      <c r="GPU51" s="126"/>
      <c r="GPV51" s="126"/>
      <c r="GPW51" s="126"/>
      <c r="GPX51" s="126"/>
      <c r="GPY51" s="126"/>
      <c r="GPZ51" s="126"/>
      <c r="GQA51" s="126"/>
      <c r="GQB51" s="126"/>
      <c r="GQC51" s="126"/>
      <c r="GQD51" s="126"/>
      <c r="GQE51" s="126"/>
      <c r="GQF51" s="126"/>
      <c r="GQG51" s="126"/>
      <c r="GQH51" s="126"/>
      <c r="GQI51" s="126"/>
      <c r="GQJ51" s="126"/>
      <c r="GQK51" s="126"/>
      <c r="GQL51" s="126"/>
      <c r="GQM51" s="126"/>
      <c r="GQN51" s="126"/>
      <c r="GQO51" s="126"/>
      <c r="GQP51" s="126"/>
      <c r="GQQ51" s="126"/>
      <c r="GQR51" s="126"/>
      <c r="GQS51" s="126"/>
      <c r="GQT51" s="126"/>
      <c r="GQU51" s="126"/>
      <c r="GQV51" s="126"/>
      <c r="GQW51" s="126"/>
      <c r="GQX51" s="126"/>
      <c r="GQY51" s="126"/>
      <c r="GQZ51" s="126"/>
      <c r="GRA51" s="126"/>
      <c r="GRB51" s="126"/>
      <c r="GRC51" s="126"/>
      <c r="GRD51" s="126"/>
      <c r="GRE51" s="126"/>
      <c r="GRF51" s="126"/>
      <c r="GRG51" s="126"/>
      <c r="GRH51" s="126"/>
      <c r="GRI51" s="126"/>
      <c r="GRJ51" s="126"/>
      <c r="GRK51" s="126"/>
      <c r="GRL51" s="126"/>
      <c r="GRM51" s="126"/>
      <c r="GRN51" s="126"/>
      <c r="GRO51" s="126"/>
      <c r="GRP51" s="126"/>
      <c r="GRQ51" s="126"/>
      <c r="GRR51" s="126"/>
      <c r="GRS51" s="126"/>
      <c r="GRT51" s="126"/>
      <c r="GRU51" s="126"/>
      <c r="GRV51" s="126"/>
      <c r="GRW51" s="126"/>
      <c r="GRX51" s="126"/>
      <c r="GRY51" s="126"/>
      <c r="GRZ51" s="126"/>
      <c r="GSA51" s="126"/>
      <c r="GSB51" s="126"/>
      <c r="GSC51" s="126"/>
      <c r="GSD51" s="126"/>
      <c r="GSE51" s="126"/>
      <c r="GSF51" s="126"/>
      <c r="GSG51" s="126"/>
      <c r="GSH51" s="126"/>
      <c r="GSI51" s="126"/>
      <c r="GSJ51" s="126"/>
      <c r="GSK51" s="126"/>
      <c r="GSL51" s="126"/>
      <c r="GSM51" s="126"/>
      <c r="GSN51" s="126"/>
      <c r="GSO51" s="126"/>
      <c r="GSP51" s="126"/>
      <c r="GSQ51" s="126"/>
      <c r="GSR51" s="126"/>
      <c r="GSS51" s="126"/>
      <c r="GST51" s="126"/>
      <c r="GSU51" s="126"/>
      <c r="GSV51" s="126"/>
      <c r="GSW51" s="126"/>
      <c r="GSX51" s="126"/>
      <c r="GSY51" s="126"/>
      <c r="GSZ51" s="126"/>
      <c r="GTA51" s="126"/>
      <c r="GTB51" s="126"/>
      <c r="GTC51" s="126"/>
      <c r="GTD51" s="126"/>
      <c r="GTE51" s="126"/>
      <c r="GTF51" s="126"/>
      <c r="GTG51" s="126"/>
      <c r="GTH51" s="126"/>
      <c r="GTI51" s="126"/>
      <c r="GTJ51" s="126"/>
      <c r="GTK51" s="126"/>
      <c r="GTL51" s="126"/>
      <c r="GTM51" s="126"/>
      <c r="GTN51" s="126"/>
      <c r="GTO51" s="126"/>
      <c r="GTP51" s="126"/>
      <c r="GTQ51" s="126"/>
      <c r="GTR51" s="126"/>
      <c r="GTS51" s="126"/>
      <c r="GTT51" s="126"/>
      <c r="GTU51" s="126"/>
      <c r="GTV51" s="126"/>
      <c r="GTW51" s="126"/>
      <c r="GTX51" s="126"/>
      <c r="GTY51" s="126"/>
      <c r="GTZ51" s="126"/>
      <c r="GUA51" s="126"/>
      <c r="GUB51" s="126"/>
      <c r="GUC51" s="126"/>
      <c r="GUD51" s="126"/>
      <c r="GUE51" s="126"/>
      <c r="GUF51" s="126"/>
      <c r="GUG51" s="126"/>
      <c r="GUH51" s="126"/>
      <c r="GUI51" s="126"/>
      <c r="GUJ51" s="126"/>
      <c r="GUK51" s="126"/>
      <c r="GUL51" s="126"/>
      <c r="GUM51" s="126"/>
      <c r="GUN51" s="126"/>
      <c r="GUO51" s="126"/>
      <c r="GUP51" s="126"/>
      <c r="GUQ51" s="126"/>
      <c r="GUR51" s="126"/>
      <c r="GUS51" s="126"/>
      <c r="GUT51" s="126"/>
      <c r="GUU51" s="126"/>
      <c r="GUV51" s="126"/>
      <c r="GUW51" s="126"/>
      <c r="GUX51" s="126"/>
      <c r="GUY51" s="126"/>
      <c r="GUZ51" s="126"/>
      <c r="GVA51" s="126"/>
      <c r="GVB51" s="126"/>
      <c r="GVC51" s="126"/>
      <c r="GVD51" s="126"/>
      <c r="GVE51" s="126"/>
      <c r="GVF51" s="126"/>
      <c r="GVG51" s="126"/>
      <c r="GVH51" s="126"/>
      <c r="GVI51" s="126"/>
      <c r="GVJ51" s="126"/>
      <c r="GVK51" s="126"/>
      <c r="GVL51" s="126"/>
      <c r="GVM51" s="126"/>
      <c r="GVN51" s="126"/>
      <c r="GVO51" s="126"/>
      <c r="GVP51" s="126"/>
      <c r="GVQ51" s="126"/>
      <c r="GVR51" s="126"/>
      <c r="GVS51" s="126"/>
      <c r="GVT51" s="126"/>
      <c r="GVU51" s="126"/>
      <c r="GVV51" s="126"/>
      <c r="GVW51" s="126"/>
      <c r="GVX51" s="126"/>
      <c r="GVY51" s="126"/>
      <c r="GVZ51" s="126"/>
      <c r="GWA51" s="126"/>
      <c r="GWB51" s="126"/>
      <c r="GWC51" s="126"/>
      <c r="GWD51" s="126"/>
      <c r="GWE51" s="126"/>
      <c r="GWF51" s="126"/>
      <c r="GWG51" s="126"/>
      <c r="GWH51" s="126"/>
      <c r="GWI51" s="126"/>
      <c r="GWJ51" s="126"/>
      <c r="GWK51" s="126"/>
      <c r="GWL51" s="126"/>
      <c r="GWM51" s="126"/>
      <c r="GWN51" s="126"/>
      <c r="GWO51" s="126"/>
      <c r="GWP51" s="126"/>
      <c r="GWQ51" s="126"/>
      <c r="GWR51" s="126"/>
      <c r="GWS51" s="126"/>
      <c r="GWT51" s="126"/>
      <c r="GWU51" s="126"/>
      <c r="GWV51" s="126"/>
      <c r="GWW51" s="126"/>
      <c r="GWX51" s="126"/>
      <c r="GWY51" s="126"/>
      <c r="GWZ51" s="126"/>
      <c r="GXA51" s="126"/>
      <c r="GXB51" s="126"/>
      <c r="GXC51" s="126"/>
      <c r="GXD51" s="126"/>
      <c r="GXE51" s="126"/>
      <c r="GXF51" s="126"/>
      <c r="GXG51" s="126"/>
      <c r="GXH51" s="126"/>
      <c r="GXI51" s="126"/>
      <c r="GXJ51" s="126"/>
      <c r="GXK51" s="126"/>
      <c r="GXL51" s="126"/>
      <c r="GXM51" s="126"/>
      <c r="GXN51" s="126"/>
      <c r="GXO51" s="126"/>
      <c r="GXP51" s="126"/>
      <c r="GXQ51" s="126"/>
      <c r="GXR51" s="126"/>
      <c r="GXS51" s="126"/>
      <c r="GXT51" s="126"/>
      <c r="GXU51" s="126"/>
      <c r="GXV51" s="126"/>
      <c r="GXW51" s="126"/>
      <c r="GXX51" s="126"/>
      <c r="GXY51" s="126"/>
      <c r="GXZ51" s="126"/>
      <c r="GYA51" s="126"/>
      <c r="GYB51" s="126"/>
      <c r="GYC51" s="126"/>
      <c r="GYD51" s="126"/>
      <c r="GYE51" s="126"/>
      <c r="GYF51" s="126"/>
      <c r="GYG51" s="126"/>
      <c r="GYH51" s="126"/>
      <c r="GYI51" s="126"/>
      <c r="GYJ51" s="126"/>
      <c r="GYK51" s="126"/>
      <c r="GYL51" s="126"/>
      <c r="GYM51" s="126"/>
      <c r="GYN51" s="126"/>
      <c r="GYO51" s="126"/>
      <c r="GYP51" s="126"/>
      <c r="GYQ51" s="126"/>
      <c r="GYR51" s="126"/>
      <c r="GYS51" s="126"/>
      <c r="GYT51" s="126"/>
      <c r="GYU51" s="126"/>
      <c r="GYV51" s="126"/>
      <c r="GYW51" s="126"/>
      <c r="GYX51" s="126"/>
      <c r="GYY51" s="126"/>
      <c r="GYZ51" s="126"/>
      <c r="GZA51" s="126"/>
      <c r="GZB51" s="126"/>
      <c r="GZC51" s="126"/>
      <c r="GZD51" s="126"/>
      <c r="GZE51" s="126"/>
      <c r="GZF51" s="126"/>
      <c r="GZG51" s="126"/>
      <c r="GZH51" s="126"/>
      <c r="GZI51" s="126"/>
      <c r="GZJ51" s="126"/>
      <c r="GZK51" s="126"/>
      <c r="GZL51" s="126"/>
      <c r="GZM51" s="126"/>
      <c r="GZN51" s="126"/>
      <c r="GZO51" s="126"/>
      <c r="GZP51" s="126"/>
      <c r="GZQ51" s="126"/>
      <c r="GZR51" s="126"/>
      <c r="GZS51" s="126"/>
      <c r="GZT51" s="126"/>
      <c r="GZU51" s="126"/>
      <c r="GZV51" s="126"/>
      <c r="GZW51" s="126"/>
      <c r="GZX51" s="126"/>
      <c r="GZY51" s="126"/>
      <c r="GZZ51" s="126"/>
      <c r="HAA51" s="126"/>
      <c r="HAB51" s="126"/>
      <c r="HAC51" s="126"/>
      <c r="HAD51" s="126"/>
      <c r="HAE51" s="126"/>
      <c r="HAF51" s="126"/>
      <c r="HAG51" s="126"/>
      <c r="HAH51" s="126"/>
      <c r="HAI51" s="126"/>
      <c r="HAJ51" s="126"/>
      <c r="HAK51" s="126"/>
      <c r="HAL51" s="126"/>
      <c r="HAM51" s="126"/>
      <c r="HAN51" s="126"/>
      <c r="HAO51" s="126"/>
      <c r="HAP51" s="126"/>
      <c r="HAQ51" s="126"/>
      <c r="HAR51" s="126"/>
      <c r="HAS51" s="126"/>
      <c r="HAT51" s="126"/>
      <c r="HAU51" s="126"/>
      <c r="HAV51" s="126"/>
      <c r="HAW51" s="126"/>
      <c r="HAX51" s="126"/>
      <c r="HAY51" s="126"/>
      <c r="HAZ51" s="126"/>
      <c r="HBA51" s="126"/>
      <c r="HBB51" s="126"/>
      <c r="HBC51" s="126"/>
      <c r="HBD51" s="126"/>
      <c r="HBE51" s="126"/>
      <c r="HBF51" s="126"/>
      <c r="HBG51" s="126"/>
      <c r="HBH51" s="126"/>
      <c r="HBI51" s="126"/>
      <c r="HBJ51" s="126"/>
      <c r="HBK51" s="126"/>
      <c r="HBL51" s="126"/>
      <c r="HBM51" s="126"/>
      <c r="HBN51" s="126"/>
      <c r="HBO51" s="126"/>
      <c r="HBP51" s="126"/>
      <c r="HBQ51" s="126"/>
      <c r="HBR51" s="126"/>
      <c r="HBS51" s="126"/>
      <c r="HBT51" s="126"/>
      <c r="HBU51" s="126"/>
      <c r="HBV51" s="126"/>
      <c r="HBW51" s="126"/>
      <c r="HBX51" s="126"/>
      <c r="HBY51" s="126"/>
      <c r="HBZ51" s="126"/>
      <c r="HCA51" s="126"/>
      <c r="HCB51" s="126"/>
      <c r="HCC51" s="126"/>
      <c r="HCD51" s="126"/>
      <c r="HCE51" s="126"/>
      <c r="HCF51" s="126"/>
      <c r="HCG51" s="126"/>
      <c r="HCH51" s="126"/>
      <c r="HCI51" s="126"/>
      <c r="HCJ51" s="126"/>
      <c r="HCK51" s="126"/>
      <c r="HCL51" s="126"/>
      <c r="HCM51" s="126"/>
      <c r="HCN51" s="126"/>
      <c r="HCO51" s="126"/>
      <c r="HCP51" s="126"/>
      <c r="HCQ51" s="126"/>
      <c r="HCR51" s="126"/>
      <c r="HCS51" s="126"/>
      <c r="HCT51" s="126"/>
      <c r="HCU51" s="126"/>
      <c r="HCV51" s="126"/>
      <c r="HCW51" s="126"/>
      <c r="HCX51" s="126"/>
      <c r="HCY51" s="126"/>
      <c r="HCZ51" s="126"/>
      <c r="HDA51" s="126"/>
      <c r="HDB51" s="126"/>
      <c r="HDC51" s="126"/>
      <c r="HDD51" s="126"/>
      <c r="HDE51" s="126"/>
      <c r="HDF51" s="126"/>
      <c r="HDG51" s="126"/>
      <c r="HDH51" s="126"/>
      <c r="HDI51" s="126"/>
      <c r="HDJ51" s="126"/>
      <c r="HDK51" s="126"/>
      <c r="HDL51" s="126"/>
      <c r="HDM51" s="126"/>
      <c r="HDN51" s="126"/>
      <c r="HDO51" s="126"/>
      <c r="HDP51" s="126"/>
      <c r="HDQ51" s="126"/>
      <c r="HDR51" s="126"/>
      <c r="HDS51" s="126"/>
      <c r="HDT51" s="126"/>
      <c r="HDU51" s="126"/>
      <c r="HDV51" s="126"/>
      <c r="HDW51" s="126"/>
      <c r="HDX51" s="126"/>
      <c r="HDY51" s="126"/>
      <c r="HDZ51" s="126"/>
      <c r="HEA51" s="126"/>
      <c r="HEB51" s="126"/>
      <c r="HEC51" s="126"/>
      <c r="HED51" s="126"/>
      <c r="HEE51" s="126"/>
      <c r="HEF51" s="126"/>
      <c r="HEG51" s="126"/>
      <c r="HEH51" s="126"/>
      <c r="HEI51" s="126"/>
      <c r="HEJ51" s="126"/>
      <c r="HEK51" s="126"/>
      <c r="HEL51" s="126"/>
      <c r="HEM51" s="126"/>
      <c r="HEN51" s="126"/>
      <c r="HEO51" s="126"/>
      <c r="HEP51" s="126"/>
      <c r="HEQ51" s="126"/>
      <c r="HER51" s="126"/>
      <c r="HES51" s="126"/>
      <c r="HET51" s="126"/>
      <c r="HEU51" s="126"/>
      <c r="HEV51" s="126"/>
      <c r="HEW51" s="126"/>
      <c r="HEX51" s="126"/>
      <c r="HEY51" s="126"/>
      <c r="HEZ51" s="126"/>
      <c r="HFA51" s="126"/>
      <c r="HFB51" s="126"/>
      <c r="HFC51" s="126"/>
      <c r="HFD51" s="126"/>
      <c r="HFE51" s="126"/>
      <c r="HFF51" s="126"/>
      <c r="HFG51" s="126"/>
      <c r="HFH51" s="126"/>
      <c r="HFI51" s="126"/>
      <c r="HFJ51" s="126"/>
      <c r="HFK51" s="126"/>
      <c r="HFL51" s="126"/>
      <c r="HFM51" s="126"/>
      <c r="HFN51" s="126"/>
      <c r="HFO51" s="126"/>
      <c r="HFP51" s="126"/>
      <c r="HFQ51" s="126"/>
      <c r="HFR51" s="126"/>
      <c r="HFS51" s="126"/>
      <c r="HFT51" s="126"/>
      <c r="HFU51" s="126"/>
      <c r="HFV51" s="126"/>
      <c r="HFW51" s="126"/>
      <c r="HFX51" s="126"/>
      <c r="HFY51" s="126"/>
      <c r="HFZ51" s="126"/>
      <c r="HGA51" s="126"/>
      <c r="HGB51" s="126"/>
      <c r="HGC51" s="126"/>
      <c r="HGD51" s="126"/>
      <c r="HGE51" s="126"/>
      <c r="HGF51" s="126"/>
      <c r="HGG51" s="126"/>
      <c r="HGH51" s="126"/>
      <c r="HGI51" s="126"/>
      <c r="HGJ51" s="126"/>
      <c r="HGK51" s="126"/>
      <c r="HGL51" s="126"/>
      <c r="HGM51" s="126"/>
      <c r="HGN51" s="126"/>
      <c r="HGO51" s="126"/>
      <c r="HGP51" s="126"/>
      <c r="HGQ51" s="126"/>
      <c r="HGR51" s="126"/>
      <c r="HGS51" s="126"/>
      <c r="HGT51" s="126"/>
      <c r="HGU51" s="126"/>
      <c r="HGV51" s="126"/>
      <c r="HGW51" s="126"/>
      <c r="HGX51" s="126"/>
      <c r="HGY51" s="126"/>
      <c r="HGZ51" s="126"/>
      <c r="HHA51" s="126"/>
      <c r="HHB51" s="126"/>
      <c r="HHC51" s="126"/>
      <c r="HHD51" s="126"/>
      <c r="HHE51" s="126"/>
      <c r="HHF51" s="126"/>
      <c r="HHG51" s="126"/>
      <c r="HHH51" s="126"/>
      <c r="HHI51" s="126"/>
      <c r="HHJ51" s="126"/>
      <c r="HHK51" s="126"/>
      <c r="HHL51" s="126"/>
      <c r="HHM51" s="126"/>
      <c r="HHN51" s="126"/>
      <c r="HHO51" s="126"/>
      <c r="HHP51" s="126"/>
      <c r="HHQ51" s="126"/>
      <c r="HHR51" s="126"/>
      <c r="HHS51" s="126"/>
      <c r="HHT51" s="126"/>
      <c r="HHU51" s="126"/>
      <c r="HHV51" s="126"/>
      <c r="HHW51" s="126"/>
      <c r="HHX51" s="126"/>
      <c r="HHY51" s="126"/>
      <c r="HHZ51" s="126"/>
      <c r="HIA51" s="126"/>
      <c r="HIB51" s="126"/>
      <c r="HIC51" s="126"/>
      <c r="HID51" s="126"/>
      <c r="HIE51" s="126"/>
      <c r="HIF51" s="126"/>
      <c r="HIG51" s="126"/>
      <c r="HIH51" s="126"/>
      <c r="HII51" s="126"/>
      <c r="HIJ51" s="126"/>
      <c r="HIK51" s="126"/>
      <c r="HIL51" s="126"/>
      <c r="HIM51" s="126"/>
      <c r="HIN51" s="126"/>
      <c r="HIO51" s="126"/>
      <c r="HIP51" s="126"/>
      <c r="HIQ51" s="126"/>
      <c r="HIR51" s="126"/>
      <c r="HIS51" s="126"/>
      <c r="HIT51" s="126"/>
      <c r="HIU51" s="126"/>
      <c r="HIV51" s="126"/>
      <c r="HIW51" s="126"/>
      <c r="HIX51" s="126"/>
      <c r="HIY51" s="126"/>
      <c r="HIZ51" s="126"/>
      <c r="HJA51" s="126"/>
      <c r="HJB51" s="126"/>
      <c r="HJC51" s="126"/>
      <c r="HJD51" s="126"/>
      <c r="HJE51" s="126"/>
      <c r="HJF51" s="126"/>
      <c r="HJG51" s="126"/>
      <c r="HJH51" s="126"/>
      <c r="HJI51" s="126"/>
      <c r="HJJ51" s="126"/>
      <c r="HJK51" s="126"/>
      <c r="HJL51" s="126"/>
      <c r="HJM51" s="126"/>
      <c r="HJN51" s="126"/>
      <c r="HJO51" s="126"/>
      <c r="HJP51" s="126"/>
      <c r="HJQ51" s="126"/>
      <c r="HJR51" s="126"/>
      <c r="HJS51" s="126"/>
      <c r="HJT51" s="126"/>
      <c r="HJU51" s="126"/>
      <c r="HJV51" s="126"/>
      <c r="HJW51" s="126"/>
      <c r="HJX51" s="126"/>
      <c r="HJY51" s="126"/>
      <c r="HJZ51" s="126"/>
      <c r="HKA51" s="126"/>
      <c r="HKB51" s="126"/>
      <c r="HKC51" s="126"/>
      <c r="HKD51" s="126"/>
      <c r="HKE51" s="126"/>
      <c r="HKF51" s="126"/>
      <c r="HKG51" s="126"/>
      <c r="HKH51" s="126"/>
      <c r="HKI51" s="126"/>
      <c r="HKJ51" s="126"/>
      <c r="HKK51" s="126"/>
      <c r="HKL51" s="126"/>
      <c r="HKM51" s="126"/>
      <c r="HKN51" s="126"/>
      <c r="HKO51" s="126"/>
      <c r="HKP51" s="126"/>
      <c r="HKQ51" s="126"/>
      <c r="HKR51" s="126"/>
      <c r="HKS51" s="126"/>
      <c r="HKT51" s="126"/>
      <c r="HKU51" s="126"/>
      <c r="HKV51" s="126"/>
      <c r="HKW51" s="126"/>
      <c r="HKX51" s="126"/>
      <c r="HKY51" s="126"/>
      <c r="HKZ51" s="126"/>
      <c r="HLA51" s="126"/>
      <c r="HLB51" s="126"/>
      <c r="HLC51" s="126"/>
      <c r="HLD51" s="126"/>
      <c r="HLE51" s="126"/>
      <c r="HLF51" s="126"/>
      <c r="HLG51" s="126"/>
      <c r="HLH51" s="126"/>
      <c r="HLI51" s="126"/>
      <c r="HLJ51" s="126"/>
      <c r="HLK51" s="126"/>
      <c r="HLL51" s="126"/>
      <c r="HLM51" s="126"/>
      <c r="HLN51" s="126"/>
      <c r="HLO51" s="126"/>
      <c r="HLP51" s="126"/>
      <c r="HLQ51" s="126"/>
      <c r="HLR51" s="126"/>
      <c r="HLS51" s="126"/>
      <c r="HLT51" s="126"/>
      <c r="HLU51" s="126"/>
      <c r="HLV51" s="126"/>
      <c r="HLW51" s="126"/>
      <c r="HLX51" s="126"/>
      <c r="HLY51" s="126"/>
      <c r="HLZ51" s="126"/>
      <c r="HMA51" s="126"/>
      <c r="HMB51" s="126"/>
      <c r="HMC51" s="126"/>
      <c r="HMD51" s="126"/>
      <c r="HME51" s="126"/>
      <c r="HMF51" s="126"/>
      <c r="HMG51" s="126"/>
      <c r="HMH51" s="126"/>
      <c r="HMI51" s="126"/>
      <c r="HMJ51" s="126"/>
      <c r="HMK51" s="126"/>
      <c r="HML51" s="126"/>
      <c r="HMM51" s="126"/>
      <c r="HMN51" s="126"/>
      <c r="HMO51" s="126"/>
      <c r="HMP51" s="126"/>
      <c r="HMQ51" s="126"/>
      <c r="HMR51" s="126"/>
      <c r="HMS51" s="126"/>
      <c r="HMT51" s="126"/>
      <c r="HMU51" s="126"/>
      <c r="HMV51" s="126"/>
      <c r="HMW51" s="126"/>
      <c r="HMX51" s="126"/>
      <c r="HMY51" s="126"/>
      <c r="HMZ51" s="126"/>
      <c r="HNA51" s="126"/>
      <c r="HNB51" s="126"/>
      <c r="HNC51" s="126"/>
      <c r="HND51" s="126"/>
      <c r="HNE51" s="126"/>
      <c r="HNF51" s="126"/>
      <c r="HNG51" s="126"/>
      <c r="HNH51" s="126"/>
      <c r="HNI51" s="126"/>
      <c r="HNJ51" s="126"/>
      <c r="HNK51" s="126"/>
      <c r="HNL51" s="126"/>
      <c r="HNM51" s="126"/>
      <c r="HNN51" s="126"/>
      <c r="HNO51" s="126"/>
      <c r="HNP51" s="126"/>
      <c r="HNQ51" s="126"/>
      <c r="HNR51" s="126"/>
      <c r="HNS51" s="126"/>
      <c r="HNT51" s="126"/>
      <c r="HNU51" s="126"/>
      <c r="HNV51" s="126"/>
      <c r="HNW51" s="126"/>
      <c r="HNX51" s="126"/>
      <c r="HNY51" s="126"/>
      <c r="HNZ51" s="126"/>
      <c r="HOA51" s="126"/>
      <c r="HOB51" s="126"/>
      <c r="HOC51" s="126"/>
      <c r="HOD51" s="126"/>
      <c r="HOE51" s="126"/>
      <c r="HOF51" s="126"/>
      <c r="HOG51" s="126"/>
      <c r="HOH51" s="126"/>
      <c r="HOI51" s="126"/>
      <c r="HOJ51" s="126"/>
      <c r="HOK51" s="126"/>
      <c r="HOL51" s="126"/>
      <c r="HOM51" s="126"/>
      <c r="HON51" s="126"/>
      <c r="HOO51" s="126"/>
      <c r="HOP51" s="126"/>
      <c r="HOQ51" s="126"/>
      <c r="HOR51" s="126"/>
      <c r="HOS51" s="126"/>
      <c r="HOT51" s="126"/>
      <c r="HOU51" s="126"/>
      <c r="HOV51" s="126"/>
      <c r="HOW51" s="126"/>
      <c r="HOX51" s="126"/>
      <c r="HOY51" s="126"/>
      <c r="HOZ51" s="126"/>
      <c r="HPA51" s="126"/>
      <c r="HPB51" s="126"/>
      <c r="HPC51" s="126"/>
      <c r="HPD51" s="126"/>
      <c r="HPE51" s="126"/>
      <c r="HPF51" s="126"/>
      <c r="HPG51" s="126"/>
      <c r="HPH51" s="126"/>
      <c r="HPI51" s="126"/>
      <c r="HPJ51" s="126"/>
      <c r="HPK51" s="126"/>
      <c r="HPL51" s="126"/>
      <c r="HPM51" s="126"/>
      <c r="HPN51" s="126"/>
      <c r="HPO51" s="126"/>
      <c r="HPP51" s="126"/>
      <c r="HPQ51" s="126"/>
      <c r="HPR51" s="126"/>
      <c r="HPS51" s="126"/>
      <c r="HPT51" s="126"/>
      <c r="HPU51" s="126"/>
      <c r="HPV51" s="126"/>
      <c r="HPW51" s="126"/>
      <c r="HPX51" s="126"/>
      <c r="HPY51" s="126"/>
      <c r="HPZ51" s="126"/>
      <c r="HQA51" s="126"/>
      <c r="HQB51" s="126"/>
      <c r="HQC51" s="126"/>
      <c r="HQD51" s="126"/>
      <c r="HQE51" s="126"/>
      <c r="HQF51" s="126"/>
      <c r="HQG51" s="126"/>
      <c r="HQH51" s="126"/>
      <c r="HQI51" s="126"/>
      <c r="HQJ51" s="126"/>
      <c r="HQK51" s="126"/>
      <c r="HQL51" s="126"/>
      <c r="HQM51" s="126"/>
      <c r="HQN51" s="126"/>
      <c r="HQO51" s="126"/>
      <c r="HQP51" s="126"/>
      <c r="HQQ51" s="126"/>
      <c r="HQR51" s="126"/>
      <c r="HQS51" s="126"/>
      <c r="HQT51" s="126"/>
      <c r="HQU51" s="126"/>
      <c r="HQV51" s="126"/>
      <c r="HQW51" s="126"/>
      <c r="HQX51" s="126"/>
      <c r="HQY51" s="126"/>
      <c r="HQZ51" s="126"/>
      <c r="HRA51" s="126"/>
      <c r="HRB51" s="126"/>
      <c r="HRC51" s="126"/>
      <c r="HRD51" s="126"/>
      <c r="HRE51" s="126"/>
      <c r="HRF51" s="126"/>
      <c r="HRG51" s="126"/>
      <c r="HRH51" s="126"/>
      <c r="HRI51" s="126"/>
      <c r="HRJ51" s="126"/>
      <c r="HRK51" s="126"/>
      <c r="HRL51" s="126"/>
      <c r="HRM51" s="126"/>
      <c r="HRN51" s="126"/>
      <c r="HRO51" s="126"/>
      <c r="HRP51" s="126"/>
      <c r="HRQ51" s="126"/>
      <c r="HRR51" s="126"/>
      <c r="HRS51" s="126"/>
      <c r="HRT51" s="126"/>
      <c r="HRU51" s="126"/>
      <c r="HRV51" s="126"/>
      <c r="HRW51" s="126"/>
      <c r="HRX51" s="126"/>
      <c r="HRY51" s="126"/>
      <c r="HRZ51" s="126"/>
      <c r="HSA51" s="126"/>
      <c r="HSB51" s="126"/>
      <c r="HSC51" s="126"/>
      <c r="HSD51" s="126"/>
      <c r="HSE51" s="126"/>
      <c r="HSF51" s="126"/>
      <c r="HSG51" s="126"/>
      <c r="HSH51" s="126"/>
      <c r="HSI51" s="126"/>
      <c r="HSJ51" s="126"/>
      <c r="HSK51" s="126"/>
      <c r="HSL51" s="126"/>
      <c r="HSM51" s="126"/>
      <c r="HSN51" s="126"/>
      <c r="HSO51" s="126"/>
      <c r="HSP51" s="126"/>
      <c r="HSQ51" s="126"/>
      <c r="HSR51" s="126"/>
      <c r="HSS51" s="126"/>
      <c r="HST51" s="126"/>
      <c r="HSU51" s="126"/>
      <c r="HSV51" s="126"/>
      <c r="HSW51" s="126"/>
      <c r="HSX51" s="126"/>
      <c r="HSY51" s="126"/>
      <c r="HSZ51" s="126"/>
      <c r="HTA51" s="126"/>
      <c r="HTB51" s="126"/>
      <c r="HTC51" s="126"/>
      <c r="HTD51" s="126"/>
      <c r="HTE51" s="126"/>
      <c r="HTF51" s="126"/>
      <c r="HTG51" s="126"/>
      <c r="HTH51" s="126"/>
      <c r="HTI51" s="126"/>
      <c r="HTJ51" s="126"/>
      <c r="HTK51" s="126"/>
      <c r="HTL51" s="126"/>
      <c r="HTM51" s="126"/>
      <c r="HTN51" s="126"/>
      <c r="HTO51" s="126"/>
      <c r="HTP51" s="126"/>
      <c r="HTQ51" s="126"/>
      <c r="HTR51" s="126"/>
      <c r="HTS51" s="126"/>
      <c r="HTT51" s="126"/>
      <c r="HTU51" s="126"/>
      <c r="HTV51" s="126"/>
      <c r="HTW51" s="126"/>
      <c r="HTX51" s="126"/>
      <c r="HTY51" s="126"/>
      <c r="HTZ51" s="126"/>
      <c r="HUA51" s="126"/>
      <c r="HUB51" s="126"/>
      <c r="HUC51" s="126"/>
      <c r="HUD51" s="126"/>
      <c r="HUE51" s="126"/>
      <c r="HUF51" s="126"/>
      <c r="HUG51" s="126"/>
      <c r="HUH51" s="126"/>
      <c r="HUI51" s="126"/>
      <c r="HUJ51" s="126"/>
      <c r="HUK51" s="126"/>
      <c r="HUL51" s="126"/>
      <c r="HUM51" s="126"/>
      <c r="HUN51" s="126"/>
      <c r="HUO51" s="126"/>
      <c r="HUP51" s="126"/>
      <c r="HUQ51" s="126"/>
      <c r="HUR51" s="126"/>
      <c r="HUS51" s="126"/>
      <c r="HUT51" s="126"/>
      <c r="HUU51" s="126"/>
      <c r="HUV51" s="126"/>
      <c r="HUW51" s="126"/>
      <c r="HUX51" s="126"/>
      <c r="HUY51" s="126"/>
      <c r="HUZ51" s="126"/>
      <c r="HVA51" s="126"/>
      <c r="HVB51" s="126"/>
      <c r="HVC51" s="126"/>
      <c r="HVD51" s="126"/>
      <c r="HVE51" s="126"/>
      <c r="HVF51" s="126"/>
      <c r="HVG51" s="126"/>
      <c r="HVH51" s="126"/>
      <c r="HVI51" s="126"/>
      <c r="HVJ51" s="126"/>
      <c r="HVK51" s="126"/>
      <c r="HVL51" s="126"/>
      <c r="HVM51" s="126"/>
      <c r="HVN51" s="126"/>
      <c r="HVO51" s="126"/>
      <c r="HVP51" s="126"/>
      <c r="HVQ51" s="126"/>
      <c r="HVR51" s="126"/>
      <c r="HVS51" s="126"/>
      <c r="HVT51" s="126"/>
      <c r="HVU51" s="126"/>
      <c r="HVV51" s="126"/>
      <c r="HVW51" s="126"/>
      <c r="HVX51" s="126"/>
      <c r="HVY51" s="126"/>
      <c r="HVZ51" s="126"/>
      <c r="HWA51" s="126"/>
      <c r="HWB51" s="126"/>
      <c r="HWC51" s="126"/>
      <c r="HWD51" s="126"/>
      <c r="HWE51" s="126"/>
      <c r="HWF51" s="126"/>
      <c r="HWG51" s="126"/>
      <c r="HWH51" s="126"/>
      <c r="HWI51" s="126"/>
      <c r="HWJ51" s="126"/>
      <c r="HWK51" s="126"/>
      <c r="HWL51" s="126"/>
      <c r="HWM51" s="126"/>
      <c r="HWN51" s="126"/>
      <c r="HWO51" s="126"/>
      <c r="HWP51" s="126"/>
      <c r="HWQ51" s="126"/>
      <c r="HWR51" s="126"/>
      <c r="HWS51" s="126"/>
      <c r="HWT51" s="126"/>
      <c r="HWU51" s="126"/>
      <c r="HWV51" s="126"/>
      <c r="HWW51" s="126"/>
      <c r="HWX51" s="126"/>
      <c r="HWY51" s="126"/>
      <c r="HWZ51" s="126"/>
      <c r="HXA51" s="126"/>
      <c r="HXB51" s="126"/>
      <c r="HXC51" s="126"/>
      <c r="HXD51" s="126"/>
      <c r="HXE51" s="126"/>
      <c r="HXF51" s="126"/>
      <c r="HXG51" s="126"/>
      <c r="HXH51" s="126"/>
      <c r="HXI51" s="126"/>
      <c r="HXJ51" s="126"/>
      <c r="HXK51" s="126"/>
      <c r="HXL51" s="126"/>
      <c r="HXM51" s="126"/>
      <c r="HXN51" s="126"/>
      <c r="HXO51" s="126"/>
      <c r="HXP51" s="126"/>
      <c r="HXQ51" s="126"/>
      <c r="HXR51" s="126"/>
      <c r="HXS51" s="126"/>
      <c r="HXT51" s="126"/>
      <c r="HXU51" s="126"/>
      <c r="HXV51" s="126"/>
      <c r="HXW51" s="126"/>
      <c r="HXX51" s="126"/>
      <c r="HXY51" s="126"/>
      <c r="HXZ51" s="126"/>
      <c r="HYA51" s="126"/>
      <c r="HYB51" s="126"/>
      <c r="HYC51" s="126"/>
      <c r="HYD51" s="126"/>
      <c r="HYE51" s="126"/>
      <c r="HYF51" s="126"/>
      <c r="HYG51" s="126"/>
      <c r="HYH51" s="126"/>
      <c r="HYI51" s="126"/>
      <c r="HYJ51" s="126"/>
      <c r="HYK51" s="126"/>
      <c r="HYL51" s="126"/>
      <c r="HYM51" s="126"/>
      <c r="HYN51" s="126"/>
      <c r="HYO51" s="126"/>
      <c r="HYP51" s="126"/>
      <c r="HYQ51" s="126"/>
      <c r="HYR51" s="126"/>
      <c r="HYS51" s="126"/>
      <c r="HYT51" s="126"/>
      <c r="HYU51" s="126"/>
      <c r="HYV51" s="126"/>
      <c r="HYW51" s="126"/>
      <c r="HYX51" s="126"/>
      <c r="HYY51" s="126"/>
      <c r="HYZ51" s="126"/>
      <c r="HZA51" s="126"/>
      <c r="HZB51" s="126"/>
      <c r="HZC51" s="126"/>
      <c r="HZD51" s="126"/>
      <c r="HZE51" s="126"/>
      <c r="HZF51" s="126"/>
      <c r="HZG51" s="126"/>
      <c r="HZH51" s="126"/>
      <c r="HZI51" s="126"/>
      <c r="HZJ51" s="126"/>
      <c r="HZK51" s="126"/>
      <c r="HZL51" s="126"/>
      <c r="HZM51" s="126"/>
      <c r="HZN51" s="126"/>
      <c r="HZO51" s="126"/>
      <c r="HZP51" s="126"/>
      <c r="HZQ51" s="126"/>
      <c r="HZR51" s="126"/>
      <c r="HZS51" s="126"/>
      <c r="HZT51" s="126"/>
      <c r="HZU51" s="126"/>
      <c r="HZV51" s="126"/>
      <c r="HZW51" s="126"/>
      <c r="HZX51" s="126"/>
      <c r="HZY51" s="126"/>
      <c r="HZZ51" s="126"/>
      <c r="IAA51" s="126"/>
      <c r="IAB51" s="126"/>
      <c r="IAC51" s="126"/>
      <c r="IAD51" s="126"/>
      <c r="IAE51" s="126"/>
      <c r="IAF51" s="126"/>
      <c r="IAG51" s="126"/>
      <c r="IAH51" s="126"/>
      <c r="IAI51" s="126"/>
      <c r="IAJ51" s="126"/>
      <c r="IAK51" s="126"/>
      <c r="IAL51" s="126"/>
      <c r="IAM51" s="126"/>
      <c r="IAN51" s="126"/>
      <c r="IAO51" s="126"/>
      <c r="IAP51" s="126"/>
      <c r="IAQ51" s="126"/>
      <c r="IAR51" s="126"/>
      <c r="IAS51" s="126"/>
      <c r="IAT51" s="126"/>
      <c r="IAU51" s="126"/>
      <c r="IAV51" s="126"/>
      <c r="IAW51" s="126"/>
      <c r="IAX51" s="126"/>
      <c r="IAY51" s="126"/>
      <c r="IAZ51" s="126"/>
      <c r="IBA51" s="126"/>
      <c r="IBB51" s="126"/>
      <c r="IBC51" s="126"/>
      <c r="IBD51" s="126"/>
      <c r="IBE51" s="126"/>
      <c r="IBF51" s="126"/>
      <c r="IBG51" s="126"/>
      <c r="IBH51" s="126"/>
      <c r="IBI51" s="126"/>
      <c r="IBJ51" s="126"/>
      <c r="IBK51" s="126"/>
      <c r="IBL51" s="126"/>
      <c r="IBM51" s="126"/>
      <c r="IBN51" s="126"/>
      <c r="IBO51" s="126"/>
      <c r="IBP51" s="126"/>
      <c r="IBQ51" s="126"/>
      <c r="IBR51" s="126"/>
      <c r="IBS51" s="126"/>
      <c r="IBT51" s="126"/>
      <c r="IBU51" s="126"/>
      <c r="IBV51" s="126"/>
      <c r="IBW51" s="126"/>
      <c r="IBX51" s="126"/>
      <c r="IBY51" s="126"/>
      <c r="IBZ51" s="126"/>
      <c r="ICA51" s="126"/>
      <c r="ICB51" s="126"/>
      <c r="ICC51" s="126"/>
      <c r="ICD51" s="126"/>
      <c r="ICE51" s="126"/>
      <c r="ICF51" s="126"/>
      <c r="ICG51" s="126"/>
      <c r="ICH51" s="126"/>
      <c r="ICI51" s="126"/>
      <c r="ICJ51" s="126"/>
      <c r="ICK51" s="126"/>
      <c r="ICL51" s="126"/>
      <c r="ICM51" s="126"/>
      <c r="ICN51" s="126"/>
      <c r="ICO51" s="126"/>
      <c r="ICP51" s="126"/>
      <c r="ICQ51" s="126"/>
      <c r="ICR51" s="126"/>
      <c r="ICS51" s="126"/>
      <c r="ICT51" s="126"/>
      <c r="ICU51" s="126"/>
      <c r="ICV51" s="126"/>
      <c r="ICW51" s="126"/>
      <c r="ICX51" s="126"/>
      <c r="ICY51" s="126"/>
      <c r="ICZ51" s="126"/>
      <c r="IDA51" s="126"/>
      <c r="IDB51" s="126"/>
      <c r="IDC51" s="126"/>
      <c r="IDD51" s="126"/>
      <c r="IDE51" s="126"/>
      <c r="IDF51" s="126"/>
      <c r="IDG51" s="126"/>
      <c r="IDH51" s="126"/>
      <c r="IDI51" s="126"/>
      <c r="IDJ51" s="126"/>
      <c r="IDK51" s="126"/>
      <c r="IDL51" s="126"/>
      <c r="IDM51" s="126"/>
      <c r="IDN51" s="126"/>
      <c r="IDO51" s="126"/>
      <c r="IDP51" s="126"/>
      <c r="IDQ51" s="126"/>
      <c r="IDR51" s="126"/>
      <c r="IDS51" s="126"/>
      <c r="IDT51" s="126"/>
      <c r="IDU51" s="126"/>
      <c r="IDV51" s="126"/>
      <c r="IDW51" s="126"/>
      <c r="IDX51" s="126"/>
      <c r="IDY51" s="126"/>
      <c r="IDZ51" s="126"/>
      <c r="IEA51" s="126"/>
      <c r="IEB51" s="126"/>
      <c r="IEC51" s="126"/>
      <c r="IED51" s="126"/>
      <c r="IEE51" s="126"/>
      <c r="IEF51" s="126"/>
      <c r="IEG51" s="126"/>
      <c r="IEH51" s="126"/>
      <c r="IEI51" s="126"/>
      <c r="IEJ51" s="126"/>
      <c r="IEK51" s="126"/>
      <c r="IEL51" s="126"/>
      <c r="IEM51" s="126"/>
      <c r="IEN51" s="126"/>
      <c r="IEO51" s="126"/>
      <c r="IEP51" s="126"/>
      <c r="IEQ51" s="126"/>
      <c r="IER51" s="126"/>
      <c r="IES51" s="126"/>
      <c r="IET51" s="126"/>
      <c r="IEU51" s="126"/>
      <c r="IEV51" s="126"/>
      <c r="IEW51" s="126"/>
      <c r="IEX51" s="126"/>
      <c r="IEY51" s="126"/>
      <c r="IEZ51" s="126"/>
      <c r="IFA51" s="126"/>
      <c r="IFB51" s="126"/>
      <c r="IFC51" s="126"/>
      <c r="IFD51" s="126"/>
      <c r="IFE51" s="126"/>
      <c r="IFF51" s="126"/>
      <c r="IFG51" s="126"/>
      <c r="IFH51" s="126"/>
      <c r="IFI51" s="126"/>
      <c r="IFJ51" s="126"/>
      <c r="IFK51" s="126"/>
      <c r="IFL51" s="126"/>
      <c r="IFM51" s="126"/>
      <c r="IFN51" s="126"/>
      <c r="IFO51" s="126"/>
      <c r="IFP51" s="126"/>
      <c r="IFQ51" s="126"/>
      <c r="IFR51" s="126"/>
      <c r="IFS51" s="126"/>
      <c r="IFT51" s="126"/>
      <c r="IFU51" s="126"/>
      <c r="IFV51" s="126"/>
      <c r="IFW51" s="126"/>
      <c r="IFX51" s="126"/>
      <c r="IFY51" s="126"/>
      <c r="IFZ51" s="126"/>
      <c r="IGA51" s="126"/>
      <c r="IGB51" s="126"/>
      <c r="IGC51" s="126"/>
      <c r="IGD51" s="126"/>
      <c r="IGE51" s="126"/>
      <c r="IGF51" s="126"/>
      <c r="IGG51" s="126"/>
      <c r="IGH51" s="126"/>
      <c r="IGI51" s="126"/>
      <c r="IGJ51" s="126"/>
      <c r="IGK51" s="126"/>
      <c r="IGL51" s="126"/>
      <c r="IGM51" s="126"/>
      <c r="IGN51" s="126"/>
      <c r="IGO51" s="126"/>
      <c r="IGP51" s="126"/>
      <c r="IGQ51" s="126"/>
      <c r="IGR51" s="126"/>
      <c r="IGS51" s="126"/>
      <c r="IGT51" s="126"/>
      <c r="IGU51" s="126"/>
      <c r="IGV51" s="126"/>
      <c r="IGW51" s="126"/>
      <c r="IGX51" s="126"/>
      <c r="IGY51" s="126"/>
      <c r="IGZ51" s="126"/>
      <c r="IHA51" s="126"/>
      <c r="IHB51" s="126"/>
      <c r="IHC51" s="126"/>
      <c r="IHD51" s="126"/>
      <c r="IHE51" s="126"/>
      <c r="IHF51" s="126"/>
      <c r="IHG51" s="126"/>
      <c r="IHH51" s="126"/>
      <c r="IHI51" s="126"/>
      <c r="IHJ51" s="126"/>
      <c r="IHK51" s="126"/>
      <c r="IHL51" s="126"/>
      <c r="IHM51" s="126"/>
      <c r="IHN51" s="126"/>
      <c r="IHO51" s="126"/>
      <c r="IHP51" s="126"/>
      <c r="IHQ51" s="126"/>
      <c r="IHR51" s="126"/>
      <c r="IHS51" s="126"/>
      <c r="IHT51" s="126"/>
      <c r="IHU51" s="126"/>
      <c r="IHV51" s="126"/>
      <c r="IHW51" s="126"/>
      <c r="IHX51" s="126"/>
      <c r="IHY51" s="126"/>
      <c r="IHZ51" s="126"/>
      <c r="IIA51" s="126"/>
      <c r="IIB51" s="126"/>
      <c r="IIC51" s="126"/>
      <c r="IID51" s="126"/>
      <c r="IIE51" s="126"/>
      <c r="IIF51" s="126"/>
      <c r="IIG51" s="126"/>
      <c r="IIH51" s="126"/>
      <c r="III51" s="126"/>
      <c r="IIJ51" s="126"/>
      <c r="IIK51" s="126"/>
      <c r="IIL51" s="126"/>
      <c r="IIM51" s="126"/>
      <c r="IIN51" s="126"/>
      <c r="IIO51" s="126"/>
      <c r="IIP51" s="126"/>
      <c r="IIQ51" s="126"/>
      <c r="IIR51" s="126"/>
      <c r="IIS51" s="126"/>
      <c r="IIT51" s="126"/>
      <c r="IIU51" s="126"/>
      <c r="IIV51" s="126"/>
      <c r="IIW51" s="126"/>
      <c r="IIX51" s="126"/>
      <c r="IIY51" s="126"/>
      <c r="IIZ51" s="126"/>
      <c r="IJA51" s="126"/>
      <c r="IJB51" s="126"/>
      <c r="IJC51" s="126"/>
      <c r="IJD51" s="126"/>
      <c r="IJE51" s="126"/>
      <c r="IJF51" s="126"/>
      <c r="IJG51" s="126"/>
      <c r="IJH51" s="126"/>
      <c r="IJI51" s="126"/>
      <c r="IJJ51" s="126"/>
      <c r="IJK51" s="126"/>
      <c r="IJL51" s="126"/>
      <c r="IJM51" s="126"/>
      <c r="IJN51" s="126"/>
      <c r="IJO51" s="126"/>
      <c r="IJP51" s="126"/>
      <c r="IJQ51" s="126"/>
      <c r="IJR51" s="126"/>
      <c r="IJS51" s="126"/>
      <c r="IJT51" s="126"/>
      <c r="IJU51" s="126"/>
      <c r="IJV51" s="126"/>
      <c r="IJW51" s="126"/>
      <c r="IJX51" s="126"/>
      <c r="IJY51" s="126"/>
      <c r="IJZ51" s="126"/>
      <c r="IKA51" s="126"/>
      <c r="IKB51" s="126"/>
      <c r="IKC51" s="126"/>
      <c r="IKD51" s="126"/>
      <c r="IKE51" s="126"/>
      <c r="IKF51" s="126"/>
      <c r="IKG51" s="126"/>
      <c r="IKH51" s="126"/>
      <c r="IKI51" s="126"/>
      <c r="IKJ51" s="126"/>
      <c r="IKK51" s="126"/>
      <c r="IKL51" s="126"/>
      <c r="IKM51" s="126"/>
      <c r="IKN51" s="126"/>
      <c r="IKO51" s="126"/>
      <c r="IKP51" s="126"/>
      <c r="IKQ51" s="126"/>
      <c r="IKR51" s="126"/>
      <c r="IKS51" s="126"/>
      <c r="IKT51" s="126"/>
      <c r="IKU51" s="126"/>
      <c r="IKV51" s="126"/>
      <c r="IKW51" s="126"/>
      <c r="IKX51" s="126"/>
      <c r="IKY51" s="126"/>
      <c r="IKZ51" s="126"/>
      <c r="ILA51" s="126"/>
      <c r="ILB51" s="126"/>
      <c r="ILC51" s="126"/>
      <c r="ILD51" s="126"/>
      <c r="ILE51" s="126"/>
      <c r="ILF51" s="126"/>
      <c r="ILG51" s="126"/>
      <c r="ILH51" s="126"/>
      <c r="ILI51" s="126"/>
      <c r="ILJ51" s="126"/>
      <c r="ILK51" s="126"/>
      <c r="ILL51" s="126"/>
      <c r="ILM51" s="126"/>
      <c r="ILN51" s="126"/>
      <c r="ILO51" s="126"/>
      <c r="ILP51" s="126"/>
      <c r="ILQ51" s="126"/>
      <c r="ILR51" s="126"/>
      <c r="ILS51" s="126"/>
      <c r="ILT51" s="126"/>
      <c r="ILU51" s="126"/>
      <c r="ILV51" s="126"/>
      <c r="ILW51" s="126"/>
      <c r="ILX51" s="126"/>
      <c r="ILY51" s="126"/>
      <c r="ILZ51" s="126"/>
      <c r="IMA51" s="126"/>
      <c r="IMB51" s="126"/>
      <c r="IMC51" s="126"/>
      <c r="IMD51" s="126"/>
      <c r="IME51" s="126"/>
      <c r="IMF51" s="126"/>
      <c r="IMG51" s="126"/>
      <c r="IMH51" s="126"/>
      <c r="IMI51" s="126"/>
      <c r="IMJ51" s="126"/>
      <c r="IMK51" s="126"/>
      <c r="IML51" s="126"/>
      <c r="IMM51" s="126"/>
      <c r="IMN51" s="126"/>
      <c r="IMO51" s="126"/>
      <c r="IMP51" s="126"/>
      <c r="IMQ51" s="126"/>
      <c r="IMR51" s="126"/>
      <c r="IMS51" s="126"/>
      <c r="IMT51" s="126"/>
      <c r="IMU51" s="126"/>
      <c r="IMV51" s="126"/>
      <c r="IMW51" s="126"/>
      <c r="IMX51" s="126"/>
      <c r="IMY51" s="126"/>
      <c r="IMZ51" s="126"/>
      <c r="INA51" s="126"/>
      <c r="INB51" s="126"/>
      <c r="INC51" s="126"/>
      <c r="IND51" s="126"/>
      <c r="INE51" s="126"/>
      <c r="INF51" s="126"/>
      <c r="ING51" s="126"/>
      <c r="INH51" s="126"/>
      <c r="INI51" s="126"/>
      <c r="INJ51" s="126"/>
      <c r="INK51" s="126"/>
      <c r="INL51" s="126"/>
      <c r="INM51" s="126"/>
      <c r="INN51" s="126"/>
      <c r="INO51" s="126"/>
      <c r="INP51" s="126"/>
      <c r="INQ51" s="126"/>
      <c r="INR51" s="126"/>
      <c r="INS51" s="126"/>
      <c r="INT51" s="126"/>
      <c r="INU51" s="126"/>
      <c r="INV51" s="126"/>
      <c r="INW51" s="126"/>
      <c r="INX51" s="126"/>
      <c r="INY51" s="126"/>
      <c r="INZ51" s="126"/>
      <c r="IOA51" s="126"/>
      <c r="IOB51" s="126"/>
      <c r="IOC51" s="126"/>
      <c r="IOD51" s="126"/>
      <c r="IOE51" s="126"/>
      <c r="IOF51" s="126"/>
      <c r="IOG51" s="126"/>
      <c r="IOH51" s="126"/>
      <c r="IOI51" s="126"/>
      <c r="IOJ51" s="126"/>
      <c r="IOK51" s="126"/>
      <c r="IOL51" s="126"/>
      <c r="IOM51" s="126"/>
      <c r="ION51" s="126"/>
      <c r="IOO51" s="126"/>
      <c r="IOP51" s="126"/>
      <c r="IOQ51" s="126"/>
      <c r="IOR51" s="126"/>
      <c r="IOS51" s="126"/>
      <c r="IOT51" s="126"/>
      <c r="IOU51" s="126"/>
      <c r="IOV51" s="126"/>
      <c r="IOW51" s="126"/>
      <c r="IOX51" s="126"/>
      <c r="IOY51" s="126"/>
      <c r="IOZ51" s="126"/>
      <c r="IPA51" s="126"/>
      <c r="IPB51" s="126"/>
      <c r="IPC51" s="126"/>
      <c r="IPD51" s="126"/>
      <c r="IPE51" s="126"/>
      <c r="IPF51" s="126"/>
      <c r="IPG51" s="126"/>
      <c r="IPH51" s="126"/>
      <c r="IPI51" s="126"/>
      <c r="IPJ51" s="126"/>
      <c r="IPK51" s="126"/>
      <c r="IPL51" s="126"/>
      <c r="IPM51" s="126"/>
      <c r="IPN51" s="126"/>
      <c r="IPO51" s="126"/>
      <c r="IPP51" s="126"/>
      <c r="IPQ51" s="126"/>
      <c r="IPR51" s="126"/>
      <c r="IPS51" s="126"/>
      <c r="IPT51" s="126"/>
      <c r="IPU51" s="126"/>
      <c r="IPV51" s="126"/>
      <c r="IPW51" s="126"/>
      <c r="IPX51" s="126"/>
      <c r="IPY51" s="126"/>
      <c r="IPZ51" s="126"/>
      <c r="IQA51" s="126"/>
      <c r="IQB51" s="126"/>
      <c r="IQC51" s="126"/>
      <c r="IQD51" s="126"/>
      <c r="IQE51" s="126"/>
      <c r="IQF51" s="126"/>
      <c r="IQG51" s="126"/>
      <c r="IQH51" s="126"/>
      <c r="IQI51" s="126"/>
      <c r="IQJ51" s="126"/>
      <c r="IQK51" s="126"/>
      <c r="IQL51" s="126"/>
      <c r="IQM51" s="126"/>
      <c r="IQN51" s="126"/>
      <c r="IQO51" s="126"/>
      <c r="IQP51" s="126"/>
      <c r="IQQ51" s="126"/>
      <c r="IQR51" s="126"/>
      <c r="IQS51" s="126"/>
      <c r="IQT51" s="126"/>
      <c r="IQU51" s="126"/>
      <c r="IQV51" s="126"/>
      <c r="IQW51" s="126"/>
      <c r="IQX51" s="126"/>
      <c r="IQY51" s="126"/>
      <c r="IQZ51" s="126"/>
      <c r="IRA51" s="126"/>
      <c r="IRB51" s="126"/>
      <c r="IRC51" s="126"/>
      <c r="IRD51" s="126"/>
      <c r="IRE51" s="126"/>
      <c r="IRF51" s="126"/>
      <c r="IRG51" s="126"/>
      <c r="IRH51" s="126"/>
      <c r="IRI51" s="126"/>
      <c r="IRJ51" s="126"/>
      <c r="IRK51" s="126"/>
      <c r="IRL51" s="126"/>
      <c r="IRM51" s="126"/>
      <c r="IRN51" s="126"/>
      <c r="IRO51" s="126"/>
      <c r="IRP51" s="126"/>
      <c r="IRQ51" s="126"/>
      <c r="IRR51" s="126"/>
      <c r="IRS51" s="126"/>
      <c r="IRT51" s="126"/>
      <c r="IRU51" s="126"/>
      <c r="IRV51" s="126"/>
      <c r="IRW51" s="126"/>
      <c r="IRX51" s="126"/>
      <c r="IRY51" s="126"/>
      <c r="IRZ51" s="126"/>
      <c r="ISA51" s="126"/>
      <c r="ISB51" s="126"/>
      <c r="ISC51" s="126"/>
      <c r="ISD51" s="126"/>
      <c r="ISE51" s="126"/>
      <c r="ISF51" s="126"/>
      <c r="ISG51" s="126"/>
      <c r="ISH51" s="126"/>
      <c r="ISI51" s="126"/>
      <c r="ISJ51" s="126"/>
      <c r="ISK51" s="126"/>
      <c r="ISL51" s="126"/>
      <c r="ISM51" s="126"/>
      <c r="ISN51" s="126"/>
      <c r="ISO51" s="126"/>
      <c r="ISP51" s="126"/>
      <c r="ISQ51" s="126"/>
      <c r="ISR51" s="126"/>
      <c r="ISS51" s="126"/>
      <c r="IST51" s="126"/>
      <c r="ISU51" s="126"/>
      <c r="ISV51" s="126"/>
      <c r="ISW51" s="126"/>
      <c r="ISX51" s="126"/>
      <c r="ISY51" s="126"/>
      <c r="ISZ51" s="126"/>
      <c r="ITA51" s="126"/>
      <c r="ITB51" s="126"/>
      <c r="ITC51" s="126"/>
      <c r="ITD51" s="126"/>
      <c r="ITE51" s="126"/>
      <c r="ITF51" s="126"/>
      <c r="ITG51" s="126"/>
      <c r="ITH51" s="126"/>
      <c r="ITI51" s="126"/>
      <c r="ITJ51" s="126"/>
      <c r="ITK51" s="126"/>
      <c r="ITL51" s="126"/>
      <c r="ITM51" s="126"/>
      <c r="ITN51" s="126"/>
      <c r="ITO51" s="126"/>
      <c r="ITP51" s="126"/>
      <c r="ITQ51" s="126"/>
      <c r="ITR51" s="126"/>
      <c r="ITS51" s="126"/>
      <c r="ITT51" s="126"/>
      <c r="ITU51" s="126"/>
      <c r="ITV51" s="126"/>
      <c r="ITW51" s="126"/>
      <c r="ITX51" s="126"/>
      <c r="ITY51" s="126"/>
      <c r="ITZ51" s="126"/>
      <c r="IUA51" s="126"/>
      <c r="IUB51" s="126"/>
      <c r="IUC51" s="126"/>
      <c r="IUD51" s="126"/>
      <c r="IUE51" s="126"/>
      <c r="IUF51" s="126"/>
      <c r="IUG51" s="126"/>
      <c r="IUH51" s="126"/>
      <c r="IUI51" s="126"/>
      <c r="IUJ51" s="126"/>
      <c r="IUK51" s="126"/>
      <c r="IUL51" s="126"/>
      <c r="IUM51" s="126"/>
      <c r="IUN51" s="126"/>
      <c r="IUO51" s="126"/>
      <c r="IUP51" s="126"/>
      <c r="IUQ51" s="126"/>
      <c r="IUR51" s="126"/>
      <c r="IUS51" s="126"/>
      <c r="IUT51" s="126"/>
      <c r="IUU51" s="126"/>
      <c r="IUV51" s="126"/>
      <c r="IUW51" s="126"/>
      <c r="IUX51" s="126"/>
      <c r="IUY51" s="126"/>
      <c r="IUZ51" s="126"/>
      <c r="IVA51" s="126"/>
      <c r="IVB51" s="126"/>
      <c r="IVC51" s="126"/>
      <c r="IVD51" s="126"/>
      <c r="IVE51" s="126"/>
      <c r="IVF51" s="126"/>
      <c r="IVG51" s="126"/>
      <c r="IVH51" s="126"/>
      <c r="IVI51" s="126"/>
      <c r="IVJ51" s="126"/>
      <c r="IVK51" s="126"/>
      <c r="IVL51" s="126"/>
      <c r="IVM51" s="126"/>
      <c r="IVN51" s="126"/>
      <c r="IVO51" s="126"/>
      <c r="IVP51" s="126"/>
      <c r="IVQ51" s="126"/>
      <c r="IVR51" s="126"/>
      <c r="IVS51" s="126"/>
      <c r="IVT51" s="126"/>
      <c r="IVU51" s="126"/>
      <c r="IVV51" s="126"/>
      <c r="IVW51" s="126"/>
      <c r="IVX51" s="126"/>
      <c r="IVY51" s="126"/>
      <c r="IVZ51" s="126"/>
      <c r="IWA51" s="126"/>
      <c r="IWB51" s="126"/>
      <c r="IWC51" s="126"/>
      <c r="IWD51" s="126"/>
      <c r="IWE51" s="126"/>
      <c r="IWF51" s="126"/>
      <c r="IWG51" s="126"/>
      <c r="IWH51" s="126"/>
      <c r="IWI51" s="126"/>
      <c r="IWJ51" s="126"/>
      <c r="IWK51" s="126"/>
      <c r="IWL51" s="126"/>
      <c r="IWM51" s="126"/>
      <c r="IWN51" s="126"/>
      <c r="IWO51" s="126"/>
      <c r="IWP51" s="126"/>
      <c r="IWQ51" s="126"/>
      <c r="IWR51" s="126"/>
      <c r="IWS51" s="126"/>
      <c r="IWT51" s="126"/>
      <c r="IWU51" s="126"/>
      <c r="IWV51" s="126"/>
      <c r="IWW51" s="126"/>
      <c r="IWX51" s="126"/>
      <c r="IWY51" s="126"/>
      <c r="IWZ51" s="126"/>
      <c r="IXA51" s="126"/>
      <c r="IXB51" s="126"/>
      <c r="IXC51" s="126"/>
      <c r="IXD51" s="126"/>
      <c r="IXE51" s="126"/>
      <c r="IXF51" s="126"/>
      <c r="IXG51" s="126"/>
      <c r="IXH51" s="126"/>
      <c r="IXI51" s="126"/>
      <c r="IXJ51" s="126"/>
      <c r="IXK51" s="126"/>
      <c r="IXL51" s="126"/>
      <c r="IXM51" s="126"/>
      <c r="IXN51" s="126"/>
      <c r="IXO51" s="126"/>
      <c r="IXP51" s="126"/>
      <c r="IXQ51" s="126"/>
      <c r="IXR51" s="126"/>
      <c r="IXS51" s="126"/>
      <c r="IXT51" s="126"/>
      <c r="IXU51" s="126"/>
      <c r="IXV51" s="126"/>
      <c r="IXW51" s="126"/>
      <c r="IXX51" s="126"/>
      <c r="IXY51" s="126"/>
      <c r="IXZ51" s="126"/>
      <c r="IYA51" s="126"/>
      <c r="IYB51" s="126"/>
      <c r="IYC51" s="126"/>
      <c r="IYD51" s="126"/>
      <c r="IYE51" s="126"/>
      <c r="IYF51" s="126"/>
      <c r="IYG51" s="126"/>
      <c r="IYH51" s="126"/>
      <c r="IYI51" s="126"/>
      <c r="IYJ51" s="126"/>
      <c r="IYK51" s="126"/>
      <c r="IYL51" s="126"/>
      <c r="IYM51" s="126"/>
      <c r="IYN51" s="126"/>
      <c r="IYO51" s="126"/>
      <c r="IYP51" s="126"/>
      <c r="IYQ51" s="126"/>
      <c r="IYR51" s="126"/>
      <c r="IYS51" s="126"/>
      <c r="IYT51" s="126"/>
      <c r="IYU51" s="126"/>
      <c r="IYV51" s="126"/>
      <c r="IYW51" s="126"/>
      <c r="IYX51" s="126"/>
      <c r="IYY51" s="126"/>
      <c r="IYZ51" s="126"/>
      <c r="IZA51" s="126"/>
      <c r="IZB51" s="126"/>
      <c r="IZC51" s="126"/>
      <c r="IZD51" s="126"/>
      <c r="IZE51" s="126"/>
      <c r="IZF51" s="126"/>
      <c r="IZG51" s="126"/>
      <c r="IZH51" s="126"/>
      <c r="IZI51" s="126"/>
      <c r="IZJ51" s="126"/>
      <c r="IZK51" s="126"/>
      <c r="IZL51" s="126"/>
      <c r="IZM51" s="126"/>
      <c r="IZN51" s="126"/>
      <c r="IZO51" s="126"/>
      <c r="IZP51" s="126"/>
      <c r="IZQ51" s="126"/>
      <c r="IZR51" s="126"/>
      <c r="IZS51" s="126"/>
      <c r="IZT51" s="126"/>
      <c r="IZU51" s="126"/>
      <c r="IZV51" s="126"/>
      <c r="IZW51" s="126"/>
      <c r="IZX51" s="126"/>
      <c r="IZY51" s="126"/>
      <c r="IZZ51" s="126"/>
      <c r="JAA51" s="126"/>
      <c r="JAB51" s="126"/>
      <c r="JAC51" s="126"/>
      <c r="JAD51" s="126"/>
      <c r="JAE51" s="126"/>
      <c r="JAF51" s="126"/>
      <c r="JAG51" s="126"/>
      <c r="JAH51" s="126"/>
      <c r="JAI51" s="126"/>
      <c r="JAJ51" s="126"/>
      <c r="JAK51" s="126"/>
      <c r="JAL51" s="126"/>
      <c r="JAM51" s="126"/>
      <c r="JAN51" s="126"/>
      <c r="JAO51" s="126"/>
      <c r="JAP51" s="126"/>
      <c r="JAQ51" s="126"/>
      <c r="JAR51" s="126"/>
      <c r="JAS51" s="126"/>
      <c r="JAT51" s="126"/>
      <c r="JAU51" s="126"/>
      <c r="JAV51" s="126"/>
      <c r="JAW51" s="126"/>
      <c r="JAX51" s="126"/>
      <c r="JAY51" s="126"/>
      <c r="JAZ51" s="126"/>
      <c r="JBA51" s="126"/>
      <c r="JBB51" s="126"/>
      <c r="JBC51" s="126"/>
      <c r="JBD51" s="126"/>
      <c r="JBE51" s="126"/>
      <c r="JBF51" s="126"/>
      <c r="JBG51" s="126"/>
      <c r="JBH51" s="126"/>
      <c r="JBI51" s="126"/>
      <c r="JBJ51" s="126"/>
      <c r="JBK51" s="126"/>
      <c r="JBL51" s="126"/>
      <c r="JBM51" s="126"/>
      <c r="JBN51" s="126"/>
      <c r="JBO51" s="126"/>
      <c r="JBP51" s="126"/>
      <c r="JBQ51" s="126"/>
      <c r="JBR51" s="126"/>
      <c r="JBS51" s="126"/>
      <c r="JBT51" s="126"/>
      <c r="JBU51" s="126"/>
      <c r="JBV51" s="126"/>
      <c r="JBW51" s="126"/>
      <c r="JBX51" s="126"/>
      <c r="JBY51" s="126"/>
      <c r="JBZ51" s="126"/>
      <c r="JCA51" s="126"/>
      <c r="JCB51" s="126"/>
      <c r="JCC51" s="126"/>
      <c r="JCD51" s="126"/>
      <c r="JCE51" s="126"/>
      <c r="JCF51" s="126"/>
      <c r="JCG51" s="126"/>
      <c r="JCH51" s="126"/>
      <c r="JCI51" s="126"/>
      <c r="JCJ51" s="126"/>
      <c r="JCK51" s="126"/>
      <c r="JCL51" s="126"/>
      <c r="JCM51" s="126"/>
      <c r="JCN51" s="126"/>
      <c r="JCO51" s="126"/>
      <c r="JCP51" s="126"/>
      <c r="JCQ51" s="126"/>
      <c r="JCR51" s="126"/>
      <c r="JCS51" s="126"/>
      <c r="JCT51" s="126"/>
      <c r="JCU51" s="126"/>
      <c r="JCV51" s="126"/>
      <c r="JCW51" s="126"/>
      <c r="JCX51" s="126"/>
      <c r="JCY51" s="126"/>
      <c r="JCZ51" s="126"/>
      <c r="JDA51" s="126"/>
      <c r="JDB51" s="126"/>
      <c r="JDC51" s="126"/>
      <c r="JDD51" s="126"/>
      <c r="JDE51" s="126"/>
      <c r="JDF51" s="126"/>
      <c r="JDG51" s="126"/>
      <c r="JDH51" s="126"/>
      <c r="JDI51" s="126"/>
      <c r="JDJ51" s="126"/>
      <c r="JDK51" s="126"/>
      <c r="JDL51" s="126"/>
      <c r="JDM51" s="126"/>
      <c r="JDN51" s="126"/>
      <c r="JDO51" s="126"/>
      <c r="JDP51" s="126"/>
      <c r="JDQ51" s="126"/>
      <c r="JDR51" s="126"/>
      <c r="JDS51" s="126"/>
      <c r="JDT51" s="126"/>
      <c r="JDU51" s="126"/>
      <c r="JDV51" s="126"/>
      <c r="JDW51" s="126"/>
      <c r="JDX51" s="126"/>
      <c r="JDY51" s="126"/>
      <c r="JDZ51" s="126"/>
      <c r="JEA51" s="126"/>
      <c r="JEB51" s="126"/>
      <c r="JEC51" s="126"/>
      <c r="JED51" s="126"/>
      <c r="JEE51" s="126"/>
      <c r="JEF51" s="126"/>
      <c r="JEG51" s="126"/>
      <c r="JEH51" s="126"/>
      <c r="JEI51" s="126"/>
      <c r="JEJ51" s="126"/>
      <c r="JEK51" s="126"/>
      <c r="JEL51" s="126"/>
      <c r="JEM51" s="126"/>
      <c r="JEN51" s="126"/>
      <c r="JEO51" s="126"/>
      <c r="JEP51" s="126"/>
      <c r="JEQ51" s="126"/>
      <c r="JER51" s="126"/>
      <c r="JES51" s="126"/>
      <c r="JET51" s="126"/>
      <c r="JEU51" s="126"/>
      <c r="JEV51" s="126"/>
      <c r="JEW51" s="126"/>
      <c r="JEX51" s="126"/>
      <c r="JEY51" s="126"/>
      <c r="JEZ51" s="126"/>
      <c r="JFA51" s="126"/>
      <c r="JFB51" s="126"/>
      <c r="JFC51" s="126"/>
      <c r="JFD51" s="126"/>
      <c r="JFE51" s="126"/>
      <c r="JFF51" s="126"/>
      <c r="JFG51" s="126"/>
      <c r="JFH51" s="126"/>
      <c r="JFI51" s="126"/>
      <c r="JFJ51" s="126"/>
      <c r="JFK51" s="126"/>
      <c r="JFL51" s="126"/>
      <c r="JFM51" s="126"/>
      <c r="JFN51" s="126"/>
      <c r="JFO51" s="126"/>
      <c r="JFP51" s="126"/>
      <c r="JFQ51" s="126"/>
      <c r="JFR51" s="126"/>
      <c r="JFS51" s="126"/>
      <c r="JFT51" s="126"/>
      <c r="JFU51" s="126"/>
      <c r="JFV51" s="126"/>
      <c r="JFW51" s="126"/>
      <c r="JFX51" s="126"/>
      <c r="JFY51" s="126"/>
      <c r="JFZ51" s="126"/>
      <c r="JGA51" s="126"/>
      <c r="JGB51" s="126"/>
      <c r="JGC51" s="126"/>
      <c r="JGD51" s="126"/>
      <c r="JGE51" s="126"/>
      <c r="JGF51" s="126"/>
      <c r="JGG51" s="126"/>
      <c r="JGH51" s="126"/>
      <c r="JGI51" s="126"/>
      <c r="JGJ51" s="126"/>
      <c r="JGK51" s="126"/>
      <c r="JGL51" s="126"/>
      <c r="JGM51" s="126"/>
      <c r="JGN51" s="126"/>
      <c r="JGO51" s="126"/>
      <c r="JGP51" s="126"/>
      <c r="JGQ51" s="126"/>
      <c r="JGR51" s="126"/>
      <c r="JGS51" s="126"/>
      <c r="JGT51" s="126"/>
      <c r="JGU51" s="126"/>
      <c r="JGV51" s="126"/>
      <c r="JGW51" s="126"/>
      <c r="JGX51" s="126"/>
      <c r="JGY51" s="126"/>
      <c r="JGZ51" s="126"/>
      <c r="JHA51" s="126"/>
      <c r="JHB51" s="126"/>
      <c r="JHC51" s="126"/>
      <c r="JHD51" s="126"/>
      <c r="JHE51" s="126"/>
      <c r="JHF51" s="126"/>
      <c r="JHG51" s="126"/>
      <c r="JHH51" s="126"/>
      <c r="JHI51" s="126"/>
      <c r="JHJ51" s="126"/>
      <c r="JHK51" s="126"/>
      <c r="JHL51" s="126"/>
      <c r="JHM51" s="126"/>
      <c r="JHN51" s="126"/>
      <c r="JHO51" s="126"/>
      <c r="JHP51" s="126"/>
      <c r="JHQ51" s="126"/>
      <c r="JHR51" s="126"/>
      <c r="JHS51" s="126"/>
      <c r="JHT51" s="126"/>
      <c r="JHU51" s="126"/>
      <c r="JHV51" s="126"/>
      <c r="JHW51" s="126"/>
      <c r="JHX51" s="126"/>
      <c r="JHY51" s="126"/>
      <c r="JHZ51" s="126"/>
      <c r="JIA51" s="126"/>
      <c r="JIB51" s="126"/>
      <c r="JIC51" s="126"/>
      <c r="JID51" s="126"/>
      <c r="JIE51" s="126"/>
      <c r="JIF51" s="126"/>
      <c r="JIG51" s="126"/>
      <c r="JIH51" s="126"/>
      <c r="JII51" s="126"/>
      <c r="JIJ51" s="126"/>
      <c r="JIK51" s="126"/>
      <c r="JIL51" s="126"/>
      <c r="JIM51" s="126"/>
      <c r="JIN51" s="126"/>
      <c r="JIO51" s="126"/>
      <c r="JIP51" s="126"/>
      <c r="JIQ51" s="126"/>
      <c r="JIR51" s="126"/>
      <c r="JIS51" s="126"/>
      <c r="JIT51" s="126"/>
      <c r="JIU51" s="126"/>
      <c r="JIV51" s="126"/>
      <c r="JIW51" s="126"/>
      <c r="JIX51" s="126"/>
      <c r="JIY51" s="126"/>
      <c r="JIZ51" s="126"/>
      <c r="JJA51" s="126"/>
      <c r="JJB51" s="126"/>
      <c r="JJC51" s="126"/>
      <c r="JJD51" s="126"/>
      <c r="JJE51" s="126"/>
      <c r="JJF51" s="126"/>
      <c r="JJG51" s="126"/>
      <c r="JJH51" s="126"/>
      <c r="JJI51" s="126"/>
      <c r="JJJ51" s="126"/>
      <c r="JJK51" s="126"/>
      <c r="JJL51" s="126"/>
      <c r="JJM51" s="126"/>
      <c r="JJN51" s="126"/>
      <c r="JJO51" s="126"/>
      <c r="JJP51" s="126"/>
      <c r="JJQ51" s="126"/>
      <c r="JJR51" s="126"/>
      <c r="JJS51" s="126"/>
      <c r="JJT51" s="126"/>
      <c r="JJU51" s="126"/>
      <c r="JJV51" s="126"/>
      <c r="JJW51" s="126"/>
      <c r="JJX51" s="126"/>
      <c r="JJY51" s="126"/>
      <c r="JJZ51" s="126"/>
      <c r="JKA51" s="126"/>
      <c r="JKB51" s="126"/>
      <c r="JKC51" s="126"/>
      <c r="JKD51" s="126"/>
      <c r="JKE51" s="126"/>
      <c r="JKF51" s="126"/>
      <c r="JKG51" s="126"/>
      <c r="JKH51" s="126"/>
      <c r="JKI51" s="126"/>
      <c r="JKJ51" s="126"/>
      <c r="JKK51" s="126"/>
      <c r="JKL51" s="126"/>
      <c r="JKM51" s="126"/>
      <c r="JKN51" s="126"/>
      <c r="JKO51" s="126"/>
      <c r="JKP51" s="126"/>
      <c r="JKQ51" s="126"/>
      <c r="JKR51" s="126"/>
      <c r="JKS51" s="126"/>
      <c r="JKT51" s="126"/>
      <c r="JKU51" s="126"/>
      <c r="JKV51" s="126"/>
      <c r="JKW51" s="126"/>
      <c r="JKX51" s="126"/>
      <c r="JKY51" s="126"/>
      <c r="JKZ51" s="126"/>
      <c r="JLA51" s="126"/>
      <c r="JLB51" s="126"/>
      <c r="JLC51" s="126"/>
      <c r="JLD51" s="126"/>
      <c r="JLE51" s="126"/>
      <c r="JLF51" s="126"/>
      <c r="JLG51" s="126"/>
      <c r="JLH51" s="126"/>
      <c r="JLI51" s="126"/>
      <c r="JLJ51" s="126"/>
      <c r="JLK51" s="126"/>
      <c r="JLL51" s="126"/>
      <c r="JLM51" s="126"/>
      <c r="JLN51" s="126"/>
      <c r="JLO51" s="126"/>
      <c r="JLP51" s="126"/>
      <c r="JLQ51" s="126"/>
      <c r="JLR51" s="126"/>
      <c r="JLS51" s="126"/>
      <c r="JLT51" s="126"/>
      <c r="JLU51" s="126"/>
      <c r="JLV51" s="126"/>
      <c r="JLW51" s="126"/>
      <c r="JLX51" s="126"/>
      <c r="JLY51" s="126"/>
      <c r="JLZ51" s="126"/>
      <c r="JMA51" s="126"/>
      <c r="JMB51" s="126"/>
      <c r="JMC51" s="126"/>
      <c r="JMD51" s="126"/>
      <c r="JME51" s="126"/>
      <c r="JMF51" s="126"/>
      <c r="JMG51" s="126"/>
      <c r="JMH51" s="126"/>
      <c r="JMI51" s="126"/>
      <c r="JMJ51" s="126"/>
      <c r="JMK51" s="126"/>
      <c r="JML51" s="126"/>
      <c r="JMM51" s="126"/>
      <c r="JMN51" s="126"/>
      <c r="JMO51" s="126"/>
      <c r="JMP51" s="126"/>
      <c r="JMQ51" s="126"/>
      <c r="JMR51" s="126"/>
      <c r="JMS51" s="126"/>
      <c r="JMT51" s="126"/>
      <c r="JMU51" s="126"/>
      <c r="JMV51" s="126"/>
      <c r="JMW51" s="126"/>
      <c r="JMX51" s="126"/>
      <c r="JMY51" s="126"/>
      <c r="JMZ51" s="126"/>
      <c r="JNA51" s="126"/>
      <c r="JNB51" s="126"/>
      <c r="JNC51" s="126"/>
      <c r="JND51" s="126"/>
      <c r="JNE51" s="126"/>
      <c r="JNF51" s="126"/>
      <c r="JNG51" s="126"/>
      <c r="JNH51" s="126"/>
      <c r="JNI51" s="126"/>
      <c r="JNJ51" s="126"/>
      <c r="JNK51" s="126"/>
      <c r="JNL51" s="126"/>
      <c r="JNM51" s="126"/>
      <c r="JNN51" s="126"/>
      <c r="JNO51" s="126"/>
      <c r="JNP51" s="126"/>
      <c r="JNQ51" s="126"/>
      <c r="JNR51" s="126"/>
      <c r="JNS51" s="126"/>
      <c r="JNT51" s="126"/>
      <c r="JNU51" s="126"/>
      <c r="JNV51" s="126"/>
      <c r="JNW51" s="126"/>
      <c r="JNX51" s="126"/>
      <c r="JNY51" s="126"/>
      <c r="JNZ51" s="126"/>
      <c r="JOA51" s="126"/>
      <c r="JOB51" s="126"/>
      <c r="JOC51" s="126"/>
      <c r="JOD51" s="126"/>
      <c r="JOE51" s="126"/>
      <c r="JOF51" s="126"/>
      <c r="JOG51" s="126"/>
      <c r="JOH51" s="126"/>
      <c r="JOI51" s="126"/>
      <c r="JOJ51" s="126"/>
      <c r="JOK51" s="126"/>
      <c r="JOL51" s="126"/>
      <c r="JOM51" s="126"/>
      <c r="JON51" s="126"/>
      <c r="JOO51" s="126"/>
      <c r="JOP51" s="126"/>
      <c r="JOQ51" s="126"/>
      <c r="JOR51" s="126"/>
      <c r="JOS51" s="126"/>
      <c r="JOT51" s="126"/>
      <c r="JOU51" s="126"/>
      <c r="JOV51" s="126"/>
      <c r="JOW51" s="126"/>
      <c r="JOX51" s="126"/>
      <c r="JOY51" s="126"/>
      <c r="JOZ51" s="126"/>
      <c r="JPA51" s="126"/>
      <c r="JPB51" s="126"/>
      <c r="JPC51" s="126"/>
      <c r="JPD51" s="126"/>
      <c r="JPE51" s="126"/>
      <c r="JPF51" s="126"/>
      <c r="JPG51" s="126"/>
      <c r="JPH51" s="126"/>
      <c r="JPI51" s="126"/>
      <c r="JPJ51" s="126"/>
      <c r="JPK51" s="126"/>
      <c r="JPL51" s="126"/>
      <c r="JPM51" s="126"/>
      <c r="JPN51" s="126"/>
      <c r="JPO51" s="126"/>
      <c r="JPP51" s="126"/>
      <c r="JPQ51" s="126"/>
      <c r="JPR51" s="126"/>
      <c r="JPS51" s="126"/>
      <c r="JPT51" s="126"/>
      <c r="JPU51" s="126"/>
      <c r="JPV51" s="126"/>
      <c r="JPW51" s="126"/>
      <c r="JPX51" s="126"/>
      <c r="JPY51" s="126"/>
      <c r="JPZ51" s="126"/>
      <c r="JQA51" s="126"/>
      <c r="JQB51" s="126"/>
      <c r="JQC51" s="126"/>
      <c r="JQD51" s="126"/>
      <c r="JQE51" s="126"/>
      <c r="JQF51" s="126"/>
      <c r="JQG51" s="126"/>
      <c r="JQH51" s="126"/>
      <c r="JQI51" s="126"/>
      <c r="JQJ51" s="126"/>
      <c r="JQK51" s="126"/>
      <c r="JQL51" s="126"/>
      <c r="JQM51" s="126"/>
      <c r="JQN51" s="126"/>
      <c r="JQO51" s="126"/>
      <c r="JQP51" s="126"/>
      <c r="JQQ51" s="126"/>
      <c r="JQR51" s="126"/>
      <c r="JQS51" s="126"/>
      <c r="JQT51" s="126"/>
      <c r="JQU51" s="126"/>
      <c r="JQV51" s="126"/>
      <c r="JQW51" s="126"/>
      <c r="JQX51" s="126"/>
      <c r="JQY51" s="126"/>
      <c r="JQZ51" s="126"/>
      <c r="JRA51" s="126"/>
      <c r="JRB51" s="126"/>
      <c r="JRC51" s="126"/>
      <c r="JRD51" s="126"/>
      <c r="JRE51" s="126"/>
      <c r="JRF51" s="126"/>
      <c r="JRG51" s="126"/>
      <c r="JRH51" s="126"/>
      <c r="JRI51" s="126"/>
      <c r="JRJ51" s="126"/>
      <c r="JRK51" s="126"/>
      <c r="JRL51" s="126"/>
      <c r="JRM51" s="126"/>
      <c r="JRN51" s="126"/>
      <c r="JRO51" s="126"/>
      <c r="JRP51" s="126"/>
      <c r="JRQ51" s="126"/>
      <c r="JRR51" s="126"/>
      <c r="JRS51" s="126"/>
      <c r="JRT51" s="126"/>
      <c r="JRU51" s="126"/>
      <c r="JRV51" s="126"/>
      <c r="JRW51" s="126"/>
      <c r="JRX51" s="126"/>
      <c r="JRY51" s="126"/>
      <c r="JRZ51" s="126"/>
      <c r="JSA51" s="126"/>
      <c r="JSB51" s="126"/>
      <c r="JSC51" s="126"/>
      <c r="JSD51" s="126"/>
      <c r="JSE51" s="126"/>
      <c r="JSF51" s="126"/>
      <c r="JSG51" s="126"/>
      <c r="JSH51" s="126"/>
      <c r="JSI51" s="126"/>
      <c r="JSJ51" s="126"/>
      <c r="JSK51" s="126"/>
      <c r="JSL51" s="126"/>
      <c r="JSM51" s="126"/>
      <c r="JSN51" s="126"/>
      <c r="JSO51" s="126"/>
      <c r="JSP51" s="126"/>
      <c r="JSQ51" s="126"/>
      <c r="JSR51" s="126"/>
      <c r="JSS51" s="126"/>
      <c r="JST51" s="126"/>
      <c r="JSU51" s="126"/>
      <c r="JSV51" s="126"/>
      <c r="JSW51" s="126"/>
      <c r="JSX51" s="126"/>
      <c r="JSY51" s="126"/>
      <c r="JSZ51" s="126"/>
      <c r="JTA51" s="126"/>
      <c r="JTB51" s="126"/>
      <c r="JTC51" s="126"/>
      <c r="JTD51" s="126"/>
      <c r="JTE51" s="126"/>
      <c r="JTF51" s="126"/>
      <c r="JTG51" s="126"/>
      <c r="JTH51" s="126"/>
      <c r="JTI51" s="126"/>
      <c r="JTJ51" s="126"/>
      <c r="JTK51" s="126"/>
      <c r="JTL51" s="126"/>
      <c r="JTM51" s="126"/>
      <c r="JTN51" s="126"/>
      <c r="JTO51" s="126"/>
      <c r="JTP51" s="126"/>
      <c r="JTQ51" s="126"/>
      <c r="JTR51" s="126"/>
      <c r="JTS51" s="126"/>
      <c r="JTT51" s="126"/>
      <c r="JTU51" s="126"/>
      <c r="JTV51" s="126"/>
      <c r="JTW51" s="126"/>
      <c r="JTX51" s="126"/>
      <c r="JTY51" s="126"/>
      <c r="JTZ51" s="126"/>
      <c r="JUA51" s="126"/>
      <c r="JUB51" s="126"/>
      <c r="JUC51" s="126"/>
      <c r="JUD51" s="126"/>
      <c r="JUE51" s="126"/>
      <c r="JUF51" s="126"/>
      <c r="JUG51" s="126"/>
      <c r="JUH51" s="126"/>
      <c r="JUI51" s="126"/>
      <c r="JUJ51" s="126"/>
      <c r="JUK51" s="126"/>
      <c r="JUL51" s="126"/>
      <c r="JUM51" s="126"/>
      <c r="JUN51" s="126"/>
      <c r="JUO51" s="126"/>
      <c r="JUP51" s="126"/>
      <c r="JUQ51" s="126"/>
      <c r="JUR51" s="126"/>
      <c r="JUS51" s="126"/>
      <c r="JUT51" s="126"/>
      <c r="JUU51" s="126"/>
      <c r="JUV51" s="126"/>
      <c r="JUW51" s="126"/>
      <c r="JUX51" s="126"/>
      <c r="JUY51" s="126"/>
      <c r="JUZ51" s="126"/>
      <c r="JVA51" s="126"/>
      <c r="JVB51" s="126"/>
      <c r="JVC51" s="126"/>
      <c r="JVD51" s="126"/>
      <c r="JVE51" s="126"/>
      <c r="JVF51" s="126"/>
      <c r="JVG51" s="126"/>
      <c r="JVH51" s="126"/>
      <c r="JVI51" s="126"/>
      <c r="JVJ51" s="126"/>
      <c r="JVK51" s="126"/>
      <c r="JVL51" s="126"/>
      <c r="JVM51" s="126"/>
      <c r="JVN51" s="126"/>
      <c r="JVO51" s="126"/>
      <c r="JVP51" s="126"/>
      <c r="JVQ51" s="126"/>
      <c r="JVR51" s="126"/>
      <c r="JVS51" s="126"/>
      <c r="JVT51" s="126"/>
      <c r="JVU51" s="126"/>
      <c r="JVV51" s="126"/>
      <c r="JVW51" s="126"/>
      <c r="JVX51" s="126"/>
      <c r="JVY51" s="126"/>
      <c r="JVZ51" s="126"/>
      <c r="JWA51" s="126"/>
      <c r="JWB51" s="126"/>
      <c r="JWC51" s="126"/>
      <c r="JWD51" s="126"/>
      <c r="JWE51" s="126"/>
      <c r="JWF51" s="126"/>
      <c r="JWG51" s="126"/>
      <c r="JWH51" s="126"/>
      <c r="JWI51" s="126"/>
      <c r="JWJ51" s="126"/>
      <c r="JWK51" s="126"/>
      <c r="JWL51" s="126"/>
      <c r="JWM51" s="126"/>
      <c r="JWN51" s="126"/>
      <c r="JWO51" s="126"/>
      <c r="JWP51" s="126"/>
      <c r="JWQ51" s="126"/>
      <c r="JWR51" s="126"/>
      <c r="JWS51" s="126"/>
      <c r="JWT51" s="126"/>
      <c r="JWU51" s="126"/>
      <c r="JWV51" s="126"/>
      <c r="JWW51" s="126"/>
      <c r="JWX51" s="126"/>
      <c r="JWY51" s="126"/>
      <c r="JWZ51" s="126"/>
      <c r="JXA51" s="126"/>
      <c r="JXB51" s="126"/>
      <c r="JXC51" s="126"/>
      <c r="JXD51" s="126"/>
      <c r="JXE51" s="126"/>
      <c r="JXF51" s="126"/>
      <c r="JXG51" s="126"/>
      <c r="JXH51" s="126"/>
      <c r="JXI51" s="126"/>
      <c r="JXJ51" s="126"/>
      <c r="JXK51" s="126"/>
      <c r="JXL51" s="126"/>
      <c r="JXM51" s="126"/>
      <c r="JXN51" s="126"/>
      <c r="JXO51" s="126"/>
      <c r="JXP51" s="126"/>
      <c r="JXQ51" s="126"/>
      <c r="JXR51" s="126"/>
      <c r="JXS51" s="126"/>
      <c r="JXT51" s="126"/>
      <c r="JXU51" s="126"/>
      <c r="JXV51" s="126"/>
      <c r="JXW51" s="126"/>
      <c r="JXX51" s="126"/>
      <c r="JXY51" s="126"/>
      <c r="JXZ51" s="126"/>
      <c r="JYA51" s="126"/>
      <c r="JYB51" s="126"/>
      <c r="JYC51" s="126"/>
      <c r="JYD51" s="126"/>
      <c r="JYE51" s="126"/>
      <c r="JYF51" s="126"/>
      <c r="JYG51" s="126"/>
      <c r="JYH51" s="126"/>
      <c r="JYI51" s="126"/>
      <c r="JYJ51" s="126"/>
      <c r="JYK51" s="126"/>
      <c r="JYL51" s="126"/>
      <c r="JYM51" s="126"/>
      <c r="JYN51" s="126"/>
      <c r="JYO51" s="126"/>
      <c r="JYP51" s="126"/>
      <c r="JYQ51" s="126"/>
      <c r="JYR51" s="126"/>
      <c r="JYS51" s="126"/>
      <c r="JYT51" s="126"/>
      <c r="JYU51" s="126"/>
      <c r="JYV51" s="126"/>
      <c r="JYW51" s="126"/>
      <c r="JYX51" s="126"/>
      <c r="JYY51" s="126"/>
      <c r="JYZ51" s="126"/>
      <c r="JZA51" s="126"/>
      <c r="JZB51" s="126"/>
      <c r="JZC51" s="126"/>
      <c r="JZD51" s="126"/>
      <c r="JZE51" s="126"/>
      <c r="JZF51" s="126"/>
      <c r="JZG51" s="126"/>
      <c r="JZH51" s="126"/>
      <c r="JZI51" s="126"/>
      <c r="JZJ51" s="126"/>
      <c r="JZK51" s="126"/>
      <c r="JZL51" s="126"/>
      <c r="JZM51" s="126"/>
      <c r="JZN51" s="126"/>
      <c r="JZO51" s="126"/>
      <c r="JZP51" s="126"/>
      <c r="JZQ51" s="126"/>
      <c r="JZR51" s="126"/>
      <c r="JZS51" s="126"/>
      <c r="JZT51" s="126"/>
      <c r="JZU51" s="126"/>
      <c r="JZV51" s="126"/>
      <c r="JZW51" s="126"/>
      <c r="JZX51" s="126"/>
      <c r="JZY51" s="126"/>
      <c r="JZZ51" s="126"/>
      <c r="KAA51" s="126"/>
      <c r="KAB51" s="126"/>
      <c r="KAC51" s="126"/>
      <c r="KAD51" s="126"/>
      <c r="KAE51" s="126"/>
      <c r="KAF51" s="126"/>
      <c r="KAG51" s="126"/>
      <c r="KAH51" s="126"/>
      <c r="KAI51" s="126"/>
      <c r="KAJ51" s="126"/>
      <c r="KAK51" s="126"/>
      <c r="KAL51" s="126"/>
      <c r="KAM51" s="126"/>
      <c r="KAN51" s="126"/>
      <c r="KAO51" s="126"/>
      <c r="KAP51" s="126"/>
      <c r="KAQ51" s="126"/>
      <c r="KAR51" s="126"/>
      <c r="KAS51" s="126"/>
      <c r="KAT51" s="126"/>
      <c r="KAU51" s="126"/>
      <c r="KAV51" s="126"/>
      <c r="KAW51" s="126"/>
      <c r="KAX51" s="126"/>
      <c r="KAY51" s="126"/>
      <c r="KAZ51" s="126"/>
      <c r="KBA51" s="126"/>
      <c r="KBB51" s="126"/>
      <c r="KBC51" s="126"/>
      <c r="KBD51" s="126"/>
      <c r="KBE51" s="126"/>
      <c r="KBF51" s="126"/>
      <c r="KBG51" s="126"/>
      <c r="KBH51" s="126"/>
      <c r="KBI51" s="126"/>
      <c r="KBJ51" s="126"/>
      <c r="KBK51" s="126"/>
      <c r="KBL51" s="126"/>
      <c r="KBM51" s="126"/>
      <c r="KBN51" s="126"/>
      <c r="KBO51" s="126"/>
      <c r="KBP51" s="126"/>
      <c r="KBQ51" s="126"/>
      <c r="KBR51" s="126"/>
      <c r="KBS51" s="126"/>
      <c r="KBT51" s="126"/>
      <c r="KBU51" s="126"/>
      <c r="KBV51" s="126"/>
      <c r="KBW51" s="126"/>
      <c r="KBX51" s="126"/>
      <c r="KBY51" s="126"/>
      <c r="KBZ51" s="126"/>
      <c r="KCA51" s="126"/>
      <c r="KCB51" s="126"/>
      <c r="KCC51" s="126"/>
      <c r="KCD51" s="126"/>
      <c r="KCE51" s="126"/>
      <c r="KCF51" s="126"/>
      <c r="KCG51" s="126"/>
      <c r="KCH51" s="126"/>
      <c r="KCI51" s="126"/>
      <c r="KCJ51" s="126"/>
      <c r="KCK51" s="126"/>
      <c r="KCL51" s="126"/>
      <c r="KCM51" s="126"/>
      <c r="KCN51" s="126"/>
      <c r="KCO51" s="126"/>
      <c r="KCP51" s="126"/>
      <c r="KCQ51" s="126"/>
      <c r="KCR51" s="126"/>
      <c r="KCS51" s="126"/>
      <c r="KCT51" s="126"/>
      <c r="KCU51" s="126"/>
      <c r="KCV51" s="126"/>
      <c r="KCW51" s="126"/>
      <c r="KCX51" s="126"/>
      <c r="KCY51" s="126"/>
      <c r="KCZ51" s="126"/>
      <c r="KDA51" s="126"/>
      <c r="KDB51" s="126"/>
      <c r="KDC51" s="126"/>
      <c r="KDD51" s="126"/>
      <c r="KDE51" s="126"/>
      <c r="KDF51" s="126"/>
      <c r="KDG51" s="126"/>
      <c r="KDH51" s="126"/>
      <c r="KDI51" s="126"/>
      <c r="KDJ51" s="126"/>
      <c r="KDK51" s="126"/>
      <c r="KDL51" s="126"/>
      <c r="KDM51" s="126"/>
      <c r="KDN51" s="126"/>
      <c r="KDO51" s="126"/>
      <c r="KDP51" s="126"/>
      <c r="KDQ51" s="126"/>
      <c r="KDR51" s="126"/>
      <c r="KDS51" s="126"/>
      <c r="KDT51" s="126"/>
      <c r="KDU51" s="126"/>
      <c r="KDV51" s="126"/>
      <c r="KDW51" s="126"/>
      <c r="KDX51" s="126"/>
      <c r="KDY51" s="126"/>
      <c r="KDZ51" s="126"/>
      <c r="KEA51" s="126"/>
      <c r="KEB51" s="126"/>
      <c r="KEC51" s="126"/>
      <c r="KED51" s="126"/>
      <c r="KEE51" s="126"/>
      <c r="KEF51" s="126"/>
      <c r="KEG51" s="126"/>
      <c r="KEH51" s="126"/>
      <c r="KEI51" s="126"/>
      <c r="KEJ51" s="126"/>
      <c r="KEK51" s="126"/>
      <c r="KEL51" s="126"/>
      <c r="KEM51" s="126"/>
      <c r="KEN51" s="126"/>
      <c r="KEO51" s="126"/>
      <c r="KEP51" s="126"/>
      <c r="KEQ51" s="126"/>
      <c r="KER51" s="126"/>
      <c r="KES51" s="126"/>
      <c r="KET51" s="126"/>
      <c r="KEU51" s="126"/>
      <c r="KEV51" s="126"/>
      <c r="KEW51" s="126"/>
      <c r="KEX51" s="126"/>
      <c r="KEY51" s="126"/>
      <c r="KEZ51" s="126"/>
      <c r="KFA51" s="126"/>
      <c r="KFB51" s="126"/>
      <c r="KFC51" s="126"/>
      <c r="KFD51" s="126"/>
      <c r="KFE51" s="126"/>
      <c r="KFF51" s="126"/>
      <c r="KFG51" s="126"/>
      <c r="KFH51" s="126"/>
      <c r="KFI51" s="126"/>
      <c r="KFJ51" s="126"/>
      <c r="KFK51" s="126"/>
      <c r="KFL51" s="126"/>
      <c r="KFM51" s="126"/>
      <c r="KFN51" s="126"/>
      <c r="KFO51" s="126"/>
      <c r="KFP51" s="126"/>
      <c r="KFQ51" s="126"/>
      <c r="KFR51" s="126"/>
      <c r="KFS51" s="126"/>
      <c r="KFT51" s="126"/>
      <c r="KFU51" s="126"/>
      <c r="KFV51" s="126"/>
      <c r="KFW51" s="126"/>
      <c r="KFX51" s="126"/>
      <c r="KFY51" s="126"/>
      <c r="KFZ51" s="126"/>
      <c r="KGA51" s="126"/>
      <c r="KGB51" s="126"/>
      <c r="KGC51" s="126"/>
      <c r="KGD51" s="126"/>
      <c r="KGE51" s="126"/>
      <c r="KGF51" s="126"/>
      <c r="KGG51" s="126"/>
      <c r="KGH51" s="126"/>
      <c r="KGI51" s="126"/>
      <c r="KGJ51" s="126"/>
      <c r="KGK51" s="126"/>
      <c r="KGL51" s="126"/>
      <c r="KGM51" s="126"/>
      <c r="KGN51" s="126"/>
      <c r="KGO51" s="126"/>
      <c r="KGP51" s="126"/>
      <c r="KGQ51" s="126"/>
      <c r="KGR51" s="126"/>
      <c r="KGS51" s="126"/>
      <c r="KGT51" s="126"/>
      <c r="KGU51" s="126"/>
      <c r="KGV51" s="126"/>
      <c r="KGW51" s="126"/>
      <c r="KGX51" s="126"/>
      <c r="KGY51" s="126"/>
      <c r="KGZ51" s="126"/>
      <c r="KHA51" s="126"/>
      <c r="KHB51" s="126"/>
      <c r="KHC51" s="126"/>
      <c r="KHD51" s="126"/>
      <c r="KHE51" s="126"/>
      <c r="KHF51" s="126"/>
      <c r="KHG51" s="126"/>
      <c r="KHH51" s="126"/>
      <c r="KHI51" s="126"/>
      <c r="KHJ51" s="126"/>
      <c r="KHK51" s="126"/>
      <c r="KHL51" s="126"/>
      <c r="KHM51" s="126"/>
      <c r="KHN51" s="126"/>
      <c r="KHO51" s="126"/>
      <c r="KHP51" s="126"/>
      <c r="KHQ51" s="126"/>
      <c r="KHR51" s="126"/>
      <c r="KHS51" s="126"/>
      <c r="KHT51" s="126"/>
      <c r="KHU51" s="126"/>
      <c r="KHV51" s="126"/>
      <c r="KHW51" s="126"/>
      <c r="KHX51" s="126"/>
      <c r="KHY51" s="126"/>
      <c r="KHZ51" s="126"/>
      <c r="KIA51" s="126"/>
      <c r="KIB51" s="126"/>
      <c r="KIC51" s="126"/>
      <c r="KID51" s="126"/>
      <c r="KIE51" s="126"/>
      <c r="KIF51" s="126"/>
      <c r="KIG51" s="126"/>
      <c r="KIH51" s="126"/>
      <c r="KII51" s="126"/>
      <c r="KIJ51" s="126"/>
      <c r="KIK51" s="126"/>
      <c r="KIL51" s="126"/>
      <c r="KIM51" s="126"/>
      <c r="KIN51" s="126"/>
      <c r="KIO51" s="126"/>
      <c r="KIP51" s="126"/>
      <c r="KIQ51" s="126"/>
      <c r="KIR51" s="126"/>
      <c r="KIS51" s="126"/>
      <c r="KIT51" s="126"/>
      <c r="KIU51" s="126"/>
      <c r="KIV51" s="126"/>
      <c r="KIW51" s="126"/>
      <c r="KIX51" s="126"/>
      <c r="KIY51" s="126"/>
      <c r="KIZ51" s="126"/>
      <c r="KJA51" s="126"/>
      <c r="KJB51" s="126"/>
      <c r="KJC51" s="126"/>
      <c r="KJD51" s="126"/>
      <c r="KJE51" s="126"/>
      <c r="KJF51" s="126"/>
      <c r="KJG51" s="126"/>
      <c r="KJH51" s="126"/>
      <c r="KJI51" s="126"/>
      <c r="KJJ51" s="126"/>
      <c r="KJK51" s="126"/>
      <c r="KJL51" s="126"/>
      <c r="KJM51" s="126"/>
      <c r="KJN51" s="126"/>
      <c r="KJO51" s="126"/>
      <c r="KJP51" s="126"/>
      <c r="KJQ51" s="126"/>
      <c r="KJR51" s="126"/>
      <c r="KJS51" s="126"/>
      <c r="KJT51" s="126"/>
      <c r="KJU51" s="126"/>
      <c r="KJV51" s="126"/>
      <c r="KJW51" s="126"/>
      <c r="KJX51" s="126"/>
      <c r="KJY51" s="126"/>
      <c r="KJZ51" s="126"/>
      <c r="KKA51" s="126"/>
      <c r="KKB51" s="126"/>
      <c r="KKC51" s="126"/>
      <c r="KKD51" s="126"/>
      <c r="KKE51" s="126"/>
      <c r="KKF51" s="126"/>
      <c r="KKG51" s="126"/>
      <c r="KKH51" s="126"/>
      <c r="KKI51" s="126"/>
      <c r="KKJ51" s="126"/>
      <c r="KKK51" s="126"/>
      <c r="KKL51" s="126"/>
      <c r="KKM51" s="126"/>
      <c r="KKN51" s="126"/>
      <c r="KKO51" s="126"/>
      <c r="KKP51" s="126"/>
      <c r="KKQ51" s="126"/>
      <c r="KKR51" s="126"/>
      <c r="KKS51" s="126"/>
      <c r="KKT51" s="126"/>
      <c r="KKU51" s="126"/>
      <c r="KKV51" s="126"/>
      <c r="KKW51" s="126"/>
      <c r="KKX51" s="126"/>
      <c r="KKY51" s="126"/>
      <c r="KKZ51" s="126"/>
      <c r="KLA51" s="126"/>
      <c r="KLB51" s="126"/>
      <c r="KLC51" s="126"/>
      <c r="KLD51" s="126"/>
      <c r="KLE51" s="126"/>
      <c r="KLF51" s="126"/>
      <c r="KLG51" s="126"/>
      <c r="KLH51" s="126"/>
      <c r="KLI51" s="126"/>
      <c r="KLJ51" s="126"/>
      <c r="KLK51" s="126"/>
      <c r="KLL51" s="126"/>
      <c r="KLM51" s="126"/>
      <c r="KLN51" s="126"/>
      <c r="KLO51" s="126"/>
      <c r="KLP51" s="126"/>
      <c r="KLQ51" s="126"/>
      <c r="KLR51" s="126"/>
      <c r="KLS51" s="126"/>
      <c r="KLT51" s="126"/>
      <c r="KLU51" s="126"/>
      <c r="KLV51" s="126"/>
      <c r="KLW51" s="126"/>
      <c r="KLX51" s="126"/>
      <c r="KLY51" s="126"/>
      <c r="KLZ51" s="126"/>
      <c r="KMA51" s="126"/>
      <c r="KMB51" s="126"/>
      <c r="KMC51" s="126"/>
      <c r="KMD51" s="126"/>
      <c r="KME51" s="126"/>
      <c r="KMF51" s="126"/>
      <c r="KMG51" s="126"/>
      <c r="KMH51" s="126"/>
      <c r="KMI51" s="126"/>
      <c r="KMJ51" s="126"/>
      <c r="KMK51" s="126"/>
      <c r="KML51" s="126"/>
      <c r="KMM51" s="126"/>
      <c r="KMN51" s="126"/>
      <c r="KMO51" s="126"/>
      <c r="KMP51" s="126"/>
      <c r="KMQ51" s="126"/>
      <c r="KMR51" s="126"/>
      <c r="KMS51" s="126"/>
      <c r="KMT51" s="126"/>
      <c r="KMU51" s="126"/>
      <c r="KMV51" s="126"/>
      <c r="KMW51" s="126"/>
      <c r="KMX51" s="126"/>
      <c r="KMY51" s="126"/>
      <c r="KMZ51" s="126"/>
      <c r="KNA51" s="126"/>
      <c r="KNB51" s="126"/>
      <c r="KNC51" s="126"/>
      <c r="KND51" s="126"/>
      <c r="KNE51" s="126"/>
      <c r="KNF51" s="126"/>
      <c r="KNG51" s="126"/>
      <c r="KNH51" s="126"/>
      <c r="KNI51" s="126"/>
      <c r="KNJ51" s="126"/>
      <c r="KNK51" s="126"/>
      <c r="KNL51" s="126"/>
      <c r="KNM51" s="126"/>
      <c r="KNN51" s="126"/>
      <c r="KNO51" s="126"/>
      <c r="KNP51" s="126"/>
      <c r="KNQ51" s="126"/>
      <c r="KNR51" s="126"/>
      <c r="KNS51" s="126"/>
      <c r="KNT51" s="126"/>
      <c r="KNU51" s="126"/>
      <c r="KNV51" s="126"/>
      <c r="KNW51" s="126"/>
      <c r="KNX51" s="126"/>
      <c r="KNY51" s="126"/>
      <c r="KNZ51" s="126"/>
      <c r="KOA51" s="126"/>
      <c r="KOB51" s="126"/>
      <c r="KOC51" s="126"/>
      <c r="KOD51" s="126"/>
      <c r="KOE51" s="126"/>
      <c r="KOF51" s="126"/>
      <c r="KOG51" s="126"/>
      <c r="KOH51" s="126"/>
      <c r="KOI51" s="126"/>
      <c r="KOJ51" s="126"/>
      <c r="KOK51" s="126"/>
      <c r="KOL51" s="126"/>
      <c r="KOM51" s="126"/>
      <c r="KON51" s="126"/>
      <c r="KOO51" s="126"/>
      <c r="KOP51" s="126"/>
      <c r="KOQ51" s="126"/>
      <c r="KOR51" s="126"/>
      <c r="KOS51" s="126"/>
      <c r="KOT51" s="126"/>
      <c r="KOU51" s="126"/>
      <c r="KOV51" s="126"/>
      <c r="KOW51" s="126"/>
      <c r="KOX51" s="126"/>
      <c r="KOY51" s="126"/>
      <c r="KOZ51" s="126"/>
      <c r="KPA51" s="126"/>
      <c r="KPB51" s="126"/>
      <c r="KPC51" s="126"/>
      <c r="KPD51" s="126"/>
      <c r="KPE51" s="126"/>
      <c r="KPF51" s="126"/>
      <c r="KPG51" s="126"/>
      <c r="KPH51" s="126"/>
      <c r="KPI51" s="126"/>
      <c r="KPJ51" s="126"/>
      <c r="KPK51" s="126"/>
      <c r="KPL51" s="126"/>
      <c r="KPM51" s="126"/>
      <c r="KPN51" s="126"/>
      <c r="KPO51" s="126"/>
      <c r="KPP51" s="126"/>
      <c r="KPQ51" s="126"/>
      <c r="KPR51" s="126"/>
      <c r="KPS51" s="126"/>
      <c r="KPT51" s="126"/>
      <c r="KPU51" s="126"/>
      <c r="KPV51" s="126"/>
      <c r="KPW51" s="126"/>
      <c r="KPX51" s="126"/>
      <c r="KPY51" s="126"/>
      <c r="KPZ51" s="126"/>
      <c r="KQA51" s="126"/>
      <c r="KQB51" s="126"/>
      <c r="KQC51" s="126"/>
      <c r="KQD51" s="126"/>
      <c r="KQE51" s="126"/>
      <c r="KQF51" s="126"/>
      <c r="KQG51" s="126"/>
      <c r="KQH51" s="126"/>
      <c r="KQI51" s="126"/>
      <c r="KQJ51" s="126"/>
      <c r="KQK51" s="126"/>
      <c r="KQL51" s="126"/>
      <c r="KQM51" s="126"/>
      <c r="KQN51" s="126"/>
      <c r="KQO51" s="126"/>
      <c r="KQP51" s="126"/>
      <c r="KQQ51" s="126"/>
      <c r="KQR51" s="126"/>
      <c r="KQS51" s="126"/>
      <c r="KQT51" s="126"/>
      <c r="KQU51" s="126"/>
      <c r="KQV51" s="126"/>
      <c r="KQW51" s="126"/>
      <c r="KQX51" s="126"/>
      <c r="KQY51" s="126"/>
      <c r="KQZ51" s="126"/>
      <c r="KRA51" s="126"/>
      <c r="KRB51" s="126"/>
      <c r="KRC51" s="126"/>
      <c r="KRD51" s="126"/>
      <c r="KRE51" s="126"/>
      <c r="KRF51" s="126"/>
      <c r="KRG51" s="126"/>
      <c r="KRH51" s="126"/>
      <c r="KRI51" s="126"/>
      <c r="KRJ51" s="126"/>
      <c r="KRK51" s="126"/>
      <c r="KRL51" s="126"/>
      <c r="KRM51" s="126"/>
      <c r="KRN51" s="126"/>
      <c r="KRO51" s="126"/>
      <c r="KRP51" s="126"/>
      <c r="KRQ51" s="126"/>
      <c r="KRR51" s="126"/>
      <c r="KRS51" s="126"/>
      <c r="KRT51" s="126"/>
      <c r="KRU51" s="126"/>
      <c r="KRV51" s="126"/>
      <c r="KRW51" s="126"/>
      <c r="KRX51" s="126"/>
      <c r="KRY51" s="126"/>
      <c r="KRZ51" s="126"/>
      <c r="KSA51" s="126"/>
      <c r="KSB51" s="126"/>
      <c r="KSC51" s="126"/>
      <c r="KSD51" s="126"/>
      <c r="KSE51" s="126"/>
      <c r="KSF51" s="126"/>
      <c r="KSG51" s="126"/>
      <c r="KSH51" s="126"/>
      <c r="KSI51" s="126"/>
      <c r="KSJ51" s="126"/>
      <c r="KSK51" s="126"/>
      <c r="KSL51" s="126"/>
      <c r="KSM51" s="126"/>
      <c r="KSN51" s="126"/>
      <c r="KSO51" s="126"/>
      <c r="KSP51" s="126"/>
      <c r="KSQ51" s="126"/>
      <c r="KSR51" s="126"/>
      <c r="KSS51" s="126"/>
      <c r="KST51" s="126"/>
      <c r="KSU51" s="126"/>
      <c r="KSV51" s="126"/>
      <c r="KSW51" s="126"/>
      <c r="KSX51" s="126"/>
      <c r="KSY51" s="126"/>
      <c r="KSZ51" s="126"/>
      <c r="KTA51" s="126"/>
      <c r="KTB51" s="126"/>
      <c r="KTC51" s="126"/>
      <c r="KTD51" s="126"/>
      <c r="KTE51" s="126"/>
      <c r="KTF51" s="126"/>
      <c r="KTG51" s="126"/>
      <c r="KTH51" s="126"/>
      <c r="KTI51" s="126"/>
      <c r="KTJ51" s="126"/>
      <c r="KTK51" s="126"/>
      <c r="KTL51" s="126"/>
      <c r="KTM51" s="126"/>
      <c r="KTN51" s="126"/>
      <c r="KTO51" s="126"/>
      <c r="KTP51" s="126"/>
      <c r="KTQ51" s="126"/>
      <c r="KTR51" s="126"/>
      <c r="KTS51" s="126"/>
      <c r="KTT51" s="126"/>
      <c r="KTU51" s="126"/>
      <c r="KTV51" s="126"/>
      <c r="KTW51" s="126"/>
      <c r="KTX51" s="126"/>
      <c r="KTY51" s="126"/>
      <c r="KTZ51" s="126"/>
      <c r="KUA51" s="126"/>
      <c r="KUB51" s="126"/>
      <c r="KUC51" s="126"/>
      <c r="KUD51" s="126"/>
      <c r="KUE51" s="126"/>
      <c r="KUF51" s="126"/>
      <c r="KUG51" s="126"/>
      <c r="KUH51" s="126"/>
      <c r="KUI51" s="126"/>
      <c r="KUJ51" s="126"/>
      <c r="KUK51" s="126"/>
      <c r="KUL51" s="126"/>
      <c r="KUM51" s="126"/>
      <c r="KUN51" s="126"/>
      <c r="KUO51" s="126"/>
      <c r="KUP51" s="126"/>
      <c r="KUQ51" s="126"/>
      <c r="KUR51" s="126"/>
      <c r="KUS51" s="126"/>
      <c r="KUT51" s="126"/>
      <c r="KUU51" s="126"/>
      <c r="KUV51" s="126"/>
      <c r="KUW51" s="126"/>
      <c r="KUX51" s="126"/>
      <c r="KUY51" s="126"/>
      <c r="KUZ51" s="126"/>
      <c r="KVA51" s="126"/>
      <c r="KVB51" s="126"/>
      <c r="KVC51" s="126"/>
      <c r="KVD51" s="126"/>
      <c r="KVE51" s="126"/>
      <c r="KVF51" s="126"/>
      <c r="KVG51" s="126"/>
      <c r="KVH51" s="126"/>
      <c r="KVI51" s="126"/>
      <c r="KVJ51" s="126"/>
      <c r="KVK51" s="126"/>
      <c r="KVL51" s="126"/>
      <c r="KVM51" s="126"/>
      <c r="KVN51" s="126"/>
      <c r="KVO51" s="126"/>
      <c r="KVP51" s="126"/>
      <c r="KVQ51" s="126"/>
      <c r="KVR51" s="126"/>
      <c r="KVS51" s="126"/>
      <c r="KVT51" s="126"/>
      <c r="KVU51" s="126"/>
      <c r="KVV51" s="126"/>
      <c r="KVW51" s="126"/>
      <c r="KVX51" s="126"/>
      <c r="KVY51" s="126"/>
      <c r="KVZ51" s="126"/>
      <c r="KWA51" s="126"/>
      <c r="KWB51" s="126"/>
      <c r="KWC51" s="126"/>
      <c r="KWD51" s="126"/>
      <c r="KWE51" s="126"/>
      <c r="KWF51" s="126"/>
      <c r="KWG51" s="126"/>
      <c r="KWH51" s="126"/>
      <c r="KWI51" s="126"/>
      <c r="KWJ51" s="126"/>
      <c r="KWK51" s="126"/>
      <c r="KWL51" s="126"/>
      <c r="KWM51" s="126"/>
      <c r="KWN51" s="126"/>
      <c r="KWO51" s="126"/>
      <c r="KWP51" s="126"/>
      <c r="KWQ51" s="126"/>
      <c r="KWR51" s="126"/>
      <c r="KWS51" s="126"/>
      <c r="KWT51" s="126"/>
      <c r="KWU51" s="126"/>
      <c r="KWV51" s="126"/>
      <c r="KWW51" s="126"/>
      <c r="KWX51" s="126"/>
      <c r="KWY51" s="126"/>
      <c r="KWZ51" s="126"/>
      <c r="KXA51" s="126"/>
      <c r="KXB51" s="126"/>
      <c r="KXC51" s="126"/>
      <c r="KXD51" s="126"/>
      <c r="KXE51" s="126"/>
      <c r="KXF51" s="126"/>
      <c r="KXG51" s="126"/>
      <c r="KXH51" s="126"/>
      <c r="KXI51" s="126"/>
      <c r="KXJ51" s="126"/>
      <c r="KXK51" s="126"/>
      <c r="KXL51" s="126"/>
      <c r="KXM51" s="126"/>
      <c r="KXN51" s="126"/>
      <c r="KXO51" s="126"/>
      <c r="KXP51" s="126"/>
      <c r="KXQ51" s="126"/>
      <c r="KXR51" s="126"/>
      <c r="KXS51" s="126"/>
      <c r="KXT51" s="126"/>
      <c r="KXU51" s="126"/>
      <c r="KXV51" s="126"/>
      <c r="KXW51" s="126"/>
      <c r="KXX51" s="126"/>
      <c r="KXY51" s="126"/>
      <c r="KXZ51" s="126"/>
      <c r="KYA51" s="126"/>
      <c r="KYB51" s="126"/>
      <c r="KYC51" s="126"/>
      <c r="KYD51" s="126"/>
      <c r="KYE51" s="126"/>
      <c r="KYF51" s="126"/>
      <c r="KYG51" s="126"/>
      <c r="KYH51" s="126"/>
      <c r="KYI51" s="126"/>
      <c r="KYJ51" s="126"/>
      <c r="KYK51" s="126"/>
      <c r="KYL51" s="126"/>
      <c r="KYM51" s="126"/>
      <c r="KYN51" s="126"/>
      <c r="KYO51" s="126"/>
      <c r="KYP51" s="126"/>
      <c r="KYQ51" s="126"/>
      <c r="KYR51" s="126"/>
      <c r="KYS51" s="126"/>
      <c r="KYT51" s="126"/>
      <c r="KYU51" s="126"/>
      <c r="KYV51" s="126"/>
      <c r="KYW51" s="126"/>
      <c r="KYX51" s="126"/>
      <c r="KYY51" s="126"/>
      <c r="KYZ51" s="126"/>
      <c r="KZA51" s="126"/>
      <c r="KZB51" s="126"/>
      <c r="KZC51" s="126"/>
      <c r="KZD51" s="126"/>
      <c r="KZE51" s="126"/>
      <c r="KZF51" s="126"/>
      <c r="KZG51" s="126"/>
      <c r="KZH51" s="126"/>
      <c r="KZI51" s="126"/>
      <c r="KZJ51" s="126"/>
      <c r="KZK51" s="126"/>
      <c r="KZL51" s="126"/>
      <c r="KZM51" s="126"/>
      <c r="KZN51" s="126"/>
      <c r="KZO51" s="126"/>
      <c r="KZP51" s="126"/>
      <c r="KZQ51" s="126"/>
      <c r="KZR51" s="126"/>
      <c r="KZS51" s="126"/>
      <c r="KZT51" s="126"/>
      <c r="KZU51" s="126"/>
      <c r="KZV51" s="126"/>
      <c r="KZW51" s="126"/>
      <c r="KZX51" s="126"/>
      <c r="KZY51" s="126"/>
      <c r="KZZ51" s="126"/>
      <c r="LAA51" s="126"/>
      <c r="LAB51" s="126"/>
      <c r="LAC51" s="126"/>
      <c r="LAD51" s="126"/>
      <c r="LAE51" s="126"/>
      <c r="LAF51" s="126"/>
      <c r="LAG51" s="126"/>
      <c r="LAH51" s="126"/>
      <c r="LAI51" s="126"/>
      <c r="LAJ51" s="126"/>
      <c r="LAK51" s="126"/>
      <c r="LAL51" s="126"/>
      <c r="LAM51" s="126"/>
      <c r="LAN51" s="126"/>
      <c r="LAO51" s="126"/>
      <c r="LAP51" s="126"/>
      <c r="LAQ51" s="126"/>
      <c r="LAR51" s="126"/>
      <c r="LAS51" s="126"/>
      <c r="LAT51" s="126"/>
      <c r="LAU51" s="126"/>
      <c r="LAV51" s="126"/>
      <c r="LAW51" s="126"/>
      <c r="LAX51" s="126"/>
      <c r="LAY51" s="126"/>
      <c r="LAZ51" s="126"/>
      <c r="LBA51" s="126"/>
      <c r="LBB51" s="126"/>
      <c r="LBC51" s="126"/>
      <c r="LBD51" s="126"/>
      <c r="LBE51" s="126"/>
      <c r="LBF51" s="126"/>
      <c r="LBG51" s="126"/>
      <c r="LBH51" s="126"/>
      <c r="LBI51" s="126"/>
      <c r="LBJ51" s="126"/>
      <c r="LBK51" s="126"/>
      <c r="LBL51" s="126"/>
      <c r="LBM51" s="126"/>
      <c r="LBN51" s="126"/>
      <c r="LBO51" s="126"/>
      <c r="LBP51" s="126"/>
      <c r="LBQ51" s="126"/>
      <c r="LBR51" s="126"/>
      <c r="LBS51" s="126"/>
      <c r="LBT51" s="126"/>
      <c r="LBU51" s="126"/>
      <c r="LBV51" s="126"/>
      <c r="LBW51" s="126"/>
      <c r="LBX51" s="126"/>
      <c r="LBY51" s="126"/>
      <c r="LBZ51" s="126"/>
      <c r="LCA51" s="126"/>
      <c r="LCB51" s="126"/>
      <c r="LCC51" s="126"/>
      <c r="LCD51" s="126"/>
      <c r="LCE51" s="126"/>
      <c r="LCF51" s="126"/>
      <c r="LCG51" s="126"/>
      <c r="LCH51" s="126"/>
      <c r="LCI51" s="126"/>
      <c r="LCJ51" s="126"/>
      <c r="LCK51" s="126"/>
      <c r="LCL51" s="126"/>
      <c r="LCM51" s="126"/>
      <c r="LCN51" s="126"/>
      <c r="LCO51" s="126"/>
      <c r="LCP51" s="126"/>
      <c r="LCQ51" s="126"/>
      <c r="LCR51" s="126"/>
      <c r="LCS51" s="126"/>
      <c r="LCT51" s="126"/>
      <c r="LCU51" s="126"/>
      <c r="LCV51" s="126"/>
      <c r="LCW51" s="126"/>
      <c r="LCX51" s="126"/>
      <c r="LCY51" s="126"/>
      <c r="LCZ51" s="126"/>
      <c r="LDA51" s="126"/>
      <c r="LDB51" s="126"/>
      <c r="LDC51" s="126"/>
      <c r="LDD51" s="126"/>
      <c r="LDE51" s="126"/>
      <c r="LDF51" s="126"/>
      <c r="LDG51" s="126"/>
      <c r="LDH51" s="126"/>
      <c r="LDI51" s="126"/>
      <c r="LDJ51" s="126"/>
      <c r="LDK51" s="126"/>
      <c r="LDL51" s="126"/>
      <c r="LDM51" s="126"/>
      <c r="LDN51" s="126"/>
      <c r="LDO51" s="126"/>
      <c r="LDP51" s="126"/>
      <c r="LDQ51" s="126"/>
      <c r="LDR51" s="126"/>
      <c r="LDS51" s="126"/>
      <c r="LDT51" s="126"/>
      <c r="LDU51" s="126"/>
      <c r="LDV51" s="126"/>
      <c r="LDW51" s="126"/>
      <c r="LDX51" s="126"/>
      <c r="LDY51" s="126"/>
      <c r="LDZ51" s="126"/>
      <c r="LEA51" s="126"/>
      <c r="LEB51" s="126"/>
      <c r="LEC51" s="126"/>
      <c r="LED51" s="126"/>
      <c r="LEE51" s="126"/>
      <c r="LEF51" s="126"/>
      <c r="LEG51" s="126"/>
      <c r="LEH51" s="126"/>
      <c r="LEI51" s="126"/>
      <c r="LEJ51" s="126"/>
      <c r="LEK51" s="126"/>
      <c r="LEL51" s="126"/>
      <c r="LEM51" s="126"/>
      <c r="LEN51" s="126"/>
      <c r="LEO51" s="126"/>
      <c r="LEP51" s="126"/>
      <c r="LEQ51" s="126"/>
      <c r="LER51" s="126"/>
      <c r="LES51" s="126"/>
      <c r="LET51" s="126"/>
      <c r="LEU51" s="126"/>
      <c r="LEV51" s="126"/>
      <c r="LEW51" s="126"/>
      <c r="LEX51" s="126"/>
      <c r="LEY51" s="126"/>
      <c r="LEZ51" s="126"/>
      <c r="LFA51" s="126"/>
      <c r="LFB51" s="126"/>
      <c r="LFC51" s="126"/>
      <c r="LFD51" s="126"/>
      <c r="LFE51" s="126"/>
      <c r="LFF51" s="126"/>
      <c r="LFG51" s="126"/>
      <c r="LFH51" s="126"/>
      <c r="LFI51" s="126"/>
      <c r="LFJ51" s="126"/>
      <c r="LFK51" s="126"/>
      <c r="LFL51" s="126"/>
      <c r="LFM51" s="126"/>
      <c r="LFN51" s="126"/>
      <c r="LFO51" s="126"/>
      <c r="LFP51" s="126"/>
      <c r="LFQ51" s="126"/>
      <c r="LFR51" s="126"/>
      <c r="LFS51" s="126"/>
      <c r="LFT51" s="126"/>
      <c r="LFU51" s="126"/>
      <c r="LFV51" s="126"/>
      <c r="LFW51" s="126"/>
      <c r="LFX51" s="126"/>
      <c r="LFY51" s="126"/>
      <c r="LFZ51" s="126"/>
      <c r="LGA51" s="126"/>
      <c r="LGB51" s="126"/>
      <c r="LGC51" s="126"/>
      <c r="LGD51" s="126"/>
      <c r="LGE51" s="126"/>
      <c r="LGF51" s="126"/>
      <c r="LGG51" s="126"/>
      <c r="LGH51" s="126"/>
      <c r="LGI51" s="126"/>
      <c r="LGJ51" s="126"/>
      <c r="LGK51" s="126"/>
      <c r="LGL51" s="126"/>
      <c r="LGM51" s="126"/>
      <c r="LGN51" s="126"/>
      <c r="LGO51" s="126"/>
      <c r="LGP51" s="126"/>
      <c r="LGQ51" s="126"/>
      <c r="LGR51" s="126"/>
      <c r="LGS51" s="126"/>
      <c r="LGT51" s="126"/>
      <c r="LGU51" s="126"/>
      <c r="LGV51" s="126"/>
      <c r="LGW51" s="126"/>
      <c r="LGX51" s="126"/>
      <c r="LGY51" s="126"/>
      <c r="LGZ51" s="126"/>
      <c r="LHA51" s="126"/>
      <c r="LHB51" s="126"/>
      <c r="LHC51" s="126"/>
      <c r="LHD51" s="126"/>
      <c r="LHE51" s="126"/>
      <c r="LHF51" s="126"/>
      <c r="LHG51" s="126"/>
      <c r="LHH51" s="126"/>
      <c r="LHI51" s="126"/>
      <c r="LHJ51" s="126"/>
      <c r="LHK51" s="126"/>
      <c r="LHL51" s="126"/>
      <c r="LHM51" s="126"/>
      <c r="LHN51" s="126"/>
      <c r="LHO51" s="126"/>
      <c r="LHP51" s="126"/>
      <c r="LHQ51" s="126"/>
      <c r="LHR51" s="126"/>
      <c r="LHS51" s="126"/>
      <c r="LHT51" s="126"/>
      <c r="LHU51" s="126"/>
      <c r="LHV51" s="126"/>
      <c r="LHW51" s="126"/>
      <c r="LHX51" s="126"/>
      <c r="LHY51" s="126"/>
      <c r="LHZ51" s="126"/>
      <c r="LIA51" s="126"/>
      <c r="LIB51" s="126"/>
      <c r="LIC51" s="126"/>
      <c r="LID51" s="126"/>
      <c r="LIE51" s="126"/>
      <c r="LIF51" s="126"/>
      <c r="LIG51" s="126"/>
      <c r="LIH51" s="126"/>
      <c r="LII51" s="126"/>
      <c r="LIJ51" s="126"/>
      <c r="LIK51" s="126"/>
      <c r="LIL51" s="126"/>
      <c r="LIM51" s="126"/>
      <c r="LIN51" s="126"/>
      <c r="LIO51" s="126"/>
      <c r="LIP51" s="126"/>
      <c r="LIQ51" s="126"/>
      <c r="LIR51" s="126"/>
      <c r="LIS51" s="126"/>
      <c r="LIT51" s="126"/>
      <c r="LIU51" s="126"/>
      <c r="LIV51" s="126"/>
      <c r="LIW51" s="126"/>
      <c r="LIX51" s="126"/>
      <c r="LIY51" s="126"/>
      <c r="LIZ51" s="126"/>
      <c r="LJA51" s="126"/>
      <c r="LJB51" s="126"/>
      <c r="LJC51" s="126"/>
      <c r="LJD51" s="126"/>
      <c r="LJE51" s="126"/>
      <c r="LJF51" s="126"/>
      <c r="LJG51" s="126"/>
      <c r="LJH51" s="126"/>
      <c r="LJI51" s="126"/>
      <c r="LJJ51" s="126"/>
      <c r="LJK51" s="126"/>
      <c r="LJL51" s="126"/>
      <c r="LJM51" s="126"/>
      <c r="LJN51" s="126"/>
      <c r="LJO51" s="126"/>
      <c r="LJP51" s="126"/>
      <c r="LJQ51" s="126"/>
      <c r="LJR51" s="126"/>
      <c r="LJS51" s="126"/>
      <c r="LJT51" s="126"/>
      <c r="LJU51" s="126"/>
      <c r="LJV51" s="126"/>
      <c r="LJW51" s="126"/>
      <c r="LJX51" s="126"/>
      <c r="LJY51" s="126"/>
      <c r="LJZ51" s="126"/>
      <c r="LKA51" s="126"/>
      <c r="LKB51" s="126"/>
      <c r="LKC51" s="126"/>
      <c r="LKD51" s="126"/>
      <c r="LKE51" s="126"/>
      <c r="LKF51" s="126"/>
      <c r="LKG51" s="126"/>
      <c r="LKH51" s="126"/>
      <c r="LKI51" s="126"/>
      <c r="LKJ51" s="126"/>
      <c r="LKK51" s="126"/>
      <c r="LKL51" s="126"/>
      <c r="LKM51" s="126"/>
      <c r="LKN51" s="126"/>
      <c r="LKO51" s="126"/>
      <c r="LKP51" s="126"/>
      <c r="LKQ51" s="126"/>
      <c r="LKR51" s="126"/>
      <c r="LKS51" s="126"/>
      <c r="LKT51" s="126"/>
      <c r="LKU51" s="126"/>
      <c r="LKV51" s="126"/>
      <c r="LKW51" s="126"/>
      <c r="LKX51" s="126"/>
      <c r="LKY51" s="126"/>
      <c r="LKZ51" s="126"/>
      <c r="LLA51" s="126"/>
      <c r="LLB51" s="126"/>
      <c r="LLC51" s="126"/>
      <c r="LLD51" s="126"/>
      <c r="LLE51" s="126"/>
      <c r="LLF51" s="126"/>
      <c r="LLG51" s="126"/>
      <c r="LLH51" s="126"/>
      <c r="LLI51" s="126"/>
      <c r="LLJ51" s="126"/>
      <c r="LLK51" s="126"/>
      <c r="LLL51" s="126"/>
      <c r="LLM51" s="126"/>
      <c r="LLN51" s="126"/>
      <c r="LLO51" s="126"/>
      <c r="LLP51" s="126"/>
      <c r="LLQ51" s="126"/>
      <c r="LLR51" s="126"/>
      <c r="LLS51" s="126"/>
      <c r="LLT51" s="126"/>
      <c r="LLU51" s="126"/>
      <c r="LLV51" s="126"/>
      <c r="LLW51" s="126"/>
      <c r="LLX51" s="126"/>
      <c r="LLY51" s="126"/>
      <c r="LLZ51" s="126"/>
      <c r="LMA51" s="126"/>
      <c r="LMB51" s="126"/>
      <c r="LMC51" s="126"/>
      <c r="LMD51" s="126"/>
      <c r="LME51" s="126"/>
      <c r="LMF51" s="126"/>
      <c r="LMG51" s="126"/>
      <c r="LMH51" s="126"/>
      <c r="LMI51" s="126"/>
      <c r="LMJ51" s="126"/>
      <c r="LMK51" s="126"/>
      <c r="LML51" s="126"/>
      <c r="LMM51" s="126"/>
      <c r="LMN51" s="126"/>
      <c r="LMO51" s="126"/>
      <c r="LMP51" s="126"/>
      <c r="LMQ51" s="126"/>
      <c r="LMR51" s="126"/>
      <c r="LMS51" s="126"/>
      <c r="LMT51" s="126"/>
      <c r="LMU51" s="126"/>
      <c r="LMV51" s="126"/>
      <c r="LMW51" s="126"/>
      <c r="LMX51" s="126"/>
      <c r="LMY51" s="126"/>
      <c r="LMZ51" s="126"/>
      <c r="LNA51" s="126"/>
      <c r="LNB51" s="126"/>
      <c r="LNC51" s="126"/>
      <c r="LND51" s="126"/>
      <c r="LNE51" s="126"/>
      <c r="LNF51" s="126"/>
      <c r="LNG51" s="126"/>
      <c r="LNH51" s="126"/>
      <c r="LNI51" s="126"/>
      <c r="LNJ51" s="126"/>
      <c r="LNK51" s="126"/>
      <c r="LNL51" s="126"/>
      <c r="LNM51" s="126"/>
      <c r="LNN51" s="126"/>
      <c r="LNO51" s="126"/>
      <c r="LNP51" s="126"/>
      <c r="LNQ51" s="126"/>
      <c r="LNR51" s="126"/>
      <c r="LNS51" s="126"/>
      <c r="LNT51" s="126"/>
      <c r="LNU51" s="126"/>
      <c r="LNV51" s="126"/>
      <c r="LNW51" s="126"/>
      <c r="LNX51" s="126"/>
      <c r="LNY51" s="126"/>
      <c r="LNZ51" s="126"/>
      <c r="LOA51" s="126"/>
      <c r="LOB51" s="126"/>
      <c r="LOC51" s="126"/>
      <c r="LOD51" s="126"/>
      <c r="LOE51" s="126"/>
      <c r="LOF51" s="126"/>
      <c r="LOG51" s="126"/>
      <c r="LOH51" s="126"/>
      <c r="LOI51" s="126"/>
      <c r="LOJ51" s="126"/>
      <c r="LOK51" s="126"/>
      <c r="LOL51" s="126"/>
      <c r="LOM51" s="126"/>
      <c r="LON51" s="126"/>
      <c r="LOO51" s="126"/>
      <c r="LOP51" s="126"/>
      <c r="LOQ51" s="126"/>
      <c r="LOR51" s="126"/>
      <c r="LOS51" s="126"/>
      <c r="LOT51" s="126"/>
      <c r="LOU51" s="126"/>
      <c r="LOV51" s="126"/>
      <c r="LOW51" s="126"/>
      <c r="LOX51" s="126"/>
      <c r="LOY51" s="126"/>
      <c r="LOZ51" s="126"/>
      <c r="LPA51" s="126"/>
      <c r="LPB51" s="126"/>
      <c r="LPC51" s="126"/>
      <c r="LPD51" s="126"/>
      <c r="LPE51" s="126"/>
      <c r="LPF51" s="126"/>
      <c r="LPG51" s="126"/>
      <c r="LPH51" s="126"/>
      <c r="LPI51" s="126"/>
      <c r="LPJ51" s="126"/>
      <c r="LPK51" s="126"/>
      <c r="LPL51" s="126"/>
      <c r="LPM51" s="126"/>
      <c r="LPN51" s="126"/>
      <c r="LPO51" s="126"/>
      <c r="LPP51" s="126"/>
      <c r="LPQ51" s="126"/>
      <c r="LPR51" s="126"/>
      <c r="LPS51" s="126"/>
      <c r="LPT51" s="126"/>
      <c r="LPU51" s="126"/>
      <c r="LPV51" s="126"/>
      <c r="LPW51" s="126"/>
      <c r="LPX51" s="126"/>
      <c r="LPY51" s="126"/>
      <c r="LPZ51" s="126"/>
      <c r="LQA51" s="126"/>
      <c r="LQB51" s="126"/>
      <c r="LQC51" s="126"/>
      <c r="LQD51" s="126"/>
      <c r="LQE51" s="126"/>
      <c r="LQF51" s="126"/>
      <c r="LQG51" s="126"/>
      <c r="LQH51" s="126"/>
      <c r="LQI51" s="126"/>
      <c r="LQJ51" s="126"/>
      <c r="LQK51" s="126"/>
      <c r="LQL51" s="126"/>
      <c r="LQM51" s="126"/>
      <c r="LQN51" s="126"/>
      <c r="LQO51" s="126"/>
      <c r="LQP51" s="126"/>
      <c r="LQQ51" s="126"/>
      <c r="LQR51" s="126"/>
      <c r="LQS51" s="126"/>
      <c r="LQT51" s="126"/>
      <c r="LQU51" s="126"/>
      <c r="LQV51" s="126"/>
      <c r="LQW51" s="126"/>
      <c r="LQX51" s="126"/>
      <c r="LQY51" s="126"/>
      <c r="LQZ51" s="126"/>
      <c r="LRA51" s="126"/>
      <c r="LRB51" s="126"/>
      <c r="LRC51" s="126"/>
      <c r="LRD51" s="126"/>
      <c r="LRE51" s="126"/>
      <c r="LRF51" s="126"/>
      <c r="LRG51" s="126"/>
      <c r="LRH51" s="126"/>
      <c r="LRI51" s="126"/>
      <c r="LRJ51" s="126"/>
      <c r="LRK51" s="126"/>
      <c r="LRL51" s="126"/>
      <c r="LRM51" s="126"/>
      <c r="LRN51" s="126"/>
      <c r="LRO51" s="126"/>
      <c r="LRP51" s="126"/>
      <c r="LRQ51" s="126"/>
      <c r="LRR51" s="126"/>
      <c r="LRS51" s="126"/>
      <c r="LRT51" s="126"/>
      <c r="LRU51" s="126"/>
      <c r="LRV51" s="126"/>
      <c r="LRW51" s="126"/>
      <c r="LRX51" s="126"/>
      <c r="LRY51" s="126"/>
      <c r="LRZ51" s="126"/>
      <c r="LSA51" s="126"/>
      <c r="LSB51" s="126"/>
      <c r="LSC51" s="126"/>
      <c r="LSD51" s="126"/>
      <c r="LSE51" s="126"/>
      <c r="LSF51" s="126"/>
      <c r="LSG51" s="126"/>
      <c r="LSH51" s="126"/>
      <c r="LSI51" s="126"/>
      <c r="LSJ51" s="126"/>
      <c r="LSK51" s="126"/>
      <c r="LSL51" s="126"/>
      <c r="LSM51" s="126"/>
      <c r="LSN51" s="126"/>
      <c r="LSO51" s="126"/>
      <c r="LSP51" s="126"/>
      <c r="LSQ51" s="126"/>
      <c r="LSR51" s="126"/>
      <c r="LSS51" s="126"/>
      <c r="LST51" s="126"/>
      <c r="LSU51" s="126"/>
      <c r="LSV51" s="126"/>
      <c r="LSW51" s="126"/>
      <c r="LSX51" s="126"/>
      <c r="LSY51" s="126"/>
      <c r="LSZ51" s="126"/>
      <c r="LTA51" s="126"/>
      <c r="LTB51" s="126"/>
      <c r="LTC51" s="126"/>
      <c r="LTD51" s="126"/>
      <c r="LTE51" s="126"/>
      <c r="LTF51" s="126"/>
      <c r="LTG51" s="126"/>
      <c r="LTH51" s="126"/>
      <c r="LTI51" s="126"/>
      <c r="LTJ51" s="126"/>
      <c r="LTK51" s="126"/>
      <c r="LTL51" s="126"/>
      <c r="LTM51" s="126"/>
      <c r="LTN51" s="126"/>
      <c r="LTO51" s="126"/>
      <c r="LTP51" s="126"/>
      <c r="LTQ51" s="126"/>
      <c r="LTR51" s="126"/>
      <c r="LTS51" s="126"/>
      <c r="LTT51" s="126"/>
      <c r="LTU51" s="126"/>
      <c r="LTV51" s="126"/>
      <c r="LTW51" s="126"/>
      <c r="LTX51" s="126"/>
      <c r="LTY51" s="126"/>
      <c r="LTZ51" s="126"/>
      <c r="LUA51" s="126"/>
      <c r="LUB51" s="126"/>
      <c r="LUC51" s="126"/>
      <c r="LUD51" s="126"/>
      <c r="LUE51" s="126"/>
      <c r="LUF51" s="126"/>
      <c r="LUG51" s="126"/>
      <c r="LUH51" s="126"/>
      <c r="LUI51" s="126"/>
      <c r="LUJ51" s="126"/>
      <c r="LUK51" s="126"/>
      <c r="LUL51" s="126"/>
      <c r="LUM51" s="126"/>
      <c r="LUN51" s="126"/>
      <c r="LUO51" s="126"/>
      <c r="LUP51" s="126"/>
      <c r="LUQ51" s="126"/>
      <c r="LUR51" s="126"/>
      <c r="LUS51" s="126"/>
      <c r="LUT51" s="126"/>
      <c r="LUU51" s="126"/>
      <c r="LUV51" s="126"/>
      <c r="LUW51" s="126"/>
      <c r="LUX51" s="126"/>
      <c r="LUY51" s="126"/>
      <c r="LUZ51" s="126"/>
      <c r="LVA51" s="126"/>
      <c r="LVB51" s="126"/>
      <c r="LVC51" s="126"/>
      <c r="LVD51" s="126"/>
      <c r="LVE51" s="126"/>
      <c r="LVF51" s="126"/>
      <c r="LVG51" s="126"/>
      <c r="LVH51" s="126"/>
      <c r="LVI51" s="126"/>
      <c r="LVJ51" s="126"/>
      <c r="LVK51" s="126"/>
      <c r="LVL51" s="126"/>
      <c r="LVM51" s="126"/>
      <c r="LVN51" s="126"/>
      <c r="LVO51" s="126"/>
      <c r="LVP51" s="126"/>
      <c r="LVQ51" s="126"/>
      <c r="LVR51" s="126"/>
      <c r="LVS51" s="126"/>
      <c r="LVT51" s="126"/>
      <c r="LVU51" s="126"/>
      <c r="LVV51" s="126"/>
      <c r="LVW51" s="126"/>
      <c r="LVX51" s="126"/>
      <c r="LVY51" s="126"/>
      <c r="LVZ51" s="126"/>
      <c r="LWA51" s="126"/>
      <c r="LWB51" s="126"/>
      <c r="LWC51" s="126"/>
      <c r="LWD51" s="126"/>
      <c r="LWE51" s="126"/>
      <c r="LWF51" s="126"/>
      <c r="LWG51" s="126"/>
      <c r="LWH51" s="126"/>
      <c r="LWI51" s="126"/>
      <c r="LWJ51" s="126"/>
      <c r="LWK51" s="126"/>
      <c r="LWL51" s="126"/>
      <c r="LWM51" s="126"/>
      <c r="LWN51" s="126"/>
      <c r="LWO51" s="126"/>
      <c r="LWP51" s="126"/>
      <c r="LWQ51" s="126"/>
      <c r="LWR51" s="126"/>
      <c r="LWS51" s="126"/>
      <c r="LWT51" s="126"/>
      <c r="LWU51" s="126"/>
      <c r="LWV51" s="126"/>
      <c r="LWW51" s="126"/>
      <c r="LWX51" s="126"/>
      <c r="LWY51" s="126"/>
      <c r="LWZ51" s="126"/>
      <c r="LXA51" s="126"/>
      <c r="LXB51" s="126"/>
      <c r="LXC51" s="126"/>
      <c r="LXD51" s="126"/>
      <c r="LXE51" s="126"/>
      <c r="LXF51" s="126"/>
      <c r="LXG51" s="126"/>
      <c r="LXH51" s="126"/>
      <c r="LXI51" s="126"/>
      <c r="LXJ51" s="126"/>
      <c r="LXK51" s="126"/>
      <c r="LXL51" s="126"/>
      <c r="LXM51" s="126"/>
      <c r="LXN51" s="126"/>
      <c r="LXO51" s="126"/>
      <c r="LXP51" s="126"/>
      <c r="LXQ51" s="126"/>
      <c r="LXR51" s="126"/>
      <c r="LXS51" s="126"/>
      <c r="LXT51" s="126"/>
      <c r="LXU51" s="126"/>
      <c r="LXV51" s="126"/>
      <c r="LXW51" s="126"/>
      <c r="LXX51" s="126"/>
      <c r="LXY51" s="126"/>
      <c r="LXZ51" s="126"/>
      <c r="LYA51" s="126"/>
      <c r="LYB51" s="126"/>
      <c r="LYC51" s="126"/>
      <c r="LYD51" s="126"/>
      <c r="LYE51" s="126"/>
      <c r="LYF51" s="126"/>
      <c r="LYG51" s="126"/>
      <c r="LYH51" s="126"/>
      <c r="LYI51" s="126"/>
      <c r="LYJ51" s="126"/>
      <c r="LYK51" s="126"/>
      <c r="LYL51" s="126"/>
      <c r="LYM51" s="126"/>
      <c r="LYN51" s="126"/>
      <c r="LYO51" s="126"/>
      <c r="LYP51" s="126"/>
      <c r="LYQ51" s="126"/>
      <c r="LYR51" s="126"/>
      <c r="LYS51" s="126"/>
      <c r="LYT51" s="126"/>
      <c r="LYU51" s="126"/>
      <c r="LYV51" s="126"/>
      <c r="LYW51" s="126"/>
      <c r="LYX51" s="126"/>
      <c r="LYY51" s="126"/>
      <c r="LYZ51" s="126"/>
      <c r="LZA51" s="126"/>
      <c r="LZB51" s="126"/>
      <c r="LZC51" s="126"/>
      <c r="LZD51" s="126"/>
      <c r="LZE51" s="126"/>
      <c r="LZF51" s="126"/>
      <c r="LZG51" s="126"/>
      <c r="LZH51" s="126"/>
      <c r="LZI51" s="126"/>
      <c r="LZJ51" s="126"/>
      <c r="LZK51" s="126"/>
      <c r="LZL51" s="126"/>
      <c r="LZM51" s="126"/>
      <c r="LZN51" s="126"/>
      <c r="LZO51" s="126"/>
      <c r="LZP51" s="126"/>
      <c r="LZQ51" s="126"/>
      <c r="LZR51" s="126"/>
      <c r="LZS51" s="126"/>
      <c r="LZT51" s="126"/>
      <c r="LZU51" s="126"/>
      <c r="LZV51" s="126"/>
      <c r="LZW51" s="126"/>
      <c r="LZX51" s="126"/>
      <c r="LZY51" s="126"/>
      <c r="LZZ51" s="126"/>
      <c r="MAA51" s="126"/>
      <c r="MAB51" s="126"/>
      <c r="MAC51" s="126"/>
      <c r="MAD51" s="126"/>
      <c r="MAE51" s="126"/>
      <c r="MAF51" s="126"/>
      <c r="MAG51" s="126"/>
      <c r="MAH51" s="126"/>
      <c r="MAI51" s="126"/>
      <c r="MAJ51" s="126"/>
      <c r="MAK51" s="126"/>
      <c r="MAL51" s="126"/>
      <c r="MAM51" s="126"/>
      <c r="MAN51" s="126"/>
      <c r="MAO51" s="126"/>
      <c r="MAP51" s="126"/>
      <c r="MAQ51" s="126"/>
      <c r="MAR51" s="126"/>
      <c r="MAS51" s="126"/>
      <c r="MAT51" s="126"/>
      <c r="MAU51" s="126"/>
      <c r="MAV51" s="126"/>
      <c r="MAW51" s="126"/>
      <c r="MAX51" s="126"/>
      <c r="MAY51" s="126"/>
      <c r="MAZ51" s="126"/>
      <c r="MBA51" s="126"/>
      <c r="MBB51" s="126"/>
      <c r="MBC51" s="126"/>
      <c r="MBD51" s="126"/>
      <c r="MBE51" s="126"/>
      <c r="MBF51" s="126"/>
      <c r="MBG51" s="126"/>
      <c r="MBH51" s="126"/>
      <c r="MBI51" s="126"/>
      <c r="MBJ51" s="126"/>
      <c r="MBK51" s="126"/>
      <c r="MBL51" s="126"/>
      <c r="MBM51" s="126"/>
      <c r="MBN51" s="126"/>
      <c r="MBO51" s="126"/>
      <c r="MBP51" s="126"/>
      <c r="MBQ51" s="126"/>
      <c r="MBR51" s="126"/>
      <c r="MBS51" s="126"/>
      <c r="MBT51" s="126"/>
      <c r="MBU51" s="126"/>
      <c r="MBV51" s="126"/>
      <c r="MBW51" s="126"/>
      <c r="MBX51" s="126"/>
      <c r="MBY51" s="126"/>
      <c r="MBZ51" s="126"/>
      <c r="MCA51" s="126"/>
      <c r="MCB51" s="126"/>
      <c r="MCC51" s="126"/>
      <c r="MCD51" s="126"/>
      <c r="MCE51" s="126"/>
      <c r="MCF51" s="126"/>
      <c r="MCG51" s="126"/>
      <c r="MCH51" s="126"/>
      <c r="MCI51" s="126"/>
      <c r="MCJ51" s="126"/>
      <c r="MCK51" s="126"/>
      <c r="MCL51" s="126"/>
      <c r="MCM51" s="126"/>
      <c r="MCN51" s="126"/>
      <c r="MCO51" s="126"/>
      <c r="MCP51" s="126"/>
      <c r="MCQ51" s="126"/>
      <c r="MCR51" s="126"/>
      <c r="MCS51" s="126"/>
      <c r="MCT51" s="126"/>
      <c r="MCU51" s="126"/>
      <c r="MCV51" s="126"/>
      <c r="MCW51" s="126"/>
      <c r="MCX51" s="126"/>
      <c r="MCY51" s="126"/>
      <c r="MCZ51" s="126"/>
      <c r="MDA51" s="126"/>
      <c r="MDB51" s="126"/>
      <c r="MDC51" s="126"/>
      <c r="MDD51" s="126"/>
      <c r="MDE51" s="126"/>
      <c r="MDF51" s="126"/>
      <c r="MDG51" s="126"/>
      <c r="MDH51" s="126"/>
      <c r="MDI51" s="126"/>
      <c r="MDJ51" s="126"/>
      <c r="MDK51" s="126"/>
      <c r="MDL51" s="126"/>
      <c r="MDM51" s="126"/>
      <c r="MDN51" s="126"/>
      <c r="MDO51" s="126"/>
      <c r="MDP51" s="126"/>
      <c r="MDQ51" s="126"/>
      <c r="MDR51" s="126"/>
      <c r="MDS51" s="126"/>
      <c r="MDT51" s="126"/>
      <c r="MDU51" s="126"/>
      <c r="MDV51" s="126"/>
      <c r="MDW51" s="126"/>
      <c r="MDX51" s="126"/>
      <c r="MDY51" s="126"/>
      <c r="MDZ51" s="126"/>
      <c r="MEA51" s="126"/>
      <c r="MEB51" s="126"/>
      <c r="MEC51" s="126"/>
      <c r="MED51" s="126"/>
      <c r="MEE51" s="126"/>
      <c r="MEF51" s="126"/>
      <c r="MEG51" s="126"/>
      <c r="MEH51" s="126"/>
      <c r="MEI51" s="126"/>
      <c r="MEJ51" s="126"/>
      <c r="MEK51" s="126"/>
      <c r="MEL51" s="126"/>
      <c r="MEM51" s="126"/>
      <c r="MEN51" s="126"/>
      <c r="MEO51" s="126"/>
      <c r="MEP51" s="126"/>
      <c r="MEQ51" s="126"/>
      <c r="MER51" s="126"/>
      <c r="MES51" s="126"/>
      <c r="MET51" s="126"/>
      <c r="MEU51" s="126"/>
      <c r="MEV51" s="126"/>
      <c r="MEW51" s="126"/>
      <c r="MEX51" s="126"/>
      <c r="MEY51" s="126"/>
      <c r="MEZ51" s="126"/>
      <c r="MFA51" s="126"/>
      <c r="MFB51" s="126"/>
      <c r="MFC51" s="126"/>
      <c r="MFD51" s="126"/>
      <c r="MFE51" s="126"/>
      <c r="MFF51" s="126"/>
      <c r="MFG51" s="126"/>
      <c r="MFH51" s="126"/>
      <c r="MFI51" s="126"/>
      <c r="MFJ51" s="126"/>
      <c r="MFK51" s="126"/>
      <c r="MFL51" s="126"/>
      <c r="MFM51" s="126"/>
      <c r="MFN51" s="126"/>
      <c r="MFO51" s="126"/>
      <c r="MFP51" s="126"/>
      <c r="MFQ51" s="126"/>
      <c r="MFR51" s="126"/>
      <c r="MFS51" s="126"/>
      <c r="MFT51" s="126"/>
      <c r="MFU51" s="126"/>
      <c r="MFV51" s="126"/>
      <c r="MFW51" s="126"/>
      <c r="MFX51" s="126"/>
      <c r="MFY51" s="126"/>
      <c r="MFZ51" s="126"/>
      <c r="MGA51" s="126"/>
      <c r="MGB51" s="126"/>
      <c r="MGC51" s="126"/>
      <c r="MGD51" s="126"/>
      <c r="MGE51" s="126"/>
      <c r="MGF51" s="126"/>
      <c r="MGG51" s="126"/>
      <c r="MGH51" s="126"/>
      <c r="MGI51" s="126"/>
      <c r="MGJ51" s="126"/>
      <c r="MGK51" s="126"/>
      <c r="MGL51" s="126"/>
      <c r="MGM51" s="126"/>
      <c r="MGN51" s="126"/>
      <c r="MGO51" s="126"/>
      <c r="MGP51" s="126"/>
      <c r="MGQ51" s="126"/>
      <c r="MGR51" s="126"/>
      <c r="MGS51" s="126"/>
      <c r="MGT51" s="126"/>
      <c r="MGU51" s="126"/>
      <c r="MGV51" s="126"/>
      <c r="MGW51" s="126"/>
      <c r="MGX51" s="126"/>
      <c r="MGY51" s="126"/>
      <c r="MGZ51" s="126"/>
      <c r="MHA51" s="126"/>
      <c r="MHB51" s="126"/>
      <c r="MHC51" s="126"/>
      <c r="MHD51" s="126"/>
      <c r="MHE51" s="126"/>
      <c r="MHF51" s="126"/>
      <c r="MHG51" s="126"/>
      <c r="MHH51" s="126"/>
      <c r="MHI51" s="126"/>
      <c r="MHJ51" s="126"/>
      <c r="MHK51" s="126"/>
      <c r="MHL51" s="126"/>
      <c r="MHM51" s="126"/>
      <c r="MHN51" s="126"/>
      <c r="MHO51" s="126"/>
      <c r="MHP51" s="126"/>
      <c r="MHQ51" s="126"/>
      <c r="MHR51" s="126"/>
      <c r="MHS51" s="126"/>
      <c r="MHT51" s="126"/>
      <c r="MHU51" s="126"/>
      <c r="MHV51" s="126"/>
      <c r="MHW51" s="126"/>
      <c r="MHX51" s="126"/>
      <c r="MHY51" s="126"/>
      <c r="MHZ51" s="126"/>
      <c r="MIA51" s="126"/>
      <c r="MIB51" s="126"/>
      <c r="MIC51" s="126"/>
      <c r="MID51" s="126"/>
      <c r="MIE51" s="126"/>
      <c r="MIF51" s="126"/>
      <c r="MIG51" s="126"/>
      <c r="MIH51" s="126"/>
      <c r="MII51" s="126"/>
      <c r="MIJ51" s="126"/>
      <c r="MIK51" s="126"/>
      <c r="MIL51" s="126"/>
      <c r="MIM51" s="126"/>
      <c r="MIN51" s="126"/>
      <c r="MIO51" s="126"/>
      <c r="MIP51" s="126"/>
      <c r="MIQ51" s="126"/>
      <c r="MIR51" s="126"/>
      <c r="MIS51" s="126"/>
      <c r="MIT51" s="126"/>
      <c r="MIU51" s="126"/>
      <c r="MIV51" s="126"/>
      <c r="MIW51" s="126"/>
      <c r="MIX51" s="126"/>
      <c r="MIY51" s="126"/>
      <c r="MIZ51" s="126"/>
      <c r="MJA51" s="126"/>
      <c r="MJB51" s="126"/>
      <c r="MJC51" s="126"/>
      <c r="MJD51" s="126"/>
      <c r="MJE51" s="126"/>
      <c r="MJF51" s="126"/>
      <c r="MJG51" s="126"/>
      <c r="MJH51" s="126"/>
      <c r="MJI51" s="126"/>
      <c r="MJJ51" s="126"/>
      <c r="MJK51" s="126"/>
      <c r="MJL51" s="126"/>
      <c r="MJM51" s="126"/>
      <c r="MJN51" s="126"/>
      <c r="MJO51" s="126"/>
      <c r="MJP51" s="126"/>
      <c r="MJQ51" s="126"/>
      <c r="MJR51" s="126"/>
      <c r="MJS51" s="126"/>
      <c r="MJT51" s="126"/>
      <c r="MJU51" s="126"/>
      <c r="MJV51" s="126"/>
      <c r="MJW51" s="126"/>
      <c r="MJX51" s="126"/>
      <c r="MJY51" s="126"/>
      <c r="MJZ51" s="126"/>
      <c r="MKA51" s="126"/>
      <c r="MKB51" s="126"/>
      <c r="MKC51" s="126"/>
      <c r="MKD51" s="126"/>
      <c r="MKE51" s="126"/>
      <c r="MKF51" s="126"/>
      <c r="MKG51" s="126"/>
      <c r="MKH51" s="126"/>
      <c r="MKI51" s="126"/>
      <c r="MKJ51" s="126"/>
      <c r="MKK51" s="126"/>
      <c r="MKL51" s="126"/>
      <c r="MKM51" s="126"/>
      <c r="MKN51" s="126"/>
      <c r="MKO51" s="126"/>
      <c r="MKP51" s="126"/>
      <c r="MKQ51" s="126"/>
      <c r="MKR51" s="126"/>
      <c r="MKS51" s="126"/>
      <c r="MKT51" s="126"/>
      <c r="MKU51" s="126"/>
      <c r="MKV51" s="126"/>
      <c r="MKW51" s="126"/>
      <c r="MKX51" s="126"/>
      <c r="MKY51" s="126"/>
      <c r="MKZ51" s="126"/>
      <c r="MLA51" s="126"/>
      <c r="MLB51" s="126"/>
      <c r="MLC51" s="126"/>
      <c r="MLD51" s="126"/>
      <c r="MLE51" s="126"/>
      <c r="MLF51" s="126"/>
      <c r="MLG51" s="126"/>
      <c r="MLH51" s="126"/>
      <c r="MLI51" s="126"/>
      <c r="MLJ51" s="126"/>
      <c r="MLK51" s="126"/>
      <c r="MLL51" s="126"/>
      <c r="MLM51" s="126"/>
      <c r="MLN51" s="126"/>
      <c r="MLO51" s="126"/>
      <c r="MLP51" s="126"/>
      <c r="MLQ51" s="126"/>
      <c r="MLR51" s="126"/>
      <c r="MLS51" s="126"/>
      <c r="MLT51" s="126"/>
      <c r="MLU51" s="126"/>
      <c r="MLV51" s="126"/>
      <c r="MLW51" s="126"/>
      <c r="MLX51" s="126"/>
      <c r="MLY51" s="126"/>
      <c r="MLZ51" s="126"/>
      <c r="MMA51" s="126"/>
      <c r="MMB51" s="126"/>
      <c r="MMC51" s="126"/>
      <c r="MMD51" s="126"/>
      <c r="MME51" s="126"/>
      <c r="MMF51" s="126"/>
      <c r="MMG51" s="126"/>
      <c r="MMH51" s="126"/>
      <c r="MMI51" s="126"/>
      <c r="MMJ51" s="126"/>
      <c r="MMK51" s="126"/>
      <c r="MML51" s="126"/>
      <c r="MMM51" s="126"/>
      <c r="MMN51" s="126"/>
      <c r="MMO51" s="126"/>
      <c r="MMP51" s="126"/>
      <c r="MMQ51" s="126"/>
      <c r="MMR51" s="126"/>
      <c r="MMS51" s="126"/>
      <c r="MMT51" s="126"/>
      <c r="MMU51" s="126"/>
      <c r="MMV51" s="126"/>
      <c r="MMW51" s="126"/>
      <c r="MMX51" s="126"/>
      <c r="MMY51" s="126"/>
      <c r="MMZ51" s="126"/>
      <c r="MNA51" s="126"/>
      <c r="MNB51" s="126"/>
      <c r="MNC51" s="126"/>
      <c r="MND51" s="126"/>
      <c r="MNE51" s="126"/>
      <c r="MNF51" s="126"/>
      <c r="MNG51" s="126"/>
      <c r="MNH51" s="126"/>
      <c r="MNI51" s="126"/>
      <c r="MNJ51" s="126"/>
      <c r="MNK51" s="126"/>
      <c r="MNL51" s="126"/>
      <c r="MNM51" s="126"/>
      <c r="MNN51" s="126"/>
      <c r="MNO51" s="126"/>
      <c r="MNP51" s="126"/>
      <c r="MNQ51" s="126"/>
      <c r="MNR51" s="126"/>
      <c r="MNS51" s="126"/>
      <c r="MNT51" s="126"/>
      <c r="MNU51" s="126"/>
      <c r="MNV51" s="126"/>
      <c r="MNW51" s="126"/>
      <c r="MNX51" s="126"/>
      <c r="MNY51" s="126"/>
      <c r="MNZ51" s="126"/>
      <c r="MOA51" s="126"/>
      <c r="MOB51" s="126"/>
      <c r="MOC51" s="126"/>
      <c r="MOD51" s="126"/>
      <c r="MOE51" s="126"/>
      <c r="MOF51" s="126"/>
      <c r="MOG51" s="126"/>
      <c r="MOH51" s="126"/>
      <c r="MOI51" s="126"/>
      <c r="MOJ51" s="126"/>
      <c r="MOK51" s="126"/>
      <c r="MOL51" s="126"/>
      <c r="MOM51" s="126"/>
      <c r="MON51" s="126"/>
      <c r="MOO51" s="126"/>
      <c r="MOP51" s="126"/>
      <c r="MOQ51" s="126"/>
      <c r="MOR51" s="126"/>
      <c r="MOS51" s="126"/>
      <c r="MOT51" s="126"/>
      <c r="MOU51" s="126"/>
      <c r="MOV51" s="126"/>
      <c r="MOW51" s="126"/>
      <c r="MOX51" s="126"/>
      <c r="MOY51" s="126"/>
      <c r="MOZ51" s="126"/>
      <c r="MPA51" s="126"/>
      <c r="MPB51" s="126"/>
      <c r="MPC51" s="126"/>
      <c r="MPD51" s="126"/>
      <c r="MPE51" s="126"/>
      <c r="MPF51" s="126"/>
      <c r="MPG51" s="126"/>
      <c r="MPH51" s="126"/>
      <c r="MPI51" s="126"/>
      <c r="MPJ51" s="126"/>
      <c r="MPK51" s="126"/>
      <c r="MPL51" s="126"/>
      <c r="MPM51" s="126"/>
      <c r="MPN51" s="126"/>
      <c r="MPO51" s="126"/>
      <c r="MPP51" s="126"/>
      <c r="MPQ51" s="126"/>
      <c r="MPR51" s="126"/>
      <c r="MPS51" s="126"/>
      <c r="MPT51" s="126"/>
      <c r="MPU51" s="126"/>
      <c r="MPV51" s="126"/>
      <c r="MPW51" s="126"/>
      <c r="MPX51" s="126"/>
      <c r="MPY51" s="126"/>
      <c r="MPZ51" s="126"/>
      <c r="MQA51" s="126"/>
      <c r="MQB51" s="126"/>
      <c r="MQC51" s="126"/>
      <c r="MQD51" s="126"/>
      <c r="MQE51" s="126"/>
      <c r="MQF51" s="126"/>
      <c r="MQG51" s="126"/>
      <c r="MQH51" s="126"/>
      <c r="MQI51" s="126"/>
      <c r="MQJ51" s="126"/>
      <c r="MQK51" s="126"/>
      <c r="MQL51" s="126"/>
      <c r="MQM51" s="126"/>
      <c r="MQN51" s="126"/>
      <c r="MQO51" s="126"/>
      <c r="MQP51" s="126"/>
      <c r="MQQ51" s="126"/>
      <c r="MQR51" s="126"/>
      <c r="MQS51" s="126"/>
      <c r="MQT51" s="126"/>
      <c r="MQU51" s="126"/>
      <c r="MQV51" s="126"/>
      <c r="MQW51" s="126"/>
      <c r="MQX51" s="126"/>
      <c r="MQY51" s="126"/>
      <c r="MQZ51" s="126"/>
      <c r="MRA51" s="126"/>
      <c r="MRB51" s="126"/>
      <c r="MRC51" s="126"/>
      <c r="MRD51" s="126"/>
      <c r="MRE51" s="126"/>
      <c r="MRF51" s="126"/>
      <c r="MRG51" s="126"/>
      <c r="MRH51" s="126"/>
      <c r="MRI51" s="126"/>
      <c r="MRJ51" s="126"/>
      <c r="MRK51" s="126"/>
      <c r="MRL51" s="126"/>
      <c r="MRM51" s="126"/>
      <c r="MRN51" s="126"/>
      <c r="MRO51" s="126"/>
      <c r="MRP51" s="126"/>
      <c r="MRQ51" s="126"/>
      <c r="MRR51" s="126"/>
      <c r="MRS51" s="126"/>
      <c r="MRT51" s="126"/>
      <c r="MRU51" s="126"/>
      <c r="MRV51" s="126"/>
      <c r="MRW51" s="126"/>
      <c r="MRX51" s="126"/>
      <c r="MRY51" s="126"/>
      <c r="MRZ51" s="126"/>
      <c r="MSA51" s="126"/>
      <c r="MSB51" s="126"/>
      <c r="MSC51" s="126"/>
      <c r="MSD51" s="126"/>
      <c r="MSE51" s="126"/>
      <c r="MSF51" s="126"/>
      <c r="MSG51" s="126"/>
      <c r="MSH51" s="126"/>
      <c r="MSI51" s="126"/>
      <c r="MSJ51" s="126"/>
      <c r="MSK51" s="126"/>
      <c r="MSL51" s="126"/>
      <c r="MSM51" s="126"/>
      <c r="MSN51" s="126"/>
      <c r="MSO51" s="126"/>
      <c r="MSP51" s="126"/>
      <c r="MSQ51" s="126"/>
      <c r="MSR51" s="126"/>
      <c r="MSS51" s="126"/>
      <c r="MST51" s="126"/>
      <c r="MSU51" s="126"/>
      <c r="MSV51" s="126"/>
      <c r="MSW51" s="126"/>
      <c r="MSX51" s="126"/>
      <c r="MSY51" s="126"/>
      <c r="MSZ51" s="126"/>
      <c r="MTA51" s="126"/>
      <c r="MTB51" s="126"/>
      <c r="MTC51" s="126"/>
      <c r="MTD51" s="126"/>
      <c r="MTE51" s="126"/>
      <c r="MTF51" s="126"/>
      <c r="MTG51" s="126"/>
      <c r="MTH51" s="126"/>
      <c r="MTI51" s="126"/>
      <c r="MTJ51" s="126"/>
      <c r="MTK51" s="126"/>
      <c r="MTL51" s="126"/>
      <c r="MTM51" s="126"/>
      <c r="MTN51" s="126"/>
      <c r="MTO51" s="126"/>
      <c r="MTP51" s="126"/>
      <c r="MTQ51" s="126"/>
      <c r="MTR51" s="126"/>
      <c r="MTS51" s="126"/>
      <c r="MTT51" s="126"/>
      <c r="MTU51" s="126"/>
      <c r="MTV51" s="126"/>
      <c r="MTW51" s="126"/>
      <c r="MTX51" s="126"/>
      <c r="MTY51" s="126"/>
      <c r="MTZ51" s="126"/>
      <c r="MUA51" s="126"/>
      <c r="MUB51" s="126"/>
      <c r="MUC51" s="126"/>
      <c r="MUD51" s="126"/>
      <c r="MUE51" s="126"/>
      <c r="MUF51" s="126"/>
      <c r="MUG51" s="126"/>
      <c r="MUH51" s="126"/>
      <c r="MUI51" s="126"/>
      <c r="MUJ51" s="126"/>
      <c r="MUK51" s="126"/>
      <c r="MUL51" s="126"/>
      <c r="MUM51" s="126"/>
      <c r="MUN51" s="126"/>
      <c r="MUO51" s="126"/>
      <c r="MUP51" s="126"/>
      <c r="MUQ51" s="126"/>
      <c r="MUR51" s="126"/>
      <c r="MUS51" s="126"/>
      <c r="MUT51" s="126"/>
      <c r="MUU51" s="126"/>
      <c r="MUV51" s="126"/>
      <c r="MUW51" s="126"/>
      <c r="MUX51" s="126"/>
      <c r="MUY51" s="126"/>
      <c r="MUZ51" s="126"/>
      <c r="MVA51" s="126"/>
      <c r="MVB51" s="126"/>
      <c r="MVC51" s="126"/>
      <c r="MVD51" s="126"/>
      <c r="MVE51" s="126"/>
      <c r="MVF51" s="126"/>
      <c r="MVG51" s="126"/>
      <c r="MVH51" s="126"/>
      <c r="MVI51" s="126"/>
      <c r="MVJ51" s="126"/>
      <c r="MVK51" s="126"/>
      <c r="MVL51" s="126"/>
      <c r="MVM51" s="126"/>
      <c r="MVN51" s="126"/>
      <c r="MVO51" s="126"/>
      <c r="MVP51" s="126"/>
      <c r="MVQ51" s="126"/>
      <c r="MVR51" s="126"/>
      <c r="MVS51" s="126"/>
      <c r="MVT51" s="126"/>
      <c r="MVU51" s="126"/>
      <c r="MVV51" s="126"/>
      <c r="MVW51" s="126"/>
      <c r="MVX51" s="126"/>
      <c r="MVY51" s="126"/>
      <c r="MVZ51" s="126"/>
      <c r="MWA51" s="126"/>
      <c r="MWB51" s="126"/>
      <c r="MWC51" s="126"/>
      <c r="MWD51" s="126"/>
      <c r="MWE51" s="126"/>
      <c r="MWF51" s="126"/>
      <c r="MWG51" s="126"/>
      <c r="MWH51" s="126"/>
      <c r="MWI51" s="126"/>
      <c r="MWJ51" s="126"/>
      <c r="MWK51" s="126"/>
      <c r="MWL51" s="126"/>
      <c r="MWM51" s="126"/>
      <c r="MWN51" s="126"/>
      <c r="MWO51" s="126"/>
      <c r="MWP51" s="126"/>
      <c r="MWQ51" s="126"/>
      <c r="MWR51" s="126"/>
      <c r="MWS51" s="126"/>
      <c r="MWT51" s="126"/>
      <c r="MWU51" s="126"/>
      <c r="MWV51" s="126"/>
      <c r="MWW51" s="126"/>
      <c r="MWX51" s="126"/>
      <c r="MWY51" s="126"/>
      <c r="MWZ51" s="126"/>
      <c r="MXA51" s="126"/>
      <c r="MXB51" s="126"/>
      <c r="MXC51" s="126"/>
      <c r="MXD51" s="126"/>
      <c r="MXE51" s="126"/>
      <c r="MXF51" s="126"/>
      <c r="MXG51" s="126"/>
      <c r="MXH51" s="126"/>
      <c r="MXI51" s="126"/>
      <c r="MXJ51" s="126"/>
      <c r="MXK51" s="126"/>
      <c r="MXL51" s="126"/>
      <c r="MXM51" s="126"/>
      <c r="MXN51" s="126"/>
      <c r="MXO51" s="126"/>
      <c r="MXP51" s="126"/>
      <c r="MXQ51" s="126"/>
      <c r="MXR51" s="126"/>
      <c r="MXS51" s="126"/>
      <c r="MXT51" s="126"/>
      <c r="MXU51" s="126"/>
      <c r="MXV51" s="126"/>
      <c r="MXW51" s="126"/>
      <c r="MXX51" s="126"/>
      <c r="MXY51" s="126"/>
      <c r="MXZ51" s="126"/>
      <c r="MYA51" s="126"/>
      <c r="MYB51" s="126"/>
      <c r="MYC51" s="126"/>
      <c r="MYD51" s="126"/>
      <c r="MYE51" s="126"/>
      <c r="MYF51" s="126"/>
      <c r="MYG51" s="126"/>
      <c r="MYH51" s="126"/>
      <c r="MYI51" s="126"/>
      <c r="MYJ51" s="126"/>
      <c r="MYK51" s="126"/>
      <c r="MYL51" s="126"/>
      <c r="MYM51" s="126"/>
      <c r="MYN51" s="126"/>
      <c r="MYO51" s="126"/>
      <c r="MYP51" s="126"/>
      <c r="MYQ51" s="126"/>
      <c r="MYR51" s="126"/>
      <c r="MYS51" s="126"/>
      <c r="MYT51" s="126"/>
      <c r="MYU51" s="126"/>
      <c r="MYV51" s="126"/>
      <c r="MYW51" s="126"/>
      <c r="MYX51" s="126"/>
      <c r="MYY51" s="126"/>
      <c r="MYZ51" s="126"/>
      <c r="MZA51" s="126"/>
      <c r="MZB51" s="126"/>
      <c r="MZC51" s="126"/>
      <c r="MZD51" s="126"/>
      <c r="MZE51" s="126"/>
      <c r="MZF51" s="126"/>
      <c r="MZG51" s="126"/>
      <c r="MZH51" s="126"/>
      <c r="MZI51" s="126"/>
      <c r="MZJ51" s="126"/>
      <c r="MZK51" s="126"/>
      <c r="MZL51" s="126"/>
      <c r="MZM51" s="126"/>
      <c r="MZN51" s="126"/>
      <c r="MZO51" s="126"/>
      <c r="MZP51" s="126"/>
      <c r="MZQ51" s="126"/>
      <c r="MZR51" s="126"/>
      <c r="MZS51" s="126"/>
      <c r="MZT51" s="126"/>
      <c r="MZU51" s="126"/>
      <c r="MZV51" s="126"/>
      <c r="MZW51" s="126"/>
      <c r="MZX51" s="126"/>
      <c r="MZY51" s="126"/>
      <c r="MZZ51" s="126"/>
      <c r="NAA51" s="126"/>
      <c r="NAB51" s="126"/>
      <c r="NAC51" s="126"/>
      <c r="NAD51" s="126"/>
      <c r="NAE51" s="126"/>
      <c r="NAF51" s="126"/>
      <c r="NAG51" s="126"/>
      <c r="NAH51" s="126"/>
      <c r="NAI51" s="126"/>
      <c r="NAJ51" s="126"/>
      <c r="NAK51" s="126"/>
      <c r="NAL51" s="126"/>
      <c r="NAM51" s="126"/>
      <c r="NAN51" s="126"/>
      <c r="NAO51" s="126"/>
      <c r="NAP51" s="126"/>
      <c r="NAQ51" s="126"/>
      <c r="NAR51" s="126"/>
      <c r="NAS51" s="126"/>
      <c r="NAT51" s="126"/>
      <c r="NAU51" s="126"/>
      <c r="NAV51" s="126"/>
      <c r="NAW51" s="126"/>
      <c r="NAX51" s="126"/>
      <c r="NAY51" s="126"/>
      <c r="NAZ51" s="126"/>
      <c r="NBA51" s="126"/>
      <c r="NBB51" s="126"/>
      <c r="NBC51" s="126"/>
      <c r="NBD51" s="126"/>
      <c r="NBE51" s="126"/>
      <c r="NBF51" s="126"/>
      <c r="NBG51" s="126"/>
      <c r="NBH51" s="126"/>
      <c r="NBI51" s="126"/>
      <c r="NBJ51" s="126"/>
      <c r="NBK51" s="126"/>
      <c r="NBL51" s="126"/>
      <c r="NBM51" s="126"/>
      <c r="NBN51" s="126"/>
      <c r="NBO51" s="126"/>
      <c r="NBP51" s="126"/>
      <c r="NBQ51" s="126"/>
      <c r="NBR51" s="126"/>
      <c r="NBS51" s="126"/>
      <c r="NBT51" s="126"/>
      <c r="NBU51" s="126"/>
      <c r="NBV51" s="126"/>
      <c r="NBW51" s="126"/>
      <c r="NBX51" s="126"/>
      <c r="NBY51" s="126"/>
      <c r="NBZ51" s="126"/>
      <c r="NCA51" s="126"/>
      <c r="NCB51" s="126"/>
      <c r="NCC51" s="126"/>
      <c r="NCD51" s="126"/>
      <c r="NCE51" s="126"/>
      <c r="NCF51" s="126"/>
      <c r="NCG51" s="126"/>
      <c r="NCH51" s="126"/>
      <c r="NCI51" s="126"/>
      <c r="NCJ51" s="126"/>
      <c r="NCK51" s="126"/>
      <c r="NCL51" s="126"/>
      <c r="NCM51" s="126"/>
      <c r="NCN51" s="126"/>
      <c r="NCO51" s="126"/>
      <c r="NCP51" s="126"/>
      <c r="NCQ51" s="126"/>
      <c r="NCR51" s="126"/>
      <c r="NCS51" s="126"/>
      <c r="NCT51" s="126"/>
      <c r="NCU51" s="126"/>
      <c r="NCV51" s="126"/>
      <c r="NCW51" s="126"/>
      <c r="NCX51" s="126"/>
      <c r="NCY51" s="126"/>
      <c r="NCZ51" s="126"/>
      <c r="NDA51" s="126"/>
      <c r="NDB51" s="126"/>
      <c r="NDC51" s="126"/>
      <c r="NDD51" s="126"/>
      <c r="NDE51" s="126"/>
      <c r="NDF51" s="126"/>
      <c r="NDG51" s="126"/>
      <c r="NDH51" s="126"/>
      <c r="NDI51" s="126"/>
      <c r="NDJ51" s="126"/>
      <c r="NDK51" s="126"/>
      <c r="NDL51" s="126"/>
      <c r="NDM51" s="126"/>
      <c r="NDN51" s="126"/>
      <c r="NDO51" s="126"/>
      <c r="NDP51" s="126"/>
      <c r="NDQ51" s="126"/>
      <c r="NDR51" s="126"/>
      <c r="NDS51" s="126"/>
      <c r="NDT51" s="126"/>
      <c r="NDU51" s="126"/>
      <c r="NDV51" s="126"/>
      <c r="NDW51" s="126"/>
      <c r="NDX51" s="126"/>
      <c r="NDY51" s="126"/>
      <c r="NDZ51" s="126"/>
      <c r="NEA51" s="126"/>
      <c r="NEB51" s="126"/>
      <c r="NEC51" s="126"/>
      <c r="NED51" s="126"/>
      <c r="NEE51" s="126"/>
      <c r="NEF51" s="126"/>
      <c r="NEG51" s="126"/>
      <c r="NEH51" s="126"/>
      <c r="NEI51" s="126"/>
      <c r="NEJ51" s="126"/>
      <c r="NEK51" s="126"/>
      <c r="NEL51" s="126"/>
      <c r="NEM51" s="126"/>
      <c r="NEN51" s="126"/>
      <c r="NEO51" s="126"/>
      <c r="NEP51" s="126"/>
      <c r="NEQ51" s="126"/>
      <c r="NER51" s="126"/>
      <c r="NES51" s="126"/>
      <c r="NET51" s="126"/>
      <c r="NEU51" s="126"/>
      <c r="NEV51" s="126"/>
      <c r="NEW51" s="126"/>
      <c r="NEX51" s="126"/>
      <c r="NEY51" s="126"/>
      <c r="NEZ51" s="126"/>
      <c r="NFA51" s="126"/>
      <c r="NFB51" s="126"/>
      <c r="NFC51" s="126"/>
      <c r="NFD51" s="126"/>
      <c r="NFE51" s="126"/>
      <c r="NFF51" s="126"/>
      <c r="NFG51" s="126"/>
      <c r="NFH51" s="126"/>
      <c r="NFI51" s="126"/>
      <c r="NFJ51" s="126"/>
      <c r="NFK51" s="126"/>
      <c r="NFL51" s="126"/>
      <c r="NFM51" s="126"/>
      <c r="NFN51" s="126"/>
      <c r="NFO51" s="126"/>
      <c r="NFP51" s="126"/>
      <c r="NFQ51" s="126"/>
      <c r="NFR51" s="126"/>
      <c r="NFS51" s="126"/>
      <c r="NFT51" s="126"/>
      <c r="NFU51" s="126"/>
      <c r="NFV51" s="126"/>
      <c r="NFW51" s="126"/>
      <c r="NFX51" s="126"/>
      <c r="NFY51" s="126"/>
      <c r="NFZ51" s="126"/>
      <c r="NGA51" s="126"/>
      <c r="NGB51" s="126"/>
      <c r="NGC51" s="126"/>
      <c r="NGD51" s="126"/>
      <c r="NGE51" s="126"/>
      <c r="NGF51" s="126"/>
      <c r="NGG51" s="126"/>
      <c r="NGH51" s="126"/>
      <c r="NGI51" s="126"/>
      <c r="NGJ51" s="126"/>
      <c r="NGK51" s="126"/>
      <c r="NGL51" s="126"/>
      <c r="NGM51" s="126"/>
      <c r="NGN51" s="126"/>
      <c r="NGO51" s="126"/>
      <c r="NGP51" s="126"/>
      <c r="NGQ51" s="126"/>
      <c r="NGR51" s="126"/>
      <c r="NGS51" s="126"/>
      <c r="NGT51" s="126"/>
      <c r="NGU51" s="126"/>
      <c r="NGV51" s="126"/>
      <c r="NGW51" s="126"/>
      <c r="NGX51" s="126"/>
      <c r="NGY51" s="126"/>
      <c r="NGZ51" s="126"/>
      <c r="NHA51" s="126"/>
      <c r="NHB51" s="126"/>
      <c r="NHC51" s="126"/>
      <c r="NHD51" s="126"/>
      <c r="NHE51" s="126"/>
      <c r="NHF51" s="126"/>
      <c r="NHG51" s="126"/>
      <c r="NHH51" s="126"/>
      <c r="NHI51" s="126"/>
      <c r="NHJ51" s="126"/>
      <c r="NHK51" s="126"/>
      <c r="NHL51" s="126"/>
      <c r="NHM51" s="126"/>
      <c r="NHN51" s="126"/>
      <c r="NHO51" s="126"/>
      <c r="NHP51" s="126"/>
      <c r="NHQ51" s="126"/>
      <c r="NHR51" s="126"/>
      <c r="NHS51" s="126"/>
      <c r="NHT51" s="126"/>
      <c r="NHU51" s="126"/>
      <c r="NHV51" s="126"/>
      <c r="NHW51" s="126"/>
      <c r="NHX51" s="126"/>
      <c r="NHY51" s="126"/>
      <c r="NHZ51" s="126"/>
      <c r="NIA51" s="126"/>
      <c r="NIB51" s="126"/>
      <c r="NIC51" s="126"/>
      <c r="NID51" s="126"/>
      <c r="NIE51" s="126"/>
      <c r="NIF51" s="126"/>
      <c r="NIG51" s="126"/>
      <c r="NIH51" s="126"/>
      <c r="NII51" s="126"/>
      <c r="NIJ51" s="126"/>
      <c r="NIK51" s="126"/>
      <c r="NIL51" s="126"/>
      <c r="NIM51" s="126"/>
      <c r="NIN51" s="126"/>
      <c r="NIO51" s="126"/>
      <c r="NIP51" s="126"/>
      <c r="NIQ51" s="126"/>
      <c r="NIR51" s="126"/>
      <c r="NIS51" s="126"/>
      <c r="NIT51" s="126"/>
      <c r="NIU51" s="126"/>
      <c r="NIV51" s="126"/>
      <c r="NIW51" s="126"/>
      <c r="NIX51" s="126"/>
      <c r="NIY51" s="126"/>
      <c r="NIZ51" s="126"/>
      <c r="NJA51" s="126"/>
      <c r="NJB51" s="126"/>
      <c r="NJC51" s="126"/>
      <c r="NJD51" s="126"/>
      <c r="NJE51" s="126"/>
      <c r="NJF51" s="126"/>
      <c r="NJG51" s="126"/>
      <c r="NJH51" s="126"/>
      <c r="NJI51" s="126"/>
      <c r="NJJ51" s="126"/>
      <c r="NJK51" s="126"/>
      <c r="NJL51" s="126"/>
      <c r="NJM51" s="126"/>
      <c r="NJN51" s="126"/>
      <c r="NJO51" s="126"/>
      <c r="NJP51" s="126"/>
      <c r="NJQ51" s="126"/>
      <c r="NJR51" s="126"/>
      <c r="NJS51" s="126"/>
      <c r="NJT51" s="126"/>
      <c r="NJU51" s="126"/>
      <c r="NJV51" s="126"/>
      <c r="NJW51" s="126"/>
      <c r="NJX51" s="126"/>
      <c r="NJY51" s="126"/>
      <c r="NJZ51" s="126"/>
      <c r="NKA51" s="126"/>
      <c r="NKB51" s="126"/>
      <c r="NKC51" s="126"/>
      <c r="NKD51" s="126"/>
      <c r="NKE51" s="126"/>
      <c r="NKF51" s="126"/>
      <c r="NKG51" s="126"/>
      <c r="NKH51" s="126"/>
      <c r="NKI51" s="126"/>
      <c r="NKJ51" s="126"/>
      <c r="NKK51" s="126"/>
      <c r="NKL51" s="126"/>
      <c r="NKM51" s="126"/>
      <c r="NKN51" s="126"/>
      <c r="NKO51" s="126"/>
      <c r="NKP51" s="126"/>
      <c r="NKQ51" s="126"/>
      <c r="NKR51" s="126"/>
      <c r="NKS51" s="126"/>
      <c r="NKT51" s="126"/>
      <c r="NKU51" s="126"/>
      <c r="NKV51" s="126"/>
      <c r="NKW51" s="126"/>
      <c r="NKX51" s="126"/>
      <c r="NKY51" s="126"/>
      <c r="NKZ51" s="126"/>
      <c r="NLA51" s="126"/>
      <c r="NLB51" s="126"/>
      <c r="NLC51" s="126"/>
      <c r="NLD51" s="126"/>
      <c r="NLE51" s="126"/>
      <c r="NLF51" s="126"/>
      <c r="NLG51" s="126"/>
      <c r="NLH51" s="126"/>
      <c r="NLI51" s="126"/>
      <c r="NLJ51" s="126"/>
      <c r="NLK51" s="126"/>
      <c r="NLL51" s="126"/>
      <c r="NLM51" s="126"/>
      <c r="NLN51" s="126"/>
      <c r="NLO51" s="126"/>
      <c r="NLP51" s="126"/>
      <c r="NLQ51" s="126"/>
      <c r="NLR51" s="126"/>
      <c r="NLS51" s="126"/>
      <c r="NLT51" s="126"/>
      <c r="NLU51" s="126"/>
      <c r="NLV51" s="126"/>
      <c r="NLW51" s="126"/>
      <c r="NLX51" s="126"/>
      <c r="NLY51" s="126"/>
      <c r="NLZ51" s="126"/>
      <c r="NMA51" s="126"/>
      <c r="NMB51" s="126"/>
      <c r="NMC51" s="126"/>
      <c r="NMD51" s="126"/>
      <c r="NME51" s="126"/>
      <c r="NMF51" s="126"/>
      <c r="NMG51" s="126"/>
      <c r="NMH51" s="126"/>
      <c r="NMI51" s="126"/>
      <c r="NMJ51" s="126"/>
      <c r="NMK51" s="126"/>
      <c r="NML51" s="126"/>
      <c r="NMM51" s="126"/>
      <c r="NMN51" s="126"/>
      <c r="NMO51" s="126"/>
      <c r="NMP51" s="126"/>
      <c r="NMQ51" s="126"/>
      <c r="NMR51" s="126"/>
      <c r="NMS51" s="126"/>
      <c r="NMT51" s="126"/>
      <c r="NMU51" s="126"/>
      <c r="NMV51" s="126"/>
      <c r="NMW51" s="126"/>
      <c r="NMX51" s="126"/>
      <c r="NMY51" s="126"/>
      <c r="NMZ51" s="126"/>
      <c r="NNA51" s="126"/>
      <c r="NNB51" s="126"/>
      <c r="NNC51" s="126"/>
      <c r="NND51" s="126"/>
      <c r="NNE51" s="126"/>
      <c r="NNF51" s="126"/>
      <c r="NNG51" s="126"/>
      <c r="NNH51" s="126"/>
      <c r="NNI51" s="126"/>
      <c r="NNJ51" s="126"/>
      <c r="NNK51" s="126"/>
      <c r="NNL51" s="126"/>
      <c r="NNM51" s="126"/>
      <c r="NNN51" s="126"/>
      <c r="NNO51" s="126"/>
      <c r="NNP51" s="126"/>
      <c r="NNQ51" s="126"/>
      <c r="NNR51" s="126"/>
      <c r="NNS51" s="126"/>
      <c r="NNT51" s="126"/>
      <c r="NNU51" s="126"/>
      <c r="NNV51" s="126"/>
      <c r="NNW51" s="126"/>
      <c r="NNX51" s="126"/>
      <c r="NNY51" s="126"/>
      <c r="NNZ51" s="126"/>
      <c r="NOA51" s="126"/>
      <c r="NOB51" s="126"/>
      <c r="NOC51" s="126"/>
      <c r="NOD51" s="126"/>
      <c r="NOE51" s="126"/>
      <c r="NOF51" s="126"/>
      <c r="NOG51" s="126"/>
      <c r="NOH51" s="126"/>
      <c r="NOI51" s="126"/>
      <c r="NOJ51" s="126"/>
      <c r="NOK51" s="126"/>
      <c r="NOL51" s="126"/>
      <c r="NOM51" s="126"/>
      <c r="NON51" s="126"/>
      <c r="NOO51" s="126"/>
      <c r="NOP51" s="126"/>
      <c r="NOQ51" s="126"/>
      <c r="NOR51" s="126"/>
      <c r="NOS51" s="126"/>
      <c r="NOT51" s="126"/>
      <c r="NOU51" s="126"/>
      <c r="NOV51" s="126"/>
      <c r="NOW51" s="126"/>
      <c r="NOX51" s="126"/>
      <c r="NOY51" s="126"/>
      <c r="NOZ51" s="126"/>
      <c r="NPA51" s="126"/>
      <c r="NPB51" s="126"/>
      <c r="NPC51" s="126"/>
      <c r="NPD51" s="126"/>
      <c r="NPE51" s="126"/>
      <c r="NPF51" s="126"/>
      <c r="NPG51" s="126"/>
      <c r="NPH51" s="126"/>
      <c r="NPI51" s="126"/>
      <c r="NPJ51" s="126"/>
      <c r="NPK51" s="126"/>
      <c r="NPL51" s="126"/>
      <c r="NPM51" s="126"/>
      <c r="NPN51" s="126"/>
      <c r="NPO51" s="126"/>
      <c r="NPP51" s="126"/>
      <c r="NPQ51" s="126"/>
      <c r="NPR51" s="126"/>
      <c r="NPS51" s="126"/>
      <c r="NPT51" s="126"/>
      <c r="NPU51" s="126"/>
      <c r="NPV51" s="126"/>
      <c r="NPW51" s="126"/>
      <c r="NPX51" s="126"/>
      <c r="NPY51" s="126"/>
      <c r="NPZ51" s="126"/>
      <c r="NQA51" s="126"/>
      <c r="NQB51" s="126"/>
      <c r="NQC51" s="126"/>
      <c r="NQD51" s="126"/>
      <c r="NQE51" s="126"/>
      <c r="NQF51" s="126"/>
      <c r="NQG51" s="126"/>
      <c r="NQH51" s="126"/>
      <c r="NQI51" s="126"/>
      <c r="NQJ51" s="126"/>
      <c r="NQK51" s="126"/>
      <c r="NQL51" s="126"/>
      <c r="NQM51" s="126"/>
      <c r="NQN51" s="126"/>
      <c r="NQO51" s="126"/>
      <c r="NQP51" s="126"/>
      <c r="NQQ51" s="126"/>
      <c r="NQR51" s="126"/>
      <c r="NQS51" s="126"/>
      <c r="NQT51" s="126"/>
      <c r="NQU51" s="126"/>
      <c r="NQV51" s="126"/>
      <c r="NQW51" s="126"/>
      <c r="NQX51" s="126"/>
      <c r="NQY51" s="126"/>
      <c r="NQZ51" s="126"/>
      <c r="NRA51" s="126"/>
      <c r="NRB51" s="126"/>
      <c r="NRC51" s="126"/>
      <c r="NRD51" s="126"/>
      <c r="NRE51" s="126"/>
      <c r="NRF51" s="126"/>
      <c r="NRG51" s="126"/>
      <c r="NRH51" s="126"/>
      <c r="NRI51" s="126"/>
      <c r="NRJ51" s="126"/>
      <c r="NRK51" s="126"/>
      <c r="NRL51" s="126"/>
      <c r="NRM51" s="126"/>
      <c r="NRN51" s="126"/>
      <c r="NRO51" s="126"/>
      <c r="NRP51" s="126"/>
      <c r="NRQ51" s="126"/>
      <c r="NRR51" s="126"/>
      <c r="NRS51" s="126"/>
      <c r="NRT51" s="126"/>
      <c r="NRU51" s="126"/>
      <c r="NRV51" s="126"/>
      <c r="NRW51" s="126"/>
      <c r="NRX51" s="126"/>
      <c r="NRY51" s="126"/>
      <c r="NRZ51" s="126"/>
      <c r="NSA51" s="126"/>
      <c r="NSB51" s="126"/>
      <c r="NSC51" s="126"/>
      <c r="NSD51" s="126"/>
      <c r="NSE51" s="126"/>
      <c r="NSF51" s="126"/>
      <c r="NSG51" s="126"/>
      <c r="NSH51" s="126"/>
      <c r="NSI51" s="126"/>
      <c r="NSJ51" s="126"/>
      <c r="NSK51" s="126"/>
      <c r="NSL51" s="126"/>
      <c r="NSM51" s="126"/>
      <c r="NSN51" s="126"/>
      <c r="NSO51" s="126"/>
      <c r="NSP51" s="126"/>
      <c r="NSQ51" s="126"/>
      <c r="NSR51" s="126"/>
      <c r="NSS51" s="126"/>
      <c r="NST51" s="126"/>
      <c r="NSU51" s="126"/>
      <c r="NSV51" s="126"/>
      <c r="NSW51" s="126"/>
      <c r="NSX51" s="126"/>
      <c r="NSY51" s="126"/>
      <c r="NSZ51" s="126"/>
      <c r="NTA51" s="126"/>
      <c r="NTB51" s="126"/>
      <c r="NTC51" s="126"/>
      <c r="NTD51" s="126"/>
      <c r="NTE51" s="126"/>
      <c r="NTF51" s="126"/>
      <c r="NTG51" s="126"/>
      <c r="NTH51" s="126"/>
      <c r="NTI51" s="126"/>
      <c r="NTJ51" s="126"/>
      <c r="NTK51" s="126"/>
      <c r="NTL51" s="126"/>
      <c r="NTM51" s="126"/>
      <c r="NTN51" s="126"/>
      <c r="NTO51" s="126"/>
      <c r="NTP51" s="126"/>
      <c r="NTQ51" s="126"/>
      <c r="NTR51" s="126"/>
      <c r="NTS51" s="126"/>
      <c r="NTT51" s="126"/>
      <c r="NTU51" s="126"/>
      <c r="NTV51" s="126"/>
      <c r="NTW51" s="126"/>
      <c r="NTX51" s="126"/>
      <c r="NTY51" s="126"/>
      <c r="NTZ51" s="126"/>
      <c r="NUA51" s="126"/>
      <c r="NUB51" s="126"/>
      <c r="NUC51" s="126"/>
      <c r="NUD51" s="126"/>
      <c r="NUE51" s="126"/>
      <c r="NUF51" s="126"/>
      <c r="NUG51" s="126"/>
      <c r="NUH51" s="126"/>
      <c r="NUI51" s="126"/>
      <c r="NUJ51" s="126"/>
      <c r="NUK51" s="126"/>
      <c r="NUL51" s="126"/>
      <c r="NUM51" s="126"/>
      <c r="NUN51" s="126"/>
      <c r="NUO51" s="126"/>
      <c r="NUP51" s="126"/>
      <c r="NUQ51" s="126"/>
      <c r="NUR51" s="126"/>
      <c r="NUS51" s="126"/>
      <c r="NUT51" s="126"/>
      <c r="NUU51" s="126"/>
      <c r="NUV51" s="126"/>
      <c r="NUW51" s="126"/>
      <c r="NUX51" s="126"/>
      <c r="NUY51" s="126"/>
      <c r="NUZ51" s="126"/>
      <c r="NVA51" s="126"/>
      <c r="NVB51" s="126"/>
      <c r="NVC51" s="126"/>
      <c r="NVD51" s="126"/>
      <c r="NVE51" s="126"/>
      <c r="NVF51" s="126"/>
      <c r="NVG51" s="126"/>
      <c r="NVH51" s="126"/>
      <c r="NVI51" s="126"/>
      <c r="NVJ51" s="126"/>
      <c r="NVK51" s="126"/>
      <c r="NVL51" s="126"/>
      <c r="NVM51" s="126"/>
      <c r="NVN51" s="126"/>
      <c r="NVO51" s="126"/>
      <c r="NVP51" s="126"/>
      <c r="NVQ51" s="126"/>
      <c r="NVR51" s="126"/>
      <c r="NVS51" s="126"/>
      <c r="NVT51" s="126"/>
      <c r="NVU51" s="126"/>
      <c r="NVV51" s="126"/>
      <c r="NVW51" s="126"/>
      <c r="NVX51" s="126"/>
      <c r="NVY51" s="126"/>
      <c r="NVZ51" s="126"/>
      <c r="NWA51" s="126"/>
      <c r="NWB51" s="126"/>
      <c r="NWC51" s="126"/>
      <c r="NWD51" s="126"/>
      <c r="NWE51" s="126"/>
      <c r="NWF51" s="126"/>
      <c r="NWG51" s="126"/>
      <c r="NWH51" s="126"/>
      <c r="NWI51" s="126"/>
      <c r="NWJ51" s="126"/>
      <c r="NWK51" s="126"/>
      <c r="NWL51" s="126"/>
      <c r="NWM51" s="126"/>
      <c r="NWN51" s="126"/>
      <c r="NWO51" s="126"/>
      <c r="NWP51" s="126"/>
      <c r="NWQ51" s="126"/>
      <c r="NWR51" s="126"/>
      <c r="NWS51" s="126"/>
      <c r="NWT51" s="126"/>
      <c r="NWU51" s="126"/>
      <c r="NWV51" s="126"/>
      <c r="NWW51" s="126"/>
      <c r="NWX51" s="126"/>
      <c r="NWY51" s="126"/>
      <c r="NWZ51" s="126"/>
      <c r="NXA51" s="126"/>
      <c r="NXB51" s="126"/>
      <c r="NXC51" s="126"/>
      <c r="NXD51" s="126"/>
      <c r="NXE51" s="126"/>
      <c r="NXF51" s="126"/>
      <c r="NXG51" s="126"/>
      <c r="NXH51" s="126"/>
      <c r="NXI51" s="126"/>
      <c r="NXJ51" s="126"/>
      <c r="NXK51" s="126"/>
      <c r="NXL51" s="126"/>
      <c r="NXM51" s="126"/>
      <c r="NXN51" s="126"/>
      <c r="NXO51" s="126"/>
      <c r="NXP51" s="126"/>
      <c r="NXQ51" s="126"/>
      <c r="NXR51" s="126"/>
      <c r="NXS51" s="126"/>
      <c r="NXT51" s="126"/>
      <c r="NXU51" s="126"/>
      <c r="NXV51" s="126"/>
      <c r="NXW51" s="126"/>
      <c r="NXX51" s="126"/>
      <c r="NXY51" s="126"/>
      <c r="NXZ51" s="126"/>
      <c r="NYA51" s="126"/>
      <c r="NYB51" s="126"/>
      <c r="NYC51" s="126"/>
      <c r="NYD51" s="126"/>
      <c r="NYE51" s="126"/>
      <c r="NYF51" s="126"/>
      <c r="NYG51" s="126"/>
      <c r="NYH51" s="126"/>
      <c r="NYI51" s="126"/>
      <c r="NYJ51" s="126"/>
      <c r="NYK51" s="126"/>
      <c r="NYL51" s="126"/>
      <c r="NYM51" s="126"/>
      <c r="NYN51" s="126"/>
      <c r="NYO51" s="126"/>
      <c r="NYP51" s="126"/>
      <c r="NYQ51" s="126"/>
      <c r="NYR51" s="126"/>
      <c r="NYS51" s="126"/>
      <c r="NYT51" s="126"/>
      <c r="NYU51" s="126"/>
      <c r="NYV51" s="126"/>
      <c r="NYW51" s="126"/>
      <c r="NYX51" s="126"/>
      <c r="NYY51" s="126"/>
      <c r="NYZ51" s="126"/>
      <c r="NZA51" s="126"/>
      <c r="NZB51" s="126"/>
      <c r="NZC51" s="126"/>
      <c r="NZD51" s="126"/>
      <c r="NZE51" s="126"/>
      <c r="NZF51" s="126"/>
      <c r="NZG51" s="126"/>
      <c r="NZH51" s="126"/>
      <c r="NZI51" s="126"/>
      <c r="NZJ51" s="126"/>
      <c r="NZK51" s="126"/>
      <c r="NZL51" s="126"/>
      <c r="NZM51" s="126"/>
      <c r="NZN51" s="126"/>
      <c r="NZO51" s="126"/>
      <c r="NZP51" s="126"/>
      <c r="NZQ51" s="126"/>
      <c r="NZR51" s="126"/>
      <c r="NZS51" s="126"/>
      <c r="NZT51" s="126"/>
      <c r="NZU51" s="126"/>
      <c r="NZV51" s="126"/>
      <c r="NZW51" s="126"/>
      <c r="NZX51" s="126"/>
      <c r="NZY51" s="126"/>
      <c r="NZZ51" s="126"/>
      <c r="OAA51" s="126"/>
      <c r="OAB51" s="126"/>
      <c r="OAC51" s="126"/>
      <c r="OAD51" s="126"/>
      <c r="OAE51" s="126"/>
      <c r="OAF51" s="126"/>
      <c r="OAG51" s="126"/>
      <c r="OAH51" s="126"/>
      <c r="OAI51" s="126"/>
      <c r="OAJ51" s="126"/>
      <c r="OAK51" s="126"/>
      <c r="OAL51" s="126"/>
      <c r="OAM51" s="126"/>
      <c r="OAN51" s="126"/>
      <c r="OAO51" s="126"/>
      <c r="OAP51" s="126"/>
      <c r="OAQ51" s="126"/>
      <c r="OAR51" s="126"/>
      <c r="OAS51" s="126"/>
      <c r="OAT51" s="126"/>
      <c r="OAU51" s="126"/>
      <c r="OAV51" s="126"/>
      <c r="OAW51" s="126"/>
      <c r="OAX51" s="126"/>
      <c r="OAY51" s="126"/>
      <c r="OAZ51" s="126"/>
      <c r="OBA51" s="126"/>
      <c r="OBB51" s="126"/>
      <c r="OBC51" s="126"/>
      <c r="OBD51" s="126"/>
      <c r="OBE51" s="126"/>
      <c r="OBF51" s="126"/>
      <c r="OBG51" s="126"/>
      <c r="OBH51" s="126"/>
      <c r="OBI51" s="126"/>
      <c r="OBJ51" s="126"/>
      <c r="OBK51" s="126"/>
      <c r="OBL51" s="126"/>
      <c r="OBM51" s="126"/>
      <c r="OBN51" s="126"/>
      <c r="OBO51" s="126"/>
      <c r="OBP51" s="126"/>
      <c r="OBQ51" s="126"/>
      <c r="OBR51" s="126"/>
      <c r="OBS51" s="126"/>
      <c r="OBT51" s="126"/>
      <c r="OBU51" s="126"/>
      <c r="OBV51" s="126"/>
      <c r="OBW51" s="126"/>
      <c r="OBX51" s="126"/>
      <c r="OBY51" s="126"/>
      <c r="OBZ51" s="126"/>
      <c r="OCA51" s="126"/>
      <c r="OCB51" s="126"/>
      <c r="OCC51" s="126"/>
      <c r="OCD51" s="126"/>
      <c r="OCE51" s="126"/>
      <c r="OCF51" s="126"/>
      <c r="OCG51" s="126"/>
      <c r="OCH51" s="126"/>
      <c r="OCI51" s="126"/>
      <c r="OCJ51" s="126"/>
      <c r="OCK51" s="126"/>
      <c r="OCL51" s="126"/>
      <c r="OCM51" s="126"/>
      <c r="OCN51" s="126"/>
      <c r="OCO51" s="126"/>
      <c r="OCP51" s="126"/>
      <c r="OCQ51" s="126"/>
      <c r="OCR51" s="126"/>
      <c r="OCS51" s="126"/>
      <c r="OCT51" s="126"/>
      <c r="OCU51" s="126"/>
      <c r="OCV51" s="126"/>
      <c r="OCW51" s="126"/>
      <c r="OCX51" s="126"/>
      <c r="OCY51" s="126"/>
      <c r="OCZ51" s="126"/>
      <c r="ODA51" s="126"/>
      <c r="ODB51" s="126"/>
      <c r="ODC51" s="126"/>
      <c r="ODD51" s="126"/>
      <c r="ODE51" s="126"/>
      <c r="ODF51" s="126"/>
      <c r="ODG51" s="126"/>
      <c r="ODH51" s="126"/>
      <c r="ODI51" s="126"/>
      <c r="ODJ51" s="126"/>
      <c r="ODK51" s="126"/>
      <c r="ODL51" s="126"/>
      <c r="ODM51" s="126"/>
      <c r="ODN51" s="126"/>
      <c r="ODO51" s="126"/>
      <c r="ODP51" s="126"/>
      <c r="ODQ51" s="126"/>
      <c r="ODR51" s="126"/>
      <c r="ODS51" s="126"/>
      <c r="ODT51" s="126"/>
      <c r="ODU51" s="126"/>
      <c r="ODV51" s="126"/>
      <c r="ODW51" s="126"/>
      <c r="ODX51" s="126"/>
      <c r="ODY51" s="126"/>
      <c r="ODZ51" s="126"/>
      <c r="OEA51" s="126"/>
      <c r="OEB51" s="126"/>
      <c r="OEC51" s="126"/>
      <c r="OED51" s="126"/>
      <c r="OEE51" s="126"/>
      <c r="OEF51" s="126"/>
      <c r="OEG51" s="126"/>
      <c r="OEH51" s="126"/>
      <c r="OEI51" s="126"/>
      <c r="OEJ51" s="126"/>
      <c r="OEK51" s="126"/>
      <c r="OEL51" s="126"/>
      <c r="OEM51" s="126"/>
      <c r="OEN51" s="126"/>
      <c r="OEO51" s="126"/>
      <c r="OEP51" s="126"/>
      <c r="OEQ51" s="126"/>
      <c r="OER51" s="126"/>
      <c r="OES51" s="126"/>
      <c r="OET51" s="126"/>
      <c r="OEU51" s="126"/>
      <c r="OEV51" s="126"/>
      <c r="OEW51" s="126"/>
      <c r="OEX51" s="126"/>
      <c r="OEY51" s="126"/>
      <c r="OEZ51" s="126"/>
      <c r="OFA51" s="126"/>
      <c r="OFB51" s="126"/>
      <c r="OFC51" s="126"/>
      <c r="OFD51" s="126"/>
      <c r="OFE51" s="126"/>
      <c r="OFF51" s="126"/>
      <c r="OFG51" s="126"/>
      <c r="OFH51" s="126"/>
      <c r="OFI51" s="126"/>
      <c r="OFJ51" s="126"/>
      <c r="OFK51" s="126"/>
      <c r="OFL51" s="126"/>
      <c r="OFM51" s="126"/>
      <c r="OFN51" s="126"/>
      <c r="OFO51" s="126"/>
      <c r="OFP51" s="126"/>
      <c r="OFQ51" s="126"/>
      <c r="OFR51" s="126"/>
      <c r="OFS51" s="126"/>
      <c r="OFT51" s="126"/>
      <c r="OFU51" s="126"/>
      <c r="OFV51" s="126"/>
      <c r="OFW51" s="126"/>
      <c r="OFX51" s="126"/>
      <c r="OFY51" s="126"/>
      <c r="OFZ51" s="126"/>
      <c r="OGA51" s="126"/>
      <c r="OGB51" s="126"/>
      <c r="OGC51" s="126"/>
      <c r="OGD51" s="126"/>
      <c r="OGE51" s="126"/>
      <c r="OGF51" s="126"/>
      <c r="OGG51" s="126"/>
      <c r="OGH51" s="126"/>
      <c r="OGI51" s="126"/>
      <c r="OGJ51" s="126"/>
      <c r="OGK51" s="126"/>
      <c r="OGL51" s="126"/>
      <c r="OGM51" s="126"/>
      <c r="OGN51" s="126"/>
      <c r="OGO51" s="126"/>
      <c r="OGP51" s="126"/>
      <c r="OGQ51" s="126"/>
      <c r="OGR51" s="126"/>
      <c r="OGS51" s="126"/>
      <c r="OGT51" s="126"/>
      <c r="OGU51" s="126"/>
      <c r="OGV51" s="126"/>
      <c r="OGW51" s="126"/>
      <c r="OGX51" s="126"/>
      <c r="OGY51" s="126"/>
      <c r="OGZ51" s="126"/>
      <c r="OHA51" s="126"/>
      <c r="OHB51" s="126"/>
      <c r="OHC51" s="126"/>
      <c r="OHD51" s="126"/>
      <c r="OHE51" s="126"/>
      <c r="OHF51" s="126"/>
      <c r="OHG51" s="126"/>
      <c r="OHH51" s="126"/>
      <c r="OHI51" s="126"/>
      <c r="OHJ51" s="126"/>
      <c r="OHK51" s="126"/>
      <c r="OHL51" s="126"/>
      <c r="OHM51" s="126"/>
      <c r="OHN51" s="126"/>
      <c r="OHO51" s="126"/>
      <c r="OHP51" s="126"/>
      <c r="OHQ51" s="126"/>
      <c r="OHR51" s="126"/>
      <c r="OHS51" s="126"/>
      <c r="OHT51" s="126"/>
      <c r="OHU51" s="126"/>
      <c r="OHV51" s="126"/>
      <c r="OHW51" s="126"/>
      <c r="OHX51" s="126"/>
      <c r="OHY51" s="126"/>
      <c r="OHZ51" s="126"/>
      <c r="OIA51" s="126"/>
      <c r="OIB51" s="126"/>
      <c r="OIC51" s="126"/>
      <c r="OID51" s="126"/>
      <c r="OIE51" s="126"/>
      <c r="OIF51" s="126"/>
      <c r="OIG51" s="126"/>
      <c r="OIH51" s="126"/>
      <c r="OII51" s="126"/>
      <c r="OIJ51" s="126"/>
      <c r="OIK51" s="126"/>
      <c r="OIL51" s="126"/>
      <c r="OIM51" s="126"/>
      <c r="OIN51" s="126"/>
      <c r="OIO51" s="126"/>
      <c r="OIP51" s="126"/>
      <c r="OIQ51" s="126"/>
      <c r="OIR51" s="126"/>
      <c r="OIS51" s="126"/>
      <c r="OIT51" s="126"/>
      <c r="OIU51" s="126"/>
      <c r="OIV51" s="126"/>
      <c r="OIW51" s="126"/>
      <c r="OIX51" s="126"/>
      <c r="OIY51" s="126"/>
      <c r="OIZ51" s="126"/>
      <c r="OJA51" s="126"/>
      <c r="OJB51" s="126"/>
      <c r="OJC51" s="126"/>
      <c r="OJD51" s="126"/>
      <c r="OJE51" s="126"/>
      <c r="OJF51" s="126"/>
      <c r="OJG51" s="126"/>
      <c r="OJH51" s="126"/>
      <c r="OJI51" s="126"/>
      <c r="OJJ51" s="126"/>
      <c r="OJK51" s="126"/>
      <c r="OJL51" s="126"/>
      <c r="OJM51" s="126"/>
      <c r="OJN51" s="126"/>
      <c r="OJO51" s="126"/>
      <c r="OJP51" s="126"/>
      <c r="OJQ51" s="126"/>
      <c r="OJR51" s="126"/>
      <c r="OJS51" s="126"/>
      <c r="OJT51" s="126"/>
      <c r="OJU51" s="126"/>
      <c r="OJV51" s="126"/>
      <c r="OJW51" s="126"/>
      <c r="OJX51" s="126"/>
      <c r="OJY51" s="126"/>
      <c r="OJZ51" s="126"/>
      <c r="OKA51" s="126"/>
      <c r="OKB51" s="126"/>
      <c r="OKC51" s="126"/>
      <c r="OKD51" s="126"/>
      <c r="OKE51" s="126"/>
      <c r="OKF51" s="126"/>
      <c r="OKG51" s="126"/>
      <c r="OKH51" s="126"/>
      <c r="OKI51" s="126"/>
      <c r="OKJ51" s="126"/>
      <c r="OKK51" s="126"/>
      <c r="OKL51" s="126"/>
      <c r="OKM51" s="126"/>
      <c r="OKN51" s="126"/>
      <c r="OKO51" s="126"/>
      <c r="OKP51" s="126"/>
      <c r="OKQ51" s="126"/>
      <c r="OKR51" s="126"/>
      <c r="OKS51" s="126"/>
      <c r="OKT51" s="126"/>
      <c r="OKU51" s="126"/>
      <c r="OKV51" s="126"/>
      <c r="OKW51" s="126"/>
      <c r="OKX51" s="126"/>
      <c r="OKY51" s="126"/>
      <c r="OKZ51" s="126"/>
      <c r="OLA51" s="126"/>
      <c r="OLB51" s="126"/>
      <c r="OLC51" s="126"/>
      <c r="OLD51" s="126"/>
      <c r="OLE51" s="126"/>
      <c r="OLF51" s="126"/>
      <c r="OLG51" s="126"/>
      <c r="OLH51" s="126"/>
      <c r="OLI51" s="126"/>
      <c r="OLJ51" s="126"/>
      <c r="OLK51" s="126"/>
      <c r="OLL51" s="126"/>
      <c r="OLM51" s="126"/>
      <c r="OLN51" s="126"/>
      <c r="OLO51" s="126"/>
      <c r="OLP51" s="126"/>
      <c r="OLQ51" s="126"/>
      <c r="OLR51" s="126"/>
      <c r="OLS51" s="126"/>
      <c r="OLT51" s="126"/>
      <c r="OLU51" s="126"/>
      <c r="OLV51" s="126"/>
      <c r="OLW51" s="126"/>
      <c r="OLX51" s="126"/>
      <c r="OLY51" s="126"/>
      <c r="OLZ51" s="126"/>
      <c r="OMA51" s="126"/>
      <c r="OMB51" s="126"/>
      <c r="OMC51" s="126"/>
      <c r="OMD51" s="126"/>
      <c r="OME51" s="126"/>
      <c r="OMF51" s="126"/>
      <c r="OMG51" s="126"/>
      <c r="OMH51" s="126"/>
      <c r="OMI51" s="126"/>
      <c r="OMJ51" s="126"/>
      <c r="OMK51" s="126"/>
      <c r="OML51" s="126"/>
      <c r="OMM51" s="126"/>
      <c r="OMN51" s="126"/>
      <c r="OMO51" s="126"/>
      <c r="OMP51" s="126"/>
      <c r="OMQ51" s="126"/>
      <c r="OMR51" s="126"/>
      <c r="OMS51" s="126"/>
      <c r="OMT51" s="126"/>
      <c r="OMU51" s="126"/>
      <c r="OMV51" s="126"/>
      <c r="OMW51" s="126"/>
      <c r="OMX51" s="126"/>
      <c r="OMY51" s="126"/>
      <c r="OMZ51" s="126"/>
      <c r="ONA51" s="126"/>
      <c r="ONB51" s="126"/>
      <c r="ONC51" s="126"/>
      <c r="OND51" s="126"/>
      <c r="ONE51" s="126"/>
      <c r="ONF51" s="126"/>
      <c r="ONG51" s="126"/>
      <c r="ONH51" s="126"/>
      <c r="ONI51" s="126"/>
      <c r="ONJ51" s="126"/>
      <c r="ONK51" s="126"/>
      <c r="ONL51" s="126"/>
      <c r="ONM51" s="126"/>
      <c r="ONN51" s="126"/>
      <c r="ONO51" s="126"/>
      <c r="ONP51" s="126"/>
      <c r="ONQ51" s="126"/>
      <c r="ONR51" s="126"/>
      <c r="ONS51" s="126"/>
      <c r="ONT51" s="126"/>
      <c r="ONU51" s="126"/>
      <c r="ONV51" s="126"/>
      <c r="ONW51" s="126"/>
      <c r="ONX51" s="126"/>
      <c r="ONY51" s="126"/>
      <c r="ONZ51" s="126"/>
      <c r="OOA51" s="126"/>
      <c r="OOB51" s="126"/>
      <c r="OOC51" s="126"/>
      <c r="OOD51" s="126"/>
      <c r="OOE51" s="126"/>
      <c r="OOF51" s="126"/>
      <c r="OOG51" s="126"/>
      <c r="OOH51" s="126"/>
      <c r="OOI51" s="126"/>
      <c r="OOJ51" s="126"/>
      <c r="OOK51" s="126"/>
      <c r="OOL51" s="126"/>
      <c r="OOM51" s="126"/>
      <c r="OON51" s="126"/>
      <c r="OOO51" s="126"/>
      <c r="OOP51" s="126"/>
      <c r="OOQ51" s="126"/>
      <c r="OOR51" s="126"/>
      <c r="OOS51" s="126"/>
      <c r="OOT51" s="126"/>
      <c r="OOU51" s="126"/>
      <c r="OOV51" s="126"/>
      <c r="OOW51" s="126"/>
      <c r="OOX51" s="126"/>
      <c r="OOY51" s="126"/>
      <c r="OOZ51" s="126"/>
      <c r="OPA51" s="126"/>
      <c r="OPB51" s="126"/>
      <c r="OPC51" s="126"/>
      <c r="OPD51" s="126"/>
      <c r="OPE51" s="126"/>
      <c r="OPF51" s="126"/>
      <c r="OPG51" s="126"/>
      <c r="OPH51" s="126"/>
      <c r="OPI51" s="126"/>
      <c r="OPJ51" s="126"/>
      <c r="OPK51" s="126"/>
      <c r="OPL51" s="126"/>
      <c r="OPM51" s="126"/>
      <c r="OPN51" s="126"/>
      <c r="OPO51" s="126"/>
      <c r="OPP51" s="126"/>
      <c r="OPQ51" s="126"/>
      <c r="OPR51" s="126"/>
      <c r="OPS51" s="126"/>
      <c r="OPT51" s="126"/>
      <c r="OPU51" s="126"/>
      <c r="OPV51" s="126"/>
      <c r="OPW51" s="126"/>
      <c r="OPX51" s="126"/>
      <c r="OPY51" s="126"/>
      <c r="OPZ51" s="126"/>
      <c r="OQA51" s="126"/>
      <c r="OQB51" s="126"/>
      <c r="OQC51" s="126"/>
      <c r="OQD51" s="126"/>
      <c r="OQE51" s="126"/>
      <c r="OQF51" s="126"/>
      <c r="OQG51" s="126"/>
      <c r="OQH51" s="126"/>
      <c r="OQI51" s="126"/>
      <c r="OQJ51" s="126"/>
      <c r="OQK51" s="126"/>
      <c r="OQL51" s="126"/>
      <c r="OQM51" s="126"/>
      <c r="OQN51" s="126"/>
      <c r="OQO51" s="126"/>
      <c r="OQP51" s="126"/>
      <c r="OQQ51" s="126"/>
      <c r="OQR51" s="126"/>
      <c r="OQS51" s="126"/>
      <c r="OQT51" s="126"/>
      <c r="OQU51" s="126"/>
      <c r="OQV51" s="126"/>
      <c r="OQW51" s="126"/>
      <c r="OQX51" s="126"/>
      <c r="OQY51" s="126"/>
      <c r="OQZ51" s="126"/>
      <c r="ORA51" s="126"/>
      <c r="ORB51" s="126"/>
      <c r="ORC51" s="126"/>
      <c r="ORD51" s="126"/>
      <c r="ORE51" s="126"/>
      <c r="ORF51" s="126"/>
      <c r="ORG51" s="126"/>
      <c r="ORH51" s="126"/>
      <c r="ORI51" s="126"/>
      <c r="ORJ51" s="126"/>
      <c r="ORK51" s="126"/>
      <c r="ORL51" s="126"/>
      <c r="ORM51" s="126"/>
      <c r="ORN51" s="126"/>
      <c r="ORO51" s="126"/>
      <c r="ORP51" s="126"/>
      <c r="ORQ51" s="126"/>
      <c r="ORR51" s="126"/>
      <c r="ORS51" s="126"/>
      <c r="ORT51" s="126"/>
      <c r="ORU51" s="126"/>
      <c r="ORV51" s="126"/>
      <c r="ORW51" s="126"/>
      <c r="ORX51" s="126"/>
      <c r="ORY51" s="126"/>
      <c r="ORZ51" s="126"/>
      <c r="OSA51" s="126"/>
      <c r="OSB51" s="126"/>
      <c r="OSC51" s="126"/>
      <c r="OSD51" s="126"/>
      <c r="OSE51" s="126"/>
      <c r="OSF51" s="126"/>
      <c r="OSG51" s="126"/>
      <c r="OSH51" s="126"/>
      <c r="OSI51" s="126"/>
      <c r="OSJ51" s="126"/>
      <c r="OSK51" s="126"/>
      <c r="OSL51" s="126"/>
      <c r="OSM51" s="126"/>
      <c r="OSN51" s="126"/>
      <c r="OSO51" s="126"/>
      <c r="OSP51" s="126"/>
      <c r="OSQ51" s="126"/>
      <c r="OSR51" s="126"/>
      <c r="OSS51" s="126"/>
      <c r="OST51" s="126"/>
      <c r="OSU51" s="126"/>
      <c r="OSV51" s="126"/>
      <c r="OSW51" s="126"/>
      <c r="OSX51" s="126"/>
      <c r="OSY51" s="126"/>
      <c r="OSZ51" s="126"/>
      <c r="OTA51" s="126"/>
      <c r="OTB51" s="126"/>
      <c r="OTC51" s="126"/>
      <c r="OTD51" s="126"/>
      <c r="OTE51" s="126"/>
      <c r="OTF51" s="126"/>
      <c r="OTG51" s="126"/>
      <c r="OTH51" s="126"/>
      <c r="OTI51" s="126"/>
      <c r="OTJ51" s="126"/>
      <c r="OTK51" s="126"/>
      <c r="OTL51" s="126"/>
      <c r="OTM51" s="126"/>
      <c r="OTN51" s="126"/>
      <c r="OTO51" s="126"/>
      <c r="OTP51" s="126"/>
      <c r="OTQ51" s="126"/>
      <c r="OTR51" s="126"/>
      <c r="OTS51" s="126"/>
      <c r="OTT51" s="126"/>
      <c r="OTU51" s="126"/>
      <c r="OTV51" s="126"/>
      <c r="OTW51" s="126"/>
      <c r="OTX51" s="126"/>
      <c r="OTY51" s="126"/>
      <c r="OTZ51" s="126"/>
      <c r="OUA51" s="126"/>
      <c r="OUB51" s="126"/>
      <c r="OUC51" s="126"/>
      <c r="OUD51" s="126"/>
      <c r="OUE51" s="126"/>
      <c r="OUF51" s="126"/>
      <c r="OUG51" s="126"/>
      <c r="OUH51" s="126"/>
      <c r="OUI51" s="126"/>
      <c r="OUJ51" s="126"/>
      <c r="OUK51" s="126"/>
      <c r="OUL51" s="126"/>
      <c r="OUM51" s="126"/>
      <c r="OUN51" s="126"/>
      <c r="OUO51" s="126"/>
      <c r="OUP51" s="126"/>
      <c r="OUQ51" s="126"/>
      <c r="OUR51" s="126"/>
      <c r="OUS51" s="126"/>
      <c r="OUT51" s="126"/>
      <c r="OUU51" s="126"/>
      <c r="OUV51" s="126"/>
      <c r="OUW51" s="126"/>
      <c r="OUX51" s="126"/>
      <c r="OUY51" s="126"/>
      <c r="OUZ51" s="126"/>
      <c r="OVA51" s="126"/>
      <c r="OVB51" s="126"/>
      <c r="OVC51" s="126"/>
      <c r="OVD51" s="126"/>
      <c r="OVE51" s="126"/>
      <c r="OVF51" s="126"/>
      <c r="OVG51" s="126"/>
      <c r="OVH51" s="126"/>
      <c r="OVI51" s="126"/>
      <c r="OVJ51" s="126"/>
      <c r="OVK51" s="126"/>
      <c r="OVL51" s="126"/>
      <c r="OVM51" s="126"/>
      <c r="OVN51" s="126"/>
      <c r="OVO51" s="126"/>
      <c r="OVP51" s="126"/>
      <c r="OVQ51" s="126"/>
      <c r="OVR51" s="126"/>
      <c r="OVS51" s="126"/>
      <c r="OVT51" s="126"/>
      <c r="OVU51" s="126"/>
      <c r="OVV51" s="126"/>
      <c r="OVW51" s="126"/>
      <c r="OVX51" s="126"/>
      <c r="OVY51" s="126"/>
      <c r="OVZ51" s="126"/>
      <c r="OWA51" s="126"/>
      <c r="OWB51" s="126"/>
      <c r="OWC51" s="126"/>
      <c r="OWD51" s="126"/>
      <c r="OWE51" s="126"/>
      <c r="OWF51" s="126"/>
      <c r="OWG51" s="126"/>
      <c r="OWH51" s="126"/>
      <c r="OWI51" s="126"/>
      <c r="OWJ51" s="126"/>
      <c r="OWK51" s="126"/>
      <c r="OWL51" s="126"/>
      <c r="OWM51" s="126"/>
      <c r="OWN51" s="126"/>
      <c r="OWO51" s="126"/>
      <c r="OWP51" s="126"/>
      <c r="OWQ51" s="126"/>
      <c r="OWR51" s="126"/>
      <c r="OWS51" s="126"/>
      <c r="OWT51" s="126"/>
      <c r="OWU51" s="126"/>
      <c r="OWV51" s="126"/>
      <c r="OWW51" s="126"/>
      <c r="OWX51" s="126"/>
      <c r="OWY51" s="126"/>
      <c r="OWZ51" s="126"/>
      <c r="OXA51" s="126"/>
      <c r="OXB51" s="126"/>
      <c r="OXC51" s="126"/>
      <c r="OXD51" s="126"/>
      <c r="OXE51" s="126"/>
      <c r="OXF51" s="126"/>
      <c r="OXG51" s="126"/>
      <c r="OXH51" s="126"/>
      <c r="OXI51" s="126"/>
      <c r="OXJ51" s="126"/>
      <c r="OXK51" s="126"/>
      <c r="OXL51" s="126"/>
      <c r="OXM51" s="126"/>
      <c r="OXN51" s="126"/>
      <c r="OXO51" s="126"/>
      <c r="OXP51" s="126"/>
      <c r="OXQ51" s="126"/>
      <c r="OXR51" s="126"/>
      <c r="OXS51" s="126"/>
      <c r="OXT51" s="126"/>
      <c r="OXU51" s="126"/>
      <c r="OXV51" s="126"/>
      <c r="OXW51" s="126"/>
      <c r="OXX51" s="126"/>
      <c r="OXY51" s="126"/>
      <c r="OXZ51" s="126"/>
      <c r="OYA51" s="126"/>
      <c r="OYB51" s="126"/>
      <c r="OYC51" s="126"/>
      <c r="OYD51" s="126"/>
      <c r="OYE51" s="126"/>
      <c r="OYF51" s="126"/>
      <c r="OYG51" s="126"/>
      <c r="OYH51" s="126"/>
      <c r="OYI51" s="126"/>
      <c r="OYJ51" s="126"/>
      <c r="OYK51" s="126"/>
      <c r="OYL51" s="126"/>
      <c r="OYM51" s="126"/>
      <c r="OYN51" s="126"/>
      <c r="OYO51" s="126"/>
      <c r="OYP51" s="126"/>
      <c r="OYQ51" s="126"/>
      <c r="OYR51" s="126"/>
      <c r="OYS51" s="126"/>
      <c r="OYT51" s="126"/>
      <c r="OYU51" s="126"/>
      <c r="OYV51" s="126"/>
      <c r="OYW51" s="126"/>
      <c r="OYX51" s="126"/>
      <c r="OYY51" s="126"/>
      <c r="OYZ51" s="126"/>
      <c r="OZA51" s="126"/>
      <c r="OZB51" s="126"/>
      <c r="OZC51" s="126"/>
      <c r="OZD51" s="126"/>
      <c r="OZE51" s="126"/>
      <c r="OZF51" s="126"/>
      <c r="OZG51" s="126"/>
      <c r="OZH51" s="126"/>
      <c r="OZI51" s="126"/>
      <c r="OZJ51" s="126"/>
      <c r="OZK51" s="126"/>
      <c r="OZL51" s="126"/>
      <c r="OZM51" s="126"/>
      <c r="OZN51" s="126"/>
      <c r="OZO51" s="126"/>
      <c r="OZP51" s="126"/>
      <c r="OZQ51" s="126"/>
      <c r="OZR51" s="126"/>
      <c r="OZS51" s="126"/>
      <c r="OZT51" s="126"/>
      <c r="OZU51" s="126"/>
      <c r="OZV51" s="126"/>
      <c r="OZW51" s="126"/>
      <c r="OZX51" s="126"/>
      <c r="OZY51" s="126"/>
      <c r="OZZ51" s="126"/>
      <c r="PAA51" s="126"/>
      <c r="PAB51" s="126"/>
      <c r="PAC51" s="126"/>
      <c r="PAD51" s="126"/>
      <c r="PAE51" s="126"/>
      <c r="PAF51" s="126"/>
      <c r="PAG51" s="126"/>
      <c r="PAH51" s="126"/>
      <c r="PAI51" s="126"/>
      <c r="PAJ51" s="126"/>
      <c r="PAK51" s="126"/>
      <c r="PAL51" s="126"/>
      <c r="PAM51" s="126"/>
      <c r="PAN51" s="126"/>
      <c r="PAO51" s="126"/>
      <c r="PAP51" s="126"/>
      <c r="PAQ51" s="126"/>
      <c r="PAR51" s="126"/>
      <c r="PAS51" s="126"/>
      <c r="PAT51" s="126"/>
      <c r="PAU51" s="126"/>
      <c r="PAV51" s="126"/>
      <c r="PAW51" s="126"/>
      <c r="PAX51" s="126"/>
      <c r="PAY51" s="126"/>
      <c r="PAZ51" s="126"/>
      <c r="PBA51" s="126"/>
      <c r="PBB51" s="126"/>
      <c r="PBC51" s="126"/>
      <c r="PBD51" s="126"/>
      <c r="PBE51" s="126"/>
      <c r="PBF51" s="126"/>
      <c r="PBG51" s="126"/>
      <c r="PBH51" s="126"/>
      <c r="PBI51" s="126"/>
      <c r="PBJ51" s="126"/>
      <c r="PBK51" s="126"/>
      <c r="PBL51" s="126"/>
      <c r="PBM51" s="126"/>
      <c r="PBN51" s="126"/>
      <c r="PBO51" s="126"/>
      <c r="PBP51" s="126"/>
      <c r="PBQ51" s="126"/>
      <c r="PBR51" s="126"/>
      <c r="PBS51" s="126"/>
      <c r="PBT51" s="126"/>
      <c r="PBU51" s="126"/>
      <c r="PBV51" s="126"/>
      <c r="PBW51" s="126"/>
      <c r="PBX51" s="126"/>
      <c r="PBY51" s="126"/>
      <c r="PBZ51" s="126"/>
      <c r="PCA51" s="126"/>
      <c r="PCB51" s="126"/>
      <c r="PCC51" s="126"/>
      <c r="PCD51" s="126"/>
      <c r="PCE51" s="126"/>
      <c r="PCF51" s="126"/>
      <c r="PCG51" s="126"/>
      <c r="PCH51" s="126"/>
      <c r="PCI51" s="126"/>
      <c r="PCJ51" s="126"/>
      <c r="PCK51" s="126"/>
      <c r="PCL51" s="126"/>
      <c r="PCM51" s="126"/>
      <c r="PCN51" s="126"/>
      <c r="PCO51" s="126"/>
      <c r="PCP51" s="126"/>
      <c r="PCQ51" s="126"/>
      <c r="PCR51" s="126"/>
      <c r="PCS51" s="126"/>
      <c r="PCT51" s="126"/>
      <c r="PCU51" s="126"/>
      <c r="PCV51" s="126"/>
      <c r="PCW51" s="126"/>
      <c r="PCX51" s="126"/>
      <c r="PCY51" s="126"/>
      <c r="PCZ51" s="126"/>
      <c r="PDA51" s="126"/>
      <c r="PDB51" s="126"/>
      <c r="PDC51" s="126"/>
      <c r="PDD51" s="126"/>
      <c r="PDE51" s="126"/>
      <c r="PDF51" s="126"/>
      <c r="PDG51" s="126"/>
      <c r="PDH51" s="126"/>
      <c r="PDI51" s="126"/>
      <c r="PDJ51" s="126"/>
      <c r="PDK51" s="126"/>
      <c r="PDL51" s="126"/>
      <c r="PDM51" s="126"/>
      <c r="PDN51" s="126"/>
      <c r="PDO51" s="126"/>
      <c r="PDP51" s="126"/>
      <c r="PDQ51" s="126"/>
      <c r="PDR51" s="126"/>
      <c r="PDS51" s="126"/>
      <c r="PDT51" s="126"/>
      <c r="PDU51" s="126"/>
      <c r="PDV51" s="126"/>
      <c r="PDW51" s="126"/>
      <c r="PDX51" s="126"/>
      <c r="PDY51" s="126"/>
      <c r="PDZ51" s="126"/>
      <c r="PEA51" s="126"/>
      <c r="PEB51" s="126"/>
      <c r="PEC51" s="126"/>
      <c r="PED51" s="126"/>
      <c r="PEE51" s="126"/>
      <c r="PEF51" s="126"/>
      <c r="PEG51" s="126"/>
      <c r="PEH51" s="126"/>
      <c r="PEI51" s="126"/>
      <c r="PEJ51" s="126"/>
      <c r="PEK51" s="126"/>
      <c r="PEL51" s="126"/>
      <c r="PEM51" s="126"/>
      <c r="PEN51" s="126"/>
      <c r="PEO51" s="126"/>
      <c r="PEP51" s="126"/>
      <c r="PEQ51" s="126"/>
      <c r="PER51" s="126"/>
      <c r="PES51" s="126"/>
      <c r="PET51" s="126"/>
      <c r="PEU51" s="126"/>
      <c r="PEV51" s="126"/>
      <c r="PEW51" s="126"/>
      <c r="PEX51" s="126"/>
      <c r="PEY51" s="126"/>
      <c r="PEZ51" s="126"/>
      <c r="PFA51" s="126"/>
      <c r="PFB51" s="126"/>
      <c r="PFC51" s="126"/>
      <c r="PFD51" s="126"/>
      <c r="PFE51" s="126"/>
      <c r="PFF51" s="126"/>
      <c r="PFG51" s="126"/>
      <c r="PFH51" s="126"/>
      <c r="PFI51" s="126"/>
      <c r="PFJ51" s="126"/>
      <c r="PFK51" s="126"/>
      <c r="PFL51" s="126"/>
      <c r="PFM51" s="126"/>
      <c r="PFN51" s="126"/>
      <c r="PFO51" s="126"/>
      <c r="PFP51" s="126"/>
      <c r="PFQ51" s="126"/>
      <c r="PFR51" s="126"/>
      <c r="PFS51" s="126"/>
      <c r="PFT51" s="126"/>
      <c r="PFU51" s="126"/>
      <c r="PFV51" s="126"/>
      <c r="PFW51" s="126"/>
      <c r="PFX51" s="126"/>
      <c r="PFY51" s="126"/>
      <c r="PFZ51" s="126"/>
      <c r="PGA51" s="126"/>
      <c r="PGB51" s="126"/>
      <c r="PGC51" s="126"/>
      <c r="PGD51" s="126"/>
      <c r="PGE51" s="126"/>
      <c r="PGF51" s="126"/>
      <c r="PGG51" s="126"/>
      <c r="PGH51" s="126"/>
      <c r="PGI51" s="126"/>
      <c r="PGJ51" s="126"/>
      <c r="PGK51" s="126"/>
      <c r="PGL51" s="126"/>
      <c r="PGM51" s="126"/>
      <c r="PGN51" s="126"/>
      <c r="PGO51" s="126"/>
      <c r="PGP51" s="126"/>
      <c r="PGQ51" s="126"/>
      <c r="PGR51" s="126"/>
      <c r="PGS51" s="126"/>
      <c r="PGT51" s="126"/>
      <c r="PGU51" s="126"/>
      <c r="PGV51" s="126"/>
      <c r="PGW51" s="126"/>
      <c r="PGX51" s="126"/>
      <c r="PGY51" s="126"/>
      <c r="PGZ51" s="126"/>
      <c r="PHA51" s="126"/>
      <c r="PHB51" s="126"/>
      <c r="PHC51" s="126"/>
      <c r="PHD51" s="126"/>
      <c r="PHE51" s="126"/>
      <c r="PHF51" s="126"/>
      <c r="PHG51" s="126"/>
      <c r="PHH51" s="126"/>
      <c r="PHI51" s="126"/>
      <c r="PHJ51" s="126"/>
      <c r="PHK51" s="126"/>
      <c r="PHL51" s="126"/>
      <c r="PHM51" s="126"/>
      <c r="PHN51" s="126"/>
      <c r="PHO51" s="126"/>
      <c r="PHP51" s="126"/>
      <c r="PHQ51" s="126"/>
      <c r="PHR51" s="126"/>
      <c r="PHS51" s="126"/>
      <c r="PHT51" s="126"/>
      <c r="PHU51" s="126"/>
      <c r="PHV51" s="126"/>
      <c r="PHW51" s="126"/>
      <c r="PHX51" s="126"/>
      <c r="PHY51" s="126"/>
      <c r="PHZ51" s="126"/>
      <c r="PIA51" s="126"/>
      <c r="PIB51" s="126"/>
      <c r="PIC51" s="126"/>
      <c r="PID51" s="126"/>
      <c r="PIE51" s="126"/>
      <c r="PIF51" s="126"/>
      <c r="PIG51" s="126"/>
      <c r="PIH51" s="126"/>
      <c r="PII51" s="126"/>
      <c r="PIJ51" s="126"/>
      <c r="PIK51" s="126"/>
      <c r="PIL51" s="126"/>
      <c r="PIM51" s="126"/>
      <c r="PIN51" s="126"/>
      <c r="PIO51" s="126"/>
      <c r="PIP51" s="126"/>
      <c r="PIQ51" s="126"/>
      <c r="PIR51" s="126"/>
      <c r="PIS51" s="126"/>
      <c r="PIT51" s="126"/>
      <c r="PIU51" s="126"/>
      <c r="PIV51" s="126"/>
      <c r="PIW51" s="126"/>
      <c r="PIX51" s="126"/>
      <c r="PIY51" s="126"/>
      <c r="PIZ51" s="126"/>
      <c r="PJA51" s="126"/>
      <c r="PJB51" s="126"/>
      <c r="PJC51" s="126"/>
      <c r="PJD51" s="126"/>
      <c r="PJE51" s="126"/>
      <c r="PJF51" s="126"/>
      <c r="PJG51" s="126"/>
      <c r="PJH51" s="126"/>
      <c r="PJI51" s="126"/>
      <c r="PJJ51" s="126"/>
      <c r="PJK51" s="126"/>
      <c r="PJL51" s="126"/>
      <c r="PJM51" s="126"/>
      <c r="PJN51" s="126"/>
      <c r="PJO51" s="126"/>
      <c r="PJP51" s="126"/>
      <c r="PJQ51" s="126"/>
      <c r="PJR51" s="126"/>
      <c r="PJS51" s="126"/>
      <c r="PJT51" s="126"/>
      <c r="PJU51" s="126"/>
      <c r="PJV51" s="126"/>
      <c r="PJW51" s="126"/>
      <c r="PJX51" s="126"/>
      <c r="PJY51" s="126"/>
      <c r="PJZ51" s="126"/>
      <c r="PKA51" s="126"/>
      <c r="PKB51" s="126"/>
      <c r="PKC51" s="126"/>
      <c r="PKD51" s="126"/>
      <c r="PKE51" s="126"/>
      <c r="PKF51" s="126"/>
      <c r="PKG51" s="126"/>
      <c r="PKH51" s="126"/>
      <c r="PKI51" s="126"/>
      <c r="PKJ51" s="126"/>
      <c r="PKK51" s="126"/>
      <c r="PKL51" s="126"/>
      <c r="PKM51" s="126"/>
      <c r="PKN51" s="126"/>
      <c r="PKO51" s="126"/>
      <c r="PKP51" s="126"/>
      <c r="PKQ51" s="126"/>
      <c r="PKR51" s="126"/>
      <c r="PKS51" s="126"/>
      <c r="PKT51" s="126"/>
      <c r="PKU51" s="126"/>
      <c r="PKV51" s="126"/>
      <c r="PKW51" s="126"/>
      <c r="PKX51" s="126"/>
      <c r="PKY51" s="126"/>
      <c r="PKZ51" s="126"/>
      <c r="PLA51" s="126"/>
      <c r="PLB51" s="126"/>
      <c r="PLC51" s="126"/>
      <c r="PLD51" s="126"/>
      <c r="PLE51" s="126"/>
      <c r="PLF51" s="126"/>
      <c r="PLG51" s="126"/>
      <c r="PLH51" s="126"/>
      <c r="PLI51" s="126"/>
      <c r="PLJ51" s="126"/>
      <c r="PLK51" s="126"/>
      <c r="PLL51" s="126"/>
      <c r="PLM51" s="126"/>
      <c r="PLN51" s="126"/>
      <c r="PLO51" s="126"/>
      <c r="PLP51" s="126"/>
      <c r="PLQ51" s="126"/>
      <c r="PLR51" s="126"/>
      <c r="PLS51" s="126"/>
      <c r="PLT51" s="126"/>
      <c r="PLU51" s="126"/>
      <c r="PLV51" s="126"/>
      <c r="PLW51" s="126"/>
      <c r="PLX51" s="126"/>
      <c r="PLY51" s="126"/>
      <c r="PLZ51" s="126"/>
      <c r="PMA51" s="126"/>
      <c r="PMB51" s="126"/>
      <c r="PMC51" s="126"/>
      <c r="PMD51" s="126"/>
      <c r="PME51" s="126"/>
      <c r="PMF51" s="126"/>
      <c r="PMG51" s="126"/>
      <c r="PMH51" s="126"/>
      <c r="PMI51" s="126"/>
      <c r="PMJ51" s="126"/>
      <c r="PMK51" s="126"/>
      <c r="PML51" s="126"/>
      <c r="PMM51" s="126"/>
      <c r="PMN51" s="126"/>
      <c r="PMO51" s="126"/>
      <c r="PMP51" s="126"/>
      <c r="PMQ51" s="126"/>
      <c r="PMR51" s="126"/>
      <c r="PMS51" s="126"/>
      <c r="PMT51" s="126"/>
      <c r="PMU51" s="126"/>
      <c r="PMV51" s="126"/>
      <c r="PMW51" s="126"/>
      <c r="PMX51" s="126"/>
      <c r="PMY51" s="126"/>
      <c r="PMZ51" s="126"/>
      <c r="PNA51" s="126"/>
      <c r="PNB51" s="126"/>
      <c r="PNC51" s="126"/>
      <c r="PND51" s="126"/>
      <c r="PNE51" s="126"/>
      <c r="PNF51" s="126"/>
      <c r="PNG51" s="126"/>
      <c r="PNH51" s="126"/>
      <c r="PNI51" s="126"/>
      <c r="PNJ51" s="126"/>
      <c r="PNK51" s="126"/>
      <c r="PNL51" s="126"/>
      <c r="PNM51" s="126"/>
      <c r="PNN51" s="126"/>
      <c r="PNO51" s="126"/>
      <c r="PNP51" s="126"/>
      <c r="PNQ51" s="126"/>
      <c r="PNR51" s="126"/>
      <c r="PNS51" s="126"/>
      <c r="PNT51" s="126"/>
      <c r="PNU51" s="126"/>
      <c r="PNV51" s="126"/>
      <c r="PNW51" s="126"/>
      <c r="PNX51" s="126"/>
      <c r="PNY51" s="126"/>
      <c r="PNZ51" s="126"/>
      <c r="POA51" s="126"/>
      <c r="POB51" s="126"/>
      <c r="POC51" s="126"/>
      <c r="POD51" s="126"/>
      <c r="POE51" s="126"/>
      <c r="POF51" s="126"/>
      <c r="POG51" s="126"/>
      <c r="POH51" s="126"/>
      <c r="POI51" s="126"/>
      <c r="POJ51" s="126"/>
      <c r="POK51" s="126"/>
      <c r="POL51" s="126"/>
      <c r="POM51" s="126"/>
      <c r="PON51" s="126"/>
      <c r="POO51" s="126"/>
      <c r="POP51" s="126"/>
      <c r="POQ51" s="126"/>
      <c r="POR51" s="126"/>
      <c r="POS51" s="126"/>
      <c r="POT51" s="126"/>
      <c r="POU51" s="126"/>
      <c r="POV51" s="126"/>
      <c r="POW51" s="126"/>
      <c r="POX51" s="126"/>
      <c r="POY51" s="126"/>
      <c r="POZ51" s="126"/>
      <c r="PPA51" s="126"/>
      <c r="PPB51" s="126"/>
      <c r="PPC51" s="126"/>
      <c r="PPD51" s="126"/>
      <c r="PPE51" s="126"/>
      <c r="PPF51" s="126"/>
      <c r="PPG51" s="126"/>
      <c r="PPH51" s="126"/>
      <c r="PPI51" s="126"/>
      <c r="PPJ51" s="126"/>
      <c r="PPK51" s="126"/>
      <c r="PPL51" s="126"/>
      <c r="PPM51" s="126"/>
      <c r="PPN51" s="126"/>
      <c r="PPO51" s="126"/>
      <c r="PPP51" s="126"/>
      <c r="PPQ51" s="126"/>
      <c r="PPR51" s="126"/>
      <c r="PPS51" s="126"/>
      <c r="PPT51" s="126"/>
      <c r="PPU51" s="126"/>
      <c r="PPV51" s="126"/>
      <c r="PPW51" s="126"/>
      <c r="PPX51" s="126"/>
      <c r="PPY51" s="126"/>
      <c r="PPZ51" s="126"/>
      <c r="PQA51" s="126"/>
      <c r="PQB51" s="126"/>
      <c r="PQC51" s="126"/>
      <c r="PQD51" s="126"/>
      <c r="PQE51" s="126"/>
      <c r="PQF51" s="126"/>
      <c r="PQG51" s="126"/>
      <c r="PQH51" s="126"/>
      <c r="PQI51" s="126"/>
      <c r="PQJ51" s="126"/>
      <c r="PQK51" s="126"/>
      <c r="PQL51" s="126"/>
      <c r="PQM51" s="126"/>
      <c r="PQN51" s="126"/>
      <c r="PQO51" s="126"/>
      <c r="PQP51" s="126"/>
      <c r="PQQ51" s="126"/>
      <c r="PQR51" s="126"/>
      <c r="PQS51" s="126"/>
      <c r="PQT51" s="126"/>
      <c r="PQU51" s="126"/>
      <c r="PQV51" s="126"/>
      <c r="PQW51" s="126"/>
      <c r="PQX51" s="126"/>
      <c r="PQY51" s="126"/>
      <c r="PQZ51" s="126"/>
      <c r="PRA51" s="126"/>
      <c r="PRB51" s="126"/>
      <c r="PRC51" s="126"/>
      <c r="PRD51" s="126"/>
      <c r="PRE51" s="126"/>
      <c r="PRF51" s="126"/>
      <c r="PRG51" s="126"/>
      <c r="PRH51" s="126"/>
      <c r="PRI51" s="126"/>
      <c r="PRJ51" s="126"/>
      <c r="PRK51" s="126"/>
      <c r="PRL51" s="126"/>
      <c r="PRM51" s="126"/>
      <c r="PRN51" s="126"/>
      <c r="PRO51" s="126"/>
      <c r="PRP51" s="126"/>
      <c r="PRQ51" s="126"/>
      <c r="PRR51" s="126"/>
      <c r="PRS51" s="126"/>
      <c r="PRT51" s="126"/>
      <c r="PRU51" s="126"/>
      <c r="PRV51" s="126"/>
      <c r="PRW51" s="126"/>
      <c r="PRX51" s="126"/>
      <c r="PRY51" s="126"/>
      <c r="PRZ51" s="126"/>
      <c r="PSA51" s="126"/>
      <c r="PSB51" s="126"/>
      <c r="PSC51" s="126"/>
      <c r="PSD51" s="126"/>
      <c r="PSE51" s="126"/>
      <c r="PSF51" s="126"/>
      <c r="PSG51" s="126"/>
      <c r="PSH51" s="126"/>
      <c r="PSI51" s="126"/>
      <c r="PSJ51" s="126"/>
      <c r="PSK51" s="126"/>
      <c r="PSL51" s="126"/>
      <c r="PSM51" s="126"/>
      <c r="PSN51" s="126"/>
      <c r="PSO51" s="126"/>
      <c r="PSP51" s="126"/>
      <c r="PSQ51" s="126"/>
      <c r="PSR51" s="126"/>
      <c r="PSS51" s="126"/>
      <c r="PST51" s="126"/>
      <c r="PSU51" s="126"/>
      <c r="PSV51" s="126"/>
      <c r="PSW51" s="126"/>
      <c r="PSX51" s="126"/>
      <c r="PSY51" s="126"/>
      <c r="PSZ51" s="126"/>
      <c r="PTA51" s="126"/>
      <c r="PTB51" s="126"/>
      <c r="PTC51" s="126"/>
      <c r="PTD51" s="126"/>
      <c r="PTE51" s="126"/>
      <c r="PTF51" s="126"/>
      <c r="PTG51" s="126"/>
      <c r="PTH51" s="126"/>
      <c r="PTI51" s="126"/>
      <c r="PTJ51" s="126"/>
      <c r="PTK51" s="126"/>
      <c r="PTL51" s="126"/>
      <c r="PTM51" s="126"/>
      <c r="PTN51" s="126"/>
      <c r="PTO51" s="126"/>
      <c r="PTP51" s="126"/>
      <c r="PTQ51" s="126"/>
      <c r="PTR51" s="126"/>
      <c r="PTS51" s="126"/>
      <c r="PTT51" s="126"/>
      <c r="PTU51" s="126"/>
      <c r="PTV51" s="126"/>
      <c r="PTW51" s="126"/>
      <c r="PTX51" s="126"/>
      <c r="PTY51" s="126"/>
      <c r="PTZ51" s="126"/>
      <c r="PUA51" s="126"/>
      <c r="PUB51" s="126"/>
      <c r="PUC51" s="126"/>
      <c r="PUD51" s="126"/>
      <c r="PUE51" s="126"/>
      <c r="PUF51" s="126"/>
      <c r="PUG51" s="126"/>
      <c r="PUH51" s="126"/>
      <c r="PUI51" s="126"/>
      <c r="PUJ51" s="126"/>
      <c r="PUK51" s="126"/>
      <c r="PUL51" s="126"/>
      <c r="PUM51" s="126"/>
      <c r="PUN51" s="126"/>
      <c r="PUO51" s="126"/>
      <c r="PUP51" s="126"/>
      <c r="PUQ51" s="126"/>
      <c r="PUR51" s="126"/>
      <c r="PUS51" s="126"/>
      <c r="PUT51" s="126"/>
      <c r="PUU51" s="126"/>
      <c r="PUV51" s="126"/>
      <c r="PUW51" s="126"/>
      <c r="PUX51" s="126"/>
      <c r="PUY51" s="126"/>
      <c r="PUZ51" s="126"/>
      <c r="PVA51" s="126"/>
      <c r="PVB51" s="126"/>
      <c r="PVC51" s="126"/>
      <c r="PVD51" s="126"/>
      <c r="PVE51" s="126"/>
      <c r="PVF51" s="126"/>
      <c r="PVG51" s="126"/>
      <c r="PVH51" s="126"/>
      <c r="PVI51" s="126"/>
      <c r="PVJ51" s="126"/>
      <c r="PVK51" s="126"/>
      <c r="PVL51" s="126"/>
      <c r="PVM51" s="126"/>
      <c r="PVN51" s="126"/>
      <c r="PVO51" s="126"/>
      <c r="PVP51" s="126"/>
      <c r="PVQ51" s="126"/>
      <c r="PVR51" s="126"/>
      <c r="PVS51" s="126"/>
      <c r="PVT51" s="126"/>
      <c r="PVU51" s="126"/>
      <c r="PVV51" s="126"/>
      <c r="PVW51" s="126"/>
      <c r="PVX51" s="126"/>
      <c r="PVY51" s="126"/>
      <c r="PVZ51" s="126"/>
      <c r="PWA51" s="126"/>
      <c r="PWB51" s="126"/>
      <c r="PWC51" s="126"/>
      <c r="PWD51" s="126"/>
      <c r="PWE51" s="126"/>
      <c r="PWF51" s="126"/>
      <c r="PWG51" s="126"/>
      <c r="PWH51" s="126"/>
      <c r="PWI51" s="126"/>
      <c r="PWJ51" s="126"/>
      <c r="PWK51" s="126"/>
      <c r="PWL51" s="126"/>
      <c r="PWM51" s="126"/>
      <c r="PWN51" s="126"/>
      <c r="PWO51" s="126"/>
      <c r="PWP51" s="126"/>
      <c r="PWQ51" s="126"/>
      <c r="PWR51" s="126"/>
      <c r="PWS51" s="126"/>
      <c r="PWT51" s="126"/>
      <c r="PWU51" s="126"/>
      <c r="PWV51" s="126"/>
      <c r="PWW51" s="126"/>
      <c r="PWX51" s="126"/>
      <c r="PWY51" s="126"/>
      <c r="PWZ51" s="126"/>
      <c r="PXA51" s="126"/>
      <c r="PXB51" s="126"/>
      <c r="PXC51" s="126"/>
      <c r="PXD51" s="126"/>
      <c r="PXE51" s="126"/>
      <c r="PXF51" s="126"/>
      <c r="PXG51" s="126"/>
      <c r="PXH51" s="126"/>
      <c r="PXI51" s="126"/>
      <c r="PXJ51" s="126"/>
      <c r="PXK51" s="126"/>
      <c r="PXL51" s="126"/>
      <c r="PXM51" s="126"/>
      <c r="PXN51" s="126"/>
      <c r="PXO51" s="126"/>
      <c r="PXP51" s="126"/>
      <c r="PXQ51" s="126"/>
      <c r="PXR51" s="126"/>
      <c r="PXS51" s="126"/>
      <c r="PXT51" s="126"/>
      <c r="PXU51" s="126"/>
      <c r="PXV51" s="126"/>
      <c r="PXW51" s="126"/>
      <c r="PXX51" s="126"/>
      <c r="PXY51" s="126"/>
      <c r="PXZ51" s="126"/>
      <c r="PYA51" s="126"/>
      <c r="PYB51" s="126"/>
      <c r="PYC51" s="126"/>
      <c r="PYD51" s="126"/>
      <c r="PYE51" s="126"/>
      <c r="PYF51" s="126"/>
      <c r="PYG51" s="126"/>
      <c r="PYH51" s="126"/>
      <c r="PYI51" s="126"/>
      <c r="PYJ51" s="126"/>
      <c r="PYK51" s="126"/>
      <c r="PYL51" s="126"/>
      <c r="PYM51" s="126"/>
      <c r="PYN51" s="126"/>
      <c r="PYO51" s="126"/>
      <c r="PYP51" s="126"/>
      <c r="PYQ51" s="126"/>
      <c r="PYR51" s="126"/>
      <c r="PYS51" s="126"/>
      <c r="PYT51" s="126"/>
      <c r="PYU51" s="126"/>
      <c r="PYV51" s="126"/>
      <c r="PYW51" s="126"/>
      <c r="PYX51" s="126"/>
      <c r="PYY51" s="126"/>
      <c r="PYZ51" s="126"/>
      <c r="PZA51" s="126"/>
      <c r="PZB51" s="126"/>
      <c r="PZC51" s="126"/>
      <c r="PZD51" s="126"/>
      <c r="PZE51" s="126"/>
      <c r="PZF51" s="126"/>
      <c r="PZG51" s="126"/>
      <c r="PZH51" s="126"/>
      <c r="PZI51" s="126"/>
      <c r="PZJ51" s="126"/>
      <c r="PZK51" s="126"/>
      <c r="PZL51" s="126"/>
      <c r="PZM51" s="126"/>
      <c r="PZN51" s="126"/>
      <c r="PZO51" s="126"/>
      <c r="PZP51" s="126"/>
      <c r="PZQ51" s="126"/>
      <c r="PZR51" s="126"/>
      <c r="PZS51" s="126"/>
      <c r="PZT51" s="126"/>
      <c r="PZU51" s="126"/>
      <c r="PZV51" s="126"/>
      <c r="PZW51" s="126"/>
      <c r="PZX51" s="126"/>
      <c r="PZY51" s="126"/>
      <c r="PZZ51" s="126"/>
      <c r="QAA51" s="126"/>
      <c r="QAB51" s="126"/>
      <c r="QAC51" s="126"/>
      <c r="QAD51" s="126"/>
      <c r="QAE51" s="126"/>
      <c r="QAF51" s="126"/>
      <c r="QAG51" s="126"/>
      <c r="QAH51" s="126"/>
      <c r="QAI51" s="126"/>
      <c r="QAJ51" s="126"/>
      <c r="QAK51" s="126"/>
      <c r="QAL51" s="126"/>
      <c r="QAM51" s="126"/>
      <c r="QAN51" s="126"/>
      <c r="QAO51" s="126"/>
      <c r="QAP51" s="126"/>
      <c r="QAQ51" s="126"/>
      <c r="QAR51" s="126"/>
      <c r="QAS51" s="126"/>
      <c r="QAT51" s="126"/>
      <c r="QAU51" s="126"/>
      <c r="QAV51" s="126"/>
      <c r="QAW51" s="126"/>
      <c r="QAX51" s="126"/>
      <c r="QAY51" s="126"/>
      <c r="QAZ51" s="126"/>
      <c r="QBA51" s="126"/>
      <c r="QBB51" s="126"/>
      <c r="QBC51" s="126"/>
      <c r="QBD51" s="126"/>
      <c r="QBE51" s="126"/>
      <c r="QBF51" s="126"/>
      <c r="QBG51" s="126"/>
      <c r="QBH51" s="126"/>
      <c r="QBI51" s="126"/>
      <c r="QBJ51" s="126"/>
      <c r="QBK51" s="126"/>
      <c r="QBL51" s="126"/>
      <c r="QBM51" s="126"/>
      <c r="QBN51" s="126"/>
      <c r="QBO51" s="126"/>
      <c r="QBP51" s="126"/>
      <c r="QBQ51" s="126"/>
      <c r="QBR51" s="126"/>
      <c r="QBS51" s="126"/>
      <c r="QBT51" s="126"/>
      <c r="QBU51" s="126"/>
      <c r="QBV51" s="126"/>
      <c r="QBW51" s="126"/>
      <c r="QBX51" s="126"/>
      <c r="QBY51" s="126"/>
      <c r="QBZ51" s="126"/>
      <c r="QCA51" s="126"/>
      <c r="QCB51" s="126"/>
      <c r="QCC51" s="126"/>
      <c r="QCD51" s="126"/>
      <c r="QCE51" s="126"/>
      <c r="QCF51" s="126"/>
      <c r="QCG51" s="126"/>
      <c r="QCH51" s="126"/>
      <c r="QCI51" s="126"/>
      <c r="QCJ51" s="126"/>
      <c r="QCK51" s="126"/>
      <c r="QCL51" s="126"/>
      <c r="QCM51" s="126"/>
      <c r="QCN51" s="126"/>
      <c r="QCO51" s="126"/>
      <c r="QCP51" s="126"/>
      <c r="QCQ51" s="126"/>
      <c r="QCR51" s="126"/>
      <c r="QCS51" s="126"/>
      <c r="QCT51" s="126"/>
      <c r="QCU51" s="126"/>
      <c r="QCV51" s="126"/>
      <c r="QCW51" s="126"/>
      <c r="QCX51" s="126"/>
      <c r="QCY51" s="126"/>
      <c r="QCZ51" s="126"/>
      <c r="QDA51" s="126"/>
      <c r="QDB51" s="126"/>
      <c r="QDC51" s="126"/>
      <c r="QDD51" s="126"/>
      <c r="QDE51" s="126"/>
      <c r="QDF51" s="126"/>
      <c r="QDG51" s="126"/>
      <c r="QDH51" s="126"/>
      <c r="QDI51" s="126"/>
      <c r="QDJ51" s="126"/>
      <c r="QDK51" s="126"/>
      <c r="QDL51" s="126"/>
      <c r="QDM51" s="126"/>
      <c r="QDN51" s="126"/>
      <c r="QDO51" s="126"/>
      <c r="QDP51" s="126"/>
      <c r="QDQ51" s="126"/>
      <c r="QDR51" s="126"/>
      <c r="QDS51" s="126"/>
      <c r="QDT51" s="126"/>
      <c r="QDU51" s="126"/>
      <c r="QDV51" s="126"/>
      <c r="QDW51" s="126"/>
      <c r="QDX51" s="126"/>
      <c r="QDY51" s="126"/>
      <c r="QDZ51" s="126"/>
      <c r="QEA51" s="126"/>
      <c r="QEB51" s="126"/>
      <c r="QEC51" s="126"/>
      <c r="QED51" s="126"/>
      <c r="QEE51" s="126"/>
      <c r="QEF51" s="126"/>
      <c r="QEG51" s="126"/>
      <c r="QEH51" s="126"/>
      <c r="QEI51" s="126"/>
      <c r="QEJ51" s="126"/>
      <c r="QEK51" s="126"/>
      <c r="QEL51" s="126"/>
      <c r="QEM51" s="126"/>
      <c r="QEN51" s="126"/>
      <c r="QEO51" s="126"/>
      <c r="QEP51" s="126"/>
      <c r="QEQ51" s="126"/>
      <c r="QER51" s="126"/>
      <c r="QES51" s="126"/>
      <c r="QET51" s="126"/>
      <c r="QEU51" s="126"/>
      <c r="QEV51" s="126"/>
      <c r="QEW51" s="126"/>
      <c r="QEX51" s="126"/>
      <c r="QEY51" s="126"/>
      <c r="QEZ51" s="126"/>
      <c r="QFA51" s="126"/>
      <c r="QFB51" s="126"/>
      <c r="QFC51" s="126"/>
      <c r="QFD51" s="126"/>
      <c r="QFE51" s="126"/>
      <c r="QFF51" s="126"/>
      <c r="QFG51" s="126"/>
      <c r="QFH51" s="126"/>
      <c r="QFI51" s="126"/>
      <c r="QFJ51" s="126"/>
      <c r="QFK51" s="126"/>
      <c r="QFL51" s="126"/>
      <c r="QFM51" s="126"/>
      <c r="QFN51" s="126"/>
      <c r="QFO51" s="126"/>
      <c r="QFP51" s="126"/>
      <c r="QFQ51" s="126"/>
      <c r="QFR51" s="126"/>
      <c r="QFS51" s="126"/>
      <c r="QFT51" s="126"/>
      <c r="QFU51" s="126"/>
      <c r="QFV51" s="126"/>
      <c r="QFW51" s="126"/>
      <c r="QFX51" s="126"/>
      <c r="QFY51" s="126"/>
      <c r="QFZ51" s="126"/>
      <c r="QGA51" s="126"/>
      <c r="QGB51" s="126"/>
      <c r="QGC51" s="126"/>
      <c r="QGD51" s="126"/>
      <c r="QGE51" s="126"/>
      <c r="QGF51" s="126"/>
      <c r="QGG51" s="126"/>
      <c r="QGH51" s="126"/>
      <c r="QGI51" s="126"/>
      <c r="QGJ51" s="126"/>
      <c r="QGK51" s="126"/>
      <c r="QGL51" s="126"/>
      <c r="QGM51" s="126"/>
      <c r="QGN51" s="126"/>
      <c r="QGO51" s="126"/>
      <c r="QGP51" s="126"/>
      <c r="QGQ51" s="126"/>
      <c r="QGR51" s="126"/>
      <c r="QGS51" s="126"/>
      <c r="QGT51" s="126"/>
      <c r="QGU51" s="126"/>
      <c r="QGV51" s="126"/>
      <c r="QGW51" s="126"/>
      <c r="QGX51" s="126"/>
      <c r="QGY51" s="126"/>
      <c r="QGZ51" s="126"/>
      <c r="QHA51" s="126"/>
      <c r="QHB51" s="126"/>
      <c r="QHC51" s="126"/>
      <c r="QHD51" s="126"/>
      <c r="QHE51" s="126"/>
      <c r="QHF51" s="126"/>
      <c r="QHG51" s="126"/>
      <c r="QHH51" s="126"/>
      <c r="QHI51" s="126"/>
      <c r="QHJ51" s="126"/>
      <c r="QHK51" s="126"/>
      <c r="QHL51" s="126"/>
      <c r="QHM51" s="126"/>
      <c r="QHN51" s="126"/>
      <c r="QHO51" s="126"/>
      <c r="QHP51" s="126"/>
      <c r="QHQ51" s="126"/>
      <c r="QHR51" s="126"/>
      <c r="QHS51" s="126"/>
      <c r="QHT51" s="126"/>
      <c r="QHU51" s="126"/>
      <c r="QHV51" s="126"/>
      <c r="QHW51" s="126"/>
      <c r="QHX51" s="126"/>
      <c r="QHY51" s="126"/>
      <c r="QHZ51" s="126"/>
      <c r="QIA51" s="126"/>
      <c r="QIB51" s="126"/>
      <c r="QIC51" s="126"/>
      <c r="QID51" s="126"/>
      <c r="QIE51" s="126"/>
      <c r="QIF51" s="126"/>
      <c r="QIG51" s="126"/>
      <c r="QIH51" s="126"/>
      <c r="QII51" s="126"/>
      <c r="QIJ51" s="126"/>
      <c r="QIK51" s="126"/>
      <c r="QIL51" s="126"/>
      <c r="QIM51" s="126"/>
      <c r="QIN51" s="126"/>
      <c r="QIO51" s="126"/>
      <c r="QIP51" s="126"/>
      <c r="QIQ51" s="126"/>
      <c r="QIR51" s="126"/>
      <c r="QIS51" s="126"/>
      <c r="QIT51" s="126"/>
      <c r="QIU51" s="126"/>
      <c r="QIV51" s="126"/>
      <c r="QIW51" s="126"/>
      <c r="QIX51" s="126"/>
      <c r="QIY51" s="126"/>
      <c r="QIZ51" s="126"/>
      <c r="QJA51" s="126"/>
      <c r="QJB51" s="126"/>
      <c r="QJC51" s="126"/>
      <c r="QJD51" s="126"/>
      <c r="QJE51" s="126"/>
      <c r="QJF51" s="126"/>
      <c r="QJG51" s="126"/>
      <c r="QJH51" s="126"/>
      <c r="QJI51" s="126"/>
      <c r="QJJ51" s="126"/>
      <c r="QJK51" s="126"/>
      <c r="QJL51" s="126"/>
      <c r="QJM51" s="126"/>
      <c r="QJN51" s="126"/>
      <c r="QJO51" s="126"/>
      <c r="QJP51" s="126"/>
      <c r="QJQ51" s="126"/>
      <c r="QJR51" s="126"/>
      <c r="QJS51" s="126"/>
      <c r="QJT51" s="126"/>
      <c r="QJU51" s="126"/>
      <c r="QJV51" s="126"/>
      <c r="QJW51" s="126"/>
      <c r="QJX51" s="126"/>
      <c r="QJY51" s="126"/>
      <c r="QJZ51" s="126"/>
      <c r="QKA51" s="126"/>
      <c r="QKB51" s="126"/>
      <c r="QKC51" s="126"/>
      <c r="QKD51" s="126"/>
      <c r="QKE51" s="126"/>
      <c r="QKF51" s="126"/>
      <c r="QKG51" s="126"/>
      <c r="QKH51" s="126"/>
      <c r="QKI51" s="126"/>
      <c r="QKJ51" s="126"/>
      <c r="QKK51" s="126"/>
      <c r="QKL51" s="126"/>
      <c r="QKM51" s="126"/>
      <c r="QKN51" s="126"/>
      <c r="QKO51" s="126"/>
      <c r="QKP51" s="126"/>
      <c r="QKQ51" s="126"/>
      <c r="QKR51" s="126"/>
      <c r="QKS51" s="126"/>
      <c r="QKT51" s="126"/>
      <c r="QKU51" s="126"/>
      <c r="QKV51" s="126"/>
      <c r="QKW51" s="126"/>
      <c r="QKX51" s="126"/>
      <c r="QKY51" s="126"/>
      <c r="QKZ51" s="126"/>
      <c r="QLA51" s="126"/>
      <c r="QLB51" s="126"/>
      <c r="QLC51" s="126"/>
      <c r="QLD51" s="126"/>
      <c r="QLE51" s="126"/>
      <c r="QLF51" s="126"/>
      <c r="QLG51" s="126"/>
      <c r="QLH51" s="126"/>
      <c r="QLI51" s="126"/>
      <c r="QLJ51" s="126"/>
      <c r="QLK51" s="126"/>
      <c r="QLL51" s="126"/>
      <c r="QLM51" s="126"/>
      <c r="QLN51" s="126"/>
      <c r="QLO51" s="126"/>
      <c r="QLP51" s="126"/>
      <c r="QLQ51" s="126"/>
      <c r="QLR51" s="126"/>
      <c r="QLS51" s="126"/>
      <c r="QLT51" s="126"/>
      <c r="QLU51" s="126"/>
      <c r="QLV51" s="126"/>
      <c r="QLW51" s="126"/>
      <c r="QLX51" s="126"/>
      <c r="QLY51" s="126"/>
      <c r="QLZ51" s="126"/>
      <c r="QMA51" s="126"/>
      <c r="QMB51" s="126"/>
      <c r="QMC51" s="126"/>
      <c r="QMD51" s="126"/>
      <c r="QME51" s="126"/>
      <c r="QMF51" s="126"/>
      <c r="QMG51" s="126"/>
      <c r="QMH51" s="126"/>
      <c r="QMI51" s="126"/>
      <c r="QMJ51" s="126"/>
      <c r="QMK51" s="126"/>
      <c r="QML51" s="126"/>
      <c r="QMM51" s="126"/>
      <c r="QMN51" s="126"/>
      <c r="QMO51" s="126"/>
      <c r="QMP51" s="126"/>
      <c r="QMQ51" s="126"/>
      <c r="QMR51" s="126"/>
      <c r="QMS51" s="126"/>
      <c r="QMT51" s="126"/>
      <c r="QMU51" s="126"/>
      <c r="QMV51" s="126"/>
      <c r="QMW51" s="126"/>
      <c r="QMX51" s="126"/>
      <c r="QMY51" s="126"/>
      <c r="QMZ51" s="126"/>
      <c r="QNA51" s="126"/>
      <c r="QNB51" s="126"/>
      <c r="QNC51" s="126"/>
      <c r="QND51" s="126"/>
      <c r="QNE51" s="126"/>
      <c r="QNF51" s="126"/>
      <c r="QNG51" s="126"/>
      <c r="QNH51" s="126"/>
      <c r="QNI51" s="126"/>
      <c r="QNJ51" s="126"/>
      <c r="QNK51" s="126"/>
      <c r="QNL51" s="126"/>
      <c r="QNM51" s="126"/>
      <c r="QNN51" s="126"/>
      <c r="QNO51" s="126"/>
      <c r="QNP51" s="126"/>
      <c r="QNQ51" s="126"/>
      <c r="QNR51" s="126"/>
      <c r="QNS51" s="126"/>
      <c r="QNT51" s="126"/>
      <c r="QNU51" s="126"/>
      <c r="QNV51" s="126"/>
      <c r="QNW51" s="126"/>
      <c r="QNX51" s="126"/>
      <c r="QNY51" s="126"/>
      <c r="QNZ51" s="126"/>
      <c r="QOA51" s="126"/>
      <c r="QOB51" s="126"/>
      <c r="QOC51" s="126"/>
      <c r="QOD51" s="126"/>
      <c r="QOE51" s="126"/>
      <c r="QOF51" s="126"/>
      <c r="QOG51" s="126"/>
      <c r="QOH51" s="126"/>
      <c r="QOI51" s="126"/>
      <c r="QOJ51" s="126"/>
      <c r="QOK51" s="126"/>
      <c r="QOL51" s="126"/>
      <c r="QOM51" s="126"/>
      <c r="QON51" s="126"/>
      <c r="QOO51" s="126"/>
      <c r="QOP51" s="126"/>
      <c r="QOQ51" s="126"/>
      <c r="QOR51" s="126"/>
      <c r="QOS51" s="126"/>
      <c r="QOT51" s="126"/>
      <c r="QOU51" s="126"/>
      <c r="QOV51" s="126"/>
      <c r="QOW51" s="126"/>
      <c r="QOX51" s="126"/>
      <c r="QOY51" s="126"/>
      <c r="QOZ51" s="126"/>
      <c r="QPA51" s="126"/>
      <c r="QPB51" s="126"/>
      <c r="QPC51" s="126"/>
      <c r="QPD51" s="126"/>
      <c r="QPE51" s="126"/>
      <c r="QPF51" s="126"/>
      <c r="QPG51" s="126"/>
      <c r="QPH51" s="126"/>
      <c r="QPI51" s="126"/>
      <c r="QPJ51" s="126"/>
      <c r="QPK51" s="126"/>
      <c r="QPL51" s="126"/>
      <c r="QPM51" s="126"/>
      <c r="QPN51" s="126"/>
      <c r="QPO51" s="126"/>
      <c r="QPP51" s="126"/>
      <c r="QPQ51" s="126"/>
      <c r="QPR51" s="126"/>
      <c r="QPS51" s="126"/>
      <c r="QPT51" s="126"/>
      <c r="QPU51" s="126"/>
      <c r="QPV51" s="126"/>
      <c r="QPW51" s="126"/>
      <c r="QPX51" s="126"/>
      <c r="QPY51" s="126"/>
      <c r="QPZ51" s="126"/>
      <c r="QQA51" s="126"/>
      <c r="QQB51" s="126"/>
      <c r="QQC51" s="126"/>
      <c r="QQD51" s="126"/>
      <c r="QQE51" s="126"/>
      <c r="QQF51" s="126"/>
      <c r="QQG51" s="126"/>
      <c r="QQH51" s="126"/>
      <c r="QQI51" s="126"/>
      <c r="QQJ51" s="126"/>
      <c r="QQK51" s="126"/>
      <c r="QQL51" s="126"/>
      <c r="QQM51" s="126"/>
      <c r="QQN51" s="126"/>
      <c r="QQO51" s="126"/>
      <c r="QQP51" s="126"/>
      <c r="QQQ51" s="126"/>
      <c r="QQR51" s="126"/>
      <c r="QQS51" s="126"/>
      <c r="QQT51" s="126"/>
      <c r="QQU51" s="126"/>
      <c r="QQV51" s="126"/>
      <c r="QQW51" s="126"/>
      <c r="QQX51" s="126"/>
      <c r="QQY51" s="126"/>
      <c r="QQZ51" s="126"/>
      <c r="QRA51" s="126"/>
      <c r="QRB51" s="126"/>
      <c r="QRC51" s="126"/>
      <c r="QRD51" s="126"/>
      <c r="QRE51" s="126"/>
      <c r="QRF51" s="126"/>
      <c r="QRG51" s="126"/>
      <c r="QRH51" s="126"/>
      <c r="QRI51" s="126"/>
      <c r="QRJ51" s="126"/>
      <c r="QRK51" s="126"/>
      <c r="QRL51" s="126"/>
      <c r="QRM51" s="126"/>
      <c r="QRN51" s="126"/>
      <c r="QRO51" s="126"/>
      <c r="QRP51" s="126"/>
      <c r="QRQ51" s="126"/>
      <c r="QRR51" s="126"/>
      <c r="QRS51" s="126"/>
      <c r="QRT51" s="126"/>
      <c r="QRU51" s="126"/>
      <c r="QRV51" s="126"/>
      <c r="QRW51" s="126"/>
      <c r="QRX51" s="126"/>
      <c r="QRY51" s="126"/>
      <c r="QRZ51" s="126"/>
      <c r="QSA51" s="126"/>
      <c r="QSB51" s="126"/>
      <c r="QSC51" s="126"/>
      <c r="QSD51" s="126"/>
      <c r="QSE51" s="126"/>
      <c r="QSF51" s="126"/>
      <c r="QSG51" s="126"/>
      <c r="QSH51" s="126"/>
      <c r="QSI51" s="126"/>
      <c r="QSJ51" s="126"/>
      <c r="QSK51" s="126"/>
      <c r="QSL51" s="126"/>
      <c r="QSM51" s="126"/>
      <c r="QSN51" s="126"/>
      <c r="QSO51" s="126"/>
      <c r="QSP51" s="126"/>
      <c r="QSQ51" s="126"/>
      <c r="QSR51" s="126"/>
      <c r="QSS51" s="126"/>
      <c r="QST51" s="126"/>
      <c r="QSU51" s="126"/>
      <c r="QSV51" s="126"/>
      <c r="QSW51" s="126"/>
      <c r="QSX51" s="126"/>
      <c r="QSY51" s="126"/>
      <c r="QSZ51" s="126"/>
      <c r="QTA51" s="126"/>
      <c r="QTB51" s="126"/>
      <c r="QTC51" s="126"/>
      <c r="QTD51" s="126"/>
      <c r="QTE51" s="126"/>
      <c r="QTF51" s="126"/>
      <c r="QTG51" s="126"/>
      <c r="QTH51" s="126"/>
      <c r="QTI51" s="126"/>
      <c r="QTJ51" s="126"/>
      <c r="QTK51" s="126"/>
      <c r="QTL51" s="126"/>
      <c r="QTM51" s="126"/>
      <c r="QTN51" s="126"/>
      <c r="QTO51" s="126"/>
      <c r="QTP51" s="126"/>
      <c r="QTQ51" s="126"/>
      <c r="QTR51" s="126"/>
      <c r="QTS51" s="126"/>
      <c r="QTT51" s="126"/>
      <c r="QTU51" s="126"/>
      <c r="QTV51" s="126"/>
      <c r="QTW51" s="126"/>
      <c r="QTX51" s="126"/>
      <c r="QTY51" s="126"/>
      <c r="QTZ51" s="126"/>
      <c r="QUA51" s="126"/>
      <c r="QUB51" s="126"/>
      <c r="QUC51" s="126"/>
      <c r="QUD51" s="126"/>
      <c r="QUE51" s="126"/>
      <c r="QUF51" s="126"/>
      <c r="QUG51" s="126"/>
      <c r="QUH51" s="126"/>
      <c r="QUI51" s="126"/>
      <c r="QUJ51" s="126"/>
      <c r="QUK51" s="126"/>
      <c r="QUL51" s="126"/>
      <c r="QUM51" s="126"/>
      <c r="QUN51" s="126"/>
      <c r="QUO51" s="126"/>
      <c r="QUP51" s="126"/>
      <c r="QUQ51" s="126"/>
      <c r="QUR51" s="126"/>
      <c r="QUS51" s="126"/>
      <c r="QUT51" s="126"/>
      <c r="QUU51" s="126"/>
      <c r="QUV51" s="126"/>
      <c r="QUW51" s="126"/>
      <c r="QUX51" s="126"/>
      <c r="QUY51" s="126"/>
      <c r="QUZ51" s="126"/>
      <c r="QVA51" s="126"/>
      <c r="QVB51" s="126"/>
      <c r="QVC51" s="126"/>
      <c r="QVD51" s="126"/>
      <c r="QVE51" s="126"/>
      <c r="QVF51" s="126"/>
      <c r="QVG51" s="126"/>
      <c r="QVH51" s="126"/>
      <c r="QVI51" s="126"/>
      <c r="QVJ51" s="126"/>
      <c r="QVK51" s="126"/>
      <c r="QVL51" s="126"/>
      <c r="QVM51" s="126"/>
      <c r="QVN51" s="126"/>
      <c r="QVO51" s="126"/>
      <c r="QVP51" s="126"/>
      <c r="QVQ51" s="126"/>
      <c r="QVR51" s="126"/>
      <c r="QVS51" s="126"/>
      <c r="QVT51" s="126"/>
      <c r="QVU51" s="126"/>
      <c r="QVV51" s="126"/>
      <c r="QVW51" s="126"/>
      <c r="QVX51" s="126"/>
      <c r="QVY51" s="126"/>
      <c r="QVZ51" s="126"/>
      <c r="QWA51" s="126"/>
      <c r="QWB51" s="126"/>
      <c r="QWC51" s="126"/>
      <c r="QWD51" s="126"/>
      <c r="QWE51" s="126"/>
      <c r="QWF51" s="126"/>
      <c r="QWG51" s="126"/>
      <c r="QWH51" s="126"/>
      <c r="QWI51" s="126"/>
      <c r="QWJ51" s="126"/>
      <c r="QWK51" s="126"/>
      <c r="QWL51" s="126"/>
      <c r="QWM51" s="126"/>
      <c r="QWN51" s="126"/>
      <c r="QWO51" s="126"/>
      <c r="QWP51" s="126"/>
      <c r="QWQ51" s="126"/>
      <c r="QWR51" s="126"/>
      <c r="QWS51" s="126"/>
      <c r="QWT51" s="126"/>
      <c r="QWU51" s="126"/>
      <c r="QWV51" s="126"/>
      <c r="QWW51" s="126"/>
      <c r="QWX51" s="126"/>
      <c r="QWY51" s="126"/>
      <c r="QWZ51" s="126"/>
      <c r="QXA51" s="126"/>
      <c r="QXB51" s="126"/>
      <c r="QXC51" s="126"/>
      <c r="QXD51" s="126"/>
      <c r="QXE51" s="126"/>
      <c r="QXF51" s="126"/>
      <c r="QXG51" s="126"/>
      <c r="QXH51" s="126"/>
      <c r="QXI51" s="126"/>
      <c r="QXJ51" s="126"/>
      <c r="QXK51" s="126"/>
      <c r="QXL51" s="126"/>
      <c r="QXM51" s="126"/>
      <c r="QXN51" s="126"/>
      <c r="QXO51" s="126"/>
      <c r="QXP51" s="126"/>
      <c r="QXQ51" s="126"/>
      <c r="QXR51" s="126"/>
      <c r="QXS51" s="126"/>
      <c r="QXT51" s="126"/>
      <c r="QXU51" s="126"/>
      <c r="QXV51" s="126"/>
      <c r="QXW51" s="126"/>
      <c r="QXX51" s="126"/>
      <c r="QXY51" s="126"/>
      <c r="QXZ51" s="126"/>
      <c r="QYA51" s="126"/>
      <c r="QYB51" s="126"/>
      <c r="QYC51" s="126"/>
      <c r="QYD51" s="126"/>
      <c r="QYE51" s="126"/>
      <c r="QYF51" s="126"/>
      <c r="QYG51" s="126"/>
      <c r="QYH51" s="126"/>
      <c r="QYI51" s="126"/>
      <c r="QYJ51" s="126"/>
      <c r="QYK51" s="126"/>
      <c r="QYL51" s="126"/>
      <c r="QYM51" s="126"/>
      <c r="QYN51" s="126"/>
      <c r="QYO51" s="126"/>
      <c r="QYP51" s="126"/>
      <c r="QYQ51" s="126"/>
      <c r="QYR51" s="126"/>
      <c r="QYS51" s="126"/>
      <c r="QYT51" s="126"/>
      <c r="QYU51" s="126"/>
      <c r="QYV51" s="126"/>
      <c r="QYW51" s="126"/>
      <c r="QYX51" s="126"/>
      <c r="QYY51" s="126"/>
      <c r="QYZ51" s="126"/>
      <c r="QZA51" s="126"/>
      <c r="QZB51" s="126"/>
      <c r="QZC51" s="126"/>
      <c r="QZD51" s="126"/>
      <c r="QZE51" s="126"/>
      <c r="QZF51" s="126"/>
      <c r="QZG51" s="126"/>
      <c r="QZH51" s="126"/>
      <c r="QZI51" s="126"/>
      <c r="QZJ51" s="126"/>
      <c r="QZK51" s="126"/>
      <c r="QZL51" s="126"/>
      <c r="QZM51" s="126"/>
      <c r="QZN51" s="126"/>
      <c r="QZO51" s="126"/>
      <c r="QZP51" s="126"/>
      <c r="QZQ51" s="126"/>
      <c r="QZR51" s="126"/>
      <c r="QZS51" s="126"/>
      <c r="QZT51" s="126"/>
      <c r="QZU51" s="126"/>
      <c r="QZV51" s="126"/>
      <c r="QZW51" s="126"/>
      <c r="QZX51" s="126"/>
      <c r="QZY51" s="126"/>
      <c r="QZZ51" s="126"/>
      <c r="RAA51" s="126"/>
      <c r="RAB51" s="126"/>
      <c r="RAC51" s="126"/>
      <c r="RAD51" s="126"/>
      <c r="RAE51" s="126"/>
      <c r="RAF51" s="126"/>
      <c r="RAG51" s="126"/>
      <c r="RAH51" s="126"/>
      <c r="RAI51" s="126"/>
      <c r="RAJ51" s="126"/>
      <c r="RAK51" s="126"/>
      <c r="RAL51" s="126"/>
      <c r="RAM51" s="126"/>
      <c r="RAN51" s="126"/>
      <c r="RAO51" s="126"/>
      <c r="RAP51" s="126"/>
      <c r="RAQ51" s="126"/>
      <c r="RAR51" s="126"/>
      <c r="RAS51" s="126"/>
      <c r="RAT51" s="126"/>
      <c r="RAU51" s="126"/>
      <c r="RAV51" s="126"/>
      <c r="RAW51" s="126"/>
      <c r="RAX51" s="126"/>
      <c r="RAY51" s="126"/>
      <c r="RAZ51" s="126"/>
      <c r="RBA51" s="126"/>
      <c r="RBB51" s="126"/>
      <c r="RBC51" s="126"/>
      <c r="RBD51" s="126"/>
      <c r="RBE51" s="126"/>
      <c r="RBF51" s="126"/>
      <c r="RBG51" s="126"/>
      <c r="RBH51" s="126"/>
      <c r="RBI51" s="126"/>
      <c r="RBJ51" s="126"/>
      <c r="RBK51" s="126"/>
      <c r="RBL51" s="126"/>
      <c r="RBM51" s="126"/>
      <c r="RBN51" s="126"/>
      <c r="RBO51" s="126"/>
      <c r="RBP51" s="126"/>
      <c r="RBQ51" s="126"/>
      <c r="RBR51" s="126"/>
      <c r="RBS51" s="126"/>
      <c r="RBT51" s="126"/>
      <c r="RBU51" s="126"/>
      <c r="RBV51" s="126"/>
      <c r="RBW51" s="126"/>
      <c r="RBX51" s="126"/>
      <c r="RBY51" s="126"/>
      <c r="RBZ51" s="126"/>
      <c r="RCA51" s="126"/>
      <c r="RCB51" s="126"/>
      <c r="RCC51" s="126"/>
      <c r="RCD51" s="126"/>
      <c r="RCE51" s="126"/>
      <c r="RCF51" s="126"/>
      <c r="RCG51" s="126"/>
      <c r="RCH51" s="126"/>
      <c r="RCI51" s="126"/>
      <c r="RCJ51" s="126"/>
      <c r="RCK51" s="126"/>
      <c r="RCL51" s="126"/>
      <c r="RCM51" s="126"/>
      <c r="RCN51" s="126"/>
      <c r="RCO51" s="126"/>
      <c r="RCP51" s="126"/>
      <c r="RCQ51" s="126"/>
      <c r="RCR51" s="126"/>
      <c r="RCS51" s="126"/>
      <c r="RCT51" s="126"/>
      <c r="RCU51" s="126"/>
      <c r="RCV51" s="126"/>
      <c r="RCW51" s="126"/>
      <c r="RCX51" s="126"/>
      <c r="RCY51" s="126"/>
      <c r="RCZ51" s="126"/>
      <c r="RDA51" s="126"/>
      <c r="RDB51" s="126"/>
      <c r="RDC51" s="126"/>
      <c r="RDD51" s="126"/>
      <c r="RDE51" s="126"/>
      <c r="RDF51" s="126"/>
      <c r="RDG51" s="126"/>
      <c r="RDH51" s="126"/>
      <c r="RDI51" s="126"/>
      <c r="RDJ51" s="126"/>
      <c r="RDK51" s="126"/>
      <c r="RDL51" s="126"/>
      <c r="RDM51" s="126"/>
      <c r="RDN51" s="126"/>
      <c r="RDO51" s="126"/>
      <c r="RDP51" s="126"/>
      <c r="RDQ51" s="126"/>
      <c r="RDR51" s="126"/>
      <c r="RDS51" s="126"/>
      <c r="RDT51" s="126"/>
      <c r="RDU51" s="126"/>
      <c r="RDV51" s="126"/>
      <c r="RDW51" s="126"/>
      <c r="RDX51" s="126"/>
      <c r="RDY51" s="126"/>
      <c r="RDZ51" s="126"/>
      <c r="REA51" s="126"/>
      <c r="REB51" s="126"/>
      <c r="REC51" s="126"/>
      <c r="RED51" s="126"/>
      <c r="REE51" s="126"/>
      <c r="REF51" s="126"/>
      <c r="REG51" s="126"/>
      <c r="REH51" s="126"/>
      <c r="REI51" s="126"/>
      <c r="REJ51" s="126"/>
      <c r="REK51" s="126"/>
      <c r="REL51" s="126"/>
      <c r="REM51" s="126"/>
      <c r="REN51" s="126"/>
      <c r="REO51" s="126"/>
      <c r="REP51" s="126"/>
      <c r="REQ51" s="126"/>
      <c r="RER51" s="126"/>
      <c r="RES51" s="126"/>
      <c r="RET51" s="126"/>
      <c r="REU51" s="126"/>
      <c r="REV51" s="126"/>
      <c r="REW51" s="126"/>
      <c r="REX51" s="126"/>
      <c r="REY51" s="126"/>
      <c r="REZ51" s="126"/>
      <c r="RFA51" s="126"/>
      <c r="RFB51" s="126"/>
      <c r="RFC51" s="126"/>
      <c r="RFD51" s="126"/>
      <c r="RFE51" s="126"/>
      <c r="RFF51" s="126"/>
      <c r="RFG51" s="126"/>
      <c r="RFH51" s="126"/>
      <c r="RFI51" s="126"/>
      <c r="RFJ51" s="126"/>
      <c r="RFK51" s="126"/>
      <c r="RFL51" s="126"/>
      <c r="RFM51" s="126"/>
      <c r="RFN51" s="126"/>
      <c r="RFO51" s="126"/>
      <c r="RFP51" s="126"/>
      <c r="RFQ51" s="126"/>
      <c r="RFR51" s="126"/>
      <c r="RFS51" s="126"/>
      <c r="RFT51" s="126"/>
      <c r="RFU51" s="126"/>
      <c r="RFV51" s="126"/>
      <c r="RFW51" s="126"/>
      <c r="RFX51" s="126"/>
      <c r="RFY51" s="126"/>
      <c r="RFZ51" s="126"/>
      <c r="RGA51" s="126"/>
      <c r="RGB51" s="126"/>
      <c r="RGC51" s="126"/>
      <c r="RGD51" s="126"/>
      <c r="RGE51" s="126"/>
      <c r="RGF51" s="126"/>
      <c r="RGG51" s="126"/>
      <c r="RGH51" s="126"/>
      <c r="RGI51" s="126"/>
      <c r="RGJ51" s="126"/>
      <c r="RGK51" s="126"/>
      <c r="RGL51" s="126"/>
      <c r="RGM51" s="126"/>
      <c r="RGN51" s="126"/>
      <c r="RGO51" s="126"/>
      <c r="RGP51" s="126"/>
      <c r="RGQ51" s="126"/>
      <c r="RGR51" s="126"/>
      <c r="RGS51" s="126"/>
      <c r="RGT51" s="126"/>
      <c r="RGU51" s="126"/>
      <c r="RGV51" s="126"/>
      <c r="RGW51" s="126"/>
      <c r="RGX51" s="126"/>
      <c r="RGY51" s="126"/>
      <c r="RGZ51" s="126"/>
      <c r="RHA51" s="126"/>
      <c r="RHB51" s="126"/>
      <c r="RHC51" s="126"/>
      <c r="RHD51" s="126"/>
      <c r="RHE51" s="126"/>
      <c r="RHF51" s="126"/>
      <c r="RHG51" s="126"/>
      <c r="RHH51" s="126"/>
      <c r="RHI51" s="126"/>
      <c r="RHJ51" s="126"/>
      <c r="RHK51" s="126"/>
      <c r="RHL51" s="126"/>
      <c r="RHM51" s="126"/>
      <c r="RHN51" s="126"/>
      <c r="RHO51" s="126"/>
      <c r="RHP51" s="126"/>
      <c r="RHQ51" s="126"/>
      <c r="RHR51" s="126"/>
      <c r="RHS51" s="126"/>
      <c r="RHT51" s="126"/>
      <c r="RHU51" s="126"/>
      <c r="RHV51" s="126"/>
      <c r="RHW51" s="126"/>
      <c r="RHX51" s="126"/>
      <c r="RHY51" s="126"/>
      <c r="RHZ51" s="126"/>
      <c r="RIA51" s="126"/>
      <c r="RIB51" s="126"/>
      <c r="RIC51" s="126"/>
      <c r="RID51" s="126"/>
      <c r="RIE51" s="126"/>
      <c r="RIF51" s="126"/>
      <c r="RIG51" s="126"/>
      <c r="RIH51" s="126"/>
      <c r="RII51" s="126"/>
      <c r="RIJ51" s="126"/>
      <c r="RIK51" s="126"/>
      <c r="RIL51" s="126"/>
      <c r="RIM51" s="126"/>
      <c r="RIN51" s="126"/>
      <c r="RIO51" s="126"/>
      <c r="RIP51" s="126"/>
      <c r="RIQ51" s="126"/>
      <c r="RIR51" s="126"/>
      <c r="RIS51" s="126"/>
      <c r="RIT51" s="126"/>
      <c r="RIU51" s="126"/>
      <c r="RIV51" s="126"/>
      <c r="RIW51" s="126"/>
      <c r="RIX51" s="126"/>
      <c r="RIY51" s="126"/>
      <c r="RIZ51" s="126"/>
      <c r="RJA51" s="126"/>
      <c r="RJB51" s="126"/>
      <c r="RJC51" s="126"/>
      <c r="RJD51" s="126"/>
      <c r="RJE51" s="126"/>
      <c r="RJF51" s="126"/>
      <c r="RJG51" s="126"/>
      <c r="RJH51" s="126"/>
      <c r="RJI51" s="126"/>
      <c r="RJJ51" s="126"/>
      <c r="RJK51" s="126"/>
      <c r="RJL51" s="126"/>
      <c r="RJM51" s="126"/>
      <c r="RJN51" s="126"/>
      <c r="RJO51" s="126"/>
      <c r="RJP51" s="126"/>
      <c r="RJQ51" s="126"/>
      <c r="RJR51" s="126"/>
      <c r="RJS51" s="126"/>
      <c r="RJT51" s="126"/>
      <c r="RJU51" s="126"/>
      <c r="RJV51" s="126"/>
      <c r="RJW51" s="126"/>
      <c r="RJX51" s="126"/>
      <c r="RJY51" s="126"/>
      <c r="RJZ51" s="126"/>
      <c r="RKA51" s="126"/>
      <c r="RKB51" s="126"/>
      <c r="RKC51" s="126"/>
      <c r="RKD51" s="126"/>
      <c r="RKE51" s="126"/>
      <c r="RKF51" s="126"/>
      <c r="RKG51" s="126"/>
      <c r="RKH51" s="126"/>
      <c r="RKI51" s="126"/>
      <c r="RKJ51" s="126"/>
      <c r="RKK51" s="126"/>
      <c r="RKL51" s="126"/>
      <c r="RKM51" s="126"/>
      <c r="RKN51" s="126"/>
      <c r="RKO51" s="126"/>
      <c r="RKP51" s="126"/>
      <c r="RKQ51" s="126"/>
      <c r="RKR51" s="126"/>
      <c r="RKS51" s="126"/>
      <c r="RKT51" s="126"/>
      <c r="RKU51" s="126"/>
      <c r="RKV51" s="126"/>
      <c r="RKW51" s="126"/>
      <c r="RKX51" s="126"/>
      <c r="RKY51" s="126"/>
      <c r="RKZ51" s="126"/>
      <c r="RLA51" s="126"/>
      <c r="RLB51" s="126"/>
      <c r="RLC51" s="126"/>
      <c r="RLD51" s="126"/>
      <c r="RLE51" s="126"/>
      <c r="RLF51" s="126"/>
      <c r="RLG51" s="126"/>
      <c r="RLH51" s="126"/>
      <c r="RLI51" s="126"/>
      <c r="RLJ51" s="126"/>
      <c r="RLK51" s="126"/>
      <c r="RLL51" s="126"/>
      <c r="RLM51" s="126"/>
      <c r="RLN51" s="126"/>
      <c r="RLO51" s="126"/>
      <c r="RLP51" s="126"/>
      <c r="RLQ51" s="126"/>
      <c r="RLR51" s="126"/>
      <c r="RLS51" s="126"/>
      <c r="RLT51" s="126"/>
      <c r="RLU51" s="126"/>
      <c r="RLV51" s="126"/>
      <c r="RLW51" s="126"/>
      <c r="RLX51" s="126"/>
      <c r="RLY51" s="126"/>
      <c r="RLZ51" s="126"/>
      <c r="RMA51" s="126"/>
      <c r="RMB51" s="126"/>
      <c r="RMC51" s="126"/>
      <c r="RMD51" s="126"/>
      <c r="RME51" s="126"/>
      <c r="RMF51" s="126"/>
      <c r="RMG51" s="126"/>
      <c r="RMH51" s="126"/>
      <c r="RMI51" s="126"/>
      <c r="RMJ51" s="126"/>
      <c r="RMK51" s="126"/>
      <c r="RML51" s="126"/>
      <c r="RMM51" s="126"/>
      <c r="RMN51" s="126"/>
      <c r="RMO51" s="126"/>
      <c r="RMP51" s="126"/>
      <c r="RMQ51" s="126"/>
      <c r="RMR51" s="126"/>
      <c r="RMS51" s="126"/>
      <c r="RMT51" s="126"/>
      <c r="RMU51" s="126"/>
      <c r="RMV51" s="126"/>
      <c r="RMW51" s="126"/>
      <c r="RMX51" s="126"/>
      <c r="RMY51" s="126"/>
      <c r="RMZ51" s="126"/>
      <c r="RNA51" s="126"/>
      <c r="RNB51" s="126"/>
      <c r="RNC51" s="126"/>
      <c r="RND51" s="126"/>
      <c r="RNE51" s="126"/>
      <c r="RNF51" s="126"/>
      <c r="RNG51" s="126"/>
      <c r="RNH51" s="126"/>
      <c r="RNI51" s="126"/>
      <c r="RNJ51" s="126"/>
      <c r="RNK51" s="126"/>
      <c r="RNL51" s="126"/>
      <c r="RNM51" s="126"/>
      <c r="RNN51" s="126"/>
      <c r="RNO51" s="126"/>
      <c r="RNP51" s="126"/>
      <c r="RNQ51" s="126"/>
      <c r="RNR51" s="126"/>
      <c r="RNS51" s="126"/>
      <c r="RNT51" s="126"/>
      <c r="RNU51" s="126"/>
      <c r="RNV51" s="126"/>
      <c r="RNW51" s="126"/>
      <c r="RNX51" s="126"/>
      <c r="RNY51" s="126"/>
      <c r="RNZ51" s="126"/>
      <c r="ROA51" s="126"/>
      <c r="ROB51" s="126"/>
      <c r="ROC51" s="126"/>
      <c r="ROD51" s="126"/>
      <c r="ROE51" s="126"/>
      <c r="ROF51" s="126"/>
      <c r="ROG51" s="126"/>
      <c r="ROH51" s="126"/>
      <c r="ROI51" s="126"/>
      <c r="ROJ51" s="126"/>
      <c r="ROK51" s="126"/>
      <c r="ROL51" s="126"/>
      <c r="ROM51" s="126"/>
      <c r="RON51" s="126"/>
      <c r="ROO51" s="126"/>
      <c r="ROP51" s="126"/>
      <c r="ROQ51" s="126"/>
      <c r="ROR51" s="126"/>
      <c r="ROS51" s="126"/>
      <c r="ROT51" s="126"/>
      <c r="ROU51" s="126"/>
      <c r="ROV51" s="126"/>
      <c r="ROW51" s="126"/>
      <c r="ROX51" s="126"/>
      <c r="ROY51" s="126"/>
      <c r="ROZ51" s="126"/>
      <c r="RPA51" s="126"/>
      <c r="RPB51" s="126"/>
      <c r="RPC51" s="126"/>
      <c r="RPD51" s="126"/>
      <c r="RPE51" s="126"/>
      <c r="RPF51" s="126"/>
      <c r="RPG51" s="126"/>
      <c r="RPH51" s="126"/>
      <c r="RPI51" s="126"/>
      <c r="RPJ51" s="126"/>
      <c r="RPK51" s="126"/>
      <c r="RPL51" s="126"/>
      <c r="RPM51" s="126"/>
      <c r="RPN51" s="126"/>
      <c r="RPO51" s="126"/>
      <c r="RPP51" s="126"/>
      <c r="RPQ51" s="126"/>
      <c r="RPR51" s="126"/>
      <c r="RPS51" s="126"/>
      <c r="RPT51" s="126"/>
      <c r="RPU51" s="126"/>
      <c r="RPV51" s="126"/>
      <c r="RPW51" s="126"/>
      <c r="RPX51" s="126"/>
      <c r="RPY51" s="126"/>
      <c r="RPZ51" s="126"/>
      <c r="RQA51" s="126"/>
      <c r="RQB51" s="126"/>
      <c r="RQC51" s="126"/>
      <c r="RQD51" s="126"/>
      <c r="RQE51" s="126"/>
      <c r="RQF51" s="126"/>
      <c r="RQG51" s="126"/>
      <c r="RQH51" s="126"/>
      <c r="RQI51" s="126"/>
      <c r="RQJ51" s="126"/>
      <c r="RQK51" s="126"/>
      <c r="RQL51" s="126"/>
      <c r="RQM51" s="126"/>
      <c r="RQN51" s="126"/>
      <c r="RQO51" s="126"/>
      <c r="RQP51" s="126"/>
      <c r="RQQ51" s="126"/>
      <c r="RQR51" s="126"/>
      <c r="RQS51" s="126"/>
      <c r="RQT51" s="126"/>
      <c r="RQU51" s="126"/>
      <c r="RQV51" s="126"/>
      <c r="RQW51" s="126"/>
      <c r="RQX51" s="126"/>
      <c r="RQY51" s="126"/>
      <c r="RQZ51" s="126"/>
      <c r="RRA51" s="126"/>
      <c r="RRB51" s="126"/>
      <c r="RRC51" s="126"/>
      <c r="RRD51" s="126"/>
      <c r="RRE51" s="126"/>
      <c r="RRF51" s="126"/>
      <c r="RRG51" s="126"/>
      <c r="RRH51" s="126"/>
      <c r="RRI51" s="126"/>
      <c r="RRJ51" s="126"/>
      <c r="RRK51" s="126"/>
      <c r="RRL51" s="126"/>
      <c r="RRM51" s="126"/>
      <c r="RRN51" s="126"/>
      <c r="RRO51" s="126"/>
      <c r="RRP51" s="126"/>
      <c r="RRQ51" s="126"/>
      <c r="RRR51" s="126"/>
      <c r="RRS51" s="126"/>
      <c r="RRT51" s="126"/>
      <c r="RRU51" s="126"/>
      <c r="RRV51" s="126"/>
      <c r="RRW51" s="126"/>
      <c r="RRX51" s="126"/>
      <c r="RRY51" s="126"/>
      <c r="RRZ51" s="126"/>
      <c r="RSA51" s="126"/>
      <c r="RSB51" s="126"/>
      <c r="RSC51" s="126"/>
      <c r="RSD51" s="126"/>
      <c r="RSE51" s="126"/>
      <c r="RSF51" s="126"/>
      <c r="RSG51" s="126"/>
      <c r="RSH51" s="126"/>
      <c r="RSI51" s="126"/>
      <c r="RSJ51" s="126"/>
      <c r="RSK51" s="126"/>
      <c r="RSL51" s="126"/>
      <c r="RSM51" s="126"/>
      <c r="RSN51" s="126"/>
      <c r="RSO51" s="126"/>
      <c r="RSP51" s="126"/>
      <c r="RSQ51" s="126"/>
      <c r="RSR51" s="126"/>
      <c r="RSS51" s="126"/>
      <c r="RST51" s="126"/>
      <c r="RSU51" s="126"/>
      <c r="RSV51" s="126"/>
      <c r="RSW51" s="126"/>
      <c r="RSX51" s="126"/>
      <c r="RSY51" s="126"/>
      <c r="RSZ51" s="126"/>
      <c r="RTA51" s="126"/>
      <c r="RTB51" s="126"/>
      <c r="RTC51" s="126"/>
      <c r="RTD51" s="126"/>
      <c r="RTE51" s="126"/>
      <c r="RTF51" s="126"/>
      <c r="RTG51" s="126"/>
      <c r="RTH51" s="126"/>
      <c r="RTI51" s="126"/>
      <c r="RTJ51" s="126"/>
      <c r="RTK51" s="126"/>
      <c r="RTL51" s="126"/>
      <c r="RTM51" s="126"/>
      <c r="RTN51" s="126"/>
      <c r="RTO51" s="126"/>
      <c r="RTP51" s="126"/>
      <c r="RTQ51" s="126"/>
      <c r="RTR51" s="126"/>
      <c r="RTS51" s="126"/>
      <c r="RTT51" s="126"/>
      <c r="RTU51" s="126"/>
      <c r="RTV51" s="126"/>
      <c r="RTW51" s="126"/>
      <c r="RTX51" s="126"/>
      <c r="RTY51" s="126"/>
      <c r="RTZ51" s="126"/>
      <c r="RUA51" s="126"/>
      <c r="RUB51" s="126"/>
      <c r="RUC51" s="126"/>
      <c r="RUD51" s="126"/>
      <c r="RUE51" s="126"/>
      <c r="RUF51" s="126"/>
      <c r="RUG51" s="126"/>
      <c r="RUH51" s="126"/>
      <c r="RUI51" s="126"/>
      <c r="RUJ51" s="126"/>
      <c r="RUK51" s="126"/>
      <c r="RUL51" s="126"/>
      <c r="RUM51" s="126"/>
      <c r="RUN51" s="126"/>
      <c r="RUO51" s="126"/>
      <c r="RUP51" s="126"/>
      <c r="RUQ51" s="126"/>
      <c r="RUR51" s="126"/>
      <c r="RUS51" s="126"/>
      <c r="RUT51" s="126"/>
      <c r="RUU51" s="126"/>
      <c r="RUV51" s="126"/>
      <c r="RUW51" s="126"/>
      <c r="RUX51" s="126"/>
      <c r="RUY51" s="126"/>
      <c r="RUZ51" s="126"/>
      <c r="RVA51" s="126"/>
      <c r="RVB51" s="126"/>
      <c r="RVC51" s="126"/>
      <c r="RVD51" s="126"/>
      <c r="RVE51" s="126"/>
      <c r="RVF51" s="126"/>
      <c r="RVG51" s="126"/>
      <c r="RVH51" s="126"/>
      <c r="RVI51" s="126"/>
      <c r="RVJ51" s="126"/>
      <c r="RVK51" s="126"/>
      <c r="RVL51" s="126"/>
      <c r="RVM51" s="126"/>
      <c r="RVN51" s="126"/>
      <c r="RVO51" s="126"/>
      <c r="RVP51" s="126"/>
      <c r="RVQ51" s="126"/>
      <c r="RVR51" s="126"/>
      <c r="RVS51" s="126"/>
      <c r="RVT51" s="126"/>
      <c r="RVU51" s="126"/>
      <c r="RVV51" s="126"/>
      <c r="RVW51" s="126"/>
      <c r="RVX51" s="126"/>
      <c r="RVY51" s="126"/>
      <c r="RVZ51" s="126"/>
      <c r="RWA51" s="126"/>
      <c r="RWB51" s="126"/>
      <c r="RWC51" s="126"/>
      <c r="RWD51" s="126"/>
      <c r="RWE51" s="126"/>
      <c r="RWF51" s="126"/>
      <c r="RWG51" s="126"/>
      <c r="RWH51" s="126"/>
      <c r="RWI51" s="126"/>
      <c r="RWJ51" s="126"/>
      <c r="RWK51" s="126"/>
      <c r="RWL51" s="126"/>
      <c r="RWM51" s="126"/>
      <c r="RWN51" s="126"/>
      <c r="RWO51" s="126"/>
      <c r="RWP51" s="126"/>
      <c r="RWQ51" s="126"/>
      <c r="RWR51" s="126"/>
      <c r="RWS51" s="126"/>
      <c r="RWT51" s="126"/>
      <c r="RWU51" s="126"/>
      <c r="RWV51" s="126"/>
      <c r="RWW51" s="126"/>
      <c r="RWX51" s="126"/>
      <c r="RWY51" s="126"/>
      <c r="RWZ51" s="126"/>
      <c r="RXA51" s="126"/>
      <c r="RXB51" s="126"/>
      <c r="RXC51" s="126"/>
      <c r="RXD51" s="126"/>
      <c r="RXE51" s="126"/>
      <c r="RXF51" s="126"/>
      <c r="RXG51" s="126"/>
      <c r="RXH51" s="126"/>
      <c r="RXI51" s="126"/>
      <c r="RXJ51" s="126"/>
      <c r="RXK51" s="126"/>
      <c r="RXL51" s="126"/>
      <c r="RXM51" s="126"/>
      <c r="RXN51" s="126"/>
      <c r="RXO51" s="126"/>
      <c r="RXP51" s="126"/>
      <c r="RXQ51" s="126"/>
      <c r="RXR51" s="126"/>
      <c r="RXS51" s="126"/>
      <c r="RXT51" s="126"/>
      <c r="RXU51" s="126"/>
      <c r="RXV51" s="126"/>
      <c r="RXW51" s="126"/>
      <c r="RXX51" s="126"/>
      <c r="RXY51" s="126"/>
      <c r="RXZ51" s="126"/>
      <c r="RYA51" s="126"/>
      <c r="RYB51" s="126"/>
      <c r="RYC51" s="126"/>
      <c r="RYD51" s="126"/>
      <c r="RYE51" s="126"/>
      <c r="RYF51" s="126"/>
      <c r="RYG51" s="126"/>
      <c r="RYH51" s="126"/>
      <c r="RYI51" s="126"/>
      <c r="RYJ51" s="126"/>
      <c r="RYK51" s="126"/>
      <c r="RYL51" s="126"/>
      <c r="RYM51" s="126"/>
      <c r="RYN51" s="126"/>
      <c r="RYO51" s="126"/>
      <c r="RYP51" s="126"/>
      <c r="RYQ51" s="126"/>
      <c r="RYR51" s="126"/>
      <c r="RYS51" s="126"/>
      <c r="RYT51" s="126"/>
      <c r="RYU51" s="126"/>
      <c r="RYV51" s="126"/>
      <c r="RYW51" s="126"/>
      <c r="RYX51" s="126"/>
      <c r="RYY51" s="126"/>
      <c r="RYZ51" s="126"/>
      <c r="RZA51" s="126"/>
      <c r="RZB51" s="126"/>
      <c r="RZC51" s="126"/>
      <c r="RZD51" s="126"/>
      <c r="RZE51" s="126"/>
      <c r="RZF51" s="126"/>
      <c r="RZG51" s="126"/>
      <c r="RZH51" s="126"/>
      <c r="RZI51" s="126"/>
      <c r="RZJ51" s="126"/>
      <c r="RZK51" s="126"/>
      <c r="RZL51" s="126"/>
      <c r="RZM51" s="126"/>
      <c r="RZN51" s="126"/>
      <c r="RZO51" s="126"/>
      <c r="RZP51" s="126"/>
      <c r="RZQ51" s="126"/>
      <c r="RZR51" s="126"/>
      <c r="RZS51" s="126"/>
      <c r="RZT51" s="126"/>
      <c r="RZU51" s="126"/>
      <c r="RZV51" s="126"/>
      <c r="RZW51" s="126"/>
      <c r="RZX51" s="126"/>
      <c r="RZY51" s="126"/>
      <c r="RZZ51" s="126"/>
      <c r="SAA51" s="126"/>
      <c r="SAB51" s="126"/>
      <c r="SAC51" s="126"/>
      <c r="SAD51" s="126"/>
      <c r="SAE51" s="126"/>
      <c r="SAF51" s="126"/>
      <c r="SAG51" s="126"/>
      <c r="SAH51" s="126"/>
      <c r="SAI51" s="126"/>
      <c r="SAJ51" s="126"/>
      <c r="SAK51" s="126"/>
      <c r="SAL51" s="126"/>
      <c r="SAM51" s="126"/>
      <c r="SAN51" s="126"/>
      <c r="SAO51" s="126"/>
      <c r="SAP51" s="126"/>
      <c r="SAQ51" s="126"/>
      <c r="SAR51" s="126"/>
      <c r="SAS51" s="126"/>
      <c r="SAT51" s="126"/>
      <c r="SAU51" s="126"/>
      <c r="SAV51" s="126"/>
      <c r="SAW51" s="126"/>
      <c r="SAX51" s="126"/>
      <c r="SAY51" s="126"/>
      <c r="SAZ51" s="126"/>
      <c r="SBA51" s="126"/>
      <c r="SBB51" s="126"/>
      <c r="SBC51" s="126"/>
      <c r="SBD51" s="126"/>
      <c r="SBE51" s="126"/>
      <c r="SBF51" s="126"/>
      <c r="SBG51" s="126"/>
      <c r="SBH51" s="126"/>
      <c r="SBI51" s="126"/>
      <c r="SBJ51" s="126"/>
      <c r="SBK51" s="126"/>
      <c r="SBL51" s="126"/>
      <c r="SBM51" s="126"/>
      <c r="SBN51" s="126"/>
      <c r="SBO51" s="126"/>
      <c r="SBP51" s="126"/>
      <c r="SBQ51" s="126"/>
      <c r="SBR51" s="126"/>
      <c r="SBS51" s="126"/>
      <c r="SBT51" s="126"/>
      <c r="SBU51" s="126"/>
      <c r="SBV51" s="126"/>
      <c r="SBW51" s="126"/>
      <c r="SBX51" s="126"/>
      <c r="SBY51" s="126"/>
      <c r="SBZ51" s="126"/>
      <c r="SCA51" s="126"/>
      <c r="SCB51" s="126"/>
      <c r="SCC51" s="126"/>
      <c r="SCD51" s="126"/>
      <c r="SCE51" s="126"/>
      <c r="SCF51" s="126"/>
      <c r="SCG51" s="126"/>
      <c r="SCH51" s="126"/>
      <c r="SCI51" s="126"/>
      <c r="SCJ51" s="126"/>
      <c r="SCK51" s="126"/>
      <c r="SCL51" s="126"/>
      <c r="SCM51" s="126"/>
      <c r="SCN51" s="126"/>
      <c r="SCO51" s="126"/>
      <c r="SCP51" s="126"/>
      <c r="SCQ51" s="126"/>
      <c r="SCR51" s="126"/>
      <c r="SCS51" s="126"/>
      <c r="SCT51" s="126"/>
      <c r="SCU51" s="126"/>
      <c r="SCV51" s="126"/>
      <c r="SCW51" s="126"/>
      <c r="SCX51" s="126"/>
      <c r="SCY51" s="126"/>
      <c r="SCZ51" s="126"/>
      <c r="SDA51" s="126"/>
      <c r="SDB51" s="126"/>
      <c r="SDC51" s="126"/>
      <c r="SDD51" s="126"/>
      <c r="SDE51" s="126"/>
      <c r="SDF51" s="126"/>
      <c r="SDG51" s="126"/>
      <c r="SDH51" s="126"/>
      <c r="SDI51" s="126"/>
      <c r="SDJ51" s="126"/>
      <c r="SDK51" s="126"/>
      <c r="SDL51" s="126"/>
      <c r="SDM51" s="126"/>
      <c r="SDN51" s="126"/>
      <c r="SDO51" s="126"/>
      <c r="SDP51" s="126"/>
      <c r="SDQ51" s="126"/>
      <c r="SDR51" s="126"/>
      <c r="SDS51" s="126"/>
      <c r="SDT51" s="126"/>
      <c r="SDU51" s="126"/>
      <c r="SDV51" s="126"/>
      <c r="SDW51" s="126"/>
      <c r="SDX51" s="126"/>
      <c r="SDY51" s="126"/>
      <c r="SDZ51" s="126"/>
      <c r="SEA51" s="126"/>
      <c r="SEB51" s="126"/>
      <c r="SEC51" s="126"/>
      <c r="SED51" s="126"/>
      <c r="SEE51" s="126"/>
      <c r="SEF51" s="126"/>
      <c r="SEG51" s="126"/>
      <c r="SEH51" s="126"/>
      <c r="SEI51" s="126"/>
      <c r="SEJ51" s="126"/>
      <c r="SEK51" s="126"/>
      <c r="SEL51" s="126"/>
      <c r="SEM51" s="126"/>
      <c r="SEN51" s="126"/>
      <c r="SEO51" s="126"/>
      <c r="SEP51" s="126"/>
      <c r="SEQ51" s="126"/>
      <c r="SER51" s="126"/>
      <c r="SES51" s="126"/>
      <c r="SET51" s="126"/>
      <c r="SEU51" s="126"/>
      <c r="SEV51" s="126"/>
      <c r="SEW51" s="126"/>
      <c r="SEX51" s="126"/>
      <c r="SEY51" s="126"/>
      <c r="SEZ51" s="126"/>
      <c r="SFA51" s="126"/>
      <c r="SFB51" s="126"/>
      <c r="SFC51" s="126"/>
      <c r="SFD51" s="126"/>
      <c r="SFE51" s="126"/>
      <c r="SFF51" s="126"/>
      <c r="SFG51" s="126"/>
      <c r="SFH51" s="126"/>
      <c r="SFI51" s="126"/>
      <c r="SFJ51" s="126"/>
      <c r="SFK51" s="126"/>
      <c r="SFL51" s="126"/>
      <c r="SFM51" s="126"/>
      <c r="SFN51" s="126"/>
      <c r="SFO51" s="126"/>
      <c r="SFP51" s="126"/>
      <c r="SFQ51" s="126"/>
      <c r="SFR51" s="126"/>
      <c r="SFS51" s="126"/>
      <c r="SFT51" s="126"/>
      <c r="SFU51" s="126"/>
      <c r="SFV51" s="126"/>
      <c r="SFW51" s="126"/>
      <c r="SFX51" s="126"/>
      <c r="SFY51" s="126"/>
      <c r="SFZ51" s="126"/>
      <c r="SGA51" s="126"/>
      <c r="SGB51" s="126"/>
      <c r="SGC51" s="126"/>
      <c r="SGD51" s="126"/>
      <c r="SGE51" s="126"/>
      <c r="SGF51" s="126"/>
      <c r="SGG51" s="126"/>
      <c r="SGH51" s="126"/>
      <c r="SGI51" s="126"/>
      <c r="SGJ51" s="126"/>
      <c r="SGK51" s="126"/>
      <c r="SGL51" s="126"/>
      <c r="SGM51" s="126"/>
      <c r="SGN51" s="126"/>
      <c r="SGO51" s="126"/>
      <c r="SGP51" s="126"/>
      <c r="SGQ51" s="126"/>
      <c r="SGR51" s="126"/>
      <c r="SGS51" s="126"/>
      <c r="SGT51" s="126"/>
      <c r="SGU51" s="126"/>
      <c r="SGV51" s="126"/>
      <c r="SGW51" s="126"/>
      <c r="SGX51" s="126"/>
      <c r="SGY51" s="126"/>
      <c r="SGZ51" s="126"/>
      <c r="SHA51" s="126"/>
      <c r="SHB51" s="126"/>
      <c r="SHC51" s="126"/>
      <c r="SHD51" s="126"/>
      <c r="SHE51" s="126"/>
      <c r="SHF51" s="126"/>
      <c r="SHG51" s="126"/>
      <c r="SHH51" s="126"/>
      <c r="SHI51" s="126"/>
      <c r="SHJ51" s="126"/>
      <c r="SHK51" s="126"/>
      <c r="SHL51" s="126"/>
      <c r="SHM51" s="126"/>
      <c r="SHN51" s="126"/>
      <c r="SHO51" s="126"/>
      <c r="SHP51" s="126"/>
      <c r="SHQ51" s="126"/>
      <c r="SHR51" s="126"/>
      <c r="SHS51" s="126"/>
      <c r="SHT51" s="126"/>
      <c r="SHU51" s="126"/>
      <c r="SHV51" s="126"/>
      <c r="SHW51" s="126"/>
      <c r="SHX51" s="126"/>
      <c r="SHY51" s="126"/>
      <c r="SHZ51" s="126"/>
      <c r="SIA51" s="126"/>
      <c r="SIB51" s="126"/>
      <c r="SIC51" s="126"/>
      <c r="SID51" s="126"/>
      <c r="SIE51" s="126"/>
      <c r="SIF51" s="126"/>
      <c r="SIG51" s="126"/>
      <c r="SIH51" s="126"/>
      <c r="SII51" s="126"/>
      <c r="SIJ51" s="126"/>
      <c r="SIK51" s="126"/>
      <c r="SIL51" s="126"/>
      <c r="SIM51" s="126"/>
      <c r="SIN51" s="126"/>
      <c r="SIO51" s="126"/>
      <c r="SIP51" s="126"/>
      <c r="SIQ51" s="126"/>
      <c r="SIR51" s="126"/>
      <c r="SIS51" s="126"/>
      <c r="SIT51" s="126"/>
      <c r="SIU51" s="126"/>
      <c r="SIV51" s="126"/>
      <c r="SIW51" s="126"/>
      <c r="SIX51" s="126"/>
      <c r="SIY51" s="126"/>
      <c r="SIZ51" s="126"/>
      <c r="SJA51" s="126"/>
      <c r="SJB51" s="126"/>
      <c r="SJC51" s="126"/>
      <c r="SJD51" s="126"/>
      <c r="SJE51" s="126"/>
      <c r="SJF51" s="126"/>
      <c r="SJG51" s="126"/>
      <c r="SJH51" s="126"/>
      <c r="SJI51" s="126"/>
      <c r="SJJ51" s="126"/>
      <c r="SJK51" s="126"/>
      <c r="SJL51" s="126"/>
      <c r="SJM51" s="126"/>
      <c r="SJN51" s="126"/>
      <c r="SJO51" s="126"/>
      <c r="SJP51" s="126"/>
      <c r="SJQ51" s="126"/>
      <c r="SJR51" s="126"/>
      <c r="SJS51" s="126"/>
      <c r="SJT51" s="126"/>
      <c r="SJU51" s="126"/>
      <c r="SJV51" s="126"/>
      <c r="SJW51" s="126"/>
      <c r="SJX51" s="126"/>
      <c r="SJY51" s="126"/>
      <c r="SJZ51" s="126"/>
      <c r="SKA51" s="126"/>
      <c r="SKB51" s="126"/>
      <c r="SKC51" s="126"/>
      <c r="SKD51" s="126"/>
      <c r="SKE51" s="126"/>
      <c r="SKF51" s="126"/>
      <c r="SKG51" s="126"/>
      <c r="SKH51" s="126"/>
      <c r="SKI51" s="126"/>
      <c r="SKJ51" s="126"/>
      <c r="SKK51" s="126"/>
      <c r="SKL51" s="126"/>
      <c r="SKM51" s="126"/>
      <c r="SKN51" s="126"/>
      <c r="SKO51" s="126"/>
      <c r="SKP51" s="126"/>
      <c r="SKQ51" s="126"/>
      <c r="SKR51" s="126"/>
      <c r="SKS51" s="126"/>
      <c r="SKT51" s="126"/>
      <c r="SKU51" s="126"/>
      <c r="SKV51" s="126"/>
      <c r="SKW51" s="126"/>
      <c r="SKX51" s="126"/>
      <c r="SKY51" s="126"/>
      <c r="SKZ51" s="126"/>
      <c r="SLA51" s="126"/>
      <c r="SLB51" s="126"/>
      <c r="SLC51" s="126"/>
      <c r="SLD51" s="126"/>
      <c r="SLE51" s="126"/>
      <c r="SLF51" s="126"/>
      <c r="SLG51" s="126"/>
      <c r="SLH51" s="126"/>
      <c r="SLI51" s="126"/>
      <c r="SLJ51" s="126"/>
      <c r="SLK51" s="126"/>
      <c r="SLL51" s="126"/>
      <c r="SLM51" s="126"/>
      <c r="SLN51" s="126"/>
      <c r="SLO51" s="126"/>
      <c r="SLP51" s="126"/>
      <c r="SLQ51" s="126"/>
      <c r="SLR51" s="126"/>
      <c r="SLS51" s="126"/>
      <c r="SLT51" s="126"/>
      <c r="SLU51" s="126"/>
      <c r="SLV51" s="126"/>
      <c r="SLW51" s="126"/>
      <c r="SLX51" s="126"/>
      <c r="SLY51" s="126"/>
      <c r="SLZ51" s="126"/>
      <c r="SMA51" s="126"/>
      <c r="SMB51" s="126"/>
      <c r="SMC51" s="126"/>
      <c r="SMD51" s="126"/>
      <c r="SME51" s="126"/>
      <c r="SMF51" s="126"/>
      <c r="SMG51" s="126"/>
      <c r="SMH51" s="126"/>
      <c r="SMI51" s="126"/>
      <c r="SMJ51" s="126"/>
      <c r="SMK51" s="126"/>
      <c r="SML51" s="126"/>
      <c r="SMM51" s="126"/>
      <c r="SMN51" s="126"/>
      <c r="SMO51" s="126"/>
      <c r="SMP51" s="126"/>
      <c r="SMQ51" s="126"/>
      <c r="SMR51" s="126"/>
      <c r="SMS51" s="126"/>
      <c r="SMT51" s="126"/>
      <c r="SMU51" s="126"/>
      <c r="SMV51" s="126"/>
      <c r="SMW51" s="126"/>
      <c r="SMX51" s="126"/>
      <c r="SMY51" s="126"/>
      <c r="SMZ51" s="126"/>
      <c r="SNA51" s="126"/>
      <c r="SNB51" s="126"/>
      <c r="SNC51" s="126"/>
      <c r="SND51" s="126"/>
      <c r="SNE51" s="126"/>
      <c r="SNF51" s="126"/>
      <c r="SNG51" s="126"/>
      <c r="SNH51" s="126"/>
      <c r="SNI51" s="126"/>
      <c r="SNJ51" s="126"/>
      <c r="SNK51" s="126"/>
      <c r="SNL51" s="126"/>
      <c r="SNM51" s="126"/>
      <c r="SNN51" s="126"/>
      <c r="SNO51" s="126"/>
      <c r="SNP51" s="126"/>
      <c r="SNQ51" s="126"/>
      <c r="SNR51" s="126"/>
      <c r="SNS51" s="126"/>
      <c r="SNT51" s="126"/>
      <c r="SNU51" s="126"/>
      <c r="SNV51" s="126"/>
      <c r="SNW51" s="126"/>
      <c r="SNX51" s="126"/>
      <c r="SNY51" s="126"/>
      <c r="SNZ51" s="126"/>
      <c r="SOA51" s="126"/>
      <c r="SOB51" s="126"/>
      <c r="SOC51" s="126"/>
      <c r="SOD51" s="126"/>
      <c r="SOE51" s="126"/>
      <c r="SOF51" s="126"/>
      <c r="SOG51" s="126"/>
      <c r="SOH51" s="126"/>
      <c r="SOI51" s="126"/>
      <c r="SOJ51" s="126"/>
      <c r="SOK51" s="126"/>
      <c r="SOL51" s="126"/>
      <c r="SOM51" s="126"/>
      <c r="SON51" s="126"/>
      <c r="SOO51" s="126"/>
      <c r="SOP51" s="126"/>
      <c r="SOQ51" s="126"/>
      <c r="SOR51" s="126"/>
      <c r="SOS51" s="126"/>
      <c r="SOT51" s="126"/>
      <c r="SOU51" s="126"/>
      <c r="SOV51" s="126"/>
      <c r="SOW51" s="126"/>
      <c r="SOX51" s="126"/>
      <c r="SOY51" s="126"/>
      <c r="SOZ51" s="126"/>
      <c r="SPA51" s="126"/>
      <c r="SPB51" s="126"/>
      <c r="SPC51" s="126"/>
      <c r="SPD51" s="126"/>
      <c r="SPE51" s="126"/>
      <c r="SPF51" s="126"/>
      <c r="SPG51" s="126"/>
      <c r="SPH51" s="126"/>
      <c r="SPI51" s="126"/>
      <c r="SPJ51" s="126"/>
      <c r="SPK51" s="126"/>
      <c r="SPL51" s="126"/>
      <c r="SPM51" s="126"/>
      <c r="SPN51" s="126"/>
      <c r="SPO51" s="126"/>
      <c r="SPP51" s="126"/>
      <c r="SPQ51" s="126"/>
      <c r="SPR51" s="126"/>
      <c r="SPS51" s="126"/>
      <c r="SPT51" s="126"/>
      <c r="SPU51" s="126"/>
      <c r="SPV51" s="126"/>
      <c r="SPW51" s="126"/>
      <c r="SPX51" s="126"/>
      <c r="SPY51" s="126"/>
      <c r="SPZ51" s="126"/>
      <c r="SQA51" s="126"/>
      <c r="SQB51" s="126"/>
      <c r="SQC51" s="126"/>
      <c r="SQD51" s="126"/>
      <c r="SQE51" s="126"/>
      <c r="SQF51" s="126"/>
      <c r="SQG51" s="126"/>
      <c r="SQH51" s="126"/>
      <c r="SQI51" s="126"/>
      <c r="SQJ51" s="126"/>
      <c r="SQK51" s="126"/>
      <c r="SQL51" s="126"/>
      <c r="SQM51" s="126"/>
      <c r="SQN51" s="126"/>
      <c r="SQO51" s="126"/>
      <c r="SQP51" s="126"/>
      <c r="SQQ51" s="126"/>
      <c r="SQR51" s="126"/>
      <c r="SQS51" s="126"/>
      <c r="SQT51" s="126"/>
      <c r="SQU51" s="126"/>
      <c r="SQV51" s="126"/>
      <c r="SQW51" s="126"/>
      <c r="SQX51" s="126"/>
      <c r="SQY51" s="126"/>
      <c r="SQZ51" s="126"/>
      <c r="SRA51" s="126"/>
      <c r="SRB51" s="126"/>
      <c r="SRC51" s="126"/>
      <c r="SRD51" s="126"/>
      <c r="SRE51" s="126"/>
      <c r="SRF51" s="126"/>
      <c r="SRG51" s="126"/>
      <c r="SRH51" s="126"/>
      <c r="SRI51" s="126"/>
      <c r="SRJ51" s="126"/>
      <c r="SRK51" s="126"/>
      <c r="SRL51" s="126"/>
      <c r="SRM51" s="126"/>
      <c r="SRN51" s="126"/>
      <c r="SRO51" s="126"/>
      <c r="SRP51" s="126"/>
      <c r="SRQ51" s="126"/>
      <c r="SRR51" s="126"/>
      <c r="SRS51" s="126"/>
      <c r="SRT51" s="126"/>
      <c r="SRU51" s="126"/>
      <c r="SRV51" s="126"/>
      <c r="SRW51" s="126"/>
      <c r="SRX51" s="126"/>
      <c r="SRY51" s="126"/>
      <c r="SRZ51" s="126"/>
      <c r="SSA51" s="126"/>
      <c r="SSB51" s="126"/>
      <c r="SSC51" s="126"/>
      <c r="SSD51" s="126"/>
      <c r="SSE51" s="126"/>
      <c r="SSF51" s="126"/>
      <c r="SSG51" s="126"/>
      <c r="SSH51" s="126"/>
      <c r="SSI51" s="126"/>
      <c r="SSJ51" s="126"/>
      <c r="SSK51" s="126"/>
      <c r="SSL51" s="126"/>
      <c r="SSM51" s="126"/>
      <c r="SSN51" s="126"/>
      <c r="SSO51" s="126"/>
      <c r="SSP51" s="126"/>
      <c r="SSQ51" s="126"/>
      <c r="SSR51" s="126"/>
      <c r="SSS51" s="126"/>
      <c r="SST51" s="126"/>
      <c r="SSU51" s="126"/>
      <c r="SSV51" s="126"/>
      <c r="SSW51" s="126"/>
      <c r="SSX51" s="126"/>
      <c r="SSY51" s="126"/>
      <c r="SSZ51" s="126"/>
      <c r="STA51" s="126"/>
      <c r="STB51" s="126"/>
      <c r="STC51" s="126"/>
      <c r="STD51" s="126"/>
      <c r="STE51" s="126"/>
      <c r="STF51" s="126"/>
      <c r="STG51" s="126"/>
      <c r="STH51" s="126"/>
      <c r="STI51" s="126"/>
      <c r="STJ51" s="126"/>
      <c r="STK51" s="126"/>
      <c r="STL51" s="126"/>
      <c r="STM51" s="126"/>
      <c r="STN51" s="126"/>
      <c r="STO51" s="126"/>
      <c r="STP51" s="126"/>
      <c r="STQ51" s="126"/>
      <c r="STR51" s="126"/>
      <c r="STS51" s="126"/>
      <c r="STT51" s="126"/>
      <c r="STU51" s="126"/>
      <c r="STV51" s="126"/>
      <c r="STW51" s="126"/>
      <c r="STX51" s="126"/>
      <c r="STY51" s="126"/>
      <c r="STZ51" s="126"/>
      <c r="SUA51" s="126"/>
      <c r="SUB51" s="126"/>
      <c r="SUC51" s="126"/>
      <c r="SUD51" s="126"/>
      <c r="SUE51" s="126"/>
      <c r="SUF51" s="126"/>
      <c r="SUG51" s="126"/>
      <c r="SUH51" s="126"/>
      <c r="SUI51" s="126"/>
      <c r="SUJ51" s="126"/>
      <c r="SUK51" s="126"/>
      <c r="SUL51" s="126"/>
      <c r="SUM51" s="126"/>
      <c r="SUN51" s="126"/>
      <c r="SUO51" s="126"/>
      <c r="SUP51" s="126"/>
      <c r="SUQ51" s="126"/>
      <c r="SUR51" s="126"/>
      <c r="SUS51" s="126"/>
      <c r="SUT51" s="126"/>
      <c r="SUU51" s="126"/>
      <c r="SUV51" s="126"/>
      <c r="SUW51" s="126"/>
      <c r="SUX51" s="126"/>
      <c r="SUY51" s="126"/>
      <c r="SUZ51" s="126"/>
      <c r="SVA51" s="126"/>
      <c r="SVB51" s="126"/>
      <c r="SVC51" s="126"/>
      <c r="SVD51" s="126"/>
      <c r="SVE51" s="126"/>
      <c r="SVF51" s="126"/>
      <c r="SVG51" s="126"/>
      <c r="SVH51" s="126"/>
      <c r="SVI51" s="126"/>
      <c r="SVJ51" s="126"/>
      <c r="SVK51" s="126"/>
      <c r="SVL51" s="126"/>
      <c r="SVM51" s="126"/>
      <c r="SVN51" s="126"/>
      <c r="SVO51" s="126"/>
      <c r="SVP51" s="126"/>
      <c r="SVQ51" s="126"/>
      <c r="SVR51" s="126"/>
      <c r="SVS51" s="126"/>
      <c r="SVT51" s="126"/>
      <c r="SVU51" s="126"/>
      <c r="SVV51" s="126"/>
      <c r="SVW51" s="126"/>
      <c r="SVX51" s="126"/>
      <c r="SVY51" s="126"/>
      <c r="SVZ51" s="126"/>
      <c r="SWA51" s="126"/>
      <c r="SWB51" s="126"/>
      <c r="SWC51" s="126"/>
      <c r="SWD51" s="126"/>
      <c r="SWE51" s="126"/>
      <c r="SWF51" s="126"/>
      <c r="SWG51" s="126"/>
      <c r="SWH51" s="126"/>
      <c r="SWI51" s="126"/>
      <c r="SWJ51" s="126"/>
      <c r="SWK51" s="126"/>
      <c r="SWL51" s="126"/>
      <c r="SWM51" s="126"/>
      <c r="SWN51" s="126"/>
      <c r="SWO51" s="126"/>
      <c r="SWP51" s="126"/>
      <c r="SWQ51" s="126"/>
      <c r="SWR51" s="126"/>
      <c r="SWS51" s="126"/>
      <c r="SWT51" s="126"/>
      <c r="SWU51" s="126"/>
      <c r="SWV51" s="126"/>
      <c r="SWW51" s="126"/>
      <c r="SWX51" s="126"/>
      <c r="SWY51" s="126"/>
      <c r="SWZ51" s="126"/>
      <c r="SXA51" s="126"/>
      <c r="SXB51" s="126"/>
      <c r="SXC51" s="126"/>
      <c r="SXD51" s="126"/>
      <c r="SXE51" s="126"/>
      <c r="SXF51" s="126"/>
      <c r="SXG51" s="126"/>
      <c r="SXH51" s="126"/>
      <c r="SXI51" s="126"/>
      <c r="SXJ51" s="126"/>
      <c r="SXK51" s="126"/>
      <c r="SXL51" s="126"/>
      <c r="SXM51" s="126"/>
      <c r="SXN51" s="126"/>
      <c r="SXO51" s="126"/>
      <c r="SXP51" s="126"/>
      <c r="SXQ51" s="126"/>
      <c r="SXR51" s="126"/>
      <c r="SXS51" s="126"/>
      <c r="SXT51" s="126"/>
      <c r="SXU51" s="126"/>
      <c r="SXV51" s="126"/>
      <c r="SXW51" s="126"/>
      <c r="SXX51" s="126"/>
      <c r="SXY51" s="126"/>
      <c r="SXZ51" s="126"/>
      <c r="SYA51" s="126"/>
      <c r="SYB51" s="126"/>
      <c r="SYC51" s="126"/>
      <c r="SYD51" s="126"/>
      <c r="SYE51" s="126"/>
      <c r="SYF51" s="126"/>
      <c r="SYG51" s="126"/>
      <c r="SYH51" s="126"/>
      <c r="SYI51" s="126"/>
      <c r="SYJ51" s="126"/>
      <c r="SYK51" s="126"/>
      <c r="SYL51" s="126"/>
      <c r="SYM51" s="126"/>
      <c r="SYN51" s="126"/>
      <c r="SYO51" s="126"/>
      <c r="SYP51" s="126"/>
      <c r="SYQ51" s="126"/>
      <c r="SYR51" s="126"/>
      <c r="SYS51" s="126"/>
      <c r="SYT51" s="126"/>
      <c r="SYU51" s="126"/>
      <c r="SYV51" s="126"/>
      <c r="SYW51" s="126"/>
      <c r="SYX51" s="126"/>
      <c r="SYY51" s="126"/>
      <c r="SYZ51" s="126"/>
      <c r="SZA51" s="126"/>
      <c r="SZB51" s="126"/>
      <c r="SZC51" s="126"/>
      <c r="SZD51" s="126"/>
      <c r="SZE51" s="126"/>
      <c r="SZF51" s="126"/>
      <c r="SZG51" s="126"/>
      <c r="SZH51" s="126"/>
      <c r="SZI51" s="126"/>
      <c r="SZJ51" s="126"/>
      <c r="SZK51" s="126"/>
      <c r="SZL51" s="126"/>
      <c r="SZM51" s="126"/>
      <c r="SZN51" s="126"/>
      <c r="SZO51" s="126"/>
      <c r="SZP51" s="126"/>
      <c r="SZQ51" s="126"/>
      <c r="SZR51" s="126"/>
      <c r="SZS51" s="126"/>
      <c r="SZT51" s="126"/>
      <c r="SZU51" s="126"/>
      <c r="SZV51" s="126"/>
      <c r="SZW51" s="126"/>
      <c r="SZX51" s="126"/>
      <c r="SZY51" s="126"/>
      <c r="SZZ51" s="126"/>
      <c r="TAA51" s="126"/>
      <c r="TAB51" s="126"/>
      <c r="TAC51" s="126"/>
      <c r="TAD51" s="126"/>
      <c r="TAE51" s="126"/>
      <c r="TAF51" s="126"/>
      <c r="TAG51" s="126"/>
      <c r="TAH51" s="126"/>
      <c r="TAI51" s="126"/>
      <c r="TAJ51" s="126"/>
      <c r="TAK51" s="126"/>
      <c r="TAL51" s="126"/>
      <c r="TAM51" s="126"/>
      <c r="TAN51" s="126"/>
      <c r="TAO51" s="126"/>
      <c r="TAP51" s="126"/>
      <c r="TAQ51" s="126"/>
      <c r="TAR51" s="126"/>
      <c r="TAS51" s="126"/>
      <c r="TAT51" s="126"/>
      <c r="TAU51" s="126"/>
      <c r="TAV51" s="126"/>
      <c r="TAW51" s="126"/>
      <c r="TAX51" s="126"/>
      <c r="TAY51" s="126"/>
      <c r="TAZ51" s="126"/>
      <c r="TBA51" s="126"/>
      <c r="TBB51" s="126"/>
      <c r="TBC51" s="126"/>
      <c r="TBD51" s="126"/>
      <c r="TBE51" s="126"/>
      <c r="TBF51" s="126"/>
      <c r="TBG51" s="126"/>
      <c r="TBH51" s="126"/>
      <c r="TBI51" s="126"/>
      <c r="TBJ51" s="126"/>
      <c r="TBK51" s="126"/>
      <c r="TBL51" s="126"/>
      <c r="TBM51" s="126"/>
      <c r="TBN51" s="126"/>
      <c r="TBO51" s="126"/>
      <c r="TBP51" s="126"/>
      <c r="TBQ51" s="126"/>
      <c r="TBR51" s="126"/>
      <c r="TBS51" s="126"/>
      <c r="TBT51" s="126"/>
      <c r="TBU51" s="126"/>
      <c r="TBV51" s="126"/>
      <c r="TBW51" s="126"/>
      <c r="TBX51" s="126"/>
      <c r="TBY51" s="126"/>
      <c r="TBZ51" s="126"/>
      <c r="TCA51" s="126"/>
      <c r="TCB51" s="126"/>
      <c r="TCC51" s="126"/>
      <c r="TCD51" s="126"/>
      <c r="TCE51" s="126"/>
      <c r="TCF51" s="126"/>
      <c r="TCG51" s="126"/>
      <c r="TCH51" s="126"/>
      <c r="TCI51" s="126"/>
      <c r="TCJ51" s="126"/>
      <c r="TCK51" s="126"/>
      <c r="TCL51" s="126"/>
      <c r="TCM51" s="126"/>
      <c r="TCN51" s="126"/>
      <c r="TCO51" s="126"/>
      <c r="TCP51" s="126"/>
      <c r="TCQ51" s="126"/>
      <c r="TCR51" s="126"/>
      <c r="TCS51" s="126"/>
      <c r="TCT51" s="126"/>
      <c r="TCU51" s="126"/>
      <c r="TCV51" s="126"/>
      <c r="TCW51" s="126"/>
      <c r="TCX51" s="126"/>
      <c r="TCY51" s="126"/>
      <c r="TCZ51" s="126"/>
      <c r="TDA51" s="126"/>
      <c r="TDB51" s="126"/>
      <c r="TDC51" s="126"/>
      <c r="TDD51" s="126"/>
      <c r="TDE51" s="126"/>
      <c r="TDF51" s="126"/>
      <c r="TDG51" s="126"/>
      <c r="TDH51" s="126"/>
      <c r="TDI51" s="126"/>
      <c r="TDJ51" s="126"/>
      <c r="TDK51" s="126"/>
      <c r="TDL51" s="126"/>
      <c r="TDM51" s="126"/>
      <c r="TDN51" s="126"/>
      <c r="TDO51" s="126"/>
      <c r="TDP51" s="126"/>
      <c r="TDQ51" s="126"/>
      <c r="TDR51" s="126"/>
      <c r="TDS51" s="126"/>
      <c r="TDT51" s="126"/>
      <c r="TDU51" s="126"/>
      <c r="TDV51" s="126"/>
      <c r="TDW51" s="126"/>
      <c r="TDX51" s="126"/>
      <c r="TDY51" s="126"/>
      <c r="TDZ51" s="126"/>
      <c r="TEA51" s="126"/>
      <c r="TEB51" s="126"/>
      <c r="TEC51" s="126"/>
      <c r="TED51" s="126"/>
      <c r="TEE51" s="126"/>
      <c r="TEF51" s="126"/>
      <c r="TEG51" s="126"/>
      <c r="TEH51" s="126"/>
      <c r="TEI51" s="126"/>
      <c r="TEJ51" s="126"/>
      <c r="TEK51" s="126"/>
      <c r="TEL51" s="126"/>
      <c r="TEM51" s="126"/>
      <c r="TEN51" s="126"/>
      <c r="TEO51" s="126"/>
      <c r="TEP51" s="126"/>
      <c r="TEQ51" s="126"/>
      <c r="TER51" s="126"/>
      <c r="TES51" s="126"/>
      <c r="TET51" s="126"/>
      <c r="TEU51" s="126"/>
      <c r="TEV51" s="126"/>
      <c r="TEW51" s="126"/>
      <c r="TEX51" s="126"/>
      <c r="TEY51" s="126"/>
      <c r="TEZ51" s="126"/>
      <c r="TFA51" s="126"/>
      <c r="TFB51" s="126"/>
      <c r="TFC51" s="126"/>
      <c r="TFD51" s="126"/>
      <c r="TFE51" s="126"/>
      <c r="TFF51" s="126"/>
      <c r="TFG51" s="126"/>
      <c r="TFH51" s="126"/>
      <c r="TFI51" s="126"/>
      <c r="TFJ51" s="126"/>
      <c r="TFK51" s="126"/>
      <c r="TFL51" s="126"/>
      <c r="TFM51" s="126"/>
      <c r="TFN51" s="126"/>
      <c r="TFO51" s="126"/>
      <c r="TFP51" s="126"/>
      <c r="TFQ51" s="126"/>
      <c r="TFR51" s="126"/>
      <c r="TFS51" s="126"/>
      <c r="TFT51" s="126"/>
      <c r="TFU51" s="126"/>
      <c r="TFV51" s="126"/>
      <c r="TFW51" s="126"/>
      <c r="TFX51" s="126"/>
      <c r="TFY51" s="126"/>
      <c r="TFZ51" s="126"/>
      <c r="TGA51" s="126"/>
      <c r="TGB51" s="126"/>
      <c r="TGC51" s="126"/>
      <c r="TGD51" s="126"/>
      <c r="TGE51" s="126"/>
      <c r="TGF51" s="126"/>
      <c r="TGG51" s="126"/>
      <c r="TGH51" s="126"/>
      <c r="TGI51" s="126"/>
      <c r="TGJ51" s="126"/>
      <c r="TGK51" s="126"/>
      <c r="TGL51" s="126"/>
      <c r="TGM51" s="126"/>
      <c r="TGN51" s="126"/>
      <c r="TGO51" s="126"/>
      <c r="TGP51" s="126"/>
      <c r="TGQ51" s="126"/>
      <c r="TGR51" s="126"/>
      <c r="TGS51" s="126"/>
      <c r="TGT51" s="126"/>
      <c r="TGU51" s="126"/>
      <c r="TGV51" s="126"/>
      <c r="TGW51" s="126"/>
      <c r="TGX51" s="126"/>
      <c r="TGY51" s="126"/>
      <c r="TGZ51" s="126"/>
      <c r="THA51" s="126"/>
      <c r="THB51" s="126"/>
      <c r="THC51" s="126"/>
      <c r="THD51" s="126"/>
      <c r="THE51" s="126"/>
      <c r="THF51" s="126"/>
      <c r="THG51" s="126"/>
      <c r="THH51" s="126"/>
      <c r="THI51" s="126"/>
      <c r="THJ51" s="126"/>
      <c r="THK51" s="126"/>
      <c r="THL51" s="126"/>
      <c r="THM51" s="126"/>
      <c r="THN51" s="126"/>
      <c r="THO51" s="126"/>
      <c r="THP51" s="126"/>
      <c r="THQ51" s="126"/>
      <c r="THR51" s="126"/>
      <c r="THS51" s="126"/>
      <c r="THT51" s="126"/>
      <c r="THU51" s="126"/>
      <c r="THV51" s="126"/>
      <c r="THW51" s="126"/>
      <c r="THX51" s="126"/>
      <c r="THY51" s="126"/>
      <c r="THZ51" s="126"/>
      <c r="TIA51" s="126"/>
      <c r="TIB51" s="126"/>
      <c r="TIC51" s="126"/>
      <c r="TID51" s="126"/>
      <c r="TIE51" s="126"/>
      <c r="TIF51" s="126"/>
      <c r="TIG51" s="126"/>
      <c r="TIH51" s="126"/>
      <c r="TII51" s="126"/>
      <c r="TIJ51" s="126"/>
      <c r="TIK51" s="126"/>
      <c r="TIL51" s="126"/>
      <c r="TIM51" s="126"/>
      <c r="TIN51" s="126"/>
      <c r="TIO51" s="126"/>
      <c r="TIP51" s="126"/>
      <c r="TIQ51" s="126"/>
      <c r="TIR51" s="126"/>
      <c r="TIS51" s="126"/>
      <c r="TIT51" s="126"/>
      <c r="TIU51" s="126"/>
      <c r="TIV51" s="126"/>
      <c r="TIW51" s="126"/>
      <c r="TIX51" s="126"/>
      <c r="TIY51" s="126"/>
      <c r="TIZ51" s="126"/>
      <c r="TJA51" s="126"/>
      <c r="TJB51" s="126"/>
      <c r="TJC51" s="126"/>
      <c r="TJD51" s="126"/>
      <c r="TJE51" s="126"/>
      <c r="TJF51" s="126"/>
      <c r="TJG51" s="126"/>
      <c r="TJH51" s="126"/>
      <c r="TJI51" s="126"/>
      <c r="TJJ51" s="126"/>
      <c r="TJK51" s="126"/>
      <c r="TJL51" s="126"/>
      <c r="TJM51" s="126"/>
      <c r="TJN51" s="126"/>
      <c r="TJO51" s="126"/>
      <c r="TJP51" s="126"/>
      <c r="TJQ51" s="126"/>
      <c r="TJR51" s="126"/>
      <c r="TJS51" s="126"/>
      <c r="TJT51" s="126"/>
      <c r="TJU51" s="126"/>
      <c r="TJV51" s="126"/>
      <c r="TJW51" s="126"/>
      <c r="TJX51" s="126"/>
      <c r="TJY51" s="126"/>
      <c r="TJZ51" s="126"/>
      <c r="TKA51" s="126"/>
      <c r="TKB51" s="126"/>
      <c r="TKC51" s="126"/>
      <c r="TKD51" s="126"/>
      <c r="TKE51" s="126"/>
      <c r="TKF51" s="126"/>
      <c r="TKG51" s="126"/>
      <c r="TKH51" s="126"/>
      <c r="TKI51" s="126"/>
      <c r="TKJ51" s="126"/>
      <c r="TKK51" s="126"/>
      <c r="TKL51" s="126"/>
      <c r="TKM51" s="126"/>
      <c r="TKN51" s="126"/>
      <c r="TKO51" s="126"/>
      <c r="TKP51" s="126"/>
      <c r="TKQ51" s="126"/>
      <c r="TKR51" s="126"/>
      <c r="TKS51" s="126"/>
      <c r="TKT51" s="126"/>
      <c r="TKU51" s="126"/>
      <c r="TKV51" s="126"/>
      <c r="TKW51" s="126"/>
      <c r="TKX51" s="126"/>
      <c r="TKY51" s="126"/>
      <c r="TKZ51" s="126"/>
      <c r="TLA51" s="126"/>
      <c r="TLB51" s="126"/>
      <c r="TLC51" s="126"/>
      <c r="TLD51" s="126"/>
      <c r="TLE51" s="126"/>
      <c r="TLF51" s="126"/>
      <c r="TLG51" s="126"/>
      <c r="TLH51" s="126"/>
      <c r="TLI51" s="126"/>
      <c r="TLJ51" s="126"/>
      <c r="TLK51" s="126"/>
      <c r="TLL51" s="126"/>
      <c r="TLM51" s="126"/>
      <c r="TLN51" s="126"/>
      <c r="TLO51" s="126"/>
      <c r="TLP51" s="126"/>
      <c r="TLQ51" s="126"/>
      <c r="TLR51" s="126"/>
      <c r="TLS51" s="126"/>
      <c r="TLT51" s="126"/>
      <c r="TLU51" s="126"/>
      <c r="TLV51" s="126"/>
      <c r="TLW51" s="126"/>
      <c r="TLX51" s="126"/>
      <c r="TLY51" s="126"/>
      <c r="TLZ51" s="126"/>
      <c r="TMA51" s="126"/>
      <c r="TMB51" s="126"/>
      <c r="TMC51" s="126"/>
      <c r="TMD51" s="126"/>
      <c r="TME51" s="126"/>
      <c r="TMF51" s="126"/>
      <c r="TMG51" s="126"/>
      <c r="TMH51" s="126"/>
      <c r="TMI51" s="126"/>
      <c r="TMJ51" s="126"/>
      <c r="TMK51" s="126"/>
      <c r="TML51" s="126"/>
      <c r="TMM51" s="126"/>
      <c r="TMN51" s="126"/>
      <c r="TMO51" s="126"/>
      <c r="TMP51" s="126"/>
      <c r="TMQ51" s="126"/>
      <c r="TMR51" s="126"/>
      <c r="TMS51" s="126"/>
      <c r="TMT51" s="126"/>
      <c r="TMU51" s="126"/>
      <c r="TMV51" s="126"/>
      <c r="TMW51" s="126"/>
      <c r="TMX51" s="126"/>
      <c r="TMY51" s="126"/>
      <c r="TMZ51" s="126"/>
      <c r="TNA51" s="126"/>
      <c r="TNB51" s="126"/>
      <c r="TNC51" s="126"/>
      <c r="TND51" s="126"/>
      <c r="TNE51" s="126"/>
      <c r="TNF51" s="126"/>
      <c r="TNG51" s="126"/>
      <c r="TNH51" s="126"/>
      <c r="TNI51" s="126"/>
      <c r="TNJ51" s="126"/>
      <c r="TNK51" s="126"/>
      <c r="TNL51" s="126"/>
      <c r="TNM51" s="126"/>
      <c r="TNN51" s="126"/>
      <c r="TNO51" s="126"/>
      <c r="TNP51" s="126"/>
      <c r="TNQ51" s="126"/>
      <c r="TNR51" s="126"/>
      <c r="TNS51" s="126"/>
      <c r="TNT51" s="126"/>
      <c r="TNU51" s="126"/>
      <c r="TNV51" s="126"/>
      <c r="TNW51" s="126"/>
      <c r="TNX51" s="126"/>
      <c r="TNY51" s="126"/>
      <c r="TNZ51" s="126"/>
      <c r="TOA51" s="126"/>
      <c r="TOB51" s="126"/>
      <c r="TOC51" s="126"/>
      <c r="TOD51" s="126"/>
      <c r="TOE51" s="126"/>
      <c r="TOF51" s="126"/>
      <c r="TOG51" s="126"/>
      <c r="TOH51" s="126"/>
      <c r="TOI51" s="126"/>
      <c r="TOJ51" s="126"/>
      <c r="TOK51" s="126"/>
      <c r="TOL51" s="126"/>
      <c r="TOM51" s="126"/>
      <c r="TON51" s="126"/>
      <c r="TOO51" s="126"/>
      <c r="TOP51" s="126"/>
      <c r="TOQ51" s="126"/>
      <c r="TOR51" s="126"/>
      <c r="TOS51" s="126"/>
      <c r="TOT51" s="126"/>
      <c r="TOU51" s="126"/>
      <c r="TOV51" s="126"/>
      <c r="TOW51" s="126"/>
      <c r="TOX51" s="126"/>
      <c r="TOY51" s="126"/>
      <c r="TOZ51" s="126"/>
      <c r="TPA51" s="126"/>
      <c r="TPB51" s="126"/>
      <c r="TPC51" s="126"/>
      <c r="TPD51" s="126"/>
      <c r="TPE51" s="126"/>
      <c r="TPF51" s="126"/>
      <c r="TPG51" s="126"/>
      <c r="TPH51" s="126"/>
      <c r="TPI51" s="126"/>
      <c r="TPJ51" s="126"/>
      <c r="TPK51" s="126"/>
      <c r="TPL51" s="126"/>
      <c r="TPM51" s="126"/>
      <c r="TPN51" s="126"/>
      <c r="TPO51" s="126"/>
      <c r="TPP51" s="126"/>
      <c r="TPQ51" s="126"/>
      <c r="TPR51" s="126"/>
      <c r="TPS51" s="126"/>
      <c r="TPT51" s="126"/>
      <c r="TPU51" s="126"/>
      <c r="TPV51" s="126"/>
      <c r="TPW51" s="126"/>
      <c r="TPX51" s="126"/>
      <c r="TPY51" s="126"/>
      <c r="TPZ51" s="126"/>
      <c r="TQA51" s="126"/>
      <c r="TQB51" s="126"/>
      <c r="TQC51" s="126"/>
      <c r="TQD51" s="126"/>
      <c r="TQE51" s="126"/>
      <c r="TQF51" s="126"/>
      <c r="TQG51" s="126"/>
      <c r="TQH51" s="126"/>
      <c r="TQI51" s="126"/>
      <c r="TQJ51" s="126"/>
      <c r="TQK51" s="126"/>
      <c r="TQL51" s="126"/>
      <c r="TQM51" s="126"/>
      <c r="TQN51" s="126"/>
      <c r="TQO51" s="126"/>
      <c r="TQP51" s="126"/>
      <c r="TQQ51" s="126"/>
      <c r="TQR51" s="126"/>
      <c r="TQS51" s="126"/>
      <c r="TQT51" s="126"/>
      <c r="TQU51" s="126"/>
      <c r="TQV51" s="126"/>
      <c r="TQW51" s="126"/>
      <c r="TQX51" s="126"/>
      <c r="TQY51" s="126"/>
      <c r="TQZ51" s="126"/>
      <c r="TRA51" s="126"/>
      <c r="TRB51" s="126"/>
      <c r="TRC51" s="126"/>
      <c r="TRD51" s="126"/>
      <c r="TRE51" s="126"/>
      <c r="TRF51" s="126"/>
      <c r="TRG51" s="126"/>
      <c r="TRH51" s="126"/>
      <c r="TRI51" s="126"/>
      <c r="TRJ51" s="126"/>
      <c r="TRK51" s="126"/>
      <c r="TRL51" s="126"/>
      <c r="TRM51" s="126"/>
      <c r="TRN51" s="126"/>
      <c r="TRO51" s="126"/>
      <c r="TRP51" s="126"/>
      <c r="TRQ51" s="126"/>
      <c r="TRR51" s="126"/>
      <c r="TRS51" s="126"/>
      <c r="TRT51" s="126"/>
      <c r="TRU51" s="126"/>
      <c r="TRV51" s="126"/>
      <c r="TRW51" s="126"/>
      <c r="TRX51" s="126"/>
      <c r="TRY51" s="126"/>
      <c r="TRZ51" s="126"/>
      <c r="TSA51" s="126"/>
      <c r="TSB51" s="126"/>
      <c r="TSC51" s="126"/>
      <c r="TSD51" s="126"/>
      <c r="TSE51" s="126"/>
      <c r="TSF51" s="126"/>
      <c r="TSG51" s="126"/>
      <c r="TSH51" s="126"/>
      <c r="TSI51" s="126"/>
      <c r="TSJ51" s="126"/>
      <c r="TSK51" s="126"/>
      <c r="TSL51" s="126"/>
      <c r="TSM51" s="126"/>
      <c r="TSN51" s="126"/>
      <c r="TSO51" s="126"/>
      <c r="TSP51" s="126"/>
      <c r="TSQ51" s="126"/>
      <c r="TSR51" s="126"/>
      <c r="TSS51" s="126"/>
      <c r="TST51" s="126"/>
      <c r="TSU51" s="126"/>
      <c r="TSV51" s="126"/>
      <c r="TSW51" s="126"/>
      <c r="TSX51" s="126"/>
      <c r="TSY51" s="126"/>
      <c r="TSZ51" s="126"/>
      <c r="TTA51" s="126"/>
      <c r="TTB51" s="126"/>
      <c r="TTC51" s="126"/>
      <c r="TTD51" s="126"/>
      <c r="TTE51" s="126"/>
      <c r="TTF51" s="126"/>
      <c r="TTG51" s="126"/>
      <c r="TTH51" s="126"/>
      <c r="TTI51" s="126"/>
      <c r="TTJ51" s="126"/>
      <c r="TTK51" s="126"/>
      <c r="TTL51" s="126"/>
      <c r="TTM51" s="126"/>
      <c r="TTN51" s="126"/>
      <c r="TTO51" s="126"/>
      <c r="TTP51" s="126"/>
      <c r="TTQ51" s="126"/>
      <c r="TTR51" s="126"/>
      <c r="TTS51" s="126"/>
      <c r="TTT51" s="126"/>
      <c r="TTU51" s="126"/>
      <c r="TTV51" s="126"/>
      <c r="TTW51" s="126"/>
      <c r="TTX51" s="126"/>
      <c r="TTY51" s="126"/>
      <c r="TTZ51" s="126"/>
      <c r="TUA51" s="126"/>
      <c r="TUB51" s="126"/>
      <c r="TUC51" s="126"/>
      <c r="TUD51" s="126"/>
      <c r="TUE51" s="126"/>
      <c r="TUF51" s="126"/>
      <c r="TUG51" s="126"/>
      <c r="TUH51" s="126"/>
      <c r="TUI51" s="126"/>
      <c r="TUJ51" s="126"/>
      <c r="TUK51" s="126"/>
      <c r="TUL51" s="126"/>
      <c r="TUM51" s="126"/>
      <c r="TUN51" s="126"/>
      <c r="TUO51" s="126"/>
      <c r="TUP51" s="126"/>
      <c r="TUQ51" s="126"/>
      <c r="TUR51" s="126"/>
      <c r="TUS51" s="126"/>
      <c r="TUT51" s="126"/>
      <c r="TUU51" s="126"/>
      <c r="TUV51" s="126"/>
      <c r="TUW51" s="126"/>
      <c r="TUX51" s="126"/>
      <c r="TUY51" s="126"/>
      <c r="TUZ51" s="126"/>
      <c r="TVA51" s="126"/>
      <c r="TVB51" s="126"/>
      <c r="TVC51" s="126"/>
      <c r="TVD51" s="126"/>
      <c r="TVE51" s="126"/>
      <c r="TVF51" s="126"/>
      <c r="TVG51" s="126"/>
      <c r="TVH51" s="126"/>
      <c r="TVI51" s="126"/>
      <c r="TVJ51" s="126"/>
      <c r="TVK51" s="126"/>
      <c r="TVL51" s="126"/>
      <c r="TVM51" s="126"/>
      <c r="TVN51" s="126"/>
      <c r="TVO51" s="126"/>
      <c r="TVP51" s="126"/>
      <c r="TVQ51" s="126"/>
      <c r="TVR51" s="126"/>
      <c r="TVS51" s="126"/>
      <c r="TVT51" s="126"/>
      <c r="TVU51" s="126"/>
      <c r="TVV51" s="126"/>
      <c r="TVW51" s="126"/>
      <c r="TVX51" s="126"/>
      <c r="TVY51" s="126"/>
      <c r="TVZ51" s="126"/>
      <c r="TWA51" s="126"/>
      <c r="TWB51" s="126"/>
      <c r="TWC51" s="126"/>
      <c r="TWD51" s="126"/>
      <c r="TWE51" s="126"/>
      <c r="TWF51" s="126"/>
      <c r="TWG51" s="126"/>
      <c r="TWH51" s="126"/>
      <c r="TWI51" s="126"/>
      <c r="TWJ51" s="126"/>
      <c r="TWK51" s="126"/>
      <c r="TWL51" s="126"/>
      <c r="TWM51" s="126"/>
      <c r="TWN51" s="126"/>
      <c r="TWO51" s="126"/>
      <c r="TWP51" s="126"/>
      <c r="TWQ51" s="126"/>
      <c r="TWR51" s="126"/>
      <c r="TWS51" s="126"/>
      <c r="TWT51" s="126"/>
      <c r="TWU51" s="126"/>
      <c r="TWV51" s="126"/>
      <c r="TWW51" s="126"/>
      <c r="TWX51" s="126"/>
      <c r="TWY51" s="126"/>
      <c r="TWZ51" s="126"/>
      <c r="TXA51" s="126"/>
      <c r="TXB51" s="126"/>
      <c r="TXC51" s="126"/>
      <c r="TXD51" s="126"/>
      <c r="TXE51" s="126"/>
      <c r="TXF51" s="126"/>
      <c r="TXG51" s="126"/>
      <c r="TXH51" s="126"/>
      <c r="TXI51" s="126"/>
      <c r="TXJ51" s="126"/>
      <c r="TXK51" s="126"/>
      <c r="TXL51" s="126"/>
      <c r="TXM51" s="126"/>
      <c r="TXN51" s="126"/>
      <c r="TXO51" s="126"/>
      <c r="TXP51" s="126"/>
      <c r="TXQ51" s="126"/>
      <c r="TXR51" s="126"/>
      <c r="TXS51" s="126"/>
      <c r="TXT51" s="126"/>
      <c r="TXU51" s="126"/>
      <c r="TXV51" s="126"/>
      <c r="TXW51" s="126"/>
      <c r="TXX51" s="126"/>
      <c r="TXY51" s="126"/>
      <c r="TXZ51" s="126"/>
      <c r="TYA51" s="126"/>
      <c r="TYB51" s="126"/>
      <c r="TYC51" s="126"/>
      <c r="TYD51" s="126"/>
      <c r="TYE51" s="126"/>
      <c r="TYF51" s="126"/>
      <c r="TYG51" s="126"/>
      <c r="TYH51" s="126"/>
      <c r="TYI51" s="126"/>
      <c r="TYJ51" s="126"/>
      <c r="TYK51" s="126"/>
      <c r="TYL51" s="126"/>
      <c r="TYM51" s="126"/>
      <c r="TYN51" s="126"/>
      <c r="TYO51" s="126"/>
      <c r="TYP51" s="126"/>
      <c r="TYQ51" s="126"/>
      <c r="TYR51" s="126"/>
      <c r="TYS51" s="126"/>
      <c r="TYT51" s="126"/>
      <c r="TYU51" s="126"/>
      <c r="TYV51" s="126"/>
      <c r="TYW51" s="126"/>
      <c r="TYX51" s="126"/>
      <c r="TYY51" s="126"/>
      <c r="TYZ51" s="126"/>
      <c r="TZA51" s="126"/>
      <c r="TZB51" s="126"/>
      <c r="TZC51" s="126"/>
      <c r="TZD51" s="126"/>
      <c r="TZE51" s="126"/>
      <c r="TZF51" s="126"/>
      <c r="TZG51" s="126"/>
      <c r="TZH51" s="126"/>
      <c r="TZI51" s="126"/>
      <c r="TZJ51" s="126"/>
      <c r="TZK51" s="126"/>
      <c r="TZL51" s="126"/>
      <c r="TZM51" s="126"/>
      <c r="TZN51" s="126"/>
      <c r="TZO51" s="126"/>
      <c r="TZP51" s="126"/>
      <c r="TZQ51" s="126"/>
      <c r="TZR51" s="126"/>
      <c r="TZS51" s="126"/>
      <c r="TZT51" s="126"/>
      <c r="TZU51" s="126"/>
      <c r="TZV51" s="126"/>
      <c r="TZW51" s="126"/>
      <c r="TZX51" s="126"/>
      <c r="TZY51" s="126"/>
      <c r="TZZ51" s="126"/>
      <c r="UAA51" s="126"/>
      <c r="UAB51" s="126"/>
      <c r="UAC51" s="126"/>
      <c r="UAD51" s="126"/>
      <c r="UAE51" s="126"/>
      <c r="UAF51" s="126"/>
      <c r="UAG51" s="126"/>
      <c r="UAH51" s="126"/>
      <c r="UAI51" s="126"/>
      <c r="UAJ51" s="126"/>
      <c r="UAK51" s="126"/>
      <c r="UAL51" s="126"/>
      <c r="UAM51" s="126"/>
      <c r="UAN51" s="126"/>
      <c r="UAO51" s="126"/>
      <c r="UAP51" s="126"/>
      <c r="UAQ51" s="126"/>
      <c r="UAR51" s="126"/>
      <c r="UAS51" s="126"/>
      <c r="UAT51" s="126"/>
      <c r="UAU51" s="126"/>
      <c r="UAV51" s="126"/>
      <c r="UAW51" s="126"/>
      <c r="UAX51" s="126"/>
      <c r="UAY51" s="126"/>
      <c r="UAZ51" s="126"/>
      <c r="UBA51" s="126"/>
      <c r="UBB51" s="126"/>
      <c r="UBC51" s="126"/>
      <c r="UBD51" s="126"/>
      <c r="UBE51" s="126"/>
      <c r="UBF51" s="126"/>
      <c r="UBG51" s="126"/>
      <c r="UBH51" s="126"/>
      <c r="UBI51" s="126"/>
      <c r="UBJ51" s="126"/>
      <c r="UBK51" s="126"/>
      <c r="UBL51" s="126"/>
      <c r="UBM51" s="126"/>
      <c r="UBN51" s="126"/>
      <c r="UBO51" s="126"/>
      <c r="UBP51" s="126"/>
      <c r="UBQ51" s="126"/>
      <c r="UBR51" s="126"/>
      <c r="UBS51" s="126"/>
      <c r="UBT51" s="126"/>
      <c r="UBU51" s="126"/>
      <c r="UBV51" s="126"/>
      <c r="UBW51" s="126"/>
      <c r="UBX51" s="126"/>
      <c r="UBY51" s="126"/>
      <c r="UBZ51" s="126"/>
      <c r="UCA51" s="126"/>
      <c r="UCB51" s="126"/>
      <c r="UCC51" s="126"/>
      <c r="UCD51" s="126"/>
      <c r="UCE51" s="126"/>
      <c r="UCF51" s="126"/>
      <c r="UCG51" s="126"/>
      <c r="UCH51" s="126"/>
      <c r="UCI51" s="126"/>
      <c r="UCJ51" s="126"/>
      <c r="UCK51" s="126"/>
      <c r="UCL51" s="126"/>
      <c r="UCM51" s="126"/>
      <c r="UCN51" s="126"/>
      <c r="UCO51" s="126"/>
      <c r="UCP51" s="126"/>
      <c r="UCQ51" s="126"/>
      <c r="UCR51" s="126"/>
      <c r="UCS51" s="126"/>
      <c r="UCT51" s="126"/>
      <c r="UCU51" s="126"/>
      <c r="UCV51" s="126"/>
      <c r="UCW51" s="126"/>
      <c r="UCX51" s="126"/>
      <c r="UCY51" s="126"/>
      <c r="UCZ51" s="126"/>
      <c r="UDA51" s="126"/>
      <c r="UDB51" s="126"/>
      <c r="UDC51" s="126"/>
      <c r="UDD51" s="126"/>
      <c r="UDE51" s="126"/>
      <c r="UDF51" s="126"/>
      <c r="UDG51" s="126"/>
      <c r="UDH51" s="126"/>
      <c r="UDI51" s="126"/>
      <c r="UDJ51" s="126"/>
      <c r="UDK51" s="126"/>
      <c r="UDL51" s="126"/>
      <c r="UDM51" s="126"/>
      <c r="UDN51" s="126"/>
      <c r="UDO51" s="126"/>
      <c r="UDP51" s="126"/>
      <c r="UDQ51" s="126"/>
      <c r="UDR51" s="126"/>
      <c r="UDS51" s="126"/>
      <c r="UDT51" s="126"/>
      <c r="UDU51" s="126"/>
      <c r="UDV51" s="126"/>
      <c r="UDW51" s="126"/>
      <c r="UDX51" s="126"/>
      <c r="UDY51" s="126"/>
      <c r="UDZ51" s="126"/>
      <c r="UEA51" s="126"/>
      <c r="UEB51" s="126"/>
      <c r="UEC51" s="126"/>
      <c r="UED51" s="126"/>
      <c r="UEE51" s="126"/>
      <c r="UEF51" s="126"/>
      <c r="UEG51" s="126"/>
      <c r="UEH51" s="126"/>
      <c r="UEI51" s="126"/>
      <c r="UEJ51" s="126"/>
      <c r="UEK51" s="126"/>
      <c r="UEL51" s="126"/>
      <c r="UEM51" s="126"/>
      <c r="UEN51" s="126"/>
      <c r="UEO51" s="126"/>
      <c r="UEP51" s="126"/>
      <c r="UEQ51" s="126"/>
      <c r="UER51" s="126"/>
      <c r="UES51" s="126"/>
      <c r="UET51" s="126"/>
      <c r="UEU51" s="126"/>
      <c r="UEV51" s="126"/>
      <c r="UEW51" s="126"/>
      <c r="UEX51" s="126"/>
      <c r="UEY51" s="126"/>
      <c r="UEZ51" s="126"/>
      <c r="UFA51" s="126"/>
      <c r="UFB51" s="126"/>
      <c r="UFC51" s="126"/>
      <c r="UFD51" s="126"/>
      <c r="UFE51" s="126"/>
      <c r="UFF51" s="126"/>
      <c r="UFG51" s="126"/>
      <c r="UFH51" s="126"/>
      <c r="UFI51" s="126"/>
      <c r="UFJ51" s="126"/>
      <c r="UFK51" s="126"/>
      <c r="UFL51" s="126"/>
      <c r="UFM51" s="126"/>
      <c r="UFN51" s="126"/>
      <c r="UFO51" s="126"/>
      <c r="UFP51" s="126"/>
      <c r="UFQ51" s="126"/>
      <c r="UFR51" s="126"/>
      <c r="UFS51" s="126"/>
      <c r="UFT51" s="126"/>
      <c r="UFU51" s="126"/>
      <c r="UFV51" s="126"/>
      <c r="UFW51" s="126"/>
      <c r="UFX51" s="126"/>
      <c r="UFY51" s="126"/>
      <c r="UFZ51" s="126"/>
      <c r="UGA51" s="126"/>
      <c r="UGB51" s="126"/>
      <c r="UGC51" s="126"/>
      <c r="UGD51" s="126"/>
      <c r="UGE51" s="126"/>
      <c r="UGF51" s="126"/>
      <c r="UGG51" s="126"/>
      <c r="UGH51" s="126"/>
      <c r="UGI51" s="126"/>
      <c r="UGJ51" s="126"/>
      <c r="UGK51" s="126"/>
      <c r="UGL51" s="126"/>
      <c r="UGM51" s="126"/>
      <c r="UGN51" s="126"/>
      <c r="UGO51" s="126"/>
      <c r="UGP51" s="126"/>
      <c r="UGQ51" s="126"/>
      <c r="UGR51" s="126"/>
      <c r="UGS51" s="126"/>
      <c r="UGT51" s="126"/>
      <c r="UGU51" s="126"/>
      <c r="UGV51" s="126"/>
      <c r="UGW51" s="126"/>
      <c r="UGX51" s="126"/>
      <c r="UGY51" s="126"/>
      <c r="UGZ51" s="126"/>
      <c r="UHA51" s="126"/>
      <c r="UHB51" s="126"/>
      <c r="UHC51" s="126"/>
      <c r="UHD51" s="126"/>
      <c r="UHE51" s="126"/>
      <c r="UHF51" s="126"/>
      <c r="UHG51" s="126"/>
      <c r="UHH51" s="126"/>
      <c r="UHI51" s="126"/>
      <c r="UHJ51" s="126"/>
      <c r="UHK51" s="126"/>
      <c r="UHL51" s="126"/>
      <c r="UHM51" s="126"/>
      <c r="UHN51" s="126"/>
      <c r="UHO51" s="126"/>
      <c r="UHP51" s="126"/>
      <c r="UHQ51" s="126"/>
      <c r="UHR51" s="126"/>
      <c r="UHS51" s="126"/>
      <c r="UHT51" s="126"/>
      <c r="UHU51" s="126"/>
      <c r="UHV51" s="126"/>
      <c r="UHW51" s="126"/>
      <c r="UHX51" s="126"/>
      <c r="UHY51" s="126"/>
      <c r="UHZ51" s="126"/>
      <c r="UIA51" s="126"/>
      <c r="UIB51" s="126"/>
      <c r="UIC51" s="126"/>
      <c r="UID51" s="126"/>
      <c r="UIE51" s="126"/>
      <c r="UIF51" s="126"/>
      <c r="UIG51" s="126"/>
      <c r="UIH51" s="126"/>
      <c r="UII51" s="126"/>
      <c r="UIJ51" s="126"/>
      <c r="UIK51" s="126"/>
      <c r="UIL51" s="126"/>
      <c r="UIM51" s="126"/>
      <c r="UIN51" s="126"/>
      <c r="UIO51" s="126"/>
      <c r="UIP51" s="126"/>
      <c r="UIQ51" s="126"/>
      <c r="UIR51" s="126"/>
      <c r="UIS51" s="126"/>
      <c r="UIT51" s="126"/>
      <c r="UIU51" s="126"/>
      <c r="UIV51" s="126"/>
      <c r="UIW51" s="126"/>
      <c r="UIX51" s="126"/>
      <c r="UIY51" s="126"/>
      <c r="UIZ51" s="126"/>
      <c r="UJA51" s="126"/>
      <c r="UJB51" s="126"/>
      <c r="UJC51" s="126"/>
      <c r="UJD51" s="126"/>
      <c r="UJE51" s="126"/>
      <c r="UJF51" s="126"/>
      <c r="UJG51" s="126"/>
      <c r="UJH51" s="126"/>
      <c r="UJI51" s="126"/>
      <c r="UJJ51" s="126"/>
      <c r="UJK51" s="126"/>
      <c r="UJL51" s="126"/>
      <c r="UJM51" s="126"/>
      <c r="UJN51" s="126"/>
      <c r="UJO51" s="126"/>
      <c r="UJP51" s="126"/>
      <c r="UJQ51" s="126"/>
      <c r="UJR51" s="126"/>
      <c r="UJS51" s="126"/>
      <c r="UJT51" s="126"/>
      <c r="UJU51" s="126"/>
      <c r="UJV51" s="126"/>
      <c r="UJW51" s="126"/>
      <c r="UJX51" s="126"/>
      <c r="UJY51" s="126"/>
      <c r="UJZ51" s="126"/>
      <c r="UKA51" s="126"/>
      <c r="UKB51" s="126"/>
      <c r="UKC51" s="126"/>
      <c r="UKD51" s="126"/>
      <c r="UKE51" s="126"/>
      <c r="UKF51" s="126"/>
      <c r="UKG51" s="126"/>
      <c r="UKH51" s="126"/>
      <c r="UKI51" s="126"/>
      <c r="UKJ51" s="126"/>
      <c r="UKK51" s="126"/>
      <c r="UKL51" s="126"/>
      <c r="UKM51" s="126"/>
      <c r="UKN51" s="126"/>
      <c r="UKO51" s="126"/>
      <c r="UKP51" s="126"/>
      <c r="UKQ51" s="126"/>
      <c r="UKR51" s="126"/>
      <c r="UKS51" s="126"/>
      <c r="UKT51" s="126"/>
      <c r="UKU51" s="126"/>
      <c r="UKV51" s="126"/>
      <c r="UKW51" s="126"/>
      <c r="UKX51" s="126"/>
      <c r="UKY51" s="126"/>
      <c r="UKZ51" s="126"/>
      <c r="ULA51" s="126"/>
      <c r="ULB51" s="126"/>
      <c r="ULC51" s="126"/>
      <c r="ULD51" s="126"/>
      <c r="ULE51" s="126"/>
      <c r="ULF51" s="126"/>
      <c r="ULG51" s="126"/>
      <c r="ULH51" s="126"/>
      <c r="ULI51" s="126"/>
      <c r="ULJ51" s="126"/>
      <c r="ULK51" s="126"/>
      <c r="ULL51" s="126"/>
      <c r="ULM51" s="126"/>
      <c r="ULN51" s="126"/>
      <c r="ULO51" s="126"/>
      <c r="ULP51" s="126"/>
      <c r="ULQ51" s="126"/>
      <c r="ULR51" s="126"/>
      <c r="ULS51" s="126"/>
      <c r="ULT51" s="126"/>
      <c r="ULU51" s="126"/>
      <c r="ULV51" s="126"/>
      <c r="ULW51" s="126"/>
      <c r="ULX51" s="126"/>
      <c r="ULY51" s="126"/>
      <c r="ULZ51" s="126"/>
      <c r="UMA51" s="126"/>
      <c r="UMB51" s="126"/>
      <c r="UMC51" s="126"/>
      <c r="UMD51" s="126"/>
      <c r="UME51" s="126"/>
      <c r="UMF51" s="126"/>
      <c r="UMG51" s="126"/>
      <c r="UMH51" s="126"/>
      <c r="UMI51" s="126"/>
      <c r="UMJ51" s="126"/>
      <c r="UMK51" s="126"/>
      <c r="UML51" s="126"/>
      <c r="UMM51" s="126"/>
      <c r="UMN51" s="126"/>
      <c r="UMO51" s="126"/>
      <c r="UMP51" s="126"/>
      <c r="UMQ51" s="126"/>
      <c r="UMR51" s="126"/>
      <c r="UMS51" s="126"/>
      <c r="UMT51" s="126"/>
      <c r="UMU51" s="126"/>
      <c r="UMV51" s="126"/>
      <c r="UMW51" s="126"/>
      <c r="UMX51" s="126"/>
      <c r="UMY51" s="126"/>
      <c r="UMZ51" s="126"/>
      <c r="UNA51" s="126"/>
      <c r="UNB51" s="126"/>
      <c r="UNC51" s="126"/>
      <c r="UND51" s="126"/>
      <c r="UNE51" s="126"/>
      <c r="UNF51" s="126"/>
      <c r="UNG51" s="126"/>
      <c r="UNH51" s="126"/>
      <c r="UNI51" s="126"/>
      <c r="UNJ51" s="126"/>
      <c r="UNK51" s="126"/>
      <c r="UNL51" s="126"/>
      <c r="UNM51" s="126"/>
      <c r="UNN51" s="126"/>
      <c r="UNO51" s="126"/>
      <c r="UNP51" s="126"/>
      <c r="UNQ51" s="126"/>
      <c r="UNR51" s="126"/>
      <c r="UNS51" s="126"/>
      <c r="UNT51" s="126"/>
      <c r="UNU51" s="126"/>
      <c r="UNV51" s="126"/>
      <c r="UNW51" s="126"/>
      <c r="UNX51" s="126"/>
      <c r="UNY51" s="126"/>
      <c r="UNZ51" s="126"/>
      <c r="UOA51" s="126"/>
      <c r="UOB51" s="126"/>
      <c r="UOC51" s="126"/>
      <c r="UOD51" s="126"/>
      <c r="UOE51" s="126"/>
      <c r="UOF51" s="126"/>
      <c r="UOG51" s="126"/>
      <c r="UOH51" s="126"/>
      <c r="UOI51" s="126"/>
      <c r="UOJ51" s="126"/>
      <c r="UOK51" s="126"/>
      <c r="UOL51" s="126"/>
      <c r="UOM51" s="126"/>
      <c r="UON51" s="126"/>
      <c r="UOO51" s="126"/>
      <c r="UOP51" s="126"/>
      <c r="UOQ51" s="126"/>
      <c r="UOR51" s="126"/>
      <c r="UOS51" s="126"/>
      <c r="UOT51" s="126"/>
      <c r="UOU51" s="126"/>
      <c r="UOV51" s="126"/>
      <c r="UOW51" s="126"/>
      <c r="UOX51" s="126"/>
      <c r="UOY51" s="126"/>
      <c r="UOZ51" s="126"/>
      <c r="UPA51" s="126"/>
      <c r="UPB51" s="126"/>
      <c r="UPC51" s="126"/>
      <c r="UPD51" s="126"/>
      <c r="UPE51" s="126"/>
      <c r="UPF51" s="126"/>
      <c r="UPG51" s="126"/>
      <c r="UPH51" s="126"/>
      <c r="UPI51" s="126"/>
      <c r="UPJ51" s="126"/>
      <c r="UPK51" s="126"/>
      <c r="UPL51" s="126"/>
      <c r="UPM51" s="126"/>
      <c r="UPN51" s="126"/>
      <c r="UPO51" s="126"/>
      <c r="UPP51" s="126"/>
      <c r="UPQ51" s="126"/>
      <c r="UPR51" s="126"/>
      <c r="UPS51" s="126"/>
      <c r="UPT51" s="126"/>
      <c r="UPU51" s="126"/>
      <c r="UPV51" s="126"/>
      <c r="UPW51" s="126"/>
      <c r="UPX51" s="126"/>
      <c r="UPY51" s="126"/>
      <c r="UPZ51" s="126"/>
      <c r="UQA51" s="126"/>
      <c r="UQB51" s="126"/>
      <c r="UQC51" s="126"/>
      <c r="UQD51" s="126"/>
      <c r="UQE51" s="126"/>
      <c r="UQF51" s="126"/>
      <c r="UQG51" s="126"/>
      <c r="UQH51" s="126"/>
      <c r="UQI51" s="126"/>
      <c r="UQJ51" s="126"/>
      <c r="UQK51" s="126"/>
      <c r="UQL51" s="126"/>
      <c r="UQM51" s="126"/>
      <c r="UQN51" s="126"/>
      <c r="UQO51" s="126"/>
      <c r="UQP51" s="126"/>
      <c r="UQQ51" s="126"/>
      <c r="UQR51" s="126"/>
      <c r="UQS51" s="126"/>
      <c r="UQT51" s="126"/>
      <c r="UQU51" s="126"/>
      <c r="UQV51" s="126"/>
      <c r="UQW51" s="126"/>
      <c r="UQX51" s="126"/>
      <c r="UQY51" s="126"/>
      <c r="UQZ51" s="126"/>
      <c r="URA51" s="126"/>
      <c r="URB51" s="126"/>
      <c r="URC51" s="126"/>
      <c r="URD51" s="126"/>
      <c r="URE51" s="126"/>
      <c r="URF51" s="126"/>
      <c r="URG51" s="126"/>
      <c r="URH51" s="126"/>
      <c r="URI51" s="126"/>
      <c r="URJ51" s="126"/>
      <c r="URK51" s="126"/>
      <c r="URL51" s="126"/>
      <c r="URM51" s="126"/>
      <c r="URN51" s="126"/>
      <c r="URO51" s="126"/>
      <c r="URP51" s="126"/>
      <c r="URQ51" s="126"/>
      <c r="URR51" s="126"/>
      <c r="URS51" s="126"/>
      <c r="URT51" s="126"/>
      <c r="URU51" s="126"/>
      <c r="URV51" s="126"/>
      <c r="URW51" s="126"/>
      <c r="URX51" s="126"/>
      <c r="URY51" s="126"/>
      <c r="URZ51" s="126"/>
      <c r="USA51" s="126"/>
      <c r="USB51" s="126"/>
      <c r="USC51" s="126"/>
      <c r="USD51" s="126"/>
      <c r="USE51" s="126"/>
      <c r="USF51" s="126"/>
      <c r="USG51" s="126"/>
      <c r="USH51" s="126"/>
      <c r="USI51" s="126"/>
      <c r="USJ51" s="126"/>
      <c r="USK51" s="126"/>
      <c r="USL51" s="126"/>
      <c r="USM51" s="126"/>
      <c r="USN51" s="126"/>
      <c r="USO51" s="126"/>
      <c r="USP51" s="126"/>
      <c r="USQ51" s="126"/>
      <c r="USR51" s="126"/>
      <c r="USS51" s="126"/>
      <c r="UST51" s="126"/>
      <c r="USU51" s="126"/>
      <c r="USV51" s="126"/>
      <c r="USW51" s="126"/>
      <c r="USX51" s="126"/>
      <c r="USY51" s="126"/>
      <c r="USZ51" s="126"/>
      <c r="UTA51" s="126"/>
      <c r="UTB51" s="126"/>
      <c r="UTC51" s="126"/>
      <c r="UTD51" s="126"/>
      <c r="UTE51" s="126"/>
      <c r="UTF51" s="126"/>
      <c r="UTG51" s="126"/>
      <c r="UTH51" s="126"/>
      <c r="UTI51" s="126"/>
      <c r="UTJ51" s="126"/>
      <c r="UTK51" s="126"/>
      <c r="UTL51" s="126"/>
      <c r="UTM51" s="126"/>
      <c r="UTN51" s="126"/>
      <c r="UTO51" s="126"/>
      <c r="UTP51" s="126"/>
      <c r="UTQ51" s="126"/>
      <c r="UTR51" s="126"/>
      <c r="UTS51" s="126"/>
      <c r="UTT51" s="126"/>
      <c r="UTU51" s="126"/>
      <c r="UTV51" s="126"/>
      <c r="UTW51" s="126"/>
      <c r="UTX51" s="126"/>
      <c r="UTY51" s="126"/>
      <c r="UTZ51" s="126"/>
      <c r="UUA51" s="126"/>
      <c r="UUB51" s="126"/>
      <c r="UUC51" s="126"/>
      <c r="UUD51" s="126"/>
      <c r="UUE51" s="126"/>
      <c r="UUF51" s="126"/>
      <c r="UUG51" s="126"/>
      <c r="UUH51" s="126"/>
      <c r="UUI51" s="126"/>
      <c r="UUJ51" s="126"/>
      <c r="UUK51" s="126"/>
      <c r="UUL51" s="126"/>
      <c r="UUM51" s="126"/>
      <c r="UUN51" s="126"/>
      <c r="UUO51" s="126"/>
      <c r="UUP51" s="126"/>
      <c r="UUQ51" s="126"/>
      <c r="UUR51" s="126"/>
      <c r="UUS51" s="126"/>
      <c r="UUT51" s="126"/>
      <c r="UUU51" s="126"/>
      <c r="UUV51" s="126"/>
      <c r="UUW51" s="126"/>
      <c r="UUX51" s="126"/>
      <c r="UUY51" s="126"/>
      <c r="UUZ51" s="126"/>
      <c r="UVA51" s="126"/>
      <c r="UVB51" s="126"/>
      <c r="UVC51" s="126"/>
      <c r="UVD51" s="126"/>
      <c r="UVE51" s="126"/>
      <c r="UVF51" s="126"/>
      <c r="UVG51" s="126"/>
      <c r="UVH51" s="126"/>
      <c r="UVI51" s="126"/>
      <c r="UVJ51" s="126"/>
      <c r="UVK51" s="126"/>
      <c r="UVL51" s="126"/>
      <c r="UVM51" s="126"/>
      <c r="UVN51" s="126"/>
      <c r="UVO51" s="126"/>
      <c r="UVP51" s="126"/>
      <c r="UVQ51" s="126"/>
      <c r="UVR51" s="126"/>
      <c r="UVS51" s="126"/>
      <c r="UVT51" s="126"/>
      <c r="UVU51" s="126"/>
      <c r="UVV51" s="126"/>
      <c r="UVW51" s="126"/>
      <c r="UVX51" s="126"/>
      <c r="UVY51" s="126"/>
      <c r="UVZ51" s="126"/>
      <c r="UWA51" s="126"/>
      <c r="UWB51" s="126"/>
      <c r="UWC51" s="126"/>
      <c r="UWD51" s="126"/>
      <c r="UWE51" s="126"/>
      <c r="UWF51" s="126"/>
      <c r="UWG51" s="126"/>
      <c r="UWH51" s="126"/>
      <c r="UWI51" s="126"/>
      <c r="UWJ51" s="126"/>
      <c r="UWK51" s="126"/>
      <c r="UWL51" s="126"/>
      <c r="UWM51" s="126"/>
      <c r="UWN51" s="126"/>
      <c r="UWO51" s="126"/>
      <c r="UWP51" s="126"/>
      <c r="UWQ51" s="126"/>
      <c r="UWR51" s="126"/>
      <c r="UWS51" s="126"/>
      <c r="UWT51" s="126"/>
      <c r="UWU51" s="126"/>
      <c r="UWV51" s="126"/>
      <c r="UWW51" s="126"/>
      <c r="UWX51" s="126"/>
      <c r="UWY51" s="126"/>
      <c r="UWZ51" s="126"/>
      <c r="UXA51" s="126"/>
      <c r="UXB51" s="126"/>
      <c r="UXC51" s="126"/>
      <c r="UXD51" s="126"/>
      <c r="UXE51" s="126"/>
      <c r="UXF51" s="126"/>
      <c r="UXG51" s="126"/>
      <c r="UXH51" s="126"/>
      <c r="UXI51" s="126"/>
      <c r="UXJ51" s="126"/>
      <c r="UXK51" s="126"/>
      <c r="UXL51" s="126"/>
      <c r="UXM51" s="126"/>
      <c r="UXN51" s="126"/>
      <c r="UXO51" s="126"/>
      <c r="UXP51" s="126"/>
      <c r="UXQ51" s="126"/>
      <c r="UXR51" s="126"/>
      <c r="UXS51" s="126"/>
      <c r="UXT51" s="126"/>
      <c r="UXU51" s="126"/>
      <c r="UXV51" s="126"/>
      <c r="UXW51" s="126"/>
      <c r="UXX51" s="126"/>
      <c r="UXY51" s="126"/>
      <c r="UXZ51" s="126"/>
      <c r="UYA51" s="126"/>
      <c r="UYB51" s="126"/>
      <c r="UYC51" s="126"/>
      <c r="UYD51" s="126"/>
      <c r="UYE51" s="126"/>
      <c r="UYF51" s="126"/>
      <c r="UYG51" s="126"/>
      <c r="UYH51" s="126"/>
      <c r="UYI51" s="126"/>
      <c r="UYJ51" s="126"/>
      <c r="UYK51" s="126"/>
      <c r="UYL51" s="126"/>
      <c r="UYM51" s="126"/>
      <c r="UYN51" s="126"/>
      <c r="UYO51" s="126"/>
      <c r="UYP51" s="126"/>
      <c r="UYQ51" s="126"/>
      <c r="UYR51" s="126"/>
      <c r="UYS51" s="126"/>
      <c r="UYT51" s="126"/>
      <c r="UYU51" s="126"/>
      <c r="UYV51" s="126"/>
      <c r="UYW51" s="126"/>
      <c r="UYX51" s="126"/>
      <c r="UYY51" s="126"/>
      <c r="UYZ51" s="126"/>
      <c r="UZA51" s="126"/>
      <c r="UZB51" s="126"/>
      <c r="UZC51" s="126"/>
      <c r="UZD51" s="126"/>
      <c r="UZE51" s="126"/>
      <c r="UZF51" s="126"/>
      <c r="UZG51" s="126"/>
      <c r="UZH51" s="126"/>
      <c r="UZI51" s="126"/>
      <c r="UZJ51" s="126"/>
      <c r="UZK51" s="126"/>
      <c r="UZL51" s="126"/>
      <c r="UZM51" s="126"/>
      <c r="UZN51" s="126"/>
      <c r="UZO51" s="126"/>
      <c r="UZP51" s="126"/>
      <c r="UZQ51" s="126"/>
      <c r="UZR51" s="126"/>
      <c r="UZS51" s="126"/>
      <c r="UZT51" s="126"/>
      <c r="UZU51" s="126"/>
      <c r="UZV51" s="126"/>
      <c r="UZW51" s="126"/>
      <c r="UZX51" s="126"/>
      <c r="UZY51" s="126"/>
      <c r="UZZ51" s="126"/>
      <c r="VAA51" s="126"/>
      <c r="VAB51" s="126"/>
      <c r="VAC51" s="126"/>
      <c r="VAD51" s="126"/>
      <c r="VAE51" s="126"/>
      <c r="VAF51" s="126"/>
      <c r="VAG51" s="126"/>
      <c r="VAH51" s="126"/>
      <c r="VAI51" s="126"/>
      <c r="VAJ51" s="126"/>
      <c r="VAK51" s="126"/>
      <c r="VAL51" s="126"/>
      <c r="VAM51" s="126"/>
      <c r="VAN51" s="126"/>
      <c r="VAO51" s="126"/>
      <c r="VAP51" s="126"/>
      <c r="VAQ51" s="126"/>
      <c r="VAR51" s="126"/>
      <c r="VAS51" s="126"/>
      <c r="VAT51" s="126"/>
      <c r="VAU51" s="126"/>
      <c r="VAV51" s="126"/>
      <c r="VAW51" s="126"/>
      <c r="VAX51" s="126"/>
      <c r="VAY51" s="126"/>
      <c r="VAZ51" s="126"/>
      <c r="VBA51" s="126"/>
      <c r="VBB51" s="126"/>
      <c r="VBC51" s="126"/>
      <c r="VBD51" s="126"/>
      <c r="VBE51" s="126"/>
      <c r="VBF51" s="126"/>
      <c r="VBG51" s="126"/>
      <c r="VBH51" s="126"/>
      <c r="VBI51" s="126"/>
      <c r="VBJ51" s="126"/>
      <c r="VBK51" s="126"/>
      <c r="VBL51" s="126"/>
      <c r="VBM51" s="126"/>
      <c r="VBN51" s="126"/>
      <c r="VBO51" s="126"/>
      <c r="VBP51" s="126"/>
      <c r="VBQ51" s="126"/>
      <c r="VBR51" s="126"/>
      <c r="VBS51" s="126"/>
      <c r="VBT51" s="126"/>
      <c r="VBU51" s="126"/>
      <c r="VBV51" s="126"/>
      <c r="VBW51" s="126"/>
      <c r="VBX51" s="126"/>
      <c r="VBY51" s="126"/>
      <c r="VBZ51" s="126"/>
      <c r="VCA51" s="126"/>
      <c r="VCB51" s="126"/>
      <c r="VCC51" s="126"/>
      <c r="VCD51" s="126"/>
      <c r="VCE51" s="126"/>
      <c r="VCF51" s="126"/>
      <c r="VCG51" s="126"/>
      <c r="VCH51" s="126"/>
      <c r="VCI51" s="126"/>
      <c r="VCJ51" s="126"/>
      <c r="VCK51" s="126"/>
      <c r="VCL51" s="126"/>
      <c r="VCM51" s="126"/>
      <c r="VCN51" s="126"/>
      <c r="VCO51" s="126"/>
      <c r="VCP51" s="126"/>
      <c r="VCQ51" s="126"/>
      <c r="VCR51" s="126"/>
      <c r="VCS51" s="126"/>
      <c r="VCT51" s="126"/>
      <c r="VCU51" s="126"/>
      <c r="VCV51" s="126"/>
      <c r="VCW51" s="126"/>
      <c r="VCX51" s="126"/>
      <c r="VCY51" s="126"/>
      <c r="VCZ51" s="126"/>
      <c r="VDA51" s="126"/>
      <c r="VDB51" s="126"/>
      <c r="VDC51" s="126"/>
      <c r="VDD51" s="126"/>
      <c r="VDE51" s="126"/>
      <c r="VDF51" s="126"/>
      <c r="VDG51" s="126"/>
      <c r="VDH51" s="126"/>
      <c r="VDI51" s="126"/>
      <c r="VDJ51" s="126"/>
      <c r="VDK51" s="126"/>
      <c r="VDL51" s="126"/>
      <c r="VDM51" s="126"/>
      <c r="VDN51" s="126"/>
      <c r="VDO51" s="126"/>
      <c r="VDP51" s="126"/>
      <c r="VDQ51" s="126"/>
      <c r="VDR51" s="126"/>
      <c r="VDS51" s="126"/>
      <c r="VDT51" s="126"/>
      <c r="VDU51" s="126"/>
      <c r="VDV51" s="126"/>
      <c r="VDW51" s="126"/>
      <c r="VDX51" s="126"/>
      <c r="VDY51" s="126"/>
      <c r="VDZ51" s="126"/>
      <c r="VEA51" s="126"/>
      <c r="VEB51" s="126"/>
      <c r="VEC51" s="126"/>
      <c r="VED51" s="126"/>
      <c r="VEE51" s="126"/>
      <c r="VEF51" s="126"/>
      <c r="VEG51" s="126"/>
      <c r="VEH51" s="126"/>
      <c r="VEI51" s="126"/>
      <c r="VEJ51" s="126"/>
      <c r="VEK51" s="126"/>
      <c r="VEL51" s="126"/>
      <c r="VEM51" s="126"/>
      <c r="VEN51" s="126"/>
      <c r="VEO51" s="126"/>
      <c r="VEP51" s="126"/>
      <c r="VEQ51" s="126"/>
      <c r="VER51" s="126"/>
      <c r="VES51" s="126"/>
      <c r="VET51" s="126"/>
      <c r="VEU51" s="126"/>
      <c r="VEV51" s="126"/>
      <c r="VEW51" s="126"/>
      <c r="VEX51" s="126"/>
      <c r="VEY51" s="126"/>
      <c r="VEZ51" s="126"/>
      <c r="VFA51" s="126"/>
      <c r="VFB51" s="126"/>
      <c r="VFC51" s="126"/>
      <c r="VFD51" s="126"/>
      <c r="VFE51" s="126"/>
      <c r="VFF51" s="126"/>
      <c r="VFG51" s="126"/>
      <c r="VFH51" s="126"/>
      <c r="VFI51" s="126"/>
      <c r="VFJ51" s="126"/>
      <c r="VFK51" s="126"/>
      <c r="VFL51" s="126"/>
      <c r="VFM51" s="126"/>
      <c r="VFN51" s="126"/>
      <c r="VFO51" s="126"/>
      <c r="VFP51" s="126"/>
      <c r="VFQ51" s="126"/>
      <c r="VFR51" s="126"/>
      <c r="VFS51" s="126"/>
      <c r="VFT51" s="126"/>
      <c r="VFU51" s="126"/>
      <c r="VFV51" s="126"/>
      <c r="VFW51" s="126"/>
      <c r="VFX51" s="126"/>
      <c r="VFY51" s="126"/>
      <c r="VFZ51" s="126"/>
      <c r="VGA51" s="126"/>
      <c r="VGB51" s="126"/>
      <c r="VGC51" s="126"/>
      <c r="VGD51" s="126"/>
      <c r="VGE51" s="126"/>
      <c r="VGF51" s="126"/>
      <c r="VGG51" s="126"/>
      <c r="VGH51" s="126"/>
      <c r="VGI51" s="126"/>
      <c r="VGJ51" s="126"/>
      <c r="VGK51" s="126"/>
      <c r="VGL51" s="126"/>
      <c r="VGM51" s="126"/>
      <c r="VGN51" s="126"/>
      <c r="VGO51" s="126"/>
      <c r="VGP51" s="126"/>
      <c r="VGQ51" s="126"/>
      <c r="VGR51" s="126"/>
      <c r="VGS51" s="126"/>
      <c r="VGT51" s="126"/>
      <c r="VGU51" s="126"/>
      <c r="VGV51" s="126"/>
      <c r="VGW51" s="126"/>
      <c r="VGX51" s="126"/>
      <c r="VGY51" s="126"/>
      <c r="VGZ51" s="126"/>
      <c r="VHA51" s="126"/>
      <c r="VHB51" s="126"/>
      <c r="VHC51" s="126"/>
      <c r="VHD51" s="126"/>
      <c r="VHE51" s="126"/>
      <c r="VHF51" s="126"/>
      <c r="VHG51" s="126"/>
      <c r="VHH51" s="126"/>
      <c r="VHI51" s="126"/>
      <c r="VHJ51" s="126"/>
      <c r="VHK51" s="126"/>
      <c r="VHL51" s="126"/>
      <c r="VHM51" s="126"/>
      <c r="VHN51" s="126"/>
      <c r="VHO51" s="126"/>
      <c r="VHP51" s="126"/>
      <c r="VHQ51" s="126"/>
      <c r="VHR51" s="126"/>
      <c r="VHS51" s="126"/>
      <c r="VHT51" s="126"/>
      <c r="VHU51" s="126"/>
      <c r="VHV51" s="126"/>
      <c r="VHW51" s="126"/>
      <c r="VHX51" s="126"/>
      <c r="VHY51" s="126"/>
      <c r="VHZ51" s="126"/>
      <c r="VIA51" s="126"/>
      <c r="VIB51" s="126"/>
      <c r="VIC51" s="126"/>
      <c r="VID51" s="126"/>
      <c r="VIE51" s="126"/>
      <c r="VIF51" s="126"/>
      <c r="VIG51" s="126"/>
      <c r="VIH51" s="126"/>
      <c r="VII51" s="126"/>
      <c r="VIJ51" s="126"/>
      <c r="VIK51" s="126"/>
      <c r="VIL51" s="126"/>
      <c r="VIM51" s="126"/>
      <c r="VIN51" s="126"/>
      <c r="VIO51" s="126"/>
      <c r="VIP51" s="126"/>
      <c r="VIQ51" s="126"/>
      <c r="VIR51" s="126"/>
      <c r="VIS51" s="126"/>
      <c r="VIT51" s="126"/>
      <c r="VIU51" s="126"/>
      <c r="VIV51" s="126"/>
      <c r="VIW51" s="126"/>
      <c r="VIX51" s="126"/>
      <c r="VIY51" s="126"/>
      <c r="VIZ51" s="126"/>
      <c r="VJA51" s="126"/>
      <c r="VJB51" s="126"/>
      <c r="VJC51" s="126"/>
      <c r="VJD51" s="126"/>
      <c r="VJE51" s="126"/>
      <c r="VJF51" s="126"/>
      <c r="VJG51" s="126"/>
      <c r="VJH51" s="126"/>
      <c r="VJI51" s="126"/>
      <c r="VJJ51" s="126"/>
      <c r="VJK51" s="126"/>
      <c r="VJL51" s="126"/>
      <c r="VJM51" s="126"/>
      <c r="VJN51" s="126"/>
      <c r="VJO51" s="126"/>
      <c r="VJP51" s="126"/>
      <c r="VJQ51" s="126"/>
      <c r="VJR51" s="126"/>
      <c r="VJS51" s="126"/>
      <c r="VJT51" s="126"/>
      <c r="VJU51" s="126"/>
      <c r="VJV51" s="126"/>
      <c r="VJW51" s="126"/>
      <c r="VJX51" s="126"/>
      <c r="VJY51" s="126"/>
      <c r="VJZ51" s="126"/>
      <c r="VKA51" s="126"/>
      <c r="VKB51" s="126"/>
      <c r="VKC51" s="126"/>
      <c r="VKD51" s="126"/>
      <c r="VKE51" s="126"/>
      <c r="VKF51" s="126"/>
      <c r="VKG51" s="126"/>
      <c r="VKH51" s="126"/>
      <c r="VKI51" s="126"/>
      <c r="VKJ51" s="126"/>
      <c r="VKK51" s="126"/>
      <c r="VKL51" s="126"/>
      <c r="VKM51" s="126"/>
      <c r="VKN51" s="126"/>
      <c r="VKO51" s="126"/>
      <c r="VKP51" s="126"/>
      <c r="VKQ51" s="126"/>
      <c r="VKR51" s="126"/>
      <c r="VKS51" s="126"/>
      <c r="VKT51" s="126"/>
      <c r="VKU51" s="126"/>
      <c r="VKV51" s="126"/>
      <c r="VKW51" s="126"/>
      <c r="VKX51" s="126"/>
      <c r="VKY51" s="126"/>
      <c r="VKZ51" s="126"/>
      <c r="VLA51" s="126"/>
      <c r="VLB51" s="126"/>
      <c r="VLC51" s="126"/>
      <c r="VLD51" s="126"/>
      <c r="VLE51" s="126"/>
      <c r="VLF51" s="126"/>
      <c r="VLG51" s="126"/>
      <c r="VLH51" s="126"/>
      <c r="VLI51" s="126"/>
      <c r="VLJ51" s="126"/>
      <c r="VLK51" s="126"/>
      <c r="VLL51" s="126"/>
      <c r="VLM51" s="126"/>
      <c r="VLN51" s="126"/>
      <c r="VLO51" s="126"/>
      <c r="VLP51" s="126"/>
      <c r="VLQ51" s="126"/>
      <c r="VLR51" s="126"/>
      <c r="VLS51" s="126"/>
      <c r="VLT51" s="126"/>
      <c r="VLU51" s="126"/>
      <c r="VLV51" s="126"/>
      <c r="VLW51" s="126"/>
      <c r="VLX51" s="126"/>
      <c r="VLY51" s="126"/>
      <c r="VLZ51" s="126"/>
      <c r="VMA51" s="126"/>
      <c r="VMB51" s="126"/>
      <c r="VMC51" s="126"/>
      <c r="VMD51" s="126"/>
      <c r="VME51" s="126"/>
      <c r="VMF51" s="126"/>
      <c r="VMG51" s="126"/>
      <c r="VMH51" s="126"/>
      <c r="VMI51" s="126"/>
      <c r="VMJ51" s="126"/>
      <c r="VMK51" s="126"/>
      <c r="VML51" s="126"/>
      <c r="VMM51" s="126"/>
      <c r="VMN51" s="126"/>
      <c r="VMO51" s="126"/>
      <c r="VMP51" s="126"/>
      <c r="VMQ51" s="126"/>
      <c r="VMR51" s="126"/>
      <c r="VMS51" s="126"/>
      <c r="VMT51" s="126"/>
      <c r="VMU51" s="126"/>
      <c r="VMV51" s="126"/>
      <c r="VMW51" s="126"/>
      <c r="VMX51" s="126"/>
      <c r="VMY51" s="126"/>
      <c r="VMZ51" s="126"/>
      <c r="VNA51" s="126"/>
      <c r="VNB51" s="126"/>
      <c r="VNC51" s="126"/>
      <c r="VND51" s="126"/>
      <c r="VNE51" s="126"/>
      <c r="VNF51" s="126"/>
      <c r="VNG51" s="126"/>
      <c r="VNH51" s="126"/>
      <c r="VNI51" s="126"/>
      <c r="VNJ51" s="126"/>
      <c r="VNK51" s="126"/>
      <c r="VNL51" s="126"/>
      <c r="VNM51" s="126"/>
      <c r="VNN51" s="126"/>
      <c r="VNO51" s="126"/>
      <c r="VNP51" s="126"/>
      <c r="VNQ51" s="126"/>
      <c r="VNR51" s="126"/>
      <c r="VNS51" s="126"/>
      <c r="VNT51" s="126"/>
      <c r="VNU51" s="126"/>
      <c r="VNV51" s="126"/>
      <c r="VNW51" s="126"/>
      <c r="VNX51" s="126"/>
      <c r="VNY51" s="126"/>
      <c r="VNZ51" s="126"/>
      <c r="VOA51" s="126"/>
      <c r="VOB51" s="126"/>
      <c r="VOC51" s="126"/>
      <c r="VOD51" s="126"/>
      <c r="VOE51" s="126"/>
      <c r="VOF51" s="126"/>
      <c r="VOG51" s="126"/>
      <c r="VOH51" s="126"/>
      <c r="VOI51" s="126"/>
      <c r="VOJ51" s="126"/>
      <c r="VOK51" s="126"/>
      <c r="VOL51" s="126"/>
      <c r="VOM51" s="126"/>
      <c r="VON51" s="126"/>
      <c r="VOO51" s="126"/>
      <c r="VOP51" s="126"/>
      <c r="VOQ51" s="126"/>
      <c r="VOR51" s="126"/>
      <c r="VOS51" s="126"/>
      <c r="VOT51" s="126"/>
      <c r="VOU51" s="126"/>
      <c r="VOV51" s="126"/>
      <c r="VOW51" s="126"/>
      <c r="VOX51" s="126"/>
      <c r="VOY51" s="126"/>
      <c r="VOZ51" s="126"/>
      <c r="VPA51" s="126"/>
      <c r="VPB51" s="126"/>
      <c r="VPC51" s="126"/>
      <c r="VPD51" s="126"/>
      <c r="VPE51" s="126"/>
      <c r="VPF51" s="126"/>
      <c r="VPG51" s="126"/>
      <c r="VPH51" s="126"/>
      <c r="VPI51" s="126"/>
      <c r="VPJ51" s="126"/>
      <c r="VPK51" s="126"/>
      <c r="VPL51" s="126"/>
      <c r="VPM51" s="126"/>
      <c r="VPN51" s="126"/>
      <c r="VPO51" s="126"/>
      <c r="VPP51" s="126"/>
      <c r="VPQ51" s="126"/>
      <c r="VPR51" s="126"/>
      <c r="VPS51" s="126"/>
      <c r="VPT51" s="126"/>
      <c r="VPU51" s="126"/>
      <c r="VPV51" s="126"/>
      <c r="VPW51" s="126"/>
      <c r="VPX51" s="126"/>
      <c r="VPY51" s="126"/>
      <c r="VPZ51" s="126"/>
      <c r="VQA51" s="126"/>
      <c r="VQB51" s="126"/>
      <c r="VQC51" s="126"/>
      <c r="VQD51" s="126"/>
      <c r="VQE51" s="126"/>
      <c r="VQF51" s="126"/>
      <c r="VQG51" s="126"/>
      <c r="VQH51" s="126"/>
      <c r="VQI51" s="126"/>
      <c r="VQJ51" s="126"/>
      <c r="VQK51" s="126"/>
      <c r="VQL51" s="126"/>
      <c r="VQM51" s="126"/>
      <c r="VQN51" s="126"/>
      <c r="VQO51" s="126"/>
      <c r="VQP51" s="126"/>
      <c r="VQQ51" s="126"/>
      <c r="VQR51" s="126"/>
      <c r="VQS51" s="126"/>
      <c r="VQT51" s="126"/>
      <c r="VQU51" s="126"/>
      <c r="VQV51" s="126"/>
      <c r="VQW51" s="126"/>
      <c r="VQX51" s="126"/>
      <c r="VQY51" s="126"/>
      <c r="VQZ51" s="126"/>
      <c r="VRA51" s="126"/>
      <c r="VRB51" s="126"/>
      <c r="VRC51" s="126"/>
      <c r="VRD51" s="126"/>
      <c r="VRE51" s="126"/>
      <c r="VRF51" s="126"/>
      <c r="VRG51" s="126"/>
      <c r="VRH51" s="126"/>
      <c r="VRI51" s="126"/>
      <c r="VRJ51" s="126"/>
      <c r="VRK51" s="126"/>
      <c r="VRL51" s="126"/>
      <c r="VRM51" s="126"/>
      <c r="VRN51" s="126"/>
      <c r="VRO51" s="126"/>
      <c r="VRP51" s="126"/>
      <c r="VRQ51" s="126"/>
      <c r="VRR51" s="126"/>
      <c r="VRS51" s="126"/>
      <c r="VRT51" s="126"/>
      <c r="VRU51" s="126"/>
      <c r="VRV51" s="126"/>
      <c r="VRW51" s="126"/>
      <c r="VRX51" s="126"/>
      <c r="VRY51" s="126"/>
      <c r="VRZ51" s="126"/>
      <c r="VSA51" s="126"/>
      <c r="VSB51" s="126"/>
      <c r="VSC51" s="126"/>
      <c r="VSD51" s="126"/>
      <c r="VSE51" s="126"/>
      <c r="VSF51" s="126"/>
      <c r="VSG51" s="126"/>
      <c r="VSH51" s="126"/>
      <c r="VSI51" s="126"/>
      <c r="VSJ51" s="126"/>
      <c r="VSK51" s="126"/>
      <c r="VSL51" s="126"/>
      <c r="VSM51" s="126"/>
      <c r="VSN51" s="126"/>
      <c r="VSO51" s="126"/>
      <c r="VSP51" s="126"/>
      <c r="VSQ51" s="126"/>
      <c r="VSR51" s="126"/>
      <c r="VSS51" s="126"/>
      <c r="VST51" s="126"/>
      <c r="VSU51" s="126"/>
      <c r="VSV51" s="126"/>
      <c r="VSW51" s="126"/>
      <c r="VSX51" s="126"/>
      <c r="VSY51" s="126"/>
      <c r="VSZ51" s="126"/>
      <c r="VTA51" s="126"/>
      <c r="VTB51" s="126"/>
      <c r="VTC51" s="126"/>
      <c r="VTD51" s="126"/>
      <c r="VTE51" s="126"/>
      <c r="VTF51" s="126"/>
      <c r="VTG51" s="126"/>
      <c r="VTH51" s="126"/>
      <c r="VTI51" s="126"/>
      <c r="VTJ51" s="126"/>
      <c r="VTK51" s="126"/>
      <c r="VTL51" s="126"/>
      <c r="VTM51" s="126"/>
      <c r="VTN51" s="126"/>
      <c r="VTO51" s="126"/>
      <c r="VTP51" s="126"/>
      <c r="VTQ51" s="126"/>
      <c r="VTR51" s="126"/>
      <c r="VTS51" s="126"/>
      <c r="VTT51" s="126"/>
      <c r="VTU51" s="126"/>
      <c r="VTV51" s="126"/>
      <c r="VTW51" s="126"/>
      <c r="VTX51" s="126"/>
      <c r="VTY51" s="126"/>
      <c r="VTZ51" s="126"/>
      <c r="VUA51" s="126"/>
      <c r="VUB51" s="126"/>
      <c r="VUC51" s="126"/>
      <c r="VUD51" s="126"/>
      <c r="VUE51" s="126"/>
      <c r="VUF51" s="126"/>
      <c r="VUG51" s="126"/>
      <c r="VUH51" s="126"/>
      <c r="VUI51" s="126"/>
      <c r="VUJ51" s="126"/>
      <c r="VUK51" s="126"/>
      <c r="VUL51" s="126"/>
      <c r="VUM51" s="126"/>
      <c r="VUN51" s="126"/>
      <c r="VUO51" s="126"/>
      <c r="VUP51" s="126"/>
      <c r="VUQ51" s="126"/>
      <c r="VUR51" s="126"/>
      <c r="VUS51" s="126"/>
      <c r="VUT51" s="126"/>
      <c r="VUU51" s="126"/>
      <c r="VUV51" s="126"/>
      <c r="VUW51" s="126"/>
      <c r="VUX51" s="126"/>
      <c r="VUY51" s="126"/>
      <c r="VUZ51" s="126"/>
      <c r="VVA51" s="126"/>
      <c r="VVB51" s="126"/>
      <c r="VVC51" s="126"/>
      <c r="VVD51" s="126"/>
      <c r="VVE51" s="126"/>
      <c r="VVF51" s="126"/>
      <c r="VVG51" s="126"/>
      <c r="VVH51" s="126"/>
      <c r="VVI51" s="126"/>
      <c r="VVJ51" s="126"/>
      <c r="VVK51" s="126"/>
      <c r="VVL51" s="126"/>
      <c r="VVM51" s="126"/>
      <c r="VVN51" s="126"/>
      <c r="VVO51" s="126"/>
      <c r="VVP51" s="126"/>
      <c r="VVQ51" s="126"/>
      <c r="VVR51" s="126"/>
      <c r="VVS51" s="126"/>
      <c r="VVT51" s="126"/>
      <c r="VVU51" s="126"/>
      <c r="VVV51" s="126"/>
      <c r="VVW51" s="126"/>
      <c r="VVX51" s="126"/>
      <c r="VVY51" s="126"/>
      <c r="VVZ51" s="126"/>
      <c r="VWA51" s="126"/>
      <c r="VWB51" s="126"/>
      <c r="VWC51" s="126"/>
      <c r="VWD51" s="126"/>
      <c r="VWE51" s="126"/>
      <c r="VWF51" s="126"/>
      <c r="VWG51" s="126"/>
      <c r="VWH51" s="126"/>
      <c r="VWI51" s="126"/>
      <c r="VWJ51" s="126"/>
      <c r="VWK51" s="126"/>
      <c r="VWL51" s="126"/>
      <c r="VWM51" s="126"/>
      <c r="VWN51" s="126"/>
      <c r="VWO51" s="126"/>
      <c r="VWP51" s="126"/>
      <c r="VWQ51" s="126"/>
      <c r="VWR51" s="126"/>
      <c r="VWS51" s="126"/>
      <c r="VWT51" s="126"/>
      <c r="VWU51" s="126"/>
      <c r="VWV51" s="126"/>
      <c r="VWW51" s="126"/>
      <c r="VWX51" s="126"/>
      <c r="VWY51" s="126"/>
      <c r="VWZ51" s="126"/>
      <c r="VXA51" s="126"/>
      <c r="VXB51" s="126"/>
      <c r="VXC51" s="126"/>
      <c r="VXD51" s="126"/>
      <c r="VXE51" s="126"/>
      <c r="VXF51" s="126"/>
      <c r="VXG51" s="126"/>
      <c r="VXH51" s="126"/>
      <c r="VXI51" s="126"/>
      <c r="VXJ51" s="126"/>
      <c r="VXK51" s="126"/>
      <c r="VXL51" s="126"/>
      <c r="VXM51" s="126"/>
      <c r="VXN51" s="126"/>
      <c r="VXO51" s="126"/>
      <c r="VXP51" s="126"/>
      <c r="VXQ51" s="126"/>
      <c r="VXR51" s="126"/>
      <c r="VXS51" s="126"/>
      <c r="VXT51" s="126"/>
      <c r="VXU51" s="126"/>
      <c r="VXV51" s="126"/>
      <c r="VXW51" s="126"/>
      <c r="VXX51" s="126"/>
      <c r="VXY51" s="126"/>
      <c r="VXZ51" s="126"/>
      <c r="VYA51" s="126"/>
      <c r="VYB51" s="126"/>
      <c r="VYC51" s="126"/>
      <c r="VYD51" s="126"/>
      <c r="VYE51" s="126"/>
      <c r="VYF51" s="126"/>
      <c r="VYG51" s="126"/>
      <c r="VYH51" s="126"/>
      <c r="VYI51" s="126"/>
      <c r="VYJ51" s="126"/>
      <c r="VYK51" s="126"/>
      <c r="VYL51" s="126"/>
      <c r="VYM51" s="126"/>
      <c r="VYN51" s="126"/>
      <c r="VYO51" s="126"/>
      <c r="VYP51" s="126"/>
      <c r="VYQ51" s="126"/>
      <c r="VYR51" s="126"/>
      <c r="VYS51" s="126"/>
      <c r="VYT51" s="126"/>
      <c r="VYU51" s="126"/>
      <c r="VYV51" s="126"/>
      <c r="VYW51" s="126"/>
      <c r="VYX51" s="126"/>
      <c r="VYY51" s="126"/>
      <c r="VYZ51" s="126"/>
      <c r="VZA51" s="126"/>
      <c r="VZB51" s="126"/>
      <c r="VZC51" s="126"/>
      <c r="VZD51" s="126"/>
      <c r="VZE51" s="126"/>
      <c r="VZF51" s="126"/>
      <c r="VZG51" s="126"/>
      <c r="VZH51" s="126"/>
      <c r="VZI51" s="126"/>
      <c r="VZJ51" s="126"/>
      <c r="VZK51" s="126"/>
      <c r="VZL51" s="126"/>
      <c r="VZM51" s="126"/>
      <c r="VZN51" s="126"/>
      <c r="VZO51" s="126"/>
      <c r="VZP51" s="126"/>
      <c r="VZQ51" s="126"/>
      <c r="VZR51" s="126"/>
      <c r="VZS51" s="126"/>
      <c r="VZT51" s="126"/>
      <c r="VZU51" s="126"/>
      <c r="VZV51" s="126"/>
      <c r="VZW51" s="126"/>
      <c r="VZX51" s="126"/>
      <c r="VZY51" s="126"/>
      <c r="VZZ51" s="126"/>
      <c r="WAA51" s="126"/>
      <c r="WAB51" s="126"/>
      <c r="WAC51" s="126"/>
      <c r="WAD51" s="126"/>
      <c r="WAE51" s="126"/>
      <c r="WAF51" s="126"/>
      <c r="WAG51" s="126"/>
      <c r="WAH51" s="126"/>
      <c r="WAI51" s="126"/>
      <c r="WAJ51" s="126"/>
      <c r="WAK51" s="126"/>
      <c r="WAL51" s="126"/>
      <c r="WAM51" s="126"/>
      <c r="WAN51" s="126"/>
      <c r="WAO51" s="126"/>
      <c r="WAP51" s="126"/>
      <c r="WAQ51" s="126"/>
      <c r="WAR51" s="126"/>
      <c r="WAS51" s="126"/>
      <c r="WAT51" s="126"/>
      <c r="WAU51" s="126"/>
      <c r="WAV51" s="126"/>
      <c r="WAW51" s="126"/>
      <c r="WAX51" s="126"/>
      <c r="WAY51" s="126"/>
      <c r="WAZ51" s="126"/>
      <c r="WBA51" s="126"/>
      <c r="WBB51" s="126"/>
      <c r="WBC51" s="126"/>
      <c r="WBD51" s="126"/>
      <c r="WBE51" s="126"/>
      <c r="WBF51" s="126"/>
      <c r="WBG51" s="126"/>
      <c r="WBH51" s="126"/>
      <c r="WBI51" s="126"/>
      <c r="WBJ51" s="126"/>
      <c r="WBK51" s="126"/>
      <c r="WBL51" s="126"/>
      <c r="WBM51" s="126"/>
      <c r="WBN51" s="126"/>
      <c r="WBO51" s="126"/>
      <c r="WBP51" s="126"/>
      <c r="WBQ51" s="126"/>
      <c r="WBR51" s="126"/>
      <c r="WBS51" s="126"/>
      <c r="WBT51" s="126"/>
      <c r="WBU51" s="126"/>
      <c r="WBV51" s="126"/>
      <c r="WBW51" s="126"/>
      <c r="WBX51" s="126"/>
      <c r="WBY51" s="126"/>
      <c r="WBZ51" s="126"/>
      <c r="WCA51" s="126"/>
      <c r="WCB51" s="126"/>
      <c r="WCC51" s="126"/>
      <c r="WCD51" s="126"/>
      <c r="WCE51" s="126"/>
      <c r="WCF51" s="126"/>
      <c r="WCG51" s="126"/>
      <c r="WCH51" s="126"/>
      <c r="WCI51" s="126"/>
      <c r="WCJ51" s="126"/>
      <c r="WCK51" s="126"/>
      <c r="WCL51" s="126"/>
      <c r="WCM51" s="126"/>
      <c r="WCN51" s="126"/>
      <c r="WCO51" s="126"/>
      <c r="WCP51" s="126"/>
      <c r="WCQ51" s="126"/>
      <c r="WCR51" s="126"/>
      <c r="WCS51" s="126"/>
      <c r="WCT51" s="126"/>
      <c r="WCU51" s="126"/>
      <c r="WCV51" s="126"/>
      <c r="WCW51" s="126"/>
      <c r="WCX51" s="126"/>
      <c r="WCY51" s="126"/>
      <c r="WCZ51" s="126"/>
      <c r="WDA51" s="126"/>
      <c r="WDB51" s="126"/>
      <c r="WDC51" s="126"/>
      <c r="WDD51" s="126"/>
      <c r="WDE51" s="126"/>
      <c r="WDF51" s="126"/>
      <c r="WDG51" s="126"/>
      <c r="WDH51" s="126"/>
      <c r="WDI51" s="126"/>
      <c r="WDJ51" s="126"/>
      <c r="WDK51" s="126"/>
      <c r="WDL51" s="126"/>
      <c r="WDM51" s="126"/>
      <c r="WDN51" s="126"/>
      <c r="WDO51" s="126"/>
      <c r="WDP51" s="126"/>
      <c r="WDQ51" s="126"/>
      <c r="WDR51" s="126"/>
      <c r="WDS51" s="126"/>
      <c r="WDT51" s="126"/>
      <c r="WDU51" s="126"/>
      <c r="WDV51" s="126"/>
      <c r="WDW51" s="126"/>
      <c r="WDX51" s="126"/>
      <c r="WDY51" s="126"/>
      <c r="WDZ51" s="126"/>
      <c r="WEA51" s="126"/>
      <c r="WEB51" s="126"/>
      <c r="WEC51" s="126"/>
      <c r="WED51" s="126"/>
      <c r="WEE51" s="126"/>
      <c r="WEF51" s="126"/>
      <c r="WEG51" s="126"/>
      <c r="WEH51" s="126"/>
      <c r="WEI51" s="126"/>
      <c r="WEJ51" s="126"/>
      <c r="WEK51" s="126"/>
      <c r="WEL51" s="126"/>
      <c r="WEM51" s="126"/>
      <c r="WEN51" s="126"/>
      <c r="WEO51" s="126"/>
      <c r="WEP51" s="126"/>
      <c r="WEQ51" s="126"/>
      <c r="WER51" s="126"/>
      <c r="WES51" s="126"/>
      <c r="WET51" s="126"/>
      <c r="WEU51" s="126"/>
      <c r="WEV51" s="126"/>
      <c r="WEW51" s="126"/>
      <c r="WEX51" s="126"/>
      <c r="WEY51" s="126"/>
      <c r="WEZ51" s="126"/>
      <c r="WFA51" s="126"/>
      <c r="WFB51" s="126"/>
      <c r="WFC51" s="126"/>
      <c r="WFD51" s="126"/>
      <c r="WFE51" s="126"/>
      <c r="WFF51" s="126"/>
      <c r="WFG51" s="126"/>
      <c r="WFH51" s="126"/>
      <c r="WFI51" s="126"/>
      <c r="WFJ51" s="126"/>
      <c r="WFK51" s="126"/>
      <c r="WFL51" s="126"/>
      <c r="WFM51" s="126"/>
      <c r="WFN51" s="126"/>
      <c r="WFO51" s="126"/>
      <c r="WFP51" s="126"/>
      <c r="WFQ51" s="126"/>
      <c r="WFR51" s="126"/>
      <c r="WFS51" s="126"/>
      <c r="WFT51" s="126"/>
      <c r="WFU51" s="126"/>
      <c r="WFV51" s="126"/>
      <c r="WFW51" s="126"/>
      <c r="WFX51" s="126"/>
      <c r="WFY51" s="126"/>
      <c r="WFZ51" s="126"/>
      <c r="WGA51" s="126"/>
      <c r="WGB51" s="126"/>
      <c r="WGC51" s="126"/>
      <c r="WGD51" s="126"/>
      <c r="WGE51" s="126"/>
      <c r="WGF51" s="126"/>
      <c r="WGG51" s="126"/>
      <c r="WGH51" s="126"/>
      <c r="WGI51" s="126"/>
      <c r="WGJ51" s="126"/>
      <c r="WGK51" s="126"/>
      <c r="WGL51" s="126"/>
      <c r="WGM51" s="126"/>
      <c r="WGN51" s="126"/>
      <c r="WGO51" s="126"/>
      <c r="WGP51" s="126"/>
      <c r="WGQ51" s="126"/>
      <c r="WGR51" s="126"/>
      <c r="WGS51" s="126"/>
      <c r="WGT51" s="126"/>
      <c r="WGU51" s="126"/>
      <c r="WGV51" s="126"/>
      <c r="WGW51" s="126"/>
      <c r="WGX51" s="126"/>
      <c r="WGY51" s="126"/>
      <c r="WGZ51" s="126"/>
      <c r="WHA51" s="126"/>
      <c r="WHB51" s="126"/>
      <c r="WHC51" s="126"/>
      <c r="WHD51" s="126"/>
      <c r="WHE51" s="126"/>
      <c r="WHF51" s="126"/>
      <c r="WHG51" s="126"/>
      <c r="WHH51" s="126"/>
      <c r="WHI51" s="126"/>
      <c r="WHJ51" s="126"/>
      <c r="WHK51" s="126"/>
      <c r="WHL51" s="126"/>
      <c r="WHM51" s="126"/>
      <c r="WHN51" s="126"/>
      <c r="WHO51" s="126"/>
      <c r="WHP51" s="126"/>
      <c r="WHQ51" s="126"/>
      <c r="WHR51" s="126"/>
      <c r="WHS51" s="126"/>
      <c r="WHT51" s="126"/>
      <c r="WHU51" s="126"/>
      <c r="WHV51" s="126"/>
      <c r="WHW51" s="126"/>
      <c r="WHX51" s="126"/>
      <c r="WHY51" s="126"/>
      <c r="WHZ51" s="126"/>
      <c r="WIA51" s="126"/>
      <c r="WIB51" s="126"/>
      <c r="WIC51" s="126"/>
      <c r="WID51" s="126"/>
      <c r="WIE51" s="126"/>
      <c r="WIF51" s="126"/>
      <c r="WIG51" s="126"/>
      <c r="WIH51" s="126"/>
      <c r="WII51" s="126"/>
      <c r="WIJ51" s="126"/>
      <c r="WIK51" s="126"/>
      <c r="WIL51" s="126"/>
      <c r="WIM51" s="126"/>
      <c r="WIN51" s="126"/>
      <c r="WIO51" s="126"/>
      <c r="WIP51" s="126"/>
      <c r="WIQ51" s="126"/>
      <c r="WIR51" s="126"/>
      <c r="WIS51" s="126"/>
      <c r="WIT51" s="126"/>
      <c r="WIU51" s="126"/>
      <c r="WIV51" s="126"/>
      <c r="WIW51" s="126"/>
      <c r="WIX51" s="126"/>
      <c r="WIY51" s="126"/>
      <c r="WIZ51" s="126"/>
      <c r="WJA51" s="126"/>
      <c r="WJB51" s="126"/>
      <c r="WJC51" s="126"/>
      <c r="WJD51" s="126"/>
      <c r="WJE51" s="126"/>
      <c r="WJF51" s="126"/>
      <c r="WJG51" s="126"/>
      <c r="WJH51" s="126"/>
      <c r="WJI51" s="126"/>
      <c r="WJJ51" s="126"/>
      <c r="WJK51" s="126"/>
      <c r="WJL51" s="126"/>
      <c r="WJM51" s="126"/>
      <c r="WJN51" s="126"/>
      <c r="WJO51" s="126"/>
      <c r="WJP51" s="126"/>
      <c r="WJQ51" s="126"/>
      <c r="WJR51" s="126"/>
      <c r="WJS51" s="126"/>
      <c r="WJT51" s="126"/>
      <c r="WJU51" s="126"/>
      <c r="WJV51" s="126"/>
      <c r="WJW51" s="126"/>
      <c r="WJX51" s="126"/>
      <c r="WJY51" s="126"/>
      <c r="WJZ51" s="126"/>
      <c r="WKA51" s="126"/>
      <c r="WKB51" s="126"/>
      <c r="WKC51" s="126"/>
      <c r="WKD51" s="126"/>
      <c r="WKE51" s="126"/>
      <c r="WKF51" s="126"/>
      <c r="WKG51" s="126"/>
      <c r="WKH51" s="126"/>
      <c r="WKI51" s="126"/>
      <c r="WKJ51" s="126"/>
      <c r="WKK51" s="126"/>
      <c r="WKL51" s="126"/>
      <c r="WKM51" s="126"/>
      <c r="WKN51" s="126"/>
      <c r="WKO51" s="126"/>
      <c r="WKP51" s="126"/>
      <c r="WKQ51" s="126"/>
      <c r="WKR51" s="126"/>
      <c r="WKS51" s="126"/>
      <c r="WKT51" s="126"/>
      <c r="WKU51" s="126"/>
      <c r="WKV51" s="126"/>
      <c r="WKW51" s="126"/>
      <c r="WKX51" s="126"/>
      <c r="WKY51" s="126"/>
      <c r="WKZ51" s="126"/>
      <c r="WLA51" s="126"/>
      <c r="WLB51" s="126"/>
      <c r="WLC51" s="126"/>
      <c r="WLD51" s="126"/>
      <c r="WLE51" s="126"/>
      <c r="WLF51" s="126"/>
      <c r="WLG51" s="126"/>
      <c r="WLH51" s="126"/>
      <c r="WLI51" s="126"/>
      <c r="WLJ51" s="126"/>
      <c r="WLK51" s="126"/>
      <c r="WLL51" s="126"/>
      <c r="WLM51" s="126"/>
      <c r="WLN51" s="126"/>
      <c r="WLO51" s="126"/>
      <c r="WLP51" s="126"/>
      <c r="WLQ51" s="126"/>
      <c r="WLR51" s="126"/>
      <c r="WLS51" s="126"/>
      <c r="WLT51" s="126"/>
      <c r="WLU51" s="126"/>
      <c r="WLV51" s="126"/>
      <c r="WLW51" s="126"/>
      <c r="WLX51" s="126"/>
      <c r="WLY51" s="126"/>
      <c r="WLZ51" s="126"/>
      <c r="WMA51" s="126"/>
      <c r="WMB51" s="126"/>
      <c r="WMC51" s="126"/>
      <c r="WMD51" s="126"/>
      <c r="WME51" s="126"/>
      <c r="WMF51" s="126"/>
      <c r="WMG51" s="126"/>
      <c r="WMH51" s="126"/>
      <c r="WMI51" s="126"/>
      <c r="WMJ51" s="126"/>
      <c r="WMK51" s="126"/>
      <c r="WML51" s="126"/>
      <c r="WMM51" s="126"/>
      <c r="WMN51" s="126"/>
      <c r="WMO51" s="126"/>
      <c r="WMP51" s="126"/>
      <c r="WMQ51" s="126"/>
      <c r="WMR51" s="126"/>
      <c r="WMS51" s="126"/>
      <c r="WMT51" s="126"/>
      <c r="WMU51" s="126"/>
      <c r="WMV51" s="126"/>
      <c r="WMW51" s="126"/>
      <c r="WMX51" s="126"/>
      <c r="WMY51" s="126"/>
      <c r="WMZ51" s="126"/>
      <c r="WNA51" s="126"/>
      <c r="WNB51" s="126"/>
      <c r="WNC51" s="126"/>
      <c r="WND51" s="126"/>
      <c r="WNE51" s="126"/>
      <c r="WNF51" s="126"/>
      <c r="WNG51" s="126"/>
      <c r="WNH51" s="126"/>
      <c r="WNI51" s="126"/>
      <c r="WNJ51" s="126"/>
      <c r="WNK51" s="126"/>
      <c r="WNL51" s="126"/>
      <c r="WNM51" s="126"/>
      <c r="WNN51" s="126"/>
      <c r="WNO51" s="126"/>
      <c r="WNP51" s="126"/>
      <c r="WNQ51" s="126"/>
      <c r="WNR51" s="126"/>
      <c r="WNS51" s="126"/>
      <c r="WNT51" s="126"/>
      <c r="WNU51" s="126"/>
      <c r="WNV51" s="126"/>
      <c r="WNW51" s="126"/>
      <c r="WNX51" s="126"/>
      <c r="WNY51" s="126"/>
      <c r="WNZ51" s="126"/>
      <c r="WOA51" s="126"/>
      <c r="WOB51" s="126"/>
      <c r="WOC51" s="126"/>
      <c r="WOD51" s="126"/>
      <c r="WOE51" s="126"/>
      <c r="WOF51" s="126"/>
      <c r="WOG51" s="126"/>
      <c r="WOH51" s="126"/>
      <c r="WOI51" s="126"/>
      <c r="WOJ51" s="126"/>
      <c r="WOK51" s="126"/>
      <c r="WOL51" s="126"/>
      <c r="WOM51" s="126"/>
      <c r="WON51" s="126"/>
      <c r="WOO51" s="126"/>
      <c r="WOP51" s="126"/>
      <c r="WOQ51" s="126"/>
      <c r="WOR51" s="126"/>
      <c r="WOS51" s="126"/>
      <c r="WOT51" s="126"/>
      <c r="WOU51" s="126"/>
      <c r="WOV51" s="126"/>
      <c r="WOW51" s="126"/>
      <c r="WOX51" s="126"/>
      <c r="WOY51" s="126"/>
      <c r="WOZ51" s="126"/>
      <c r="WPA51" s="126"/>
      <c r="WPB51" s="126"/>
      <c r="WPC51" s="126"/>
      <c r="WPD51" s="126"/>
      <c r="WPE51" s="126"/>
      <c r="WPF51" s="126"/>
      <c r="WPG51" s="126"/>
      <c r="WPH51" s="126"/>
      <c r="WPI51" s="126"/>
      <c r="WPJ51" s="126"/>
      <c r="WPK51" s="126"/>
      <c r="WPL51" s="126"/>
      <c r="WPM51" s="126"/>
      <c r="WPN51" s="126"/>
      <c r="WPO51" s="126"/>
      <c r="WPP51" s="126"/>
      <c r="WPQ51" s="126"/>
      <c r="WPR51" s="126"/>
      <c r="WPS51" s="126"/>
      <c r="WPT51" s="126"/>
      <c r="WPU51" s="126"/>
      <c r="WPV51" s="126"/>
      <c r="WPW51" s="126"/>
      <c r="WPX51" s="126"/>
      <c r="WPY51" s="126"/>
      <c r="WPZ51" s="126"/>
      <c r="WQA51" s="126"/>
      <c r="WQB51" s="126"/>
      <c r="WQC51" s="126"/>
      <c r="WQD51" s="126"/>
      <c r="WQE51" s="126"/>
      <c r="WQF51" s="126"/>
      <c r="WQG51" s="126"/>
      <c r="WQH51" s="126"/>
      <c r="WQI51" s="126"/>
      <c r="WQJ51" s="126"/>
      <c r="WQK51" s="126"/>
      <c r="WQL51" s="126"/>
      <c r="WQM51" s="126"/>
      <c r="WQN51" s="126"/>
      <c r="WQO51" s="126"/>
      <c r="WQP51" s="126"/>
      <c r="WQQ51" s="126"/>
      <c r="WQR51" s="126"/>
      <c r="WQS51" s="126"/>
      <c r="WQT51" s="126"/>
      <c r="WQU51" s="126"/>
      <c r="WQV51" s="126"/>
      <c r="WQW51" s="126"/>
      <c r="WQX51" s="126"/>
      <c r="WQY51" s="126"/>
      <c r="WQZ51" s="126"/>
      <c r="WRA51" s="126"/>
      <c r="WRB51" s="126"/>
      <c r="WRC51" s="126"/>
      <c r="WRD51" s="126"/>
      <c r="WRE51" s="126"/>
      <c r="WRF51" s="126"/>
      <c r="WRG51" s="126"/>
      <c r="WRH51" s="126"/>
      <c r="WRI51" s="126"/>
      <c r="WRJ51" s="126"/>
      <c r="WRK51" s="126"/>
      <c r="WRL51" s="126"/>
      <c r="WRM51" s="126"/>
      <c r="WRN51" s="126"/>
      <c r="WRO51" s="126"/>
      <c r="WRP51" s="126"/>
      <c r="WRQ51" s="126"/>
      <c r="WRR51" s="126"/>
      <c r="WRS51" s="126"/>
      <c r="WRT51" s="126"/>
      <c r="WRU51" s="126"/>
      <c r="WRV51" s="126"/>
      <c r="WRW51" s="126"/>
      <c r="WRX51" s="126"/>
      <c r="WRY51" s="126"/>
      <c r="WRZ51" s="126"/>
      <c r="WSA51" s="126"/>
      <c r="WSB51" s="126"/>
      <c r="WSC51" s="126"/>
      <c r="WSD51" s="126"/>
      <c r="WSE51" s="126"/>
      <c r="WSF51" s="126"/>
      <c r="WSG51" s="126"/>
      <c r="WSH51" s="126"/>
      <c r="WSI51" s="126"/>
      <c r="WSJ51" s="126"/>
      <c r="WSK51" s="126"/>
      <c r="WSL51" s="126"/>
      <c r="WSM51" s="126"/>
      <c r="WSN51" s="126"/>
      <c r="WSO51" s="126"/>
      <c r="WSP51" s="126"/>
      <c r="WSQ51" s="126"/>
      <c r="WSR51" s="126"/>
      <c r="WSS51" s="126"/>
      <c r="WST51" s="126"/>
      <c r="WSU51" s="126"/>
      <c r="WSV51" s="126"/>
      <c r="WSW51" s="126"/>
      <c r="WSX51" s="126"/>
      <c r="WSY51" s="126"/>
      <c r="WSZ51" s="126"/>
      <c r="WTA51" s="126"/>
      <c r="WTB51" s="126"/>
      <c r="WTC51" s="126"/>
      <c r="WTD51" s="126"/>
      <c r="WTE51" s="126"/>
      <c r="WTF51" s="126"/>
      <c r="WTG51" s="126"/>
      <c r="WTH51" s="126"/>
      <c r="WTI51" s="126"/>
      <c r="WTJ51" s="126"/>
      <c r="WTK51" s="126"/>
      <c r="WTL51" s="126"/>
      <c r="WTM51" s="126"/>
      <c r="WTN51" s="126"/>
      <c r="WTO51" s="126"/>
      <c r="WTP51" s="126"/>
      <c r="WTQ51" s="126"/>
      <c r="WTR51" s="126"/>
      <c r="WTS51" s="126"/>
      <c r="WTT51" s="126"/>
      <c r="WTU51" s="126"/>
      <c r="WTV51" s="126"/>
      <c r="WTW51" s="126"/>
      <c r="WTX51" s="126"/>
      <c r="WTY51" s="126"/>
      <c r="WTZ51" s="126"/>
      <c r="WUA51" s="126"/>
      <c r="WUB51" s="126"/>
      <c r="WUC51" s="126"/>
      <c r="WUD51" s="126"/>
      <c r="WUE51" s="126"/>
      <c r="WUF51" s="126"/>
      <c r="WUG51" s="126"/>
      <c r="WUH51" s="126"/>
      <c r="WUI51" s="126"/>
      <c r="WUJ51" s="126"/>
      <c r="WUK51" s="126"/>
      <c r="WUL51" s="126"/>
      <c r="WUM51" s="126"/>
      <c r="WUN51" s="126"/>
      <c r="WUO51" s="126"/>
      <c r="WUP51" s="126"/>
      <c r="WUQ51" s="126"/>
      <c r="WUR51" s="126"/>
      <c r="WUS51" s="126"/>
      <c r="WUT51" s="126"/>
      <c r="WUU51" s="126"/>
      <c r="WUV51" s="126"/>
      <c r="WUW51" s="126"/>
      <c r="WUX51" s="126"/>
      <c r="WUY51" s="126"/>
      <c r="WUZ51" s="126"/>
      <c r="WVA51" s="126"/>
      <c r="WVB51" s="126"/>
      <c r="WVC51" s="126"/>
      <c r="WVD51" s="126"/>
      <c r="WVE51" s="126"/>
      <c r="WVF51" s="126"/>
      <c r="WVG51" s="126"/>
      <c r="WVH51" s="126"/>
      <c r="WVI51" s="126"/>
      <c r="WVJ51" s="126"/>
      <c r="WVK51" s="126"/>
      <c r="WVL51" s="126"/>
      <c r="WVM51" s="126"/>
    </row>
    <row r="52" spans="1:16133" s="140" customFormat="1" ht="6" customHeight="1" x14ac:dyDescent="0.15">
      <c r="A52" s="151"/>
      <c r="B52" s="151"/>
      <c r="C52" s="153"/>
      <c r="D52" s="151"/>
      <c r="E52" s="152"/>
      <c r="F52" s="153"/>
      <c r="G52" s="153"/>
      <c r="H52" s="154"/>
      <c r="I52" s="154"/>
      <c r="J52" s="154"/>
      <c r="K52" s="154"/>
      <c r="L52" s="154"/>
      <c r="M52" s="154"/>
      <c r="N52" s="154"/>
      <c r="O52" s="154"/>
      <c r="P52" s="155"/>
      <c r="Q52" s="141"/>
      <c r="R52" s="151"/>
      <c r="S52" s="151"/>
      <c r="T52" s="141"/>
      <c r="U52" s="152"/>
      <c r="W52" s="152"/>
      <c r="X52" s="152"/>
    </row>
    <row r="53" spans="1:16133" s="140" customFormat="1" x14ac:dyDescent="0.15">
      <c r="A53" s="144" t="s">
        <v>1224</v>
      </c>
      <c r="B53" s="144"/>
      <c r="C53" s="157"/>
      <c r="D53" s="144"/>
      <c r="E53" s="156"/>
      <c r="F53" s="157"/>
      <c r="G53" s="157"/>
      <c r="H53" s="227">
        <f>AVERAGE(H43:H51)</f>
        <v>4.460099885000723</v>
      </c>
      <c r="I53" s="227">
        <f t="shared" ref="I53:P53" si="33">AVERAGE(I43:I51)</f>
        <v>4.769882006734008</v>
      </c>
      <c r="J53" s="227">
        <f t="shared" si="33"/>
        <v>7.8548576012003446</v>
      </c>
      <c r="K53" s="227">
        <f t="shared" si="33"/>
        <v>23.952465901390539</v>
      </c>
      <c r="L53" s="227">
        <f t="shared" si="33"/>
        <v>7.1718053922409908</v>
      </c>
      <c r="M53" s="227">
        <f t="shared" si="33"/>
        <v>14.674316666666668</v>
      </c>
      <c r="N53" s="227">
        <f t="shared" si="33"/>
        <v>18.4117</v>
      </c>
      <c r="O53" s="227" t="s">
        <v>263</v>
      </c>
      <c r="P53" s="227">
        <f t="shared" si="33"/>
        <v>13.623166666666668</v>
      </c>
      <c r="Q53" s="141"/>
      <c r="R53" s="272">
        <f>AVERAGE(R43:R51)</f>
        <v>0.72047775000000003</v>
      </c>
      <c r="S53" s="151"/>
      <c r="T53" s="141"/>
      <c r="U53" s="152"/>
      <c r="W53" s="228">
        <f t="shared" ref="W53:Y53" si="34">AVERAGE(W43:W51)</f>
        <v>3.9333333333333331</v>
      </c>
      <c r="X53" s="152"/>
      <c r="Y53" s="493">
        <f t="shared" si="34"/>
        <v>87.777777777777771</v>
      </c>
      <c r="Z53" s="492"/>
      <c r="AA53" s="493">
        <f t="shared" ref="AA53" si="35">AVERAGE(AA43:AA51)</f>
        <v>0.13733333333333336</v>
      </c>
      <c r="AB53" s="492"/>
      <c r="AC53" s="495">
        <f t="shared" ref="AC53" si="36">AVERAGE(AC43:AC51)</f>
        <v>72.444444444444443</v>
      </c>
      <c r="AD53" s="492"/>
      <c r="AE53" s="495">
        <f t="shared" ref="AE53" si="37">AVERAGE(AE43:AE51)</f>
        <v>75.223749999999995</v>
      </c>
      <c r="AF53" s="492"/>
      <c r="AG53" s="495">
        <f t="shared" ref="AG53" si="38">AVERAGE(AG43:AG51)</f>
        <v>33.522222222222219</v>
      </c>
      <c r="AH53" s="492"/>
      <c r="AI53" s="493">
        <f t="shared" ref="AI53" si="39">AVERAGE(AI43:AI51)</f>
        <v>1.1577777777777778</v>
      </c>
      <c r="AJ53" s="492"/>
      <c r="AK53" s="493">
        <f t="shared" ref="AK53" si="40">AVERAGE(AK43:AK51)</f>
        <v>0.27111111111111108</v>
      </c>
      <c r="AL53" s="492"/>
      <c r="AM53" s="493">
        <f t="shared" ref="AM53" si="41">AVERAGE(AM43:AM51)</f>
        <v>0.47666666666666657</v>
      </c>
      <c r="AN53" s="492"/>
      <c r="AO53" s="493">
        <f t="shared" ref="AO53" si="42">AVERAGE(AO43:AO51)</f>
        <v>1.5275000000000001</v>
      </c>
      <c r="AP53" s="492"/>
    </row>
    <row r="54" spans="1:16133" s="140" customFormat="1" ht="18" x14ac:dyDescent="0.25">
      <c r="A54" s="144" t="s">
        <v>158</v>
      </c>
      <c r="B54" s="144"/>
      <c r="C54" s="157"/>
      <c r="D54" s="144"/>
      <c r="E54" s="156"/>
      <c r="F54" s="157"/>
      <c r="G54" s="157"/>
      <c r="H54" s="222">
        <f>_xlfn.CONFIDENCE.T(0.05,STDEV(H43:H51),COUNT(H43:H51))</f>
        <v>1.1164323264731981</v>
      </c>
      <c r="I54" s="222">
        <f t="shared" ref="I54:P54" si="43">_xlfn.CONFIDENCE.T(0.05,STDEV(I43:I51),COUNT(I43:I51))</f>
        <v>1.784271155596975</v>
      </c>
      <c r="J54" s="222">
        <f t="shared" si="43"/>
        <v>3.1225782191285063</v>
      </c>
      <c r="K54" s="222">
        <f t="shared" si="43"/>
        <v>9.8934464232788866</v>
      </c>
      <c r="L54" s="222">
        <f t="shared" si="43"/>
        <v>2.7983985312388149</v>
      </c>
      <c r="M54" s="222">
        <f t="shared" si="43"/>
        <v>5.3967113248324274</v>
      </c>
      <c r="N54" s="222">
        <f t="shared" si="43"/>
        <v>2.4626113790417321</v>
      </c>
      <c r="O54" s="227" t="s">
        <v>263</v>
      </c>
      <c r="P54" s="222">
        <f t="shared" si="43"/>
        <v>2.6260326789124937</v>
      </c>
      <c r="Q54" s="141"/>
      <c r="R54" s="273">
        <f>_xlfn.CONFIDENCE.T(0.05,STDEV(R43:R51),COUNT(R43:R51))</f>
        <v>4.4407246449373059E-3</v>
      </c>
      <c r="S54" s="151"/>
      <c r="T54" s="141"/>
      <c r="U54" s="152"/>
      <c r="W54" s="223">
        <f t="shared" ref="W54:Y54" si="44">_xlfn.CONFIDENCE.T(0.05,STDEV(W43:W51),COUNT(W43:W51))</f>
        <v>0.71593495783055416</v>
      </c>
      <c r="X54" s="152"/>
      <c r="Y54" s="494">
        <f t="shared" si="44"/>
        <v>16.503008354425159</v>
      </c>
      <c r="Z54" s="492"/>
      <c r="AA54" s="494">
        <f t="shared" ref="AA54" si="45">_xlfn.CONFIDENCE.T(0.05,STDEV(AA43:AA51),COUNT(AA43:AA51))</f>
        <v>0.11798991896510941</v>
      </c>
      <c r="AB54" s="492"/>
      <c r="AC54" s="496">
        <f t="shared" ref="AC54" si="46">_xlfn.CONFIDENCE.T(0.05,STDEV(AC43:AC51),COUNT(AC43:AC51))</f>
        <v>14.478282008594135</v>
      </c>
      <c r="AD54" s="492"/>
      <c r="AE54" s="496">
        <f t="shared" ref="AE54" si="47">_xlfn.CONFIDENCE.T(0.05,STDEV(AE43:AE51),COUNT(AE43:AE51))</f>
        <v>122.41825208619724</v>
      </c>
      <c r="AF54" s="492"/>
      <c r="AG54" s="496">
        <f t="shared" ref="AG54" si="48">_xlfn.CONFIDENCE.T(0.05,STDEV(AG43:AG51),COUNT(AG43:AG51))</f>
        <v>18.249382934867572</v>
      </c>
      <c r="AH54" s="492"/>
      <c r="AI54" s="494">
        <f t="shared" ref="AI54" si="49">_xlfn.CONFIDENCE.T(0.05,STDEV(AI43:AI51),COUNT(AI43:AI51))</f>
        <v>0.20524220490689307</v>
      </c>
      <c r="AJ54" s="492"/>
      <c r="AK54" s="494">
        <f t="shared" ref="AK54" si="50">_xlfn.CONFIDENCE.T(0.05,STDEV(AK43:AK51),COUNT(AK43:AK51))</f>
        <v>0.12132083101276968</v>
      </c>
      <c r="AL54" s="492"/>
      <c r="AM54" s="494">
        <f t="shared" ref="AM54" si="51">_xlfn.CONFIDENCE.T(0.05,STDEV(AM43:AM51),COUNT(AM43:AM51))</f>
        <v>0.22998368679963935</v>
      </c>
      <c r="AN54" s="492"/>
      <c r="AO54" s="494">
        <f t="shared" ref="AO54" si="52">_xlfn.CONFIDENCE.T(0.05,STDEV(AO43:AO51),COUNT(AO43:AO51))</f>
        <v>0.78953249788752411</v>
      </c>
      <c r="AP54" s="492"/>
    </row>
    <row r="55" spans="1:16133" s="140" customFormat="1" x14ac:dyDescent="0.15">
      <c r="A55" s="158" t="s">
        <v>159</v>
      </c>
      <c r="B55" s="158"/>
      <c r="C55" s="160"/>
      <c r="D55" s="158"/>
      <c r="E55" s="159"/>
      <c r="F55" s="160"/>
      <c r="G55" s="160"/>
      <c r="H55" s="222">
        <f>2*STDEV(H43:H51)</f>
        <v>2.12768136325893</v>
      </c>
      <c r="I55" s="222">
        <f t="shared" ref="I55:P55" si="53">2*STDEV(I43:I51)</f>
        <v>3.4004394128901971</v>
      </c>
      <c r="J55" s="222">
        <f t="shared" si="53"/>
        <v>5.950966596556607</v>
      </c>
      <c r="K55" s="222">
        <f t="shared" si="53"/>
        <v>18.854794038173662</v>
      </c>
      <c r="L55" s="222">
        <f t="shared" si="53"/>
        <v>5.3331494087930524</v>
      </c>
      <c r="M55" s="222">
        <f t="shared" si="53"/>
        <v>10.284978172396213</v>
      </c>
      <c r="N55" s="222">
        <f t="shared" si="53"/>
        <v>4.6932108752963932</v>
      </c>
      <c r="O55" s="227" t="s">
        <v>263</v>
      </c>
      <c r="P55" s="222">
        <f t="shared" si="53"/>
        <v>5.0046569395580551</v>
      </c>
      <c r="Q55" s="141"/>
      <c r="R55" s="273">
        <f>2*STDEV(R43:R51)</f>
        <v>5.5815234180881792E-3</v>
      </c>
      <c r="S55" s="151"/>
      <c r="T55" s="141"/>
      <c r="U55" s="152"/>
      <c r="W55" s="223">
        <f t="shared" ref="W55:Y55" si="54">2*STDEV(W43:W51)</f>
        <v>1.8627936010197155</v>
      </c>
      <c r="X55" s="152"/>
      <c r="Y55" s="494">
        <f t="shared" si="54"/>
        <v>42.939233549025779</v>
      </c>
      <c r="Z55" s="492"/>
      <c r="AA55" s="494">
        <f t="shared" ref="AA55" si="55">2*STDEV(AA43:AA51)</f>
        <v>0.30699837133118474</v>
      </c>
      <c r="AB55" s="492"/>
      <c r="AC55" s="496">
        <f t="shared" ref="AC55" si="56">2*STDEV(AC43:AC51)</f>
        <v>37.671091185564421</v>
      </c>
      <c r="AD55" s="492"/>
      <c r="AE55" s="496">
        <f t="shared" ref="AE55" si="57">2*STDEV(AE43:AE51)</f>
        <v>292.85930272548478</v>
      </c>
      <c r="AF55" s="492"/>
      <c r="AG55" s="496">
        <f t="shared" ref="AG55" si="58">2*STDEV(AG43:AG51)</f>
        <v>47.483131507702581</v>
      </c>
      <c r="AH55" s="492"/>
      <c r="AI55" s="494">
        <f t="shared" ref="AI55" si="59">2*STDEV(AI43:AI51)</f>
        <v>0.53402039078838381</v>
      </c>
      <c r="AJ55" s="492"/>
      <c r="AK55" s="494">
        <f t="shared" ref="AK55" si="60">2*STDEV(AK43:AK51)</f>
        <v>0.31566508271337929</v>
      </c>
      <c r="AL55" s="492"/>
      <c r="AM55" s="494">
        <f t="shared" ref="AM55" si="61">2*STDEV(AM43:AM51)</f>
        <v>0.43829974522770032</v>
      </c>
      <c r="AN55" s="492"/>
      <c r="AO55" s="494">
        <f t="shared" ref="AO55" si="62">2*STDEV(AO43:AO51)</f>
        <v>1.8887864584738756</v>
      </c>
      <c r="AP55" s="492"/>
    </row>
    <row r="56" spans="1:16133" s="140" customFormat="1" x14ac:dyDescent="0.15">
      <c r="A56" s="161"/>
      <c r="B56" s="161"/>
      <c r="C56" s="164"/>
      <c r="D56" s="162"/>
      <c r="E56" s="163"/>
      <c r="F56" s="164"/>
      <c r="G56" s="164"/>
      <c r="H56" s="165"/>
      <c r="I56" s="165"/>
      <c r="J56" s="165"/>
      <c r="K56" s="165"/>
      <c r="L56" s="165"/>
      <c r="M56" s="165"/>
      <c r="N56" s="165"/>
      <c r="O56" s="165"/>
      <c r="P56" s="165"/>
      <c r="Q56" s="141"/>
      <c r="R56" s="151"/>
      <c r="S56" s="151"/>
      <c r="T56" s="141"/>
      <c r="U56" s="152"/>
      <c r="W56" s="152"/>
      <c r="X56" s="152"/>
    </row>
    <row r="57" spans="1:16133" s="140" customFormat="1" x14ac:dyDescent="0.15">
      <c r="A57" s="158"/>
      <c r="B57" s="158"/>
      <c r="C57" s="168"/>
      <c r="D57" s="166"/>
      <c r="E57" s="167"/>
      <c r="F57" s="168"/>
      <c r="G57" s="168"/>
      <c r="H57" s="169"/>
      <c r="I57" s="169"/>
      <c r="J57" s="169"/>
      <c r="K57" s="169"/>
      <c r="L57" s="169"/>
      <c r="M57" s="169"/>
      <c r="N57" s="169"/>
      <c r="O57" s="169"/>
      <c r="P57" s="169"/>
      <c r="Q57" s="141"/>
      <c r="R57" s="151"/>
      <c r="S57" s="151"/>
      <c r="T57" s="141"/>
      <c r="U57" s="152"/>
      <c r="W57" s="152"/>
      <c r="X57" s="152"/>
    </row>
    <row r="58" spans="1:16133" s="197" customFormat="1" x14ac:dyDescent="0.15">
      <c r="A58" s="37" t="s">
        <v>1556</v>
      </c>
      <c r="B58" s="37"/>
      <c r="C58" s="37"/>
      <c r="D58" s="37"/>
      <c r="V58" s="250"/>
      <c r="W58" s="250"/>
    </row>
    <row r="59" spans="1:16133" s="197" customFormat="1" x14ac:dyDescent="0.15">
      <c r="A59" s="37" t="s">
        <v>1557</v>
      </c>
      <c r="B59" s="37"/>
      <c r="C59" s="37"/>
      <c r="D59" s="37"/>
      <c r="V59" s="250"/>
      <c r="W59" s="250"/>
    </row>
    <row r="60" spans="1:16133" s="197" customFormat="1" x14ac:dyDescent="0.15">
      <c r="A60" s="37" t="s">
        <v>1558</v>
      </c>
      <c r="B60" s="37"/>
      <c r="C60" s="37"/>
      <c r="D60" s="37"/>
      <c r="V60" s="250"/>
      <c r="W60" s="250"/>
    </row>
    <row r="61" spans="1:16133" s="197" customFormat="1" x14ac:dyDescent="0.15">
      <c r="A61" s="202" t="s">
        <v>1553</v>
      </c>
      <c r="B61" s="37"/>
      <c r="C61" s="37"/>
      <c r="D61" s="37"/>
      <c r="V61" s="250"/>
      <c r="W61" s="250"/>
    </row>
    <row r="62" spans="1:16133" s="197" customFormat="1" x14ac:dyDescent="0.15">
      <c r="A62" s="202"/>
      <c r="B62" s="37"/>
      <c r="C62" s="37"/>
      <c r="D62" s="37"/>
      <c r="V62" s="250"/>
      <c r="W62" s="250"/>
    </row>
    <row r="63" spans="1:16133" s="140" customFormat="1" x14ac:dyDescent="0.15">
      <c r="A63" s="315" t="s">
        <v>1225</v>
      </c>
      <c r="B63" s="158"/>
      <c r="C63" s="168"/>
      <c r="D63" s="166"/>
      <c r="E63" s="167"/>
      <c r="F63" s="168"/>
      <c r="G63" s="168"/>
      <c r="H63" s="169"/>
      <c r="I63" s="169"/>
      <c r="J63" s="169"/>
      <c r="K63" s="169"/>
      <c r="L63" s="169"/>
      <c r="M63" s="169"/>
      <c r="N63" s="169"/>
      <c r="O63" s="169"/>
      <c r="P63" s="169"/>
      <c r="Q63" s="141"/>
      <c r="R63" s="151"/>
      <c r="S63" s="151"/>
      <c r="T63" s="141"/>
      <c r="U63" s="152"/>
      <c r="W63" s="152"/>
      <c r="X63" s="152"/>
    </row>
    <row r="64" spans="1:16133" s="140" customFormat="1" ht="18.75" customHeight="1" x14ac:dyDescent="0.15">
      <c r="A64" s="37" t="s">
        <v>1226</v>
      </c>
      <c r="B64" s="158"/>
      <c r="C64" s="168"/>
      <c r="D64" s="166"/>
      <c r="E64" s="167"/>
      <c r="F64" s="168"/>
      <c r="G64" s="168"/>
      <c r="H64" s="169"/>
      <c r="I64" s="169"/>
      <c r="J64" s="169"/>
      <c r="K64" s="169"/>
      <c r="L64" s="169"/>
      <c r="M64" s="169"/>
      <c r="N64" s="169"/>
      <c r="O64" s="169"/>
      <c r="P64" s="169"/>
      <c r="Q64" s="141"/>
      <c r="R64" s="151"/>
      <c r="S64" s="151"/>
      <c r="U64" s="151"/>
      <c r="V64" s="485" t="s">
        <v>322</v>
      </c>
      <c r="W64" s="151" t="s">
        <v>324</v>
      </c>
      <c r="X64" s="151"/>
      <c r="Y64" s="486" t="s">
        <v>325</v>
      </c>
      <c r="Z64" s="486"/>
      <c r="AA64" s="486" t="s">
        <v>326</v>
      </c>
      <c r="AB64" s="486"/>
      <c r="AC64" s="486" t="s">
        <v>327</v>
      </c>
      <c r="AD64" s="486"/>
      <c r="AE64" s="486" t="s">
        <v>328</v>
      </c>
      <c r="AF64" s="486"/>
      <c r="AG64" s="486" t="s">
        <v>329</v>
      </c>
      <c r="AH64" s="486"/>
      <c r="AI64" s="486" t="s">
        <v>330</v>
      </c>
      <c r="AJ64" s="486"/>
      <c r="AK64" s="486" t="s">
        <v>331</v>
      </c>
      <c r="AL64" s="486"/>
      <c r="AM64" s="486" t="s">
        <v>332</v>
      </c>
      <c r="AN64" s="486"/>
      <c r="AO64" s="486" t="s">
        <v>333</v>
      </c>
      <c r="AP64" s="473"/>
    </row>
    <row r="65" spans="1:42" s="140" customFormat="1" ht="14.25" customHeight="1" x14ac:dyDescent="0.15">
      <c r="A65" s="126" t="s">
        <v>1227</v>
      </c>
      <c r="B65" s="126"/>
      <c r="C65" s="142"/>
      <c r="D65" s="126"/>
      <c r="F65" s="142"/>
      <c r="G65" s="142"/>
      <c r="H65" s="170"/>
      <c r="I65" s="170"/>
      <c r="J65" s="170"/>
      <c r="K65" s="170"/>
      <c r="L65" s="170"/>
      <c r="M65" s="141"/>
      <c r="N65" s="141"/>
      <c r="O65" s="141"/>
      <c r="P65" s="171"/>
      <c r="Q65" s="141"/>
      <c r="R65" s="151"/>
      <c r="S65" s="151"/>
      <c r="T65" s="141"/>
      <c r="U65" s="151"/>
      <c r="V65" s="126"/>
      <c r="W65" s="151"/>
      <c r="X65" s="151"/>
      <c r="Y65" s="126"/>
      <c r="Z65" s="126"/>
      <c r="AA65" s="126"/>
      <c r="AB65" s="126"/>
      <c r="AC65" s="126"/>
      <c r="AD65" s="126"/>
      <c r="AE65" s="126"/>
      <c r="AF65" s="126"/>
      <c r="AG65" s="126"/>
      <c r="AH65" s="126"/>
      <c r="AI65" s="126"/>
      <c r="AJ65" s="126"/>
      <c r="AK65" s="126"/>
      <c r="AL65" s="126"/>
      <c r="AM65" s="126"/>
      <c r="AN65" s="126"/>
      <c r="AO65" s="126"/>
      <c r="AP65" s="126"/>
    </row>
    <row r="66" spans="1:42" x14ac:dyDescent="0.15">
      <c r="A66" s="125" t="s">
        <v>1111</v>
      </c>
      <c r="C66" s="142"/>
      <c r="E66" s="140"/>
      <c r="F66" s="142"/>
      <c r="G66" s="142"/>
      <c r="H66" s="141"/>
      <c r="I66" s="141"/>
      <c r="J66" s="141"/>
      <c r="K66" s="141"/>
      <c r="L66" s="141"/>
      <c r="M66" s="141"/>
      <c r="N66" s="141"/>
      <c r="O66" s="141"/>
      <c r="P66" s="171"/>
    </row>
    <row r="67" spans="1:42" s="152" customFormat="1" ht="16" customHeight="1" x14ac:dyDescent="0.15">
      <c r="A67" s="37" t="s">
        <v>213</v>
      </c>
      <c r="B67" s="151"/>
      <c r="C67" s="528"/>
      <c r="D67" s="151"/>
      <c r="F67" s="153"/>
      <c r="G67" s="528"/>
      <c r="H67" s="64"/>
      <c r="I67" s="64"/>
      <c r="J67" s="64"/>
      <c r="K67" s="64"/>
      <c r="L67" s="64"/>
      <c r="M67" s="151"/>
      <c r="N67" s="151"/>
      <c r="P67" s="155"/>
      <c r="Q67" s="154"/>
      <c r="R67" s="151"/>
      <c r="S67" s="151"/>
      <c r="T67" s="154"/>
      <c r="U67" s="151"/>
      <c r="V67" s="151"/>
      <c r="W67" s="151"/>
      <c r="X67" s="151"/>
      <c r="Y67" s="151"/>
      <c r="Z67" s="151"/>
      <c r="AA67" s="151"/>
      <c r="AB67" s="151"/>
      <c r="AC67" s="151"/>
      <c r="AD67" s="151"/>
      <c r="AE67" s="151"/>
      <c r="AF67" s="151"/>
      <c r="AG67" s="151"/>
      <c r="AH67" s="151"/>
      <c r="AI67" s="151"/>
      <c r="AJ67" s="151"/>
      <c r="AK67" s="151"/>
      <c r="AL67" s="151"/>
      <c r="AM67" s="151"/>
      <c r="AN67" s="151"/>
      <c r="AO67" s="151"/>
      <c r="AP67" s="151"/>
    </row>
    <row r="68" spans="1:42" s="140" customFormat="1" ht="12" customHeight="1" x14ac:dyDescent="0.15">
      <c r="A68" s="126" t="s">
        <v>368</v>
      </c>
      <c r="B68" s="151"/>
      <c r="C68" s="147"/>
      <c r="D68" s="151"/>
      <c r="E68" s="152"/>
      <c r="F68" s="153"/>
      <c r="G68" s="147"/>
      <c r="H68" s="64"/>
      <c r="I68" s="64"/>
      <c r="J68" s="64"/>
      <c r="K68" s="64"/>
      <c r="L68" s="64"/>
      <c r="M68" s="151"/>
      <c r="N68" s="151"/>
      <c r="O68" s="152"/>
      <c r="P68" s="155"/>
      <c r="Q68" s="141"/>
      <c r="R68" s="151"/>
      <c r="S68" s="151"/>
      <c r="T68" s="141"/>
      <c r="U68" s="151"/>
      <c r="V68" s="126"/>
      <c r="W68" s="151"/>
      <c r="X68" s="151"/>
      <c r="Y68" s="126"/>
      <c r="Z68" s="126"/>
      <c r="AA68" s="126"/>
      <c r="AB68" s="126"/>
      <c r="AC68" s="126"/>
      <c r="AD68" s="126"/>
      <c r="AE68" s="126"/>
      <c r="AF68" s="126"/>
      <c r="AG68" s="126"/>
      <c r="AH68" s="126"/>
      <c r="AI68" s="126"/>
      <c r="AJ68" s="126"/>
      <c r="AK68" s="126"/>
      <c r="AL68" s="126"/>
      <c r="AM68" s="126"/>
      <c r="AN68" s="126"/>
      <c r="AO68" s="126"/>
      <c r="AP68" s="126"/>
    </row>
    <row r="69" spans="1:42" s="140" customFormat="1" ht="12" customHeight="1" x14ac:dyDescent="0.15">
      <c r="A69" s="2" t="s">
        <v>212</v>
      </c>
      <c r="B69" s="151"/>
      <c r="C69" s="147"/>
      <c r="D69" s="151"/>
      <c r="E69" s="152"/>
      <c r="F69" s="153"/>
      <c r="G69" s="147"/>
      <c r="H69" s="64"/>
      <c r="I69" s="64"/>
      <c r="J69" s="64"/>
      <c r="K69" s="64"/>
      <c r="L69" s="64"/>
      <c r="M69" s="151"/>
      <c r="N69" s="151"/>
      <c r="O69" s="152"/>
      <c r="P69" s="155"/>
      <c r="Q69" s="141"/>
      <c r="R69" s="151"/>
      <c r="S69" s="151"/>
      <c r="T69" s="141"/>
      <c r="U69" s="151"/>
      <c r="V69" s="126"/>
      <c r="W69" s="151"/>
      <c r="X69" s="151"/>
      <c r="Y69" s="126"/>
      <c r="Z69" s="126"/>
      <c r="AA69" s="126"/>
      <c r="AB69" s="126"/>
      <c r="AC69" s="126"/>
      <c r="AD69" s="126"/>
      <c r="AE69" s="126"/>
      <c r="AF69" s="126"/>
      <c r="AG69" s="126"/>
      <c r="AH69" s="126"/>
      <c r="AI69" s="126"/>
      <c r="AJ69" s="126"/>
      <c r="AK69" s="126"/>
      <c r="AL69" s="126"/>
      <c r="AM69" s="126"/>
      <c r="AN69" s="126"/>
      <c r="AO69" s="126"/>
      <c r="AP69" s="126"/>
    </row>
    <row r="70" spans="1:42" s="140" customFormat="1" ht="12" customHeight="1" x14ac:dyDescent="0.15">
      <c r="B70" s="151"/>
      <c r="C70" s="147"/>
      <c r="D70" s="151"/>
      <c r="E70" s="152"/>
      <c r="F70" s="153"/>
      <c r="G70" s="147"/>
      <c r="H70" s="64"/>
      <c r="I70" s="64"/>
      <c r="J70" s="64"/>
      <c r="K70" s="64"/>
      <c r="L70" s="64"/>
      <c r="M70" s="151"/>
      <c r="N70" s="151"/>
      <c r="O70" s="152"/>
      <c r="P70" s="155"/>
      <c r="Q70" s="141"/>
      <c r="R70" s="151"/>
      <c r="S70" s="151"/>
      <c r="T70" s="141"/>
      <c r="U70" s="151"/>
      <c r="V70" s="126"/>
      <c r="W70" s="151"/>
      <c r="X70" s="151"/>
      <c r="Y70" s="126"/>
      <c r="Z70" s="126"/>
      <c r="AA70" s="126"/>
      <c r="AB70" s="126"/>
      <c r="AC70" s="126"/>
      <c r="AD70" s="126"/>
      <c r="AE70" s="126"/>
      <c r="AF70" s="126"/>
      <c r="AG70" s="126"/>
      <c r="AH70" s="126"/>
      <c r="AI70" s="126"/>
      <c r="AJ70" s="126"/>
      <c r="AK70" s="126"/>
      <c r="AL70" s="126"/>
      <c r="AM70" s="126"/>
      <c r="AN70" s="126"/>
      <c r="AO70" s="126"/>
      <c r="AP70" s="126"/>
    </row>
    <row r="71" spans="1:42" s="140" customFormat="1" ht="12" customHeight="1" x14ac:dyDescent="0.15">
      <c r="A71" s="151"/>
      <c r="B71" s="151"/>
      <c r="C71" s="147"/>
      <c r="D71" s="151"/>
      <c r="E71" s="152"/>
      <c r="F71" s="153"/>
      <c r="G71" s="147"/>
      <c r="H71" s="64"/>
      <c r="I71" s="64"/>
      <c r="J71" s="64"/>
      <c r="K71" s="64"/>
      <c r="L71" s="64"/>
      <c r="M71" s="151"/>
      <c r="N71" s="151"/>
      <c r="O71" s="152"/>
      <c r="P71" s="155"/>
      <c r="Q71" s="141"/>
      <c r="R71" s="151"/>
      <c r="S71" s="151"/>
      <c r="T71" s="141"/>
      <c r="U71" s="151"/>
      <c r="V71" s="126"/>
      <c r="W71" s="151"/>
      <c r="X71" s="151"/>
      <c r="Y71" s="126"/>
      <c r="Z71" s="126"/>
      <c r="AA71" s="126"/>
      <c r="AB71" s="126"/>
      <c r="AC71" s="126"/>
      <c r="AD71" s="126"/>
      <c r="AE71" s="126"/>
      <c r="AF71" s="126"/>
      <c r="AG71" s="126"/>
      <c r="AH71" s="126"/>
      <c r="AI71" s="126"/>
      <c r="AJ71" s="126"/>
      <c r="AK71" s="126"/>
      <c r="AL71" s="126"/>
      <c r="AM71" s="126"/>
      <c r="AN71" s="126"/>
      <c r="AO71" s="126"/>
      <c r="AP71" s="126"/>
    </row>
    <row r="72" spans="1:42" s="140" customFormat="1" ht="12" customHeight="1" x14ac:dyDescent="0.15">
      <c r="A72" s="151"/>
      <c r="B72" s="151"/>
      <c r="C72" s="147"/>
      <c r="D72" s="151"/>
      <c r="E72" s="152"/>
      <c r="F72" s="153"/>
      <c r="G72" s="147"/>
      <c r="H72" s="64"/>
      <c r="I72" s="64"/>
      <c r="J72" s="64"/>
      <c r="K72" s="64"/>
      <c r="L72" s="64"/>
      <c r="M72" s="151"/>
      <c r="N72" s="151"/>
      <c r="O72" s="152"/>
      <c r="P72" s="155"/>
      <c r="Q72" s="141"/>
      <c r="R72" s="151"/>
      <c r="S72" s="151"/>
      <c r="T72" s="141"/>
      <c r="U72" s="151"/>
      <c r="V72" s="126"/>
      <c r="W72" s="151"/>
      <c r="X72" s="151"/>
      <c r="Y72" s="126"/>
      <c r="Z72" s="126"/>
      <c r="AA72" s="126"/>
      <c r="AB72" s="126"/>
      <c r="AC72" s="126"/>
      <c r="AD72" s="126"/>
      <c r="AE72" s="126"/>
      <c r="AF72" s="126"/>
      <c r="AG72" s="126"/>
      <c r="AH72" s="126"/>
      <c r="AI72" s="126"/>
      <c r="AJ72" s="126"/>
      <c r="AK72" s="126"/>
      <c r="AL72" s="126"/>
      <c r="AM72" s="126"/>
      <c r="AN72" s="126"/>
      <c r="AO72" s="126"/>
      <c r="AP72" s="126"/>
    </row>
    <row r="73" spans="1:42" s="140" customFormat="1" ht="12" customHeight="1" x14ac:dyDescent="0.15">
      <c r="A73" s="151"/>
      <c r="B73" s="151"/>
      <c r="C73" s="147"/>
      <c r="D73" s="151"/>
      <c r="E73" s="152"/>
      <c r="F73" s="153"/>
      <c r="G73" s="147"/>
      <c r="H73" s="64"/>
      <c r="I73" s="64"/>
      <c r="J73" s="64"/>
      <c r="K73" s="64"/>
      <c r="L73" s="64"/>
      <c r="M73" s="151"/>
      <c r="N73" s="151"/>
      <c r="O73" s="152"/>
      <c r="P73" s="155"/>
      <c r="Q73" s="141"/>
      <c r="R73" s="151"/>
      <c r="S73" s="151"/>
      <c r="T73" s="141"/>
      <c r="U73" s="151"/>
      <c r="V73" s="126"/>
      <c r="W73" s="151"/>
      <c r="X73" s="151"/>
      <c r="Y73" s="126"/>
      <c r="Z73" s="126"/>
      <c r="AA73" s="126"/>
      <c r="AB73" s="126"/>
      <c r="AC73" s="126"/>
      <c r="AD73" s="126"/>
      <c r="AE73" s="126"/>
      <c r="AF73" s="126"/>
      <c r="AG73" s="126"/>
      <c r="AH73" s="126"/>
      <c r="AI73" s="126"/>
      <c r="AJ73" s="126"/>
      <c r="AK73" s="126"/>
      <c r="AL73" s="126"/>
      <c r="AM73" s="126"/>
      <c r="AN73" s="126"/>
      <c r="AO73" s="126"/>
      <c r="AP73" s="126"/>
    </row>
    <row r="74" spans="1:42" s="140" customFormat="1" ht="12" customHeight="1" x14ac:dyDescent="0.15">
      <c r="A74" s="151"/>
      <c r="B74" s="151"/>
      <c r="C74" s="147"/>
      <c r="D74" s="151"/>
      <c r="E74" s="152"/>
      <c r="F74" s="153"/>
      <c r="G74" s="147"/>
      <c r="H74" s="64"/>
      <c r="I74" s="64"/>
      <c r="J74" s="64"/>
      <c r="K74" s="64"/>
      <c r="L74" s="64"/>
      <c r="M74" s="151"/>
      <c r="N74" s="151"/>
      <c r="O74" s="152"/>
      <c r="P74" s="155"/>
      <c r="Q74" s="141"/>
      <c r="R74" s="151"/>
      <c r="S74" s="151"/>
      <c r="T74" s="141"/>
      <c r="U74" s="151"/>
      <c r="V74" s="126"/>
      <c r="W74" s="151"/>
      <c r="X74" s="151"/>
      <c r="Y74" s="126"/>
      <c r="Z74" s="126"/>
      <c r="AA74" s="126"/>
      <c r="AB74" s="126"/>
      <c r="AC74" s="126"/>
      <c r="AD74" s="126"/>
      <c r="AE74" s="126"/>
      <c r="AF74" s="126"/>
      <c r="AG74" s="126"/>
      <c r="AH74" s="126"/>
      <c r="AI74" s="126"/>
      <c r="AJ74" s="126"/>
      <c r="AK74" s="126"/>
      <c r="AL74" s="126"/>
      <c r="AM74" s="126"/>
      <c r="AN74" s="126"/>
      <c r="AO74" s="126"/>
      <c r="AP74" s="126"/>
    </row>
    <row r="75" spans="1:42" s="140" customFormat="1" ht="12" customHeight="1" x14ac:dyDescent="0.15">
      <c r="A75" s="151"/>
      <c r="B75" s="151"/>
      <c r="C75" s="147"/>
      <c r="D75" s="151"/>
      <c r="E75" s="152"/>
      <c r="F75" s="153"/>
      <c r="G75" s="147"/>
      <c r="H75" s="64"/>
      <c r="I75" s="64"/>
      <c r="J75" s="64"/>
      <c r="K75" s="64"/>
      <c r="L75" s="64"/>
      <c r="M75" s="151"/>
      <c r="N75" s="151"/>
      <c r="O75" s="152"/>
      <c r="P75" s="155"/>
      <c r="Q75" s="141"/>
      <c r="R75" s="151"/>
      <c r="S75" s="151"/>
      <c r="T75" s="141"/>
      <c r="U75" s="151"/>
      <c r="V75" s="126"/>
      <c r="W75" s="151"/>
      <c r="X75" s="151"/>
      <c r="Y75" s="126"/>
      <c r="Z75" s="126"/>
      <c r="AA75" s="126"/>
      <c r="AB75" s="126"/>
      <c r="AC75" s="126"/>
      <c r="AD75" s="126"/>
      <c r="AE75" s="126"/>
      <c r="AF75" s="126"/>
      <c r="AG75" s="126"/>
      <c r="AH75" s="126"/>
      <c r="AI75" s="126"/>
      <c r="AJ75" s="126"/>
      <c r="AK75" s="126"/>
      <c r="AL75" s="126"/>
      <c r="AM75" s="126"/>
      <c r="AN75" s="126"/>
      <c r="AO75" s="126"/>
      <c r="AP75" s="126"/>
    </row>
    <row r="84" spans="1:16133" s="140" customFormat="1" x14ac:dyDescent="0.15">
      <c r="A84" s="126"/>
      <c r="B84" s="126"/>
      <c r="C84" s="142"/>
      <c r="D84" s="126"/>
      <c r="F84" s="142"/>
      <c r="G84" s="142"/>
      <c r="H84" s="77"/>
      <c r="I84" s="77"/>
      <c r="J84" s="77"/>
      <c r="K84" s="77"/>
      <c r="L84" s="141"/>
      <c r="M84" s="126"/>
      <c r="N84" s="126"/>
      <c r="Q84" s="126"/>
      <c r="R84" s="151"/>
      <c r="S84" s="151"/>
      <c r="T84" s="126"/>
      <c r="U84" s="151"/>
      <c r="V84" s="126"/>
      <c r="W84" s="151"/>
      <c r="X84" s="151"/>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6"/>
      <c r="AY84" s="126"/>
      <c r="AZ84" s="126"/>
      <c r="BA84" s="126"/>
      <c r="BB84" s="126"/>
      <c r="BC84" s="126"/>
      <c r="BD84" s="126"/>
      <c r="BE84" s="126"/>
      <c r="BF84" s="126"/>
      <c r="BG84" s="126"/>
      <c r="BH84" s="126"/>
      <c r="BI84" s="126"/>
      <c r="BJ84" s="126"/>
      <c r="BK84" s="126"/>
      <c r="BL84" s="126"/>
      <c r="BM84" s="126"/>
      <c r="BN84" s="126"/>
      <c r="BO84" s="126"/>
      <c r="BP84" s="126"/>
      <c r="BQ84" s="126"/>
      <c r="BR84" s="126"/>
      <c r="BS84" s="126"/>
      <c r="BT84" s="126"/>
      <c r="BU84" s="126"/>
      <c r="BV84" s="126"/>
      <c r="BW84" s="126"/>
      <c r="BX84" s="126"/>
      <c r="BY84" s="126"/>
      <c r="BZ84" s="126"/>
      <c r="CA84" s="126"/>
      <c r="CB84" s="126"/>
      <c r="CC84" s="126"/>
      <c r="CD84" s="126"/>
      <c r="CE84" s="126"/>
      <c r="CF84" s="126"/>
      <c r="CG84" s="126"/>
      <c r="CH84" s="126"/>
      <c r="CI84" s="126"/>
      <c r="CJ84" s="126"/>
      <c r="CK84" s="126"/>
      <c r="CL84" s="126"/>
      <c r="CM84" s="126"/>
      <c r="CN84" s="126"/>
      <c r="CO84" s="126"/>
      <c r="CP84" s="126"/>
      <c r="CQ84" s="126"/>
      <c r="CR84" s="126"/>
      <c r="CS84" s="126"/>
      <c r="CT84" s="126"/>
      <c r="CU84" s="126"/>
      <c r="CV84" s="126"/>
      <c r="CW84" s="126"/>
      <c r="CX84" s="126"/>
      <c r="CY84" s="126"/>
      <c r="CZ84" s="126"/>
      <c r="DA84" s="126"/>
      <c r="DB84" s="126"/>
      <c r="DC84" s="126"/>
      <c r="DD84" s="126"/>
      <c r="DE84" s="126"/>
      <c r="DF84" s="126"/>
      <c r="DG84" s="126"/>
      <c r="DH84" s="126"/>
      <c r="DI84" s="126"/>
      <c r="DJ84" s="126"/>
      <c r="DK84" s="126"/>
      <c r="DL84" s="126"/>
      <c r="DM84" s="126"/>
      <c r="DN84" s="126"/>
      <c r="DO84" s="126"/>
      <c r="DP84" s="126"/>
      <c r="DQ84" s="126"/>
      <c r="DR84" s="126"/>
      <c r="DS84" s="126"/>
      <c r="DT84" s="126"/>
      <c r="DU84" s="126"/>
      <c r="DV84" s="126"/>
      <c r="DW84" s="126"/>
      <c r="DX84" s="126"/>
      <c r="DY84" s="126"/>
      <c r="DZ84" s="126"/>
      <c r="EA84" s="126"/>
      <c r="EB84" s="126"/>
      <c r="EC84" s="126"/>
      <c r="ED84" s="126"/>
      <c r="EE84" s="126"/>
      <c r="EF84" s="126"/>
      <c r="EG84" s="126"/>
      <c r="EH84" s="126"/>
      <c r="EI84" s="126"/>
      <c r="EJ84" s="126"/>
      <c r="EK84" s="126"/>
      <c r="EL84" s="126"/>
      <c r="EM84" s="126"/>
      <c r="EN84" s="126"/>
      <c r="EO84" s="126"/>
      <c r="EP84" s="126"/>
      <c r="EQ84" s="126"/>
      <c r="ER84" s="126"/>
      <c r="ES84" s="126"/>
      <c r="ET84" s="126"/>
      <c r="EU84" s="126"/>
      <c r="EV84" s="126"/>
      <c r="EW84" s="126"/>
      <c r="EX84" s="126"/>
      <c r="EY84" s="126"/>
      <c r="EZ84" s="126"/>
      <c r="FA84" s="126"/>
      <c r="FB84" s="126"/>
      <c r="FC84" s="126"/>
      <c r="FD84" s="126"/>
      <c r="FE84" s="126"/>
      <c r="FF84" s="126"/>
      <c r="FG84" s="126"/>
      <c r="FH84" s="126"/>
      <c r="FI84" s="126"/>
      <c r="FJ84" s="126"/>
      <c r="FK84" s="126"/>
      <c r="FL84" s="126"/>
      <c r="FM84" s="126"/>
      <c r="FN84" s="126"/>
      <c r="FO84" s="126"/>
      <c r="FP84" s="126"/>
      <c r="FQ84" s="126"/>
      <c r="FR84" s="126"/>
      <c r="FS84" s="126"/>
      <c r="FT84" s="126"/>
      <c r="FU84" s="126"/>
      <c r="FV84" s="126"/>
      <c r="FW84" s="126"/>
      <c r="FX84" s="126"/>
      <c r="FY84" s="126"/>
      <c r="FZ84" s="126"/>
      <c r="GA84" s="126"/>
      <c r="GB84" s="126"/>
      <c r="GC84" s="126"/>
      <c r="GD84" s="126"/>
      <c r="GE84" s="126"/>
      <c r="GF84" s="126"/>
      <c r="GG84" s="126"/>
      <c r="GH84" s="126"/>
      <c r="GI84" s="126"/>
      <c r="GJ84" s="126"/>
      <c r="GK84" s="126"/>
      <c r="GL84" s="126"/>
      <c r="GM84" s="126"/>
      <c r="GN84" s="126"/>
      <c r="GO84" s="126"/>
      <c r="GP84" s="126"/>
      <c r="GQ84" s="126"/>
      <c r="GR84" s="126"/>
      <c r="GS84" s="126"/>
      <c r="GT84" s="126"/>
      <c r="GU84" s="126"/>
      <c r="GV84" s="126"/>
      <c r="GW84" s="126"/>
      <c r="GX84" s="126"/>
      <c r="GY84" s="126"/>
      <c r="GZ84" s="126"/>
      <c r="HA84" s="126"/>
      <c r="HB84" s="126"/>
      <c r="HC84" s="126"/>
      <c r="HD84" s="126"/>
      <c r="HE84" s="126"/>
      <c r="HF84" s="126"/>
      <c r="HG84" s="126"/>
      <c r="HH84" s="126"/>
      <c r="HI84" s="126"/>
      <c r="HJ84" s="126"/>
      <c r="HK84" s="126"/>
      <c r="HL84" s="126"/>
      <c r="HM84" s="126"/>
      <c r="HN84" s="126"/>
      <c r="HO84" s="126"/>
      <c r="HP84" s="126"/>
      <c r="HQ84" s="126"/>
      <c r="HR84" s="126"/>
      <c r="HS84" s="126"/>
      <c r="HT84" s="126"/>
      <c r="HU84" s="126"/>
      <c r="HV84" s="126"/>
      <c r="HW84" s="126"/>
      <c r="HX84" s="126"/>
      <c r="HY84" s="126"/>
      <c r="HZ84" s="126"/>
      <c r="IA84" s="126"/>
      <c r="IB84" s="126"/>
      <c r="IC84" s="126"/>
      <c r="ID84" s="126"/>
      <c r="IE84" s="126"/>
      <c r="IF84" s="126"/>
      <c r="IG84" s="126"/>
      <c r="IH84" s="126"/>
      <c r="II84" s="126"/>
      <c r="IJ84" s="126"/>
      <c r="IK84" s="126"/>
      <c r="IL84" s="126"/>
      <c r="IM84" s="126"/>
      <c r="IN84" s="126"/>
      <c r="IO84" s="126"/>
      <c r="IP84" s="126"/>
      <c r="IQ84" s="126"/>
      <c r="IR84" s="126"/>
      <c r="IS84" s="126"/>
      <c r="IT84" s="126"/>
      <c r="IU84" s="126"/>
      <c r="IV84" s="126"/>
      <c r="IW84" s="126"/>
      <c r="IX84" s="126"/>
      <c r="IY84" s="126"/>
      <c r="IZ84" s="126"/>
      <c r="JA84" s="126"/>
      <c r="JB84" s="126"/>
      <c r="JC84" s="126"/>
      <c r="JD84" s="126"/>
      <c r="JE84" s="126"/>
      <c r="JF84" s="126"/>
      <c r="JG84" s="126"/>
      <c r="JH84" s="126"/>
      <c r="JI84" s="126"/>
      <c r="JJ84" s="126"/>
      <c r="JK84" s="126"/>
      <c r="JL84" s="126"/>
      <c r="JM84" s="126"/>
      <c r="JN84" s="126"/>
      <c r="JO84" s="126"/>
      <c r="JP84" s="126"/>
      <c r="JQ84" s="126"/>
      <c r="JR84" s="126"/>
      <c r="JS84" s="126"/>
      <c r="JT84" s="126"/>
      <c r="JU84" s="126"/>
      <c r="JV84" s="126"/>
      <c r="JW84" s="126"/>
      <c r="JX84" s="126"/>
      <c r="JY84" s="126"/>
      <c r="JZ84" s="126"/>
      <c r="KA84" s="126"/>
      <c r="KB84" s="126"/>
      <c r="KC84" s="126"/>
      <c r="KD84" s="126"/>
      <c r="KE84" s="126"/>
      <c r="KF84" s="126"/>
      <c r="KG84" s="126"/>
      <c r="KH84" s="126"/>
      <c r="KI84" s="126"/>
      <c r="KJ84" s="126"/>
      <c r="KK84" s="126"/>
      <c r="KL84" s="126"/>
      <c r="KM84" s="126"/>
      <c r="KN84" s="126"/>
      <c r="KO84" s="126"/>
      <c r="KP84" s="126"/>
      <c r="KQ84" s="126"/>
      <c r="KR84" s="126"/>
      <c r="KS84" s="126"/>
      <c r="KT84" s="126"/>
      <c r="KU84" s="126"/>
      <c r="KV84" s="126"/>
      <c r="KW84" s="126"/>
      <c r="KX84" s="126"/>
      <c r="KY84" s="126"/>
      <c r="KZ84" s="126"/>
      <c r="LA84" s="126"/>
      <c r="LB84" s="126"/>
      <c r="LC84" s="126"/>
      <c r="LD84" s="126"/>
      <c r="LE84" s="126"/>
      <c r="LF84" s="126"/>
      <c r="LG84" s="126"/>
      <c r="LH84" s="126"/>
      <c r="LI84" s="126"/>
      <c r="LJ84" s="126"/>
      <c r="LK84" s="126"/>
      <c r="LL84" s="126"/>
      <c r="LM84" s="126"/>
      <c r="LN84" s="126"/>
      <c r="LO84" s="126"/>
      <c r="LP84" s="126"/>
      <c r="LQ84" s="126"/>
      <c r="LR84" s="126"/>
      <c r="LS84" s="126"/>
      <c r="LT84" s="126"/>
      <c r="LU84" s="126"/>
      <c r="LV84" s="126"/>
      <c r="LW84" s="126"/>
      <c r="LX84" s="126"/>
      <c r="LY84" s="126"/>
      <c r="LZ84" s="126"/>
      <c r="MA84" s="126"/>
      <c r="MB84" s="126"/>
      <c r="MC84" s="126"/>
      <c r="MD84" s="126"/>
      <c r="ME84" s="126"/>
      <c r="MF84" s="126"/>
      <c r="MG84" s="126"/>
      <c r="MH84" s="126"/>
      <c r="MI84" s="126"/>
      <c r="MJ84" s="126"/>
      <c r="MK84" s="126"/>
      <c r="ML84" s="126"/>
      <c r="MM84" s="126"/>
      <c r="MN84" s="126"/>
      <c r="MO84" s="126"/>
      <c r="MP84" s="126"/>
      <c r="MQ84" s="126"/>
      <c r="MR84" s="126"/>
      <c r="MS84" s="126"/>
      <c r="MT84" s="126"/>
      <c r="MU84" s="126"/>
      <c r="MV84" s="126"/>
      <c r="MW84" s="126"/>
      <c r="MX84" s="126"/>
      <c r="MY84" s="126"/>
      <c r="MZ84" s="126"/>
      <c r="NA84" s="126"/>
      <c r="NB84" s="126"/>
      <c r="NC84" s="126"/>
      <c r="ND84" s="126"/>
      <c r="NE84" s="126"/>
      <c r="NF84" s="126"/>
      <c r="NG84" s="126"/>
      <c r="NH84" s="126"/>
      <c r="NI84" s="126"/>
      <c r="NJ84" s="126"/>
      <c r="NK84" s="126"/>
      <c r="NL84" s="126"/>
      <c r="NM84" s="126"/>
      <c r="NN84" s="126"/>
      <c r="NO84" s="126"/>
      <c r="NP84" s="126"/>
      <c r="NQ84" s="126"/>
      <c r="NR84" s="126"/>
      <c r="NS84" s="126"/>
      <c r="NT84" s="126"/>
      <c r="NU84" s="126"/>
      <c r="NV84" s="126"/>
      <c r="NW84" s="126"/>
      <c r="NX84" s="126"/>
      <c r="NY84" s="126"/>
      <c r="NZ84" s="126"/>
      <c r="OA84" s="126"/>
      <c r="OB84" s="126"/>
      <c r="OC84" s="126"/>
      <c r="OD84" s="126"/>
      <c r="OE84" s="126"/>
      <c r="OF84" s="126"/>
      <c r="OG84" s="126"/>
      <c r="OH84" s="126"/>
      <c r="OI84" s="126"/>
      <c r="OJ84" s="126"/>
      <c r="OK84" s="126"/>
      <c r="OL84" s="126"/>
      <c r="OM84" s="126"/>
      <c r="ON84" s="126"/>
      <c r="OO84" s="126"/>
      <c r="OP84" s="126"/>
      <c r="OQ84" s="126"/>
      <c r="OR84" s="126"/>
      <c r="OS84" s="126"/>
      <c r="OT84" s="126"/>
      <c r="OU84" s="126"/>
      <c r="OV84" s="126"/>
      <c r="OW84" s="126"/>
      <c r="OX84" s="126"/>
      <c r="OY84" s="126"/>
      <c r="OZ84" s="126"/>
      <c r="PA84" s="126"/>
      <c r="PB84" s="126"/>
      <c r="PC84" s="126"/>
      <c r="PD84" s="126"/>
      <c r="PE84" s="126"/>
      <c r="PF84" s="126"/>
      <c r="PG84" s="126"/>
      <c r="PH84" s="126"/>
      <c r="PI84" s="126"/>
      <c r="PJ84" s="126"/>
      <c r="PK84" s="126"/>
      <c r="PL84" s="126"/>
      <c r="PM84" s="126"/>
      <c r="PN84" s="126"/>
      <c r="PO84" s="126"/>
      <c r="PP84" s="126"/>
      <c r="PQ84" s="126"/>
      <c r="PR84" s="126"/>
      <c r="PS84" s="126"/>
      <c r="PT84" s="126"/>
      <c r="PU84" s="126"/>
      <c r="PV84" s="126"/>
      <c r="PW84" s="126"/>
      <c r="PX84" s="126"/>
      <c r="PY84" s="126"/>
      <c r="PZ84" s="126"/>
      <c r="QA84" s="126"/>
      <c r="QB84" s="126"/>
      <c r="QC84" s="126"/>
      <c r="QD84" s="126"/>
      <c r="QE84" s="126"/>
      <c r="QF84" s="126"/>
      <c r="QG84" s="126"/>
      <c r="QH84" s="126"/>
      <c r="QI84" s="126"/>
      <c r="QJ84" s="126"/>
      <c r="QK84" s="126"/>
      <c r="QL84" s="126"/>
      <c r="QM84" s="126"/>
      <c r="QN84" s="126"/>
      <c r="QO84" s="126"/>
      <c r="QP84" s="126"/>
      <c r="QQ84" s="126"/>
      <c r="QR84" s="126"/>
      <c r="QS84" s="126"/>
      <c r="QT84" s="126"/>
      <c r="QU84" s="126"/>
      <c r="QV84" s="126"/>
      <c r="QW84" s="126"/>
      <c r="QX84" s="126"/>
      <c r="QY84" s="126"/>
      <c r="QZ84" s="126"/>
      <c r="RA84" s="126"/>
      <c r="RB84" s="126"/>
      <c r="RC84" s="126"/>
      <c r="RD84" s="126"/>
      <c r="RE84" s="126"/>
      <c r="RF84" s="126"/>
      <c r="RG84" s="126"/>
      <c r="RH84" s="126"/>
      <c r="RI84" s="126"/>
      <c r="RJ84" s="126"/>
      <c r="RK84" s="126"/>
      <c r="RL84" s="126"/>
      <c r="RM84" s="126"/>
      <c r="RN84" s="126"/>
      <c r="RO84" s="126"/>
      <c r="RP84" s="126"/>
      <c r="RQ84" s="126"/>
      <c r="RR84" s="126"/>
      <c r="RS84" s="126"/>
      <c r="RT84" s="126"/>
      <c r="RU84" s="126"/>
      <c r="RV84" s="126"/>
      <c r="RW84" s="126"/>
      <c r="RX84" s="126"/>
      <c r="RY84" s="126"/>
      <c r="RZ84" s="126"/>
      <c r="SA84" s="126"/>
      <c r="SB84" s="126"/>
      <c r="SC84" s="126"/>
      <c r="SD84" s="126"/>
      <c r="SE84" s="126"/>
      <c r="SF84" s="126"/>
      <c r="SG84" s="126"/>
      <c r="SH84" s="126"/>
      <c r="SI84" s="126"/>
      <c r="SJ84" s="126"/>
      <c r="SK84" s="126"/>
      <c r="SL84" s="126"/>
      <c r="SM84" s="126"/>
      <c r="SN84" s="126"/>
      <c r="SO84" s="126"/>
      <c r="SP84" s="126"/>
      <c r="SQ84" s="126"/>
      <c r="SR84" s="126"/>
      <c r="SS84" s="126"/>
      <c r="ST84" s="126"/>
      <c r="SU84" s="126"/>
      <c r="SV84" s="126"/>
      <c r="SW84" s="126"/>
      <c r="SX84" s="126"/>
      <c r="SY84" s="126"/>
      <c r="SZ84" s="126"/>
      <c r="TA84" s="126"/>
      <c r="TB84" s="126"/>
      <c r="TC84" s="126"/>
      <c r="TD84" s="126"/>
      <c r="TE84" s="126"/>
      <c r="TF84" s="126"/>
      <c r="TG84" s="126"/>
      <c r="TH84" s="126"/>
      <c r="TI84" s="126"/>
      <c r="TJ84" s="126"/>
      <c r="TK84" s="126"/>
      <c r="TL84" s="126"/>
      <c r="TM84" s="126"/>
      <c r="TN84" s="126"/>
      <c r="TO84" s="126"/>
      <c r="TP84" s="126"/>
      <c r="TQ84" s="126"/>
      <c r="TR84" s="126"/>
      <c r="TS84" s="126"/>
      <c r="TT84" s="126"/>
      <c r="TU84" s="126"/>
      <c r="TV84" s="126"/>
      <c r="TW84" s="126"/>
      <c r="TX84" s="126"/>
      <c r="TY84" s="126"/>
      <c r="TZ84" s="126"/>
      <c r="UA84" s="126"/>
      <c r="UB84" s="126"/>
      <c r="UC84" s="126"/>
      <c r="UD84" s="126"/>
      <c r="UE84" s="126"/>
      <c r="UF84" s="126"/>
      <c r="UG84" s="126"/>
      <c r="UH84" s="126"/>
      <c r="UI84" s="126"/>
      <c r="UJ84" s="126"/>
      <c r="UK84" s="126"/>
      <c r="UL84" s="126"/>
      <c r="UM84" s="126"/>
      <c r="UN84" s="126"/>
      <c r="UO84" s="126"/>
      <c r="UP84" s="126"/>
      <c r="UQ84" s="126"/>
      <c r="UR84" s="126"/>
      <c r="US84" s="126"/>
      <c r="UT84" s="126"/>
      <c r="UU84" s="126"/>
      <c r="UV84" s="126"/>
      <c r="UW84" s="126"/>
      <c r="UX84" s="126"/>
      <c r="UY84" s="126"/>
      <c r="UZ84" s="126"/>
      <c r="VA84" s="126"/>
      <c r="VB84" s="126"/>
      <c r="VC84" s="126"/>
      <c r="VD84" s="126"/>
      <c r="VE84" s="126"/>
      <c r="VF84" s="126"/>
      <c r="VG84" s="126"/>
      <c r="VH84" s="126"/>
      <c r="VI84" s="126"/>
      <c r="VJ84" s="126"/>
      <c r="VK84" s="126"/>
      <c r="VL84" s="126"/>
      <c r="VM84" s="126"/>
      <c r="VN84" s="126"/>
      <c r="VO84" s="126"/>
      <c r="VP84" s="126"/>
      <c r="VQ84" s="126"/>
      <c r="VR84" s="126"/>
      <c r="VS84" s="126"/>
      <c r="VT84" s="126"/>
      <c r="VU84" s="126"/>
      <c r="VV84" s="126"/>
      <c r="VW84" s="126"/>
      <c r="VX84" s="126"/>
      <c r="VY84" s="126"/>
      <c r="VZ84" s="126"/>
      <c r="WA84" s="126"/>
      <c r="WB84" s="126"/>
      <c r="WC84" s="126"/>
      <c r="WD84" s="126"/>
      <c r="WE84" s="126"/>
      <c r="WF84" s="126"/>
      <c r="WG84" s="126"/>
      <c r="WH84" s="126"/>
      <c r="WI84" s="126"/>
      <c r="WJ84" s="126"/>
      <c r="WK84" s="126"/>
      <c r="WL84" s="126"/>
      <c r="WM84" s="126"/>
      <c r="WN84" s="126"/>
      <c r="WO84" s="126"/>
      <c r="WP84" s="126"/>
      <c r="WQ84" s="126"/>
      <c r="WR84" s="126"/>
      <c r="WS84" s="126"/>
      <c r="WT84" s="126"/>
      <c r="WU84" s="126"/>
      <c r="WV84" s="126"/>
      <c r="WW84" s="126"/>
      <c r="WX84" s="126"/>
      <c r="WY84" s="126"/>
      <c r="WZ84" s="126"/>
      <c r="XA84" s="126"/>
      <c r="XB84" s="126"/>
      <c r="XC84" s="126"/>
      <c r="XD84" s="126"/>
      <c r="XE84" s="126"/>
      <c r="XF84" s="126"/>
      <c r="XG84" s="126"/>
      <c r="XH84" s="126"/>
      <c r="XI84" s="126"/>
      <c r="XJ84" s="126"/>
      <c r="XK84" s="126"/>
      <c r="XL84" s="126"/>
      <c r="XM84" s="126"/>
      <c r="XN84" s="126"/>
      <c r="XO84" s="126"/>
      <c r="XP84" s="126"/>
      <c r="XQ84" s="126"/>
      <c r="XR84" s="126"/>
      <c r="XS84" s="126"/>
      <c r="XT84" s="126"/>
      <c r="XU84" s="126"/>
      <c r="XV84" s="126"/>
      <c r="XW84" s="126"/>
      <c r="XX84" s="126"/>
      <c r="XY84" s="126"/>
      <c r="XZ84" s="126"/>
      <c r="YA84" s="126"/>
      <c r="YB84" s="126"/>
      <c r="YC84" s="126"/>
      <c r="YD84" s="126"/>
      <c r="YE84" s="126"/>
      <c r="YF84" s="126"/>
      <c r="YG84" s="126"/>
      <c r="YH84" s="126"/>
      <c r="YI84" s="126"/>
      <c r="YJ84" s="126"/>
      <c r="YK84" s="126"/>
      <c r="YL84" s="126"/>
      <c r="YM84" s="126"/>
      <c r="YN84" s="126"/>
      <c r="YO84" s="126"/>
      <c r="YP84" s="126"/>
      <c r="YQ84" s="126"/>
      <c r="YR84" s="126"/>
      <c r="YS84" s="126"/>
      <c r="YT84" s="126"/>
      <c r="YU84" s="126"/>
      <c r="YV84" s="126"/>
      <c r="YW84" s="126"/>
      <c r="YX84" s="126"/>
      <c r="YY84" s="126"/>
      <c r="YZ84" s="126"/>
      <c r="ZA84" s="126"/>
      <c r="ZB84" s="126"/>
      <c r="ZC84" s="126"/>
      <c r="ZD84" s="126"/>
      <c r="ZE84" s="126"/>
      <c r="ZF84" s="126"/>
      <c r="ZG84" s="126"/>
      <c r="ZH84" s="126"/>
      <c r="ZI84" s="126"/>
      <c r="ZJ84" s="126"/>
      <c r="ZK84" s="126"/>
      <c r="ZL84" s="126"/>
      <c r="ZM84" s="126"/>
      <c r="ZN84" s="126"/>
      <c r="ZO84" s="126"/>
      <c r="ZP84" s="126"/>
      <c r="ZQ84" s="126"/>
      <c r="ZR84" s="126"/>
      <c r="ZS84" s="126"/>
      <c r="ZT84" s="126"/>
      <c r="ZU84" s="126"/>
      <c r="ZV84" s="126"/>
      <c r="ZW84" s="126"/>
      <c r="ZX84" s="126"/>
      <c r="ZY84" s="126"/>
      <c r="ZZ84" s="126"/>
      <c r="AAA84" s="126"/>
      <c r="AAB84" s="126"/>
      <c r="AAC84" s="126"/>
      <c r="AAD84" s="126"/>
      <c r="AAE84" s="126"/>
      <c r="AAF84" s="126"/>
      <c r="AAG84" s="126"/>
      <c r="AAH84" s="126"/>
      <c r="AAI84" s="126"/>
      <c r="AAJ84" s="126"/>
      <c r="AAK84" s="126"/>
      <c r="AAL84" s="126"/>
      <c r="AAM84" s="126"/>
      <c r="AAN84" s="126"/>
      <c r="AAO84" s="126"/>
      <c r="AAP84" s="126"/>
      <c r="AAQ84" s="126"/>
      <c r="AAR84" s="126"/>
      <c r="AAS84" s="126"/>
      <c r="AAT84" s="126"/>
      <c r="AAU84" s="126"/>
      <c r="AAV84" s="126"/>
      <c r="AAW84" s="126"/>
      <c r="AAX84" s="126"/>
      <c r="AAY84" s="126"/>
      <c r="AAZ84" s="126"/>
      <c r="ABA84" s="126"/>
      <c r="ABB84" s="126"/>
      <c r="ABC84" s="126"/>
      <c r="ABD84" s="126"/>
      <c r="ABE84" s="126"/>
      <c r="ABF84" s="126"/>
      <c r="ABG84" s="126"/>
      <c r="ABH84" s="126"/>
      <c r="ABI84" s="126"/>
      <c r="ABJ84" s="126"/>
      <c r="ABK84" s="126"/>
      <c r="ABL84" s="126"/>
      <c r="ABM84" s="126"/>
      <c r="ABN84" s="126"/>
      <c r="ABO84" s="126"/>
      <c r="ABP84" s="126"/>
      <c r="ABQ84" s="126"/>
      <c r="ABR84" s="126"/>
      <c r="ABS84" s="126"/>
      <c r="ABT84" s="126"/>
      <c r="ABU84" s="126"/>
      <c r="ABV84" s="126"/>
      <c r="ABW84" s="126"/>
      <c r="ABX84" s="126"/>
      <c r="ABY84" s="126"/>
      <c r="ABZ84" s="126"/>
      <c r="ACA84" s="126"/>
      <c r="ACB84" s="126"/>
      <c r="ACC84" s="126"/>
      <c r="ACD84" s="126"/>
      <c r="ACE84" s="126"/>
      <c r="ACF84" s="126"/>
      <c r="ACG84" s="126"/>
      <c r="ACH84" s="126"/>
      <c r="ACI84" s="126"/>
      <c r="ACJ84" s="126"/>
      <c r="ACK84" s="126"/>
      <c r="ACL84" s="126"/>
      <c r="ACM84" s="126"/>
      <c r="ACN84" s="126"/>
      <c r="ACO84" s="126"/>
      <c r="ACP84" s="126"/>
      <c r="ACQ84" s="126"/>
      <c r="ACR84" s="126"/>
      <c r="ACS84" s="126"/>
      <c r="ACT84" s="126"/>
      <c r="ACU84" s="126"/>
      <c r="ACV84" s="126"/>
      <c r="ACW84" s="126"/>
      <c r="ACX84" s="126"/>
      <c r="ACY84" s="126"/>
      <c r="ACZ84" s="126"/>
      <c r="ADA84" s="126"/>
      <c r="ADB84" s="126"/>
      <c r="ADC84" s="126"/>
      <c r="ADD84" s="126"/>
      <c r="ADE84" s="126"/>
      <c r="ADF84" s="126"/>
      <c r="ADG84" s="126"/>
      <c r="ADH84" s="126"/>
      <c r="ADI84" s="126"/>
      <c r="ADJ84" s="126"/>
      <c r="ADK84" s="126"/>
      <c r="ADL84" s="126"/>
      <c r="ADM84" s="126"/>
      <c r="ADN84" s="126"/>
      <c r="ADO84" s="126"/>
      <c r="ADP84" s="126"/>
      <c r="ADQ84" s="126"/>
      <c r="ADR84" s="126"/>
      <c r="ADS84" s="126"/>
      <c r="ADT84" s="126"/>
      <c r="ADU84" s="126"/>
      <c r="ADV84" s="126"/>
      <c r="ADW84" s="126"/>
      <c r="ADX84" s="126"/>
      <c r="ADY84" s="126"/>
      <c r="ADZ84" s="126"/>
      <c r="AEA84" s="126"/>
      <c r="AEB84" s="126"/>
      <c r="AEC84" s="126"/>
      <c r="AED84" s="126"/>
      <c r="AEE84" s="126"/>
      <c r="AEF84" s="126"/>
      <c r="AEG84" s="126"/>
      <c r="AEH84" s="126"/>
      <c r="AEI84" s="126"/>
      <c r="AEJ84" s="126"/>
      <c r="AEK84" s="126"/>
      <c r="AEL84" s="126"/>
      <c r="AEM84" s="126"/>
      <c r="AEN84" s="126"/>
      <c r="AEO84" s="126"/>
      <c r="AEP84" s="126"/>
      <c r="AEQ84" s="126"/>
      <c r="AER84" s="126"/>
      <c r="AES84" s="126"/>
      <c r="AET84" s="126"/>
      <c r="AEU84" s="126"/>
      <c r="AEV84" s="126"/>
      <c r="AEW84" s="126"/>
      <c r="AEX84" s="126"/>
      <c r="AEY84" s="126"/>
      <c r="AEZ84" s="126"/>
      <c r="AFA84" s="126"/>
      <c r="AFB84" s="126"/>
      <c r="AFC84" s="126"/>
      <c r="AFD84" s="126"/>
      <c r="AFE84" s="126"/>
      <c r="AFF84" s="126"/>
      <c r="AFG84" s="126"/>
      <c r="AFH84" s="126"/>
      <c r="AFI84" s="126"/>
      <c r="AFJ84" s="126"/>
      <c r="AFK84" s="126"/>
      <c r="AFL84" s="126"/>
      <c r="AFM84" s="126"/>
      <c r="AFN84" s="126"/>
      <c r="AFO84" s="126"/>
      <c r="AFP84" s="126"/>
      <c r="AFQ84" s="126"/>
      <c r="AFR84" s="126"/>
      <c r="AFS84" s="126"/>
      <c r="AFT84" s="126"/>
      <c r="AFU84" s="126"/>
      <c r="AFV84" s="126"/>
      <c r="AFW84" s="126"/>
      <c r="AFX84" s="126"/>
      <c r="AFY84" s="126"/>
      <c r="AFZ84" s="126"/>
      <c r="AGA84" s="126"/>
      <c r="AGB84" s="126"/>
      <c r="AGC84" s="126"/>
      <c r="AGD84" s="126"/>
      <c r="AGE84" s="126"/>
      <c r="AGF84" s="126"/>
      <c r="AGG84" s="126"/>
      <c r="AGH84" s="126"/>
      <c r="AGI84" s="126"/>
      <c r="AGJ84" s="126"/>
      <c r="AGK84" s="126"/>
      <c r="AGL84" s="126"/>
      <c r="AGM84" s="126"/>
      <c r="AGN84" s="126"/>
      <c r="AGO84" s="126"/>
      <c r="AGP84" s="126"/>
      <c r="AGQ84" s="126"/>
      <c r="AGR84" s="126"/>
      <c r="AGS84" s="126"/>
      <c r="AGT84" s="126"/>
      <c r="AGU84" s="126"/>
      <c r="AGV84" s="126"/>
      <c r="AGW84" s="126"/>
      <c r="AGX84" s="126"/>
      <c r="AGY84" s="126"/>
      <c r="AGZ84" s="126"/>
      <c r="AHA84" s="126"/>
      <c r="AHB84" s="126"/>
      <c r="AHC84" s="126"/>
      <c r="AHD84" s="126"/>
      <c r="AHE84" s="126"/>
      <c r="AHF84" s="126"/>
      <c r="AHG84" s="126"/>
      <c r="AHH84" s="126"/>
      <c r="AHI84" s="126"/>
      <c r="AHJ84" s="126"/>
      <c r="AHK84" s="126"/>
      <c r="AHL84" s="126"/>
      <c r="AHM84" s="126"/>
      <c r="AHN84" s="126"/>
      <c r="AHO84" s="126"/>
      <c r="AHP84" s="126"/>
      <c r="AHQ84" s="126"/>
      <c r="AHR84" s="126"/>
      <c r="AHS84" s="126"/>
      <c r="AHT84" s="126"/>
      <c r="AHU84" s="126"/>
      <c r="AHV84" s="126"/>
      <c r="AHW84" s="126"/>
      <c r="AHX84" s="126"/>
      <c r="AHY84" s="126"/>
      <c r="AHZ84" s="126"/>
      <c r="AIA84" s="126"/>
      <c r="AIB84" s="126"/>
      <c r="AIC84" s="126"/>
      <c r="AID84" s="126"/>
      <c r="AIE84" s="126"/>
      <c r="AIF84" s="126"/>
      <c r="AIG84" s="126"/>
      <c r="AIH84" s="126"/>
      <c r="AII84" s="126"/>
      <c r="AIJ84" s="126"/>
      <c r="AIK84" s="126"/>
      <c r="AIL84" s="126"/>
      <c r="AIM84" s="126"/>
      <c r="AIN84" s="126"/>
      <c r="AIO84" s="126"/>
      <c r="AIP84" s="126"/>
      <c r="AIQ84" s="126"/>
      <c r="AIR84" s="126"/>
      <c r="AIS84" s="126"/>
      <c r="AIT84" s="126"/>
      <c r="AIU84" s="126"/>
      <c r="AIV84" s="126"/>
      <c r="AIW84" s="126"/>
      <c r="AIX84" s="126"/>
      <c r="AIY84" s="126"/>
      <c r="AIZ84" s="126"/>
      <c r="AJA84" s="126"/>
      <c r="AJB84" s="126"/>
      <c r="AJC84" s="126"/>
      <c r="AJD84" s="126"/>
      <c r="AJE84" s="126"/>
      <c r="AJF84" s="126"/>
      <c r="AJG84" s="126"/>
      <c r="AJH84" s="126"/>
      <c r="AJI84" s="126"/>
      <c r="AJJ84" s="126"/>
      <c r="AJK84" s="126"/>
      <c r="AJL84" s="126"/>
      <c r="AJM84" s="126"/>
      <c r="AJN84" s="126"/>
      <c r="AJO84" s="126"/>
      <c r="AJP84" s="126"/>
      <c r="AJQ84" s="126"/>
      <c r="AJR84" s="126"/>
      <c r="AJS84" s="126"/>
      <c r="AJT84" s="126"/>
      <c r="AJU84" s="126"/>
      <c r="AJV84" s="126"/>
      <c r="AJW84" s="126"/>
      <c r="AJX84" s="126"/>
      <c r="AJY84" s="126"/>
      <c r="AJZ84" s="126"/>
      <c r="AKA84" s="126"/>
      <c r="AKB84" s="126"/>
      <c r="AKC84" s="126"/>
      <c r="AKD84" s="126"/>
      <c r="AKE84" s="126"/>
      <c r="AKF84" s="126"/>
      <c r="AKG84" s="126"/>
      <c r="AKH84" s="126"/>
      <c r="AKI84" s="126"/>
      <c r="AKJ84" s="126"/>
      <c r="AKK84" s="126"/>
      <c r="AKL84" s="126"/>
      <c r="AKM84" s="126"/>
      <c r="AKN84" s="126"/>
      <c r="AKO84" s="126"/>
      <c r="AKP84" s="126"/>
      <c r="AKQ84" s="126"/>
      <c r="AKR84" s="126"/>
      <c r="AKS84" s="126"/>
      <c r="AKT84" s="126"/>
      <c r="AKU84" s="126"/>
      <c r="AKV84" s="126"/>
      <c r="AKW84" s="126"/>
      <c r="AKX84" s="126"/>
      <c r="AKY84" s="126"/>
      <c r="AKZ84" s="126"/>
      <c r="ALA84" s="126"/>
      <c r="ALB84" s="126"/>
      <c r="ALC84" s="126"/>
      <c r="ALD84" s="126"/>
      <c r="ALE84" s="126"/>
      <c r="ALF84" s="126"/>
      <c r="ALG84" s="126"/>
      <c r="ALH84" s="126"/>
      <c r="ALI84" s="126"/>
      <c r="ALJ84" s="126"/>
      <c r="ALK84" s="126"/>
      <c r="ALL84" s="126"/>
      <c r="ALM84" s="126"/>
      <c r="ALN84" s="126"/>
      <c r="ALO84" s="126"/>
      <c r="ALP84" s="126"/>
      <c r="ALQ84" s="126"/>
      <c r="ALR84" s="126"/>
      <c r="ALS84" s="126"/>
      <c r="ALT84" s="126"/>
      <c r="ALU84" s="126"/>
      <c r="ALV84" s="126"/>
      <c r="ALW84" s="126"/>
      <c r="ALX84" s="126"/>
      <c r="ALY84" s="126"/>
      <c r="ALZ84" s="126"/>
      <c r="AMA84" s="126"/>
      <c r="AMB84" s="126"/>
      <c r="AMC84" s="126"/>
      <c r="AMD84" s="126"/>
      <c r="AME84" s="126"/>
      <c r="AMF84" s="126"/>
      <c r="AMG84" s="126"/>
      <c r="AMH84" s="126"/>
      <c r="AMI84" s="126"/>
      <c r="AMJ84" s="126"/>
      <c r="AMK84" s="126"/>
      <c r="AML84" s="126"/>
      <c r="AMM84" s="126"/>
      <c r="AMN84" s="126"/>
      <c r="AMO84" s="126"/>
      <c r="AMP84" s="126"/>
      <c r="AMQ84" s="126"/>
      <c r="AMR84" s="126"/>
      <c r="AMS84" s="126"/>
      <c r="AMT84" s="126"/>
      <c r="AMU84" s="126"/>
      <c r="AMV84" s="126"/>
      <c r="AMW84" s="126"/>
      <c r="AMX84" s="126"/>
      <c r="AMY84" s="126"/>
      <c r="AMZ84" s="126"/>
      <c r="ANA84" s="126"/>
      <c r="ANB84" s="126"/>
      <c r="ANC84" s="126"/>
      <c r="AND84" s="126"/>
      <c r="ANE84" s="126"/>
      <c r="ANF84" s="126"/>
      <c r="ANG84" s="126"/>
      <c r="ANH84" s="126"/>
      <c r="ANI84" s="126"/>
      <c r="ANJ84" s="126"/>
      <c r="ANK84" s="126"/>
      <c r="ANL84" s="126"/>
      <c r="ANM84" s="126"/>
      <c r="ANN84" s="126"/>
      <c r="ANO84" s="126"/>
      <c r="ANP84" s="126"/>
      <c r="ANQ84" s="126"/>
      <c r="ANR84" s="126"/>
      <c r="ANS84" s="126"/>
      <c r="ANT84" s="126"/>
      <c r="ANU84" s="126"/>
      <c r="ANV84" s="126"/>
      <c r="ANW84" s="126"/>
      <c r="ANX84" s="126"/>
      <c r="ANY84" s="126"/>
      <c r="ANZ84" s="126"/>
      <c r="AOA84" s="126"/>
      <c r="AOB84" s="126"/>
      <c r="AOC84" s="126"/>
      <c r="AOD84" s="126"/>
      <c r="AOE84" s="126"/>
      <c r="AOF84" s="126"/>
      <c r="AOG84" s="126"/>
      <c r="AOH84" s="126"/>
      <c r="AOI84" s="126"/>
      <c r="AOJ84" s="126"/>
      <c r="AOK84" s="126"/>
      <c r="AOL84" s="126"/>
      <c r="AOM84" s="126"/>
      <c r="AON84" s="126"/>
      <c r="AOO84" s="126"/>
      <c r="AOP84" s="126"/>
      <c r="AOQ84" s="126"/>
      <c r="AOR84" s="126"/>
      <c r="AOS84" s="126"/>
      <c r="AOT84" s="126"/>
      <c r="AOU84" s="126"/>
      <c r="AOV84" s="126"/>
      <c r="AOW84" s="126"/>
      <c r="AOX84" s="126"/>
      <c r="AOY84" s="126"/>
      <c r="AOZ84" s="126"/>
      <c r="APA84" s="126"/>
      <c r="APB84" s="126"/>
      <c r="APC84" s="126"/>
      <c r="APD84" s="126"/>
      <c r="APE84" s="126"/>
      <c r="APF84" s="126"/>
      <c r="APG84" s="126"/>
      <c r="APH84" s="126"/>
      <c r="API84" s="126"/>
      <c r="APJ84" s="126"/>
      <c r="APK84" s="126"/>
      <c r="APL84" s="126"/>
      <c r="APM84" s="126"/>
      <c r="APN84" s="126"/>
      <c r="APO84" s="126"/>
      <c r="APP84" s="126"/>
      <c r="APQ84" s="126"/>
      <c r="APR84" s="126"/>
      <c r="APS84" s="126"/>
      <c r="APT84" s="126"/>
      <c r="APU84" s="126"/>
      <c r="APV84" s="126"/>
      <c r="APW84" s="126"/>
      <c r="APX84" s="126"/>
      <c r="APY84" s="126"/>
      <c r="APZ84" s="126"/>
      <c r="AQA84" s="126"/>
      <c r="AQB84" s="126"/>
      <c r="AQC84" s="126"/>
      <c r="AQD84" s="126"/>
      <c r="AQE84" s="126"/>
      <c r="AQF84" s="126"/>
      <c r="AQG84" s="126"/>
      <c r="AQH84" s="126"/>
      <c r="AQI84" s="126"/>
      <c r="AQJ84" s="126"/>
      <c r="AQK84" s="126"/>
      <c r="AQL84" s="126"/>
      <c r="AQM84" s="126"/>
      <c r="AQN84" s="126"/>
      <c r="AQO84" s="126"/>
      <c r="AQP84" s="126"/>
      <c r="AQQ84" s="126"/>
      <c r="AQR84" s="126"/>
      <c r="AQS84" s="126"/>
      <c r="AQT84" s="126"/>
      <c r="AQU84" s="126"/>
      <c r="AQV84" s="126"/>
      <c r="AQW84" s="126"/>
      <c r="AQX84" s="126"/>
      <c r="AQY84" s="126"/>
      <c r="AQZ84" s="126"/>
      <c r="ARA84" s="126"/>
      <c r="ARB84" s="126"/>
      <c r="ARC84" s="126"/>
      <c r="ARD84" s="126"/>
      <c r="ARE84" s="126"/>
      <c r="ARF84" s="126"/>
      <c r="ARG84" s="126"/>
      <c r="ARH84" s="126"/>
      <c r="ARI84" s="126"/>
      <c r="ARJ84" s="126"/>
      <c r="ARK84" s="126"/>
      <c r="ARL84" s="126"/>
      <c r="ARM84" s="126"/>
      <c r="ARN84" s="126"/>
      <c r="ARO84" s="126"/>
      <c r="ARP84" s="126"/>
      <c r="ARQ84" s="126"/>
      <c r="ARR84" s="126"/>
      <c r="ARS84" s="126"/>
      <c r="ART84" s="126"/>
      <c r="ARU84" s="126"/>
      <c r="ARV84" s="126"/>
      <c r="ARW84" s="126"/>
      <c r="ARX84" s="126"/>
      <c r="ARY84" s="126"/>
      <c r="ARZ84" s="126"/>
      <c r="ASA84" s="126"/>
      <c r="ASB84" s="126"/>
      <c r="ASC84" s="126"/>
      <c r="ASD84" s="126"/>
      <c r="ASE84" s="126"/>
      <c r="ASF84" s="126"/>
      <c r="ASG84" s="126"/>
      <c r="ASH84" s="126"/>
      <c r="ASI84" s="126"/>
      <c r="ASJ84" s="126"/>
      <c r="ASK84" s="126"/>
      <c r="ASL84" s="126"/>
      <c r="ASM84" s="126"/>
      <c r="ASN84" s="126"/>
      <c r="ASO84" s="126"/>
      <c r="ASP84" s="126"/>
      <c r="ASQ84" s="126"/>
      <c r="ASR84" s="126"/>
      <c r="ASS84" s="126"/>
      <c r="AST84" s="126"/>
      <c r="ASU84" s="126"/>
      <c r="ASV84" s="126"/>
      <c r="ASW84" s="126"/>
      <c r="ASX84" s="126"/>
      <c r="ASY84" s="126"/>
      <c r="ASZ84" s="126"/>
      <c r="ATA84" s="126"/>
      <c r="ATB84" s="126"/>
      <c r="ATC84" s="126"/>
      <c r="ATD84" s="126"/>
      <c r="ATE84" s="126"/>
      <c r="ATF84" s="126"/>
      <c r="ATG84" s="126"/>
      <c r="ATH84" s="126"/>
      <c r="ATI84" s="126"/>
      <c r="ATJ84" s="126"/>
      <c r="ATK84" s="126"/>
      <c r="ATL84" s="126"/>
      <c r="ATM84" s="126"/>
      <c r="ATN84" s="126"/>
      <c r="ATO84" s="126"/>
      <c r="ATP84" s="126"/>
      <c r="ATQ84" s="126"/>
      <c r="ATR84" s="126"/>
      <c r="ATS84" s="126"/>
      <c r="ATT84" s="126"/>
      <c r="ATU84" s="126"/>
      <c r="ATV84" s="126"/>
      <c r="ATW84" s="126"/>
      <c r="ATX84" s="126"/>
      <c r="ATY84" s="126"/>
      <c r="ATZ84" s="126"/>
      <c r="AUA84" s="126"/>
      <c r="AUB84" s="126"/>
      <c r="AUC84" s="126"/>
      <c r="AUD84" s="126"/>
      <c r="AUE84" s="126"/>
      <c r="AUF84" s="126"/>
      <c r="AUG84" s="126"/>
      <c r="AUH84" s="126"/>
      <c r="AUI84" s="126"/>
      <c r="AUJ84" s="126"/>
      <c r="AUK84" s="126"/>
      <c r="AUL84" s="126"/>
      <c r="AUM84" s="126"/>
      <c r="AUN84" s="126"/>
      <c r="AUO84" s="126"/>
      <c r="AUP84" s="126"/>
      <c r="AUQ84" s="126"/>
      <c r="AUR84" s="126"/>
      <c r="AUS84" s="126"/>
      <c r="AUT84" s="126"/>
      <c r="AUU84" s="126"/>
      <c r="AUV84" s="126"/>
      <c r="AUW84" s="126"/>
      <c r="AUX84" s="126"/>
      <c r="AUY84" s="126"/>
      <c r="AUZ84" s="126"/>
      <c r="AVA84" s="126"/>
      <c r="AVB84" s="126"/>
      <c r="AVC84" s="126"/>
      <c r="AVD84" s="126"/>
      <c r="AVE84" s="126"/>
      <c r="AVF84" s="126"/>
      <c r="AVG84" s="126"/>
      <c r="AVH84" s="126"/>
      <c r="AVI84" s="126"/>
      <c r="AVJ84" s="126"/>
      <c r="AVK84" s="126"/>
      <c r="AVL84" s="126"/>
      <c r="AVM84" s="126"/>
      <c r="AVN84" s="126"/>
      <c r="AVO84" s="126"/>
      <c r="AVP84" s="126"/>
      <c r="AVQ84" s="126"/>
      <c r="AVR84" s="126"/>
      <c r="AVS84" s="126"/>
      <c r="AVT84" s="126"/>
      <c r="AVU84" s="126"/>
      <c r="AVV84" s="126"/>
      <c r="AVW84" s="126"/>
      <c r="AVX84" s="126"/>
      <c r="AVY84" s="126"/>
      <c r="AVZ84" s="126"/>
      <c r="AWA84" s="126"/>
      <c r="AWB84" s="126"/>
      <c r="AWC84" s="126"/>
      <c r="AWD84" s="126"/>
      <c r="AWE84" s="126"/>
      <c r="AWF84" s="126"/>
      <c r="AWG84" s="126"/>
      <c r="AWH84" s="126"/>
      <c r="AWI84" s="126"/>
      <c r="AWJ84" s="126"/>
      <c r="AWK84" s="126"/>
      <c r="AWL84" s="126"/>
      <c r="AWM84" s="126"/>
      <c r="AWN84" s="126"/>
      <c r="AWO84" s="126"/>
      <c r="AWP84" s="126"/>
      <c r="AWQ84" s="126"/>
      <c r="AWR84" s="126"/>
      <c r="AWS84" s="126"/>
      <c r="AWT84" s="126"/>
      <c r="AWU84" s="126"/>
      <c r="AWV84" s="126"/>
      <c r="AWW84" s="126"/>
      <c r="AWX84" s="126"/>
      <c r="AWY84" s="126"/>
      <c r="AWZ84" s="126"/>
      <c r="AXA84" s="126"/>
      <c r="AXB84" s="126"/>
      <c r="AXC84" s="126"/>
      <c r="AXD84" s="126"/>
      <c r="AXE84" s="126"/>
      <c r="AXF84" s="126"/>
      <c r="AXG84" s="126"/>
      <c r="AXH84" s="126"/>
      <c r="AXI84" s="126"/>
      <c r="AXJ84" s="126"/>
      <c r="AXK84" s="126"/>
      <c r="AXL84" s="126"/>
      <c r="AXM84" s="126"/>
      <c r="AXN84" s="126"/>
      <c r="AXO84" s="126"/>
      <c r="AXP84" s="126"/>
      <c r="AXQ84" s="126"/>
      <c r="AXR84" s="126"/>
      <c r="AXS84" s="126"/>
      <c r="AXT84" s="126"/>
      <c r="AXU84" s="126"/>
      <c r="AXV84" s="126"/>
      <c r="AXW84" s="126"/>
      <c r="AXX84" s="126"/>
      <c r="AXY84" s="126"/>
      <c r="AXZ84" s="126"/>
      <c r="AYA84" s="126"/>
      <c r="AYB84" s="126"/>
      <c r="AYC84" s="126"/>
      <c r="AYD84" s="126"/>
      <c r="AYE84" s="126"/>
      <c r="AYF84" s="126"/>
      <c r="AYG84" s="126"/>
      <c r="AYH84" s="126"/>
      <c r="AYI84" s="126"/>
      <c r="AYJ84" s="126"/>
      <c r="AYK84" s="126"/>
      <c r="AYL84" s="126"/>
      <c r="AYM84" s="126"/>
      <c r="AYN84" s="126"/>
      <c r="AYO84" s="126"/>
      <c r="AYP84" s="126"/>
      <c r="AYQ84" s="126"/>
      <c r="AYR84" s="126"/>
      <c r="AYS84" s="126"/>
      <c r="AYT84" s="126"/>
      <c r="AYU84" s="126"/>
      <c r="AYV84" s="126"/>
      <c r="AYW84" s="126"/>
      <c r="AYX84" s="126"/>
      <c r="AYY84" s="126"/>
      <c r="AYZ84" s="126"/>
      <c r="AZA84" s="126"/>
      <c r="AZB84" s="126"/>
      <c r="AZC84" s="126"/>
      <c r="AZD84" s="126"/>
      <c r="AZE84" s="126"/>
      <c r="AZF84" s="126"/>
      <c r="AZG84" s="126"/>
      <c r="AZH84" s="126"/>
      <c r="AZI84" s="126"/>
      <c r="AZJ84" s="126"/>
      <c r="AZK84" s="126"/>
      <c r="AZL84" s="126"/>
      <c r="AZM84" s="126"/>
      <c r="AZN84" s="126"/>
      <c r="AZO84" s="126"/>
      <c r="AZP84" s="126"/>
      <c r="AZQ84" s="126"/>
      <c r="AZR84" s="126"/>
      <c r="AZS84" s="126"/>
      <c r="AZT84" s="126"/>
      <c r="AZU84" s="126"/>
      <c r="AZV84" s="126"/>
      <c r="AZW84" s="126"/>
      <c r="AZX84" s="126"/>
      <c r="AZY84" s="126"/>
      <c r="AZZ84" s="126"/>
      <c r="BAA84" s="126"/>
      <c r="BAB84" s="126"/>
      <c r="BAC84" s="126"/>
      <c r="BAD84" s="126"/>
      <c r="BAE84" s="126"/>
      <c r="BAF84" s="126"/>
      <c r="BAG84" s="126"/>
      <c r="BAH84" s="126"/>
      <c r="BAI84" s="126"/>
      <c r="BAJ84" s="126"/>
      <c r="BAK84" s="126"/>
      <c r="BAL84" s="126"/>
      <c r="BAM84" s="126"/>
      <c r="BAN84" s="126"/>
      <c r="BAO84" s="126"/>
      <c r="BAP84" s="126"/>
      <c r="BAQ84" s="126"/>
      <c r="BAR84" s="126"/>
      <c r="BAS84" s="126"/>
      <c r="BAT84" s="126"/>
      <c r="BAU84" s="126"/>
      <c r="BAV84" s="126"/>
      <c r="BAW84" s="126"/>
      <c r="BAX84" s="126"/>
      <c r="BAY84" s="126"/>
      <c r="BAZ84" s="126"/>
      <c r="BBA84" s="126"/>
      <c r="BBB84" s="126"/>
      <c r="BBC84" s="126"/>
      <c r="BBD84" s="126"/>
      <c r="BBE84" s="126"/>
      <c r="BBF84" s="126"/>
      <c r="BBG84" s="126"/>
      <c r="BBH84" s="126"/>
      <c r="BBI84" s="126"/>
      <c r="BBJ84" s="126"/>
      <c r="BBK84" s="126"/>
      <c r="BBL84" s="126"/>
      <c r="BBM84" s="126"/>
      <c r="BBN84" s="126"/>
      <c r="BBO84" s="126"/>
      <c r="BBP84" s="126"/>
      <c r="BBQ84" s="126"/>
      <c r="BBR84" s="126"/>
      <c r="BBS84" s="126"/>
      <c r="BBT84" s="126"/>
      <c r="BBU84" s="126"/>
      <c r="BBV84" s="126"/>
      <c r="BBW84" s="126"/>
      <c r="BBX84" s="126"/>
      <c r="BBY84" s="126"/>
      <c r="BBZ84" s="126"/>
      <c r="BCA84" s="126"/>
      <c r="BCB84" s="126"/>
      <c r="BCC84" s="126"/>
      <c r="BCD84" s="126"/>
      <c r="BCE84" s="126"/>
      <c r="BCF84" s="126"/>
      <c r="BCG84" s="126"/>
      <c r="BCH84" s="126"/>
      <c r="BCI84" s="126"/>
      <c r="BCJ84" s="126"/>
      <c r="BCK84" s="126"/>
      <c r="BCL84" s="126"/>
      <c r="BCM84" s="126"/>
      <c r="BCN84" s="126"/>
      <c r="BCO84" s="126"/>
      <c r="BCP84" s="126"/>
      <c r="BCQ84" s="126"/>
      <c r="BCR84" s="126"/>
      <c r="BCS84" s="126"/>
      <c r="BCT84" s="126"/>
      <c r="BCU84" s="126"/>
      <c r="BCV84" s="126"/>
      <c r="BCW84" s="126"/>
      <c r="BCX84" s="126"/>
      <c r="BCY84" s="126"/>
      <c r="BCZ84" s="126"/>
      <c r="BDA84" s="126"/>
      <c r="BDB84" s="126"/>
      <c r="BDC84" s="126"/>
      <c r="BDD84" s="126"/>
      <c r="BDE84" s="126"/>
      <c r="BDF84" s="126"/>
      <c r="BDG84" s="126"/>
      <c r="BDH84" s="126"/>
      <c r="BDI84" s="126"/>
      <c r="BDJ84" s="126"/>
      <c r="BDK84" s="126"/>
      <c r="BDL84" s="126"/>
      <c r="BDM84" s="126"/>
      <c r="BDN84" s="126"/>
      <c r="BDO84" s="126"/>
      <c r="BDP84" s="126"/>
      <c r="BDQ84" s="126"/>
      <c r="BDR84" s="126"/>
      <c r="BDS84" s="126"/>
      <c r="BDT84" s="126"/>
      <c r="BDU84" s="126"/>
      <c r="BDV84" s="126"/>
      <c r="BDW84" s="126"/>
      <c r="BDX84" s="126"/>
      <c r="BDY84" s="126"/>
      <c r="BDZ84" s="126"/>
      <c r="BEA84" s="126"/>
      <c r="BEB84" s="126"/>
      <c r="BEC84" s="126"/>
      <c r="BED84" s="126"/>
      <c r="BEE84" s="126"/>
      <c r="BEF84" s="126"/>
      <c r="BEG84" s="126"/>
      <c r="BEH84" s="126"/>
      <c r="BEI84" s="126"/>
      <c r="BEJ84" s="126"/>
      <c r="BEK84" s="126"/>
      <c r="BEL84" s="126"/>
      <c r="BEM84" s="126"/>
      <c r="BEN84" s="126"/>
      <c r="BEO84" s="126"/>
      <c r="BEP84" s="126"/>
      <c r="BEQ84" s="126"/>
      <c r="BER84" s="126"/>
      <c r="BES84" s="126"/>
      <c r="BET84" s="126"/>
      <c r="BEU84" s="126"/>
      <c r="BEV84" s="126"/>
      <c r="BEW84" s="126"/>
      <c r="BEX84" s="126"/>
      <c r="BEY84" s="126"/>
      <c r="BEZ84" s="126"/>
      <c r="BFA84" s="126"/>
      <c r="BFB84" s="126"/>
      <c r="BFC84" s="126"/>
      <c r="BFD84" s="126"/>
      <c r="BFE84" s="126"/>
      <c r="BFF84" s="126"/>
      <c r="BFG84" s="126"/>
      <c r="BFH84" s="126"/>
      <c r="BFI84" s="126"/>
      <c r="BFJ84" s="126"/>
      <c r="BFK84" s="126"/>
      <c r="BFL84" s="126"/>
      <c r="BFM84" s="126"/>
      <c r="BFN84" s="126"/>
      <c r="BFO84" s="126"/>
      <c r="BFP84" s="126"/>
      <c r="BFQ84" s="126"/>
      <c r="BFR84" s="126"/>
      <c r="BFS84" s="126"/>
      <c r="BFT84" s="126"/>
      <c r="BFU84" s="126"/>
      <c r="BFV84" s="126"/>
      <c r="BFW84" s="126"/>
      <c r="BFX84" s="126"/>
      <c r="BFY84" s="126"/>
      <c r="BFZ84" s="126"/>
      <c r="BGA84" s="126"/>
      <c r="BGB84" s="126"/>
      <c r="BGC84" s="126"/>
      <c r="BGD84" s="126"/>
      <c r="BGE84" s="126"/>
      <c r="BGF84" s="126"/>
      <c r="BGG84" s="126"/>
      <c r="BGH84" s="126"/>
      <c r="BGI84" s="126"/>
      <c r="BGJ84" s="126"/>
      <c r="BGK84" s="126"/>
      <c r="BGL84" s="126"/>
      <c r="BGM84" s="126"/>
      <c r="BGN84" s="126"/>
      <c r="BGO84" s="126"/>
      <c r="BGP84" s="126"/>
      <c r="BGQ84" s="126"/>
      <c r="BGR84" s="126"/>
      <c r="BGS84" s="126"/>
      <c r="BGT84" s="126"/>
      <c r="BGU84" s="126"/>
      <c r="BGV84" s="126"/>
      <c r="BGW84" s="126"/>
      <c r="BGX84" s="126"/>
      <c r="BGY84" s="126"/>
      <c r="BGZ84" s="126"/>
      <c r="BHA84" s="126"/>
      <c r="BHB84" s="126"/>
      <c r="BHC84" s="126"/>
      <c r="BHD84" s="126"/>
      <c r="BHE84" s="126"/>
      <c r="BHF84" s="126"/>
      <c r="BHG84" s="126"/>
      <c r="BHH84" s="126"/>
      <c r="BHI84" s="126"/>
      <c r="BHJ84" s="126"/>
      <c r="BHK84" s="126"/>
      <c r="BHL84" s="126"/>
      <c r="BHM84" s="126"/>
      <c r="BHN84" s="126"/>
      <c r="BHO84" s="126"/>
      <c r="BHP84" s="126"/>
      <c r="BHQ84" s="126"/>
      <c r="BHR84" s="126"/>
      <c r="BHS84" s="126"/>
      <c r="BHT84" s="126"/>
      <c r="BHU84" s="126"/>
      <c r="BHV84" s="126"/>
      <c r="BHW84" s="126"/>
      <c r="BHX84" s="126"/>
      <c r="BHY84" s="126"/>
      <c r="BHZ84" s="126"/>
      <c r="BIA84" s="126"/>
      <c r="BIB84" s="126"/>
      <c r="BIC84" s="126"/>
      <c r="BID84" s="126"/>
      <c r="BIE84" s="126"/>
      <c r="BIF84" s="126"/>
      <c r="BIG84" s="126"/>
      <c r="BIH84" s="126"/>
      <c r="BII84" s="126"/>
      <c r="BIJ84" s="126"/>
      <c r="BIK84" s="126"/>
      <c r="BIL84" s="126"/>
      <c r="BIM84" s="126"/>
      <c r="BIN84" s="126"/>
      <c r="BIO84" s="126"/>
      <c r="BIP84" s="126"/>
      <c r="BIQ84" s="126"/>
      <c r="BIR84" s="126"/>
      <c r="BIS84" s="126"/>
      <c r="BIT84" s="126"/>
      <c r="BIU84" s="126"/>
      <c r="BIV84" s="126"/>
      <c r="BIW84" s="126"/>
      <c r="BIX84" s="126"/>
      <c r="BIY84" s="126"/>
      <c r="BIZ84" s="126"/>
      <c r="BJA84" s="126"/>
      <c r="BJB84" s="126"/>
      <c r="BJC84" s="126"/>
      <c r="BJD84" s="126"/>
      <c r="BJE84" s="126"/>
      <c r="BJF84" s="126"/>
      <c r="BJG84" s="126"/>
      <c r="BJH84" s="126"/>
      <c r="BJI84" s="126"/>
      <c r="BJJ84" s="126"/>
      <c r="BJK84" s="126"/>
      <c r="BJL84" s="126"/>
      <c r="BJM84" s="126"/>
      <c r="BJN84" s="126"/>
      <c r="BJO84" s="126"/>
      <c r="BJP84" s="126"/>
      <c r="BJQ84" s="126"/>
      <c r="BJR84" s="126"/>
      <c r="BJS84" s="126"/>
      <c r="BJT84" s="126"/>
      <c r="BJU84" s="126"/>
      <c r="BJV84" s="126"/>
      <c r="BJW84" s="126"/>
      <c r="BJX84" s="126"/>
      <c r="BJY84" s="126"/>
      <c r="BJZ84" s="126"/>
      <c r="BKA84" s="126"/>
      <c r="BKB84" s="126"/>
      <c r="BKC84" s="126"/>
      <c r="BKD84" s="126"/>
      <c r="BKE84" s="126"/>
      <c r="BKF84" s="126"/>
      <c r="BKG84" s="126"/>
      <c r="BKH84" s="126"/>
      <c r="BKI84" s="126"/>
      <c r="BKJ84" s="126"/>
      <c r="BKK84" s="126"/>
      <c r="BKL84" s="126"/>
      <c r="BKM84" s="126"/>
      <c r="BKN84" s="126"/>
      <c r="BKO84" s="126"/>
      <c r="BKP84" s="126"/>
      <c r="BKQ84" s="126"/>
      <c r="BKR84" s="126"/>
      <c r="BKS84" s="126"/>
      <c r="BKT84" s="126"/>
      <c r="BKU84" s="126"/>
      <c r="BKV84" s="126"/>
      <c r="BKW84" s="126"/>
      <c r="BKX84" s="126"/>
      <c r="BKY84" s="126"/>
      <c r="BKZ84" s="126"/>
      <c r="BLA84" s="126"/>
      <c r="BLB84" s="126"/>
      <c r="BLC84" s="126"/>
      <c r="BLD84" s="126"/>
      <c r="BLE84" s="126"/>
      <c r="BLF84" s="126"/>
      <c r="BLG84" s="126"/>
      <c r="BLH84" s="126"/>
      <c r="BLI84" s="126"/>
      <c r="BLJ84" s="126"/>
      <c r="BLK84" s="126"/>
      <c r="BLL84" s="126"/>
      <c r="BLM84" s="126"/>
      <c r="BLN84" s="126"/>
      <c r="BLO84" s="126"/>
      <c r="BLP84" s="126"/>
      <c r="BLQ84" s="126"/>
      <c r="BLR84" s="126"/>
      <c r="BLS84" s="126"/>
      <c r="BLT84" s="126"/>
      <c r="BLU84" s="126"/>
      <c r="BLV84" s="126"/>
      <c r="BLW84" s="126"/>
      <c r="BLX84" s="126"/>
      <c r="BLY84" s="126"/>
      <c r="BLZ84" s="126"/>
      <c r="BMA84" s="126"/>
      <c r="BMB84" s="126"/>
      <c r="BMC84" s="126"/>
      <c r="BMD84" s="126"/>
      <c r="BME84" s="126"/>
      <c r="BMF84" s="126"/>
      <c r="BMG84" s="126"/>
      <c r="BMH84" s="126"/>
      <c r="BMI84" s="126"/>
      <c r="BMJ84" s="126"/>
      <c r="BMK84" s="126"/>
      <c r="BML84" s="126"/>
      <c r="BMM84" s="126"/>
      <c r="BMN84" s="126"/>
      <c r="BMO84" s="126"/>
      <c r="BMP84" s="126"/>
      <c r="BMQ84" s="126"/>
      <c r="BMR84" s="126"/>
      <c r="BMS84" s="126"/>
      <c r="BMT84" s="126"/>
      <c r="BMU84" s="126"/>
      <c r="BMV84" s="126"/>
      <c r="BMW84" s="126"/>
      <c r="BMX84" s="126"/>
      <c r="BMY84" s="126"/>
      <c r="BMZ84" s="126"/>
      <c r="BNA84" s="126"/>
      <c r="BNB84" s="126"/>
      <c r="BNC84" s="126"/>
      <c r="BND84" s="126"/>
      <c r="BNE84" s="126"/>
      <c r="BNF84" s="126"/>
      <c r="BNG84" s="126"/>
      <c r="BNH84" s="126"/>
      <c r="BNI84" s="126"/>
      <c r="BNJ84" s="126"/>
      <c r="BNK84" s="126"/>
      <c r="BNL84" s="126"/>
      <c r="BNM84" s="126"/>
      <c r="BNN84" s="126"/>
      <c r="BNO84" s="126"/>
      <c r="BNP84" s="126"/>
      <c r="BNQ84" s="126"/>
      <c r="BNR84" s="126"/>
      <c r="BNS84" s="126"/>
      <c r="BNT84" s="126"/>
      <c r="BNU84" s="126"/>
      <c r="BNV84" s="126"/>
      <c r="BNW84" s="126"/>
      <c r="BNX84" s="126"/>
      <c r="BNY84" s="126"/>
      <c r="BNZ84" s="126"/>
      <c r="BOA84" s="126"/>
      <c r="BOB84" s="126"/>
      <c r="BOC84" s="126"/>
      <c r="BOD84" s="126"/>
      <c r="BOE84" s="126"/>
      <c r="BOF84" s="126"/>
      <c r="BOG84" s="126"/>
      <c r="BOH84" s="126"/>
      <c r="BOI84" s="126"/>
      <c r="BOJ84" s="126"/>
      <c r="BOK84" s="126"/>
      <c r="BOL84" s="126"/>
      <c r="BOM84" s="126"/>
      <c r="BON84" s="126"/>
      <c r="BOO84" s="126"/>
      <c r="BOP84" s="126"/>
      <c r="BOQ84" s="126"/>
      <c r="BOR84" s="126"/>
      <c r="BOS84" s="126"/>
      <c r="BOT84" s="126"/>
      <c r="BOU84" s="126"/>
      <c r="BOV84" s="126"/>
      <c r="BOW84" s="126"/>
      <c r="BOX84" s="126"/>
      <c r="BOY84" s="126"/>
      <c r="BOZ84" s="126"/>
      <c r="BPA84" s="126"/>
      <c r="BPB84" s="126"/>
      <c r="BPC84" s="126"/>
      <c r="BPD84" s="126"/>
      <c r="BPE84" s="126"/>
      <c r="BPF84" s="126"/>
      <c r="BPG84" s="126"/>
      <c r="BPH84" s="126"/>
      <c r="BPI84" s="126"/>
      <c r="BPJ84" s="126"/>
      <c r="BPK84" s="126"/>
      <c r="BPL84" s="126"/>
      <c r="BPM84" s="126"/>
      <c r="BPN84" s="126"/>
      <c r="BPO84" s="126"/>
      <c r="BPP84" s="126"/>
      <c r="BPQ84" s="126"/>
      <c r="BPR84" s="126"/>
      <c r="BPS84" s="126"/>
      <c r="BPT84" s="126"/>
      <c r="BPU84" s="126"/>
      <c r="BPV84" s="126"/>
      <c r="BPW84" s="126"/>
      <c r="BPX84" s="126"/>
      <c r="BPY84" s="126"/>
      <c r="BPZ84" s="126"/>
      <c r="BQA84" s="126"/>
      <c r="BQB84" s="126"/>
      <c r="BQC84" s="126"/>
      <c r="BQD84" s="126"/>
      <c r="BQE84" s="126"/>
      <c r="BQF84" s="126"/>
      <c r="BQG84" s="126"/>
      <c r="BQH84" s="126"/>
      <c r="BQI84" s="126"/>
      <c r="BQJ84" s="126"/>
      <c r="BQK84" s="126"/>
      <c r="BQL84" s="126"/>
      <c r="BQM84" s="126"/>
      <c r="BQN84" s="126"/>
      <c r="BQO84" s="126"/>
      <c r="BQP84" s="126"/>
      <c r="BQQ84" s="126"/>
      <c r="BQR84" s="126"/>
      <c r="BQS84" s="126"/>
      <c r="BQT84" s="126"/>
      <c r="BQU84" s="126"/>
      <c r="BQV84" s="126"/>
      <c r="BQW84" s="126"/>
      <c r="BQX84" s="126"/>
      <c r="BQY84" s="126"/>
      <c r="BQZ84" s="126"/>
      <c r="BRA84" s="126"/>
      <c r="BRB84" s="126"/>
      <c r="BRC84" s="126"/>
      <c r="BRD84" s="126"/>
      <c r="BRE84" s="126"/>
      <c r="BRF84" s="126"/>
      <c r="BRG84" s="126"/>
      <c r="BRH84" s="126"/>
      <c r="BRI84" s="126"/>
      <c r="BRJ84" s="126"/>
      <c r="BRK84" s="126"/>
      <c r="BRL84" s="126"/>
      <c r="BRM84" s="126"/>
      <c r="BRN84" s="126"/>
      <c r="BRO84" s="126"/>
      <c r="BRP84" s="126"/>
      <c r="BRQ84" s="126"/>
      <c r="BRR84" s="126"/>
      <c r="BRS84" s="126"/>
      <c r="BRT84" s="126"/>
      <c r="BRU84" s="126"/>
      <c r="BRV84" s="126"/>
      <c r="BRW84" s="126"/>
      <c r="BRX84" s="126"/>
      <c r="BRY84" s="126"/>
      <c r="BRZ84" s="126"/>
      <c r="BSA84" s="126"/>
      <c r="BSB84" s="126"/>
      <c r="BSC84" s="126"/>
      <c r="BSD84" s="126"/>
      <c r="BSE84" s="126"/>
      <c r="BSF84" s="126"/>
      <c r="BSG84" s="126"/>
      <c r="BSH84" s="126"/>
      <c r="BSI84" s="126"/>
      <c r="BSJ84" s="126"/>
      <c r="BSK84" s="126"/>
      <c r="BSL84" s="126"/>
      <c r="BSM84" s="126"/>
      <c r="BSN84" s="126"/>
      <c r="BSO84" s="126"/>
      <c r="BSP84" s="126"/>
      <c r="BSQ84" s="126"/>
      <c r="BSR84" s="126"/>
      <c r="BSS84" s="126"/>
      <c r="BST84" s="126"/>
      <c r="BSU84" s="126"/>
      <c r="BSV84" s="126"/>
      <c r="BSW84" s="126"/>
      <c r="BSX84" s="126"/>
      <c r="BSY84" s="126"/>
      <c r="BSZ84" s="126"/>
      <c r="BTA84" s="126"/>
      <c r="BTB84" s="126"/>
      <c r="BTC84" s="126"/>
      <c r="BTD84" s="126"/>
      <c r="BTE84" s="126"/>
      <c r="BTF84" s="126"/>
      <c r="BTG84" s="126"/>
      <c r="BTH84" s="126"/>
      <c r="BTI84" s="126"/>
      <c r="BTJ84" s="126"/>
      <c r="BTK84" s="126"/>
      <c r="BTL84" s="126"/>
      <c r="BTM84" s="126"/>
      <c r="BTN84" s="126"/>
      <c r="BTO84" s="126"/>
      <c r="BTP84" s="126"/>
      <c r="BTQ84" s="126"/>
      <c r="BTR84" s="126"/>
      <c r="BTS84" s="126"/>
      <c r="BTT84" s="126"/>
      <c r="BTU84" s="126"/>
      <c r="BTV84" s="126"/>
      <c r="BTW84" s="126"/>
      <c r="BTX84" s="126"/>
      <c r="BTY84" s="126"/>
      <c r="BTZ84" s="126"/>
      <c r="BUA84" s="126"/>
      <c r="BUB84" s="126"/>
      <c r="BUC84" s="126"/>
      <c r="BUD84" s="126"/>
      <c r="BUE84" s="126"/>
      <c r="BUF84" s="126"/>
      <c r="BUG84" s="126"/>
      <c r="BUH84" s="126"/>
      <c r="BUI84" s="126"/>
      <c r="BUJ84" s="126"/>
      <c r="BUK84" s="126"/>
      <c r="BUL84" s="126"/>
      <c r="BUM84" s="126"/>
      <c r="BUN84" s="126"/>
      <c r="BUO84" s="126"/>
      <c r="BUP84" s="126"/>
      <c r="BUQ84" s="126"/>
      <c r="BUR84" s="126"/>
      <c r="BUS84" s="126"/>
      <c r="BUT84" s="126"/>
      <c r="BUU84" s="126"/>
      <c r="BUV84" s="126"/>
      <c r="BUW84" s="126"/>
      <c r="BUX84" s="126"/>
      <c r="BUY84" s="126"/>
      <c r="BUZ84" s="126"/>
      <c r="BVA84" s="126"/>
      <c r="BVB84" s="126"/>
      <c r="BVC84" s="126"/>
      <c r="BVD84" s="126"/>
      <c r="BVE84" s="126"/>
      <c r="BVF84" s="126"/>
      <c r="BVG84" s="126"/>
      <c r="BVH84" s="126"/>
      <c r="BVI84" s="126"/>
      <c r="BVJ84" s="126"/>
      <c r="BVK84" s="126"/>
      <c r="BVL84" s="126"/>
      <c r="BVM84" s="126"/>
      <c r="BVN84" s="126"/>
      <c r="BVO84" s="126"/>
      <c r="BVP84" s="126"/>
      <c r="BVQ84" s="126"/>
      <c r="BVR84" s="126"/>
      <c r="BVS84" s="126"/>
      <c r="BVT84" s="126"/>
      <c r="BVU84" s="126"/>
      <c r="BVV84" s="126"/>
      <c r="BVW84" s="126"/>
      <c r="BVX84" s="126"/>
      <c r="BVY84" s="126"/>
      <c r="BVZ84" s="126"/>
      <c r="BWA84" s="126"/>
      <c r="BWB84" s="126"/>
      <c r="BWC84" s="126"/>
      <c r="BWD84" s="126"/>
      <c r="BWE84" s="126"/>
      <c r="BWF84" s="126"/>
      <c r="BWG84" s="126"/>
      <c r="BWH84" s="126"/>
      <c r="BWI84" s="126"/>
      <c r="BWJ84" s="126"/>
      <c r="BWK84" s="126"/>
      <c r="BWL84" s="126"/>
      <c r="BWM84" s="126"/>
      <c r="BWN84" s="126"/>
      <c r="BWO84" s="126"/>
      <c r="BWP84" s="126"/>
      <c r="BWQ84" s="126"/>
      <c r="BWR84" s="126"/>
      <c r="BWS84" s="126"/>
      <c r="BWT84" s="126"/>
      <c r="BWU84" s="126"/>
      <c r="BWV84" s="126"/>
      <c r="BWW84" s="126"/>
      <c r="BWX84" s="126"/>
      <c r="BWY84" s="126"/>
      <c r="BWZ84" s="126"/>
      <c r="BXA84" s="126"/>
      <c r="BXB84" s="126"/>
      <c r="BXC84" s="126"/>
      <c r="BXD84" s="126"/>
      <c r="BXE84" s="126"/>
      <c r="BXF84" s="126"/>
      <c r="BXG84" s="126"/>
      <c r="BXH84" s="126"/>
      <c r="BXI84" s="126"/>
      <c r="BXJ84" s="126"/>
      <c r="BXK84" s="126"/>
      <c r="BXL84" s="126"/>
      <c r="BXM84" s="126"/>
      <c r="BXN84" s="126"/>
      <c r="BXO84" s="126"/>
      <c r="BXP84" s="126"/>
      <c r="BXQ84" s="126"/>
      <c r="BXR84" s="126"/>
      <c r="BXS84" s="126"/>
      <c r="BXT84" s="126"/>
      <c r="BXU84" s="126"/>
      <c r="BXV84" s="126"/>
      <c r="BXW84" s="126"/>
      <c r="BXX84" s="126"/>
      <c r="BXY84" s="126"/>
      <c r="BXZ84" s="126"/>
      <c r="BYA84" s="126"/>
      <c r="BYB84" s="126"/>
      <c r="BYC84" s="126"/>
      <c r="BYD84" s="126"/>
      <c r="BYE84" s="126"/>
      <c r="BYF84" s="126"/>
      <c r="BYG84" s="126"/>
      <c r="BYH84" s="126"/>
      <c r="BYI84" s="126"/>
      <c r="BYJ84" s="126"/>
      <c r="BYK84" s="126"/>
      <c r="BYL84" s="126"/>
      <c r="BYM84" s="126"/>
      <c r="BYN84" s="126"/>
      <c r="BYO84" s="126"/>
      <c r="BYP84" s="126"/>
      <c r="BYQ84" s="126"/>
      <c r="BYR84" s="126"/>
      <c r="BYS84" s="126"/>
      <c r="BYT84" s="126"/>
      <c r="BYU84" s="126"/>
      <c r="BYV84" s="126"/>
      <c r="BYW84" s="126"/>
      <c r="BYX84" s="126"/>
      <c r="BYY84" s="126"/>
      <c r="BYZ84" s="126"/>
      <c r="BZA84" s="126"/>
      <c r="BZB84" s="126"/>
      <c r="BZC84" s="126"/>
      <c r="BZD84" s="126"/>
      <c r="BZE84" s="126"/>
      <c r="BZF84" s="126"/>
      <c r="BZG84" s="126"/>
      <c r="BZH84" s="126"/>
      <c r="BZI84" s="126"/>
      <c r="BZJ84" s="126"/>
      <c r="BZK84" s="126"/>
      <c r="BZL84" s="126"/>
      <c r="BZM84" s="126"/>
      <c r="BZN84" s="126"/>
      <c r="BZO84" s="126"/>
      <c r="BZP84" s="126"/>
      <c r="BZQ84" s="126"/>
      <c r="BZR84" s="126"/>
      <c r="BZS84" s="126"/>
      <c r="BZT84" s="126"/>
      <c r="BZU84" s="126"/>
      <c r="BZV84" s="126"/>
      <c r="BZW84" s="126"/>
      <c r="BZX84" s="126"/>
      <c r="BZY84" s="126"/>
      <c r="BZZ84" s="126"/>
      <c r="CAA84" s="126"/>
      <c r="CAB84" s="126"/>
      <c r="CAC84" s="126"/>
      <c r="CAD84" s="126"/>
      <c r="CAE84" s="126"/>
      <c r="CAF84" s="126"/>
      <c r="CAG84" s="126"/>
      <c r="CAH84" s="126"/>
      <c r="CAI84" s="126"/>
      <c r="CAJ84" s="126"/>
      <c r="CAK84" s="126"/>
      <c r="CAL84" s="126"/>
      <c r="CAM84" s="126"/>
      <c r="CAN84" s="126"/>
      <c r="CAO84" s="126"/>
      <c r="CAP84" s="126"/>
      <c r="CAQ84" s="126"/>
      <c r="CAR84" s="126"/>
      <c r="CAS84" s="126"/>
      <c r="CAT84" s="126"/>
      <c r="CAU84" s="126"/>
      <c r="CAV84" s="126"/>
      <c r="CAW84" s="126"/>
      <c r="CAX84" s="126"/>
      <c r="CAY84" s="126"/>
      <c r="CAZ84" s="126"/>
      <c r="CBA84" s="126"/>
      <c r="CBB84" s="126"/>
      <c r="CBC84" s="126"/>
      <c r="CBD84" s="126"/>
      <c r="CBE84" s="126"/>
      <c r="CBF84" s="126"/>
      <c r="CBG84" s="126"/>
      <c r="CBH84" s="126"/>
      <c r="CBI84" s="126"/>
      <c r="CBJ84" s="126"/>
      <c r="CBK84" s="126"/>
      <c r="CBL84" s="126"/>
      <c r="CBM84" s="126"/>
      <c r="CBN84" s="126"/>
      <c r="CBO84" s="126"/>
      <c r="CBP84" s="126"/>
      <c r="CBQ84" s="126"/>
      <c r="CBR84" s="126"/>
      <c r="CBS84" s="126"/>
      <c r="CBT84" s="126"/>
      <c r="CBU84" s="126"/>
      <c r="CBV84" s="126"/>
      <c r="CBW84" s="126"/>
      <c r="CBX84" s="126"/>
      <c r="CBY84" s="126"/>
      <c r="CBZ84" s="126"/>
      <c r="CCA84" s="126"/>
      <c r="CCB84" s="126"/>
      <c r="CCC84" s="126"/>
      <c r="CCD84" s="126"/>
      <c r="CCE84" s="126"/>
      <c r="CCF84" s="126"/>
      <c r="CCG84" s="126"/>
      <c r="CCH84" s="126"/>
      <c r="CCI84" s="126"/>
      <c r="CCJ84" s="126"/>
      <c r="CCK84" s="126"/>
      <c r="CCL84" s="126"/>
      <c r="CCM84" s="126"/>
      <c r="CCN84" s="126"/>
      <c r="CCO84" s="126"/>
      <c r="CCP84" s="126"/>
      <c r="CCQ84" s="126"/>
      <c r="CCR84" s="126"/>
      <c r="CCS84" s="126"/>
      <c r="CCT84" s="126"/>
      <c r="CCU84" s="126"/>
      <c r="CCV84" s="126"/>
      <c r="CCW84" s="126"/>
      <c r="CCX84" s="126"/>
      <c r="CCY84" s="126"/>
      <c r="CCZ84" s="126"/>
      <c r="CDA84" s="126"/>
      <c r="CDB84" s="126"/>
      <c r="CDC84" s="126"/>
      <c r="CDD84" s="126"/>
      <c r="CDE84" s="126"/>
      <c r="CDF84" s="126"/>
      <c r="CDG84" s="126"/>
      <c r="CDH84" s="126"/>
      <c r="CDI84" s="126"/>
      <c r="CDJ84" s="126"/>
      <c r="CDK84" s="126"/>
      <c r="CDL84" s="126"/>
      <c r="CDM84" s="126"/>
      <c r="CDN84" s="126"/>
      <c r="CDO84" s="126"/>
      <c r="CDP84" s="126"/>
      <c r="CDQ84" s="126"/>
      <c r="CDR84" s="126"/>
      <c r="CDS84" s="126"/>
      <c r="CDT84" s="126"/>
      <c r="CDU84" s="126"/>
      <c r="CDV84" s="126"/>
      <c r="CDW84" s="126"/>
      <c r="CDX84" s="126"/>
      <c r="CDY84" s="126"/>
      <c r="CDZ84" s="126"/>
      <c r="CEA84" s="126"/>
      <c r="CEB84" s="126"/>
      <c r="CEC84" s="126"/>
      <c r="CED84" s="126"/>
      <c r="CEE84" s="126"/>
      <c r="CEF84" s="126"/>
      <c r="CEG84" s="126"/>
      <c r="CEH84" s="126"/>
      <c r="CEI84" s="126"/>
      <c r="CEJ84" s="126"/>
      <c r="CEK84" s="126"/>
      <c r="CEL84" s="126"/>
      <c r="CEM84" s="126"/>
      <c r="CEN84" s="126"/>
      <c r="CEO84" s="126"/>
      <c r="CEP84" s="126"/>
      <c r="CEQ84" s="126"/>
      <c r="CER84" s="126"/>
      <c r="CES84" s="126"/>
      <c r="CET84" s="126"/>
      <c r="CEU84" s="126"/>
      <c r="CEV84" s="126"/>
      <c r="CEW84" s="126"/>
      <c r="CEX84" s="126"/>
      <c r="CEY84" s="126"/>
      <c r="CEZ84" s="126"/>
      <c r="CFA84" s="126"/>
      <c r="CFB84" s="126"/>
      <c r="CFC84" s="126"/>
      <c r="CFD84" s="126"/>
      <c r="CFE84" s="126"/>
      <c r="CFF84" s="126"/>
      <c r="CFG84" s="126"/>
      <c r="CFH84" s="126"/>
      <c r="CFI84" s="126"/>
      <c r="CFJ84" s="126"/>
      <c r="CFK84" s="126"/>
      <c r="CFL84" s="126"/>
      <c r="CFM84" s="126"/>
      <c r="CFN84" s="126"/>
      <c r="CFO84" s="126"/>
      <c r="CFP84" s="126"/>
      <c r="CFQ84" s="126"/>
      <c r="CFR84" s="126"/>
      <c r="CFS84" s="126"/>
      <c r="CFT84" s="126"/>
      <c r="CFU84" s="126"/>
      <c r="CFV84" s="126"/>
      <c r="CFW84" s="126"/>
      <c r="CFX84" s="126"/>
      <c r="CFY84" s="126"/>
      <c r="CFZ84" s="126"/>
      <c r="CGA84" s="126"/>
      <c r="CGB84" s="126"/>
      <c r="CGC84" s="126"/>
      <c r="CGD84" s="126"/>
      <c r="CGE84" s="126"/>
      <c r="CGF84" s="126"/>
      <c r="CGG84" s="126"/>
      <c r="CGH84" s="126"/>
      <c r="CGI84" s="126"/>
      <c r="CGJ84" s="126"/>
      <c r="CGK84" s="126"/>
      <c r="CGL84" s="126"/>
      <c r="CGM84" s="126"/>
      <c r="CGN84" s="126"/>
      <c r="CGO84" s="126"/>
      <c r="CGP84" s="126"/>
      <c r="CGQ84" s="126"/>
      <c r="CGR84" s="126"/>
      <c r="CGS84" s="126"/>
      <c r="CGT84" s="126"/>
      <c r="CGU84" s="126"/>
      <c r="CGV84" s="126"/>
      <c r="CGW84" s="126"/>
      <c r="CGX84" s="126"/>
      <c r="CGY84" s="126"/>
      <c r="CGZ84" s="126"/>
      <c r="CHA84" s="126"/>
      <c r="CHB84" s="126"/>
      <c r="CHC84" s="126"/>
      <c r="CHD84" s="126"/>
      <c r="CHE84" s="126"/>
      <c r="CHF84" s="126"/>
      <c r="CHG84" s="126"/>
      <c r="CHH84" s="126"/>
      <c r="CHI84" s="126"/>
      <c r="CHJ84" s="126"/>
      <c r="CHK84" s="126"/>
      <c r="CHL84" s="126"/>
      <c r="CHM84" s="126"/>
      <c r="CHN84" s="126"/>
      <c r="CHO84" s="126"/>
      <c r="CHP84" s="126"/>
      <c r="CHQ84" s="126"/>
      <c r="CHR84" s="126"/>
      <c r="CHS84" s="126"/>
      <c r="CHT84" s="126"/>
      <c r="CHU84" s="126"/>
      <c r="CHV84" s="126"/>
      <c r="CHW84" s="126"/>
      <c r="CHX84" s="126"/>
      <c r="CHY84" s="126"/>
      <c r="CHZ84" s="126"/>
      <c r="CIA84" s="126"/>
      <c r="CIB84" s="126"/>
      <c r="CIC84" s="126"/>
      <c r="CID84" s="126"/>
      <c r="CIE84" s="126"/>
      <c r="CIF84" s="126"/>
      <c r="CIG84" s="126"/>
      <c r="CIH84" s="126"/>
      <c r="CII84" s="126"/>
      <c r="CIJ84" s="126"/>
      <c r="CIK84" s="126"/>
      <c r="CIL84" s="126"/>
      <c r="CIM84" s="126"/>
      <c r="CIN84" s="126"/>
      <c r="CIO84" s="126"/>
      <c r="CIP84" s="126"/>
      <c r="CIQ84" s="126"/>
      <c r="CIR84" s="126"/>
      <c r="CIS84" s="126"/>
      <c r="CIT84" s="126"/>
      <c r="CIU84" s="126"/>
      <c r="CIV84" s="126"/>
      <c r="CIW84" s="126"/>
      <c r="CIX84" s="126"/>
      <c r="CIY84" s="126"/>
      <c r="CIZ84" s="126"/>
      <c r="CJA84" s="126"/>
      <c r="CJB84" s="126"/>
      <c r="CJC84" s="126"/>
      <c r="CJD84" s="126"/>
      <c r="CJE84" s="126"/>
      <c r="CJF84" s="126"/>
      <c r="CJG84" s="126"/>
      <c r="CJH84" s="126"/>
      <c r="CJI84" s="126"/>
      <c r="CJJ84" s="126"/>
      <c r="CJK84" s="126"/>
      <c r="CJL84" s="126"/>
      <c r="CJM84" s="126"/>
      <c r="CJN84" s="126"/>
      <c r="CJO84" s="126"/>
      <c r="CJP84" s="126"/>
      <c r="CJQ84" s="126"/>
      <c r="CJR84" s="126"/>
      <c r="CJS84" s="126"/>
      <c r="CJT84" s="126"/>
      <c r="CJU84" s="126"/>
      <c r="CJV84" s="126"/>
      <c r="CJW84" s="126"/>
      <c r="CJX84" s="126"/>
      <c r="CJY84" s="126"/>
      <c r="CJZ84" s="126"/>
      <c r="CKA84" s="126"/>
      <c r="CKB84" s="126"/>
      <c r="CKC84" s="126"/>
      <c r="CKD84" s="126"/>
      <c r="CKE84" s="126"/>
      <c r="CKF84" s="126"/>
      <c r="CKG84" s="126"/>
      <c r="CKH84" s="126"/>
      <c r="CKI84" s="126"/>
      <c r="CKJ84" s="126"/>
      <c r="CKK84" s="126"/>
      <c r="CKL84" s="126"/>
      <c r="CKM84" s="126"/>
      <c r="CKN84" s="126"/>
      <c r="CKO84" s="126"/>
      <c r="CKP84" s="126"/>
      <c r="CKQ84" s="126"/>
      <c r="CKR84" s="126"/>
      <c r="CKS84" s="126"/>
      <c r="CKT84" s="126"/>
      <c r="CKU84" s="126"/>
      <c r="CKV84" s="126"/>
      <c r="CKW84" s="126"/>
      <c r="CKX84" s="126"/>
      <c r="CKY84" s="126"/>
      <c r="CKZ84" s="126"/>
      <c r="CLA84" s="126"/>
      <c r="CLB84" s="126"/>
      <c r="CLC84" s="126"/>
      <c r="CLD84" s="126"/>
      <c r="CLE84" s="126"/>
      <c r="CLF84" s="126"/>
      <c r="CLG84" s="126"/>
      <c r="CLH84" s="126"/>
      <c r="CLI84" s="126"/>
      <c r="CLJ84" s="126"/>
      <c r="CLK84" s="126"/>
      <c r="CLL84" s="126"/>
      <c r="CLM84" s="126"/>
      <c r="CLN84" s="126"/>
      <c r="CLO84" s="126"/>
      <c r="CLP84" s="126"/>
      <c r="CLQ84" s="126"/>
      <c r="CLR84" s="126"/>
      <c r="CLS84" s="126"/>
      <c r="CLT84" s="126"/>
      <c r="CLU84" s="126"/>
      <c r="CLV84" s="126"/>
      <c r="CLW84" s="126"/>
      <c r="CLX84" s="126"/>
      <c r="CLY84" s="126"/>
      <c r="CLZ84" s="126"/>
      <c r="CMA84" s="126"/>
      <c r="CMB84" s="126"/>
      <c r="CMC84" s="126"/>
      <c r="CMD84" s="126"/>
      <c r="CME84" s="126"/>
      <c r="CMF84" s="126"/>
      <c r="CMG84" s="126"/>
      <c r="CMH84" s="126"/>
      <c r="CMI84" s="126"/>
      <c r="CMJ84" s="126"/>
      <c r="CMK84" s="126"/>
      <c r="CML84" s="126"/>
      <c r="CMM84" s="126"/>
      <c r="CMN84" s="126"/>
      <c r="CMO84" s="126"/>
      <c r="CMP84" s="126"/>
      <c r="CMQ84" s="126"/>
      <c r="CMR84" s="126"/>
      <c r="CMS84" s="126"/>
      <c r="CMT84" s="126"/>
      <c r="CMU84" s="126"/>
      <c r="CMV84" s="126"/>
      <c r="CMW84" s="126"/>
      <c r="CMX84" s="126"/>
      <c r="CMY84" s="126"/>
      <c r="CMZ84" s="126"/>
      <c r="CNA84" s="126"/>
      <c r="CNB84" s="126"/>
      <c r="CNC84" s="126"/>
      <c r="CND84" s="126"/>
      <c r="CNE84" s="126"/>
      <c r="CNF84" s="126"/>
      <c r="CNG84" s="126"/>
      <c r="CNH84" s="126"/>
      <c r="CNI84" s="126"/>
      <c r="CNJ84" s="126"/>
      <c r="CNK84" s="126"/>
      <c r="CNL84" s="126"/>
      <c r="CNM84" s="126"/>
      <c r="CNN84" s="126"/>
      <c r="CNO84" s="126"/>
      <c r="CNP84" s="126"/>
      <c r="CNQ84" s="126"/>
      <c r="CNR84" s="126"/>
      <c r="CNS84" s="126"/>
      <c r="CNT84" s="126"/>
      <c r="CNU84" s="126"/>
      <c r="CNV84" s="126"/>
      <c r="CNW84" s="126"/>
      <c r="CNX84" s="126"/>
      <c r="CNY84" s="126"/>
      <c r="CNZ84" s="126"/>
      <c r="COA84" s="126"/>
      <c r="COB84" s="126"/>
      <c r="COC84" s="126"/>
      <c r="COD84" s="126"/>
      <c r="COE84" s="126"/>
      <c r="COF84" s="126"/>
      <c r="COG84" s="126"/>
      <c r="COH84" s="126"/>
      <c r="COI84" s="126"/>
      <c r="COJ84" s="126"/>
      <c r="COK84" s="126"/>
      <c r="COL84" s="126"/>
      <c r="COM84" s="126"/>
      <c r="CON84" s="126"/>
      <c r="COO84" s="126"/>
      <c r="COP84" s="126"/>
      <c r="COQ84" s="126"/>
      <c r="COR84" s="126"/>
      <c r="COS84" s="126"/>
      <c r="COT84" s="126"/>
      <c r="COU84" s="126"/>
      <c r="COV84" s="126"/>
      <c r="COW84" s="126"/>
      <c r="COX84" s="126"/>
      <c r="COY84" s="126"/>
      <c r="COZ84" s="126"/>
      <c r="CPA84" s="126"/>
      <c r="CPB84" s="126"/>
      <c r="CPC84" s="126"/>
      <c r="CPD84" s="126"/>
      <c r="CPE84" s="126"/>
      <c r="CPF84" s="126"/>
      <c r="CPG84" s="126"/>
      <c r="CPH84" s="126"/>
      <c r="CPI84" s="126"/>
      <c r="CPJ84" s="126"/>
      <c r="CPK84" s="126"/>
      <c r="CPL84" s="126"/>
      <c r="CPM84" s="126"/>
      <c r="CPN84" s="126"/>
      <c r="CPO84" s="126"/>
      <c r="CPP84" s="126"/>
      <c r="CPQ84" s="126"/>
      <c r="CPR84" s="126"/>
      <c r="CPS84" s="126"/>
      <c r="CPT84" s="126"/>
      <c r="CPU84" s="126"/>
      <c r="CPV84" s="126"/>
      <c r="CPW84" s="126"/>
      <c r="CPX84" s="126"/>
      <c r="CPY84" s="126"/>
      <c r="CPZ84" s="126"/>
      <c r="CQA84" s="126"/>
      <c r="CQB84" s="126"/>
      <c r="CQC84" s="126"/>
      <c r="CQD84" s="126"/>
      <c r="CQE84" s="126"/>
      <c r="CQF84" s="126"/>
      <c r="CQG84" s="126"/>
      <c r="CQH84" s="126"/>
      <c r="CQI84" s="126"/>
      <c r="CQJ84" s="126"/>
      <c r="CQK84" s="126"/>
      <c r="CQL84" s="126"/>
      <c r="CQM84" s="126"/>
      <c r="CQN84" s="126"/>
      <c r="CQO84" s="126"/>
      <c r="CQP84" s="126"/>
      <c r="CQQ84" s="126"/>
      <c r="CQR84" s="126"/>
      <c r="CQS84" s="126"/>
      <c r="CQT84" s="126"/>
      <c r="CQU84" s="126"/>
      <c r="CQV84" s="126"/>
      <c r="CQW84" s="126"/>
      <c r="CQX84" s="126"/>
      <c r="CQY84" s="126"/>
      <c r="CQZ84" s="126"/>
      <c r="CRA84" s="126"/>
      <c r="CRB84" s="126"/>
      <c r="CRC84" s="126"/>
      <c r="CRD84" s="126"/>
      <c r="CRE84" s="126"/>
      <c r="CRF84" s="126"/>
      <c r="CRG84" s="126"/>
      <c r="CRH84" s="126"/>
      <c r="CRI84" s="126"/>
      <c r="CRJ84" s="126"/>
      <c r="CRK84" s="126"/>
      <c r="CRL84" s="126"/>
      <c r="CRM84" s="126"/>
      <c r="CRN84" s="126"/>
      <c r="CRO84" s="126"/>
      <c r="CRP84" s="126"/>
      <c r="CRQ84" s="126"/>
      <c r="CRR84" s="126"/>
      <c r="CRS84" s="126"/>
      <c r="CRT84" s="126"/>
      <c r="CRU84" s="126"/>
      <c r="CRV84" s="126"/>
      <c r="CRW84" s="126"/>
      <c r="CRX84" s="126"/>
      <c r="CRY84" s="126"/>
      <c r="CRZ84" s="126"/>
      <c r="CSA84" s="126"/>
      <c r="CSB84" s="126"/>
      <c r="CSC84" s="126"/>
      <c r="CSD84" s="126"/>
      <c r="CSE84" s="126"/>
      <c r="CSF84" s="126"/>
      <c r="CSG84" s="126"/>
      <c r="CSH84" s="126"/>
      <c r="CSI84" s="126"/>
      <c r="CSJ84" s="126"/>
      <c r="CSK84" s="126"/>
      <c r="CSL84" s="126"/>
      <c r="CSM84" s="126"/>
      <c r="CSN84" s="126"/>
      <c r="CSO84" s="126"/>
      <c r="CSP84" s="126"/>
      <c r="CSQ84" s="126"/>
      <c r="CSR84" s="126"/>
      <c r="CSS84" s="126"/>
      <c r="CST84" s="126"/>
      <c r="CSU84" s="126"/>
      <c r="CSV84" s="126"/>
      <c r="CSW84" s="126"/>
      <c r="CSX84" s="126"/>
      <c r="CSY84" s="126"/>
      <c r="CSZ84" s="126"/>
      <c r="CTA84" s="126"/>
      <c r="CTB84" s="126"/>
      <c r="CTC84" s="126"/>
      <c r="CTD84" s="126"/>
      <c r="CTE84" s="126"/>
      <c r="CTF84" s="126"/>
      <c r="CTG84" s="126"/>
      <c r="CTH84" s="126"/>
      <c r="CTI84" s="126"/>
      <c r="CTJ84" s="126"/>
      <c r="CTK84" s="126"/>
      <c r="CTL84" s="126"/>
      <c r="CTM84" s="126"/>
      <c r="CTN84" s="126"/>
      <c r="CTO84" s="126"/>
      <c r="CTP84" s="126"/>
      <c r="CTQ84" s="126"/>
      <c r="CTR84" s="126"/>
      <c r="CTS84" s="126"/>
      <c r="CTT84" s="126"/>
      <c r="CTU84" s="126"/>
      <c r="CTV84" s="126"/>
      <c r="CTW84" s="126"/>
      <c r="CTX84" s="126"/>
      <c r="CTY84" s="126"/>
      <c r="CTZ84" s="126"/>
      <c r="CUA84" s="126"/>
      <c r="CUB84" s="126"/>
      <c r="CUC84" s="126"/>
      <c r="CUD84" s="126"/>
      <c r="CUE84" s="126"/>
      <c r="CUF84" s="126"/>
      <c r="CUG84" s="126"/>
      <c r="CUH84" s="126"/>
      <c r="CUI84" s="126"/>
      <c r="CUJ84" s="126"/>
      <c r="CUK84" s="126"/>
      <c r="CUL84" s="126"/>
      <c r="CUM84" s="126"/>
      <c r="CUN84" s="126"/>
      <c r="CUO84" s="126"/>
      <c r="CUP84" s="126"/>
      <c r="CUQ84" s="126"/>
      <c r="CUR84" s="126"/>
      <c r="CUS84" s="126"/>
      <c r="CUT84" s="126"/>
      <c r="CUU84" s="126"/>
      <c r="CUV84" s="126"/>
      <c r="CUW84" s="126"/>
      <c r="CUX84" s="126"/>
      <c r="CUY84" s="126"/>
      <c r="CUZ84" s="126"/>
      <c r="CVA84" s="126"/>
      <c r="CVB84" s="126"/>
      <c r="CVC84" s="126"/>
      <c r="CVD84" s="126"/>
      <c r="CVE84" s="126"/>
      <c r="CVF84" s="126"/>
      <c r="CVG84" s="126"/>
      <c r="CVH84" s="126"/>
      <c r="CVI84" s="126"/>
      <c r="CVJ84" s="126"/>
      <c r="CVK84" s="126"/>
      <c r="CVL84" s="126"/>
      <c r="CVM84" s="126"/>
      <c r="CVN84" s="126"/>
      <c r="CVO84" s="126"/>
      <c r="CVP84" s="126"/>
      <c r="CVQ84" s="126"/>
      <c r="CVR84" s="126"/>
      <c r="CVS84" s="126"/>
      <c r="CVT84" s="126"/>
      <c r="CVU84" s="126"/>
      <c r="CVV84" s="126"/>
      <c r="CVW84" s="126"/>
      <c r="CVX84" s="126"/>
      <c r="CVY84" s="126"/>
      <c r="CVZ84" s="126"/>
      <c r="CWA84" s="126"/>
      <c r="CWB84" s="126"/>
      <c r="CWC84" s="126"/>
      <c r="CWD84" s="126"/>
      <c r="CWE84" s="126"/>
      <c r="CWF84" s="126"/>
      <c r="CWG84" s="126"/>
      <c r="CWH84" s="126"/>
      <c r="CWI84" s="126"/>
      <c r="CWJ84" s="126"/>
      <c r="CWK84" s="126"/>
      <c r="CWL84" s="126"/>
      <c r="CWM84" s="126"/>
      <c r="CWN84" s="126"/>
      <c r="CWO84" s="126"/>
      <c r="CWP84" s="126"/>
      <c r="CWQ84" s="126"/>
      <c r="CWR84" s="126"/>
      <c r="CWS84" s="126"/>
      <c r="CWT84" s="126"/>
      <c r="CWU84" s="126"/>
      <c r="CWV84" s="126"/>
      <c r="CWW84" s="126"/>
      <c r="CWX84" s="126"/>
      <c r="CWY84" s="126"/>
      <c r="CWZ84" s="126"/>
      <c r="CXA84" s="126"/>
      <c r="CXB84" s="126"/>
      <c r="CXC84" s="126"/>
      <c r="CXD84" s="126"/>
      <c r="CXE84" s="126"/>
      <c r="CXF84" s="126"/>
      <c r="CXG84" s="126"/>
      <c r="CXH84" s="126"/>
      <c r="CXI84" s="126"/>
      <c r="CXJ84" s="126"/>
      <c r="CXK84" s="126"/>
      <c r="CXL84" s="126"/>
      <c r="CXM84" s="126"/>
      <c r="CXN84" s="126"/>
      <c r="CXO84" s="126"/>
      <c r="CXP84" s="126"/>
      <c r="CXQ84" s="126"/>
      <c r="CXR84" s="126"/>
      <c r="CXS84" s="126"/>
      <c r="CXT84" s="126"/>
      <c r="CXU84" s="126"/>
      <c r="CXV84" s="126"/>
      <c r="CXW84" s="126"/>
      <c r="CXX84" s="126"/>
      <c r="CXY84" s="126"/>
      <c r="CXZ84" s="126"/>
      <c r="CYA84" s="126"/>
      <c r="CYB84" s="126"/>
      <c r="CYC84" s="126"/>
      <c r="CYD84" s="126"/>
      <c r="CYE84" s="126"/>
      <c r="CYF84" s="126"/>
      <c r="CYG84" s="126"/>
      <c r="CYH84" s="126"/>
      <c r="CYI84" s="126"/>
      <c r="CYJ84" s="126"/>
      <c r="CYK84" s="126"/>
      <c r="CYL84" s="126"/>
      <c r="CYM84" s="126"/>
      <c r="CYN84" s="126"/>
      <c r="CYO84" s="126"/>
      <c r="CYP84" s="126"/>
      <c r="CYQ84" s="126"/>
      <c r="CYR84" s="126"/>
      <c r="CYS84" s="126"/>
      <c r="CYT84" s="126"/>
      <c r="CYU84" s="126"/>
      <c r="CYV84" s="126"/>
      <c r="CYW84" s="126"/>
      <c r="CYX84" s="126"/>
      <c r="CYY84" s="126"/>
      <c r="CYZ84" s="126"/>
      <c r="CZA84" s="126"/>
      <c r="CZB84" s="126"/>
      <c r="CZC84" s="126"/>
      <c r="CZD84" s="126"/>
      <c r="CZE84" s="126"/>
      <c r="CZF84" s="126"/>
      <c r="CZG84" s="126"/>
      <c r="CZH84" s="126"/>
      <c r="CZI84" s="126"/>
      <c r="CZJ84" s="126"/>
      <c r="CZK84" s="126"/>
      <c r="CZL84" s="126"/>
      <c r="CZM84" s="126"/>
      <c r="CZN84" s="126"/>
      <c r="CZO84" s="126"/>
      <c r="CZP84" s="126"/>
      <c r="CZQ84" s="126"/>
      <c r="CZR84" s="126"/>
      <c r="CZS84" s="126"/>
      <c r="CZT84" s="126"/>
      <c r="CZU84" s="126"/>
      <c r="CZV84" s="126"/>
      <c r="CZW84" s="126"/>
      <c r="CZX84" s="126"/>
      <c r="CZY84" s="126"/>
      <c r="CZZ84" s="126"/>
      <c r="DAA84" s="126"/>
      <c r="DAB84" s="126"/>
      <c r="DAC84" s="126"/>
      <c r="DAD84" s="126"/>
      <c r="DAE84" s="126"/>
      <c r="DAF84" s="126"/>
      <c r="DAG84" s="126"/>
      <c r="DAH84" s="126"/>
      <c r="DAI84" s="126"/>
      <c r="DAJ84" s="126"/>
      <c r="DAK84" s="126"/>
      <c r="DAL84" s="126"/>
      <c r="DAM84" s="126"/>
      <c r="DAN84" s="126"/>
      <c r="DAO84" s="126"/>
      <c r="DAP84" s="126"/>
      <c r="DAQ84" s="126"/>
      <c r="DAR84" s="126"/>
      <c r="DAS84" s="126"/>
      <c r="DAT84" s="126"/>
      <c r="DAU84" s="126"/>
      <c r="DAV84" s="126"/>
      <c r="DAW84" s="126"/>
      <c r="DAX84" s="126"/>
      <c r="DAY84" s="126"/>
      <c r="DAZ84" s="126"/>
      <c r="DBA84" s="126"/>
      <c r="DBB84" s="126"/>
      <c r="DBC84" s="126"/>
      <c r="DBD84" s="126"/>
      <c r="DBE84" s="126"/>
      <c r="DBF84" s="126"/>
      <c r="DBG84" s="126"/>
      <c r="DBH84" s="126"/>
      <c r="DBI84" s="126"/>
      <c r="DBJ84" s="126"/>
      <c r="DBK84" s="126"/>
      <c r="DBL84" s="126"/>
      <c r="DBM84" s="126"/>
      <c r="DBN84" s="126"/>
      <c r="DBO84" s="126"/>
      <c r="DBP84" s="126"/>
      <c r="DBQ84" s="126"/>
      <c r="DBR84" s="126"/>
      <c r="DBS84" s="126"/>
      <c r="DBT84" s="126"/>
      <c r="DBU84" s="126"/>
      <c r="DBV84" s="126"/>
      <c r="DBW84" s="126"/>
      <c r="DBX84" s="126"/>
      <c r="DBY84" s="126"/>
      <c r="DBZ84" s="126"/>
      <c r="DCA84" s="126"/>
      <c r="DCB84" s="126"/>
      <c r="DCC84" s="126"/>
      <c r="DCD84" s="126"/>
      <c r="DCE84" s="126"/>
      <c r="DCF84" s="126"/>
      <c r="DCG84" s="126"/>
      <c r="DCH84" s="126"/>
      <c r="DCI84" s="126"/>
      <c r="DCJ84" s="126"/>
      <c r="DCK84" s="126"/>
      <c r="DCL84" s="126"/>
      <c r="DCM84" s="126"/>
      <c r="DCN84" s="126"/>
      <c r="DCO84" s="126"/>
      <c r="DCP84" s="126"/>
      <c r="DCQ84" s="126"/>
      <c r="DCR84" s="126"/>
      <c r="DCS84" s="126"/>
      <c r="DCT84" s="126"/>
      <c r="DCU84" s="126"/>
      <c r="DCV84" s="126"/>
      <c r="DCW84" s="126"/>
      <c r="DCX84" s="126"/>
      <c r="DCY84" s="126"/>
      <c r="DCZ84" s="126"/>
      <c r="DDA84" s="126"/>
      <c r="DDB84" s="126"/>
      <c r="DDC84" s="126"/>
      <c r="DDD84" s="126"/>
      <c r="DDE84" s="126"/>
      <c r="DDF84" s="126"/>
      <c r="DDG84" s="126"/>
      <c r="DDH84" s="126"/>
      <c r="DDI84" s="126"/>
      <c r="DDJ84" s="126"/>
      <c r="DDK84" s="126"/>
      <c r="DDL84" s="126"/>
      <c r="DDM84" s="126"/>
      <c r="DDN84" s="126"/>
      <c r="DDO84" s="126"/>
      <c r="DDP84" s="126"/>
      <c r="DDQ84" s="126"/>
      <c r="DDR84" s="126"/>
      <c r="DDS84" s="126"/>
      <c r="DDT84" s="126"/>
      <c r="DDU84" s="126"/>
      <c r="DDV84" s="126"/>
      <c r="DDW84" s="126"/>
      <c r="DDX84" s="126"/>
      <c r="DDY84" s="126"/>
      <c r="DDZ84" s="126"/>
      <c r="DEA84" s="126"/>
      <c r="DEB84" s="126"/>
      <c r="DEC84" s="126"/>
      <c r="DED84" s="126"/>
      <c r="DEE84" s="126"/>
      <c r="DEF84" s="126"/>
      <c r="DEG84" s="126"/>
      <c r="DEH84" s="126"/>
      <c r="DEI84" s="126"/>
      <c r="DEJ84" s="126"/>
      <c r="DEK84" s="126"/>
      <c r="DEL84" s="126"/>
      <c r="DEM84" s="126"/>
      <c r="DEN84" s="126"/>
      <c r="DEO84" s="126"/>
      <c r="DEP84" s="126"/>
      <c r="DEQ84" s="126"/>
      <c r="DER84" s="126"/>
      <c r="DES84" s="126"/>
      <c r="DET84" s="126"/>
      <c r="DEU84" s="126"/>
      <c r="DEV84" s="126"/>
      <c r="DEW84" s="126"/>
      <c r="DEX84" s="126"/>
      <c r="DEY84" s="126"/>
      <c r="DEZ84" s="126"/>
      <c r="DFA84" s="126"/>
      <c r="DFB84" s="126"/>
      <c r="DFC84" s="126"/>
      <c r="DFD84" s="126"/>
      <c r="DFE84" s="126"/>
      <c r="DFF84" s="126"/>
      <c r="DFG84" s="126"/>
      <c r="DFH84" s="126"/>
      <c r="DFI84" s="126"/>
      <c r="DFJ84" s="126"/>
      <c r="DFK84" s="126"/>
      <c r="DFL84" s="126"/>
      <c r="DFM84" s="126"/>
      <c r="DFN84" s="126"/>
      <c r="DFO84" s="126"/>
      <c r="DFP84" s="126"/>
      <c r="DFQ84" s="126"/>
      <c r="DFR84" s="126"/>
      <c r="DFS84" s="126"/>
      <c r="DFT84" s="126"/>
      <c r="DFU84" s="126"/>
      <c r="DFV84" s="126"/>
      <c r="DFW84" s="126"/>
      <c r="DFX84" s="126"/>
      <c r="DFY84" s="126"/>
      <c r="DFZ84" s="126"/>
      <c r="DGA84" s="126"/>
      <c r="DGB84" s="126"/>
      <c r="DGC84" s="126"/>
      <c r="DGD84" s="126"/>
      <c r="DGE84" s="126"/>
      <c r="DGF84" s="126"/>
      <c r="DGG84" s="126"/>
      <c r="DGH84" s="126"/>
      <c r="DGI84" s="126"/>
      <c r="DGJ84" s="126"/>
      <c r="DGK84" s="126"/>
      <c r="DGL84" s="126"/>
      <c r="DGM84" s="126"/>
      <c r="DGN84" s="126"/>
      <c r="DGO84" s="126"/>
      <c r="DGP84" s="126"/>
      <c r="DGQ84" s="126"/>
      <c r="DGR84" s="126"/>
      <c r="DGS84" s="126"/>
      <c r="DGT84" s="126"/>
      <c r="DGU84" s="126"/>
      <c r="DGV84" s="126"/>
      <c r="DGW84" s="126"/>
      <c r="DGX84" s="126"/>
      <c r="DGY84" s="126"/>
      <c r="DGZ84" s="126"/>
      <c r="DHA84" s="126"/>
      <c r="DHB84" s="126"/>
      <c r="DHC84" s="126"/>
      <c r="DHD84" s="126"/>
      <c r="DHE84" s="126"/>
      <c r="DHF84" s="126"/>
      <c r="DHG84" s="126"/>
      <c r="DHH84" s="126"/>
      <c r="DHI84" s="126"/>
      <c r="DHJ84" s="126"/>
      <c r="DHK84" s="126"/>
      <c r="DHL84" s="126"/>
      <c r="DHM84" s="126"/>
      <c r="DHN84" s="126"/>
      <c r="DHO84" s="126"/>
      <c r="DHP84" s="126"/>
      <c r="DHQ84" s="126"/>
      <c r="DHR84" s="126"/>
      <c r="DHS84" s="126"/>
      <c r="DHT84" s="126"/>
      <c r="DHU84" s="126"/>
      <c r="DHV84" s="126"/>
      <c r="DHW84" s="126"/>
      <c r="DHX84" s="126"/>
      <c r="DHY84" s="126"/>
      <c r="DHZ84" s="126"/>
      <c r="DIA84" s="126"/>
      <c r="DIB84" s="126"/>
      <c r="DIC84" s="126"/>
      <c r="DID84" s="126"/>
      <c r="DIE84" s="126"/>
      <c r="DIF84" s="126"/>
      <c r="DIG84" s="126"/>
      <c r="DIH84" s="126"/>
      <c r="DII84" s="126"/>
      <c r="DIJ84" s="126"/>
      <c r="DIK84" s="126"/>
      <c r="DIL84" s="126"/>
      <c r="DIM84" s="126"/>
      <c r="DIN84" s="126"/>
      <c r="DIO84" s="126"/>
      <c r="DIP84" s="126"/>
      <c r="DIQ84" s="126"/>
      <c r="DIR84" s="126"/>
      <c r="DIS84" s="126"/>
      <c r="DIT84" s="126"/>
      <c r="DIU84" s="126"/>
      <c r="DIV84" s="126"/>
      <c r="DIW84" s="126"/>
      <c r="DIX84" s="126"/>
      <c r="DIY84" s="126"/>
      <c r="DIZ84" s="126"/>
      <c r="DJA84" s="126"/>
      <c r="DJB84" s="126"/>
      <c r="DJC84" s="126"/>
      <c r="DJD84" s="126"/>
      <c r="DJE84" s="126"/>
      <c r="DJF84" s="126"/>
      <c r="DJG84" s="126"/>
      <c r="DJH84" s="126"/>
      <c r="DJI84" s="126"/>
      <c r="DJJ84" s="126"/>
      <c r="DJK84" s="126"/>
      <c r="DJL84" s="126"/>
      <c r="DJM84" s="126"/>
      <c r="DJN84" s="126"/>
      <c r="DJO84" s="126"/>
      <c r="DJP84" s="126"/>
      <c r="DJQ84" s="126"/>
      <c r="DJR84" s="126"/>
      <c r="DJS84" s="126"/>
      <c r="DJT84" s="126"/>
      <c r="DJU84" s="126"/>
      <c r="DJV84" s="126"/>
      <c r="DJW84" s="126"/>
      <c r="DJX84" s="126"/>
      <c r="DJY84" s="126"/>
      <c r="DJZ84" s="126"/>
      <c r="DKA84" s="126"/>
      <c r="DKB84" s="126"/>
      <c r="DKC84" s="126"/>
      <c r="DKD84" s="126"/>
      <c r="DKE84" s="126"/>
      <c r="DKF84" s="126"/>
      <c r="DKG84" s="126"/>
      <c r="DKH84" s="126"/>
      <c r="DKI84" s="126"/>
      <c r="DKJ84" s="126"/>
      <c r="DKK84" s="126"/>
      <c r="DKL84" s="126"/>
      <c r="DKM84" s="126"/>
      <c r="DKN84" s="126"/>
      <c r="DKO84" s="126"/>
      <c r="DKP84" s="126"/>
      <c r="DKQ84" s="126"/>
      <c r="DKR84" s="126"/>
      <c r="DKS84" s="126"/>
      <c r="DKT84" s="126"/>
      <c r="DKU84" s="126"/>
      <c r="DKV84" s="126"/>
      <c r="DKW84" s="126"/>
      <c r="DKX84" s="126"/>
      <c r="DKY84" s="126"/>
      <c r="DKZ84" s="126"/>
      <c r="DLA84" s="126"/>
      <c r="DLB84" s="126"/>
      <c r="DLC84" s="126"/>
      <c r="DLD84" s="126"/>
      <c r="DLE84" s="126"/>
      <c r="DLF84" s="126"/>
      <c r="DLG84" s="126"/>
      <c r="DLH84" s="126"/>
      <c r="DLI84" s="126"/>
      <c r="DLJ84" s="126"/>
      <c r="DLK84" s="126"/>
      <c r="DLL84" s="126"/>
      <c r="DLM84" s="126"/>
      <c r="DLN84" s="126"/>
      <c r="DLO84" s="126"/>
      <c r="DLP84" s="126"/>
      <c r="DLQ84" s="126"/>
      <c r="DLR84" s="126"/>
      <c r="DLS84" s="126"/>
      <c r="DLT84" s="126"/>
      <c r="DLU84" s="126"/>
      <c r="DLV84" s="126"/>
      <c r="DLW84" s="126"/>
      <c r="DLX84" s="126"/>
      <c r="DLY84" s="126"/>
      <c r="DLZ84" s="126"/>
      <c r="DMA84" s="126"/>
      <c r="DMB84" s="126"/>
      <c r="DMC84" s="126"/>
      <c r="DMD84" s="126"/>
      <c r="DME84" s="126"/>
      <c r="DMF84" s="126"/>
      <c r="DMG84" s="126"/>
      <c r="DMH84" s="126"/>
      <c r="DMI84" s="126"/>
      <c r="DMJ84" s="126"/>
      <c r="DMK84" s="126"/>
      <c r="DML84" s="126"/>
      <c r="DMM84" s="126"/>
      <c r="DMN84" s="126"/>
      <c r="DMO84" s="126"/>
      <c r="DMP84" s="126"/>
      <c r="DMQ84" s="126"/>
      <c r="DMR84" s="126"/>
      <c r="DMS84" s="126"/>
      <c r="DMT84" s="126"/>
      <c r="DMU84" s="126"/>
      <c r="DMV84" s="126"/>
      <c r="DMW84" s="126"/>
      <c r="DMX84" s="126"/>
      <c r="DMY84" s="126"/>
      <c r="DMZ84" s="126"/>
      <c r="DNA84" s="126"/>
      <c r="DNB84" s="126"/>
      <c r="DNC84" s="126"/>
      <c r="DND84" s="126"/>
      <c r="DNE84" s="126"/>
      <c r="DNF84" s="126"/>
      <c r="DNG84" s="126"/>
      <c r="DNH84" s="126"/>
      <c r="DNI84" s="126"/>
      <c r="DNJ84" s="126"/>
      <c r="DNK84" s="126"/>
      <c r="DNL84" s="126"/>
      <c r="DNM84" s="126"/>
      <c r="DNN84" s="126"/>
      <c r="DNO84" s="126"/>
      <c r="DNP84" s="126"/>
      <c r="DNQ84" s="126"/>
      <c r="DNR84" s="126"/>
      <c r="DNS84" s="126"/>
      <c r="DNT84" s="126"/>
      <c r="DNU84" s="126"/>
      <c r="DNV84" s="126"/>
      <c r="DNW84" s="126"/>
      <c r="DNX84" s="126"/>
      <c r="DNY84" s="126"/>
      <c r="DNZ84" s="126"/>
      <c r="DOA84" s="126"/>
      <c r="DOB84" s="126"/>
      <c r="DOC84" s="126"/>
      <c r="DOD84" s="126"/>
      <c r="DOE84" s="126"/>
      <c r="DOF84" s="126"/>
      <c r="DOG84" s="126"/>
      <c r="DOH84" s="126"/>
      <c r="DOI84" s="126"/>
      <c r="DOJ84" s="126"/>
      <c r="DOK84" s="126"/>
      <c r="DOL84" s="126"/>
      <c r="DOM84" s="126"/>
      <c r="DON84" s="126"/>
      <c r="DOO84" s="126"/>
      <c r="DOP84" s="126"/>
      <c r="DOQ84" s="126"/>
      <c r="DOR84" s="126"/>
      <c r="DOS84" s="126"/>
      <c r="DOT84" s="126"/>
      <c r="DOU84" s="126"/>
      <c r="DOV84" s="126"/>
      <c r="DOW84" s="126"/>
      <c r="DOX84" s="126"/>
      <c r="DOY84" s="126"/>
      <c r="DOZ84" s="126"/>
      <c r="DPA84" s="126"/>
      <c r="DPB84" s="126"/>
      <c r="DPC84" s="126"/>
      <c r="DPD84" s="126"/>
      <c r="DPE84" s="126"/>
      <c r="DPF84" s="126"/>
      <c r="DPG84" s="126"/>
      <c r="DPH84" s="126"/>
      <c r="DPI84" s="126"/>
      <c r="DPJ84" s="126"/>
      <c r="DPK84" s="126"/>
      <c r="DPL84" s="126"/>
      <c r="DPM84" s="126"/>
      <c r="DPN84" s="126"/>
      <c r="DPO84" s="126"/>
      <c r="DPP84" s="126"/>
      <c r="DPQ84" s="126"/>
      <c r="DPR84" s="126"/>
      <c r="DPS84" s="126"/>
      <c r="DPT84" s="126"/>
      <c r="DPU84" s="126"/>
      <c r="DPV84" s="126"/>
      <c r="DPW84" s="126"/>
      <c r="DPX84" s="126"/>
      <c r="DPY84" s="126"/>
      <c r="DPZ84" s="126"/>
      <c r="DQA84" s="126"/>
      <c r="DQB84" s="126"/>
      <c r="DQC84" s="126"/>
      <c r="DQD84" s="126"/>
      <c r="DQE84" s="126"/>
      <c r="DQF84" s="126"/>
      <c r="DQG84" s="126"/>
      <c r="DQH84" s="126"/>
      <c r="DQI84" s="126"/>
      <c r="DQJ84" s="126"/>
      <c r="DQK84" s="126"/>
      <c r="DQL84" s="126"/>
      <c r="DQM84" s="126"/>
      <c r="DQN84" s="126"/>
      <c r="DQO84" s="126"/>
      <c r="DQP84" s="126"/>
      <c r="DQQ84" s="126"/>
      <c r="DQR84" s="126"/>
      <c r="DQS84" s="126"/>
      <c r="DQT84" s="126"/>
      <c r="DQU84" s="126"/>
      <c r="DQV84" s="126"/>
      <c r="DQW84" s="126"/>
      <c r="DQX84" s="126"/>
      <c r="DQY84" s="126"/>
      <c r="DQZ84" s="126"/>
      <c r="DRA84" s="126"/>
      <c r="DRB84" s="126"/>
      <c r="DRC84" s="126"/>
      <c r="DRD84" s="126"/>
      <c r="DRE84" s="126"/>
      <c r="DRF84" s="126"/>
      <c r="DRG84" s="126"/>
      <c r="DRH84" s="126"/>
      <c r="DRI84" s="126"/>
      <c r="DRJ84" s="126"/>
      <c r="DRK84" s="126"/>
      <c r="DRL84" s="126"/>
      <c r="DRM84" s="126"/>
      <c r="DRN84" s="126"/>
      <c r="DRO84" s="126"/>
      <c r="DRP84" s="126"/>
      <c r="DRQ84" s="126"/>
      <c r="DRR84" s="126"/>
      <c r="DRS84" s="126"/>
      <c r="DRT84" s="126"/>
      <c r="DRU84" s="126"/>
      <c r="DRV84" s="126"/>
      <c r="DRW84" s="126"/>
      <c r="DRX84" s="126"/>
      <c r="DRY84" s="126"/>
      <c r="DRZ84" s="126"/>
      <c r="DSA84" s="126"/>
      <c r="DSB84" s="126"/>
      <c r="DSC84" s="126"/>
      <c r="DSD84" s="126"/>
      <c r="DSE84" s="126"/>
      <c r="DSF84" s="126"/>
      <c r="DSG84" s="126"/>
      <c r="DSH84" s="126"/>
      <c r="DSI84" s="126"/>
      <c r="DSJ84" s="126"/>
      <c r="DSK84" s="126"/>
      <c r="DSL84" s="126"/>
      <c r="DSM84" s="126"/>
      <c r="DSN84" s="126"/>
      <c r="DSO84" s="126"/>
      <c r="DSP84" s="126"/>
      <c r="DSQ84" s="126"/>
      <c r="DSR84" s="126"/>
      <c r="DSS84" s="126"/>
      <c r="DST84" s="126"/>
      <c r="DSU84" s="126"/>
      <c r="DSV84" s="126"/>
      <c r="DSW84" s="126"/>
      <c r="DSX84" s="126"/>
      <c r="DSY84" s="126"/>
      <c r="DSZ84" s="126"/>
      <c r="DTA84" s="126"/>
      <c r="DTB84" s="126"/>
      <c r="DTC84" s="126"/>
      <c r="DTD84" s="126"/>
      <c r="DTE84" s="126"/>
      <c r="DTF84" s="126"/>
      <c r="DTG84" s="126"/>
      <c r="DTH84" s="126"/>
      <c r="DTI84" s="126"/>
      <c r="DTJ84" s="126"/>
      <c r="DTK84" s="126"/>
      <c r="DTL84" s="126"/>
      <c r="DTM84" s="126"/>
      <c r="DTN84" s="126"/>
      <c r="DTO84" s="126"/>
      <c r="DTP84" s="126"/>
      <c r="DTQ84" s="126"/>
      <c r="DTR84" s="126"/>
      <c r="DTS84" s="126"/>
      <c r="DTT84" s="126"/>
      <c r="DTU84" s="126"/>
      <c r="DTV84" s="126"/>
      <c r="DTW84" s="126"/>
      <c r="DTX84" s="126"/>
      <c r="DTY84" s="126"/>
      <c r="DTZ84" s="126"/>
      <c r="DUA84" s="126"/>
      <c r="DUB84" s="126"/>
      <c r="DUC84" s="126"/>
      <c r="DUD84" s="126"/>
      <c r="DUE84" s="126"/>
      <c r="DUF84" s="126"/>
      <c r="DUG84" s="126"/>
      <c r="DUH84" s="126"/>
      <c r="DUI84" s="126"/>
      <c r="DUJ84" s="126"/>
      <c r="DUK84" s="126"/>
      <c r="DUL84" s="126"/>
      <c r="DUM84" s="126"/>
      <c r="DUN84" s="126"/>
      <c r="DUO84" s="126"/>
      <c r="DUP84" s="126"/>
      <c r="DUQ84" s="126"/>
      <c r="DUR84" s="126"/>
      <c r="DUS84" s="126"/>
      <c r="DUT84" s="126"/>
      <c r="DUU84" s="126"/>
      <c r="DUV84" s="126"/>
      <c r="DUW84" s="126"/>
      <c r="DUX84" s="126"/>
      <c r="DUY84" s="126"/>
      <c r="DUZ84" s="126"/>
      <c r="DVA84" s="126"/>
      <c r="DVB84" s="126"/>
      <c r="DVC84" s="126"/>
      <c r="DVD84" s="126"/>
      <c r="DVE84" s="126"/>
      <c r="DVF84" s="126"/>
      <c r="DVG84" s="126"/>
      <c r="DVH84" s="126"/>
      <c r="DVI84" s="126"/>
      <c r="DVJ84" s="126"/>
      <c r="DVK84" s="126"/>
      <c r="DVL84" s="126"/>
      <c r="DVM84" s="126"/>
      <c r="DVN84" s="126"/>
      <c r="DVO84" s="126"/>
      <c r="DVP84" s="126"/>
      <c r="DVQ84" s="126"/>
      <c r="DVR84" s="126"/>
      <c r="DVS84" s="126"/>
      <c r="DVT84" s="126"/>
      <c r="DVU84" s="126"/>
      <c r="DVV84" s="126"/>
      <c r="DVW84" s="126"/>
      <c r="DVX84" s="126"/>
      <c r="DVY84" s="126"/>
      <c r="DVZ84" s="126"/>
      <c r="DWA84" s="126"/>
      <c r="DWB84" s="126"/>
      <c r="DWC84" s="126"/>
      <c r="DWD84" s="126"/>
      <c r="DWE84" s="126"/>
      <c r="DWF84" s="126"/>
      <c r="DWG84" s="126"/>
      <c r="DWH84" s="126"/>
      <c r="DWI84" s="126"/>
      <c r="DWJ84" s="126"/>
      <c r="DWK84" s="126"/>
      <c r="DWL84" s="126"/>
      <c r="DWM84" s="126"/>
      <c r="DWN84" s="126"/>
      <c r="DWO84" s="126"/>
      <c r="DWP84" s="126"/>
      <c r="DWQ84" s="126"/>
      <c r="DWR84" s="126"/>
      <c r="DWS84" s="126"/>
      <c r="DWT84" s="126"/>
      <c r="DWU84" s="126"/>
      <c r="DWV84" s="126"/>
      <c r="DWW84" s="126"/>
      <c r="DWX84" s="126"/>
      <c r="DWY84" s="126"/>
      <c r="DWZ84" s="126"/>
      <c r="DXA84" s="126"/>
      <c r="DXB84" s="126"/>
      <c r="DXC84" s="126"/>
      <c r="DXD84" s="126"/>
      <c r="DXE84" s="126"/>
      <c r="DXF84" s="126"/>
      <c r="DXG84" s="126"/>
      <c r="DXH84" s="126"/>
      <c r="DXI84" s="126"/>
      <c r="DXJ84" s="126"/>
      <c r="DXK84" s="126"/>
      <c r="DXL84" s="126"/>
      <c r="DXM84" s="126"/>
      <c r="DXN84" s="126"/>
      <c r="DXO84" s="126"/>
      <c r="DXP84" s="126"/>
      <c r="DXQ84" s="126"/>
      <c r="DXR84" s="126"/>
      <c r="DXS84" s="126"/>
      <c r="DXT84" s="126"/>
      <c r="DXU84" s="126"/>
      <c r="DXV84" s="126"/>
      <c r="DXW84" s="126"/>
      <c r="DXX84" s="126"/>
      <c r="DXY84" s="126"/>
      <c r="DXZ84" s="126"/>
      <c r="DYA84" s="126"/>
      <c r="DYB84" s="126"/>
      <c r="DYC84" s="126"/>
      <c r="DYD84" s="126"/>
      <c r="DYE84" s="126"/>
      <c r="DYF84" s="126"/>
      <c r="DYG84" s="126"/>
      <c r="DYH84" s="126"/>
      <c r="DYI84" s="126"/>
      <c r="DYJ84" s="126"/>
      <c r="DYK84" s="126"/>
      <c r="DYL84" s="126"/>
      <c r="DYM84" s="126"/>
      <c r="DYN84" s="126"/>
      <c r="DYO84" s="126"/>
      <c r="DYP84" s="126"/>
      <c r="DYQ84" s="126"/>
      <c r="DYR84" s="126"/>
      <c r="DYS84" s="126"/>
      <c r="DYT84" s="126"/>
      <c r="DYU84" s="126"/>
      <c r="DYV84" s="126"/>
      <c r="DYW84" s="126"/>
      <c r="DYX84" s="126"/>
      <c r="DYY84" s="126"/>
      <c r="DYZ84" s="126"/>
      <c r="DZA84" s="126"/>
      <c r="DZB84" s="126"/>
      <c r="DZC84" s="126"/>
      <c r="DZD84" s="126"/>
      <c r="DZE84" s="126"/>
      <c r="DZF84" s="126"/>
      <c r="DZG84" s="126"/>
      <c r="DZH84" s="126"/>
      <c r="DZI84" s="126"/>
      <c r="DZJ84" s="126"/>
      <c r="DZK84" s="126"/>
      <c r="DZL84" s="126"/>
      <c r="DZM84" s="126"/>
      <c r="DZN84" s="126"/>
      <c r="DZO84" s="126"/>
      <c r="DZP84" s="126"/>
      <c r="DZQ84" s="126"/>
      <c r="DZR84" s="126"/>
      <c r="DZS84" s="126"/>
      <c r="DZT84" s="126"/>
      <c r="DZU84" s="126"/>
      <c r="DZV84" s="126"/>
      <c r="DZW84" s="126"/>
      <c r="DZX84" s="126"/>
      <c r="DZY84" s="126"/>
      <c r="DZZ84" s="126"/>
      <c r="EAA84" s="126"/>
      <c r="EAB84" s="126"/>
      <c r="EAC84" s="126"/>
      <c r="EAD84" s="126"/>
      <c r="EAE84" s="126"/>
      <c r="EAF84" s="126"/>
      <c r="EAG84" s="126"/>
      <c r="EAH84" s="126"/>
      <c r="EAI84" s="126"/>
      <c r="EAJ84" s="126"/>
      <c r="EAK84" s="126"/>
      <c r="EAL84" s="126"/>
      <c r="EAM84" s="126"/>
      <c r="EAN84" s="126"/>
      <c r="EAO84" s="126"/>
      <c r="EAP84" s="126"/>
      <c r="EAQ84" s="126"/>
      <c r="EAR84" s="126"/>
      <c r="EAS84" s="126"/>
      <c r="EAT84" s="126"/>
      <c r="EAU84" s="126"/>
      <c r="EAV84" s="126"/>
      <c r="EAW84" s="126"/>
      <c r="EAX84" s="126"/>
      <c r="EAY84" s="126"/>
      <c r="EAZ84" s="126"/>
      <c r="EBA84" s="126"/>
      <c r="EBB84" s="126"/>
      <c r="EBC84" s="126"/>
      <c r="EBD84" s="126"/>
      <c r="EBE84" s="126"/>
      <c r="EBF84" s="126"/>
      <c r="EBG84" s="126"/>
      <c r="EBH84" s="126"/>
      <c r="EBI84" s="126"/>
      <c r="EBJ84" s="126"/>
      <c r="EBK84" s="126"/>
      <c r="EBL84" s="126"/>
      <c r="EBM84" s="126"/>
      <c r="EBN84" s="126"/>
      <c r="EBO84" s="126"/>
      <c r="EBP84" s="126"/>
      <c r="EBQ84" s="126"/>
      <c r="EBR84" s="126"/>
      <c r="EBS84" s="126"/>
      <c r="EBT84" s="126"/>
      <c r="EBU84" s="126"/>
      <c r="EBV84" s="126"/>
      <c r="EBW84" s="126"/>
      <c r="EBX84" s="126"/>
      <c r="EBY84" s="126"/>
      <c r="EBZ84" s="126"/>
      <c r="ECA84" s="126"/>
      <c r="ECB84" s="126"/>
      <c r="ECC84" s="126"/>
      <c r="ECD84" s="126"/>
      <c r="ECE84" s="126"/>
      <c r="ECF84" s="126"/>
      <c r="ECG84" s="126"/>
      <c r="ECH84" s="126"/>
      <c r="ECI84" s="126"/>
      <c r="ECJ84" s="126"/>
      <c r="ECK84" s="126"/>
      <c r="ECL84" s="126"/>
      <c r="ECM84" s="126"/>
      <c r="ECN84" s="126"/>
      <c r="ECO84" s="126"/>
      <c r="ECP84" s="126"/>
      <c r="ECQ84" s="126"/>
      <c r="ECR84" s="126"/>
      <c r="ECS84" s="126"/>
      <c r="ECT84" s="126"/>
      <c r="ECU84" s="126"/>
      <c r="ECV84" s="126"/>
      <c r="ECW84" s="126"/>
      <c r="ECX84" s="126"/>
      <c r="ECY84" s="126"/>
      <c r="ECZ84" s="126"/>
      <c r="EDA84" s="126"/>
      <c r="EDB84" s="126"/>
      <c r="EDC84" s="126"/>
      <c r="EDD84" s="126"/>
      <c r="EDE84" s="126"/>
      <c r="EDF84" s="126"/>
      <c r="EDG84" s="126"/>
      <c r="EDH84" s="126"/>
      <c r="EDI84" s="126"/>
      <c r="EDJ84" s="126"/>
      <c r="EDK84" s="126"/>
      <c r="EDL84" s="126"/>
      <c r="EDM84" s="126"/>
      <c r="EDN84" s="126"/>
      <c r="EDO84" s="126"/>
      <c r="EDP84" s="126"/>
      <c r="EDQ84" s="126"/>
      <c r="EDR84" s="126"/>
      <c r="EDS84" s="126"/>
      <c r="EDT84" s="126"/>
      <c r="EDU84" s="126"/>
      <c r="EDV84" s="126"/>
      <c r="EDW84" s="126"/>
      <c r="EDX84" s="126"/>
      <c r="EDY84" s="126"/>
      <c r="EDZ84" s="126"/>
      <c r="EEA84" s="126"/>
      <c r="EEB84" s="126"/>
      <c r="EEC84" s="126"/>
      <c r="EED84" s="126"/>
      <c r="EEE84" s="126"/>
      <c r="EEF84" s="126"/>
      <c r="EEG84" s="126"/>
      <c r="EEH84" s="126"/>
      <c r="EEI84" s="126"/>
      <c r="EEJ84" s="126"/>
      <c r="EEK84" s="126"/>
      <c r="EEL84" s="126"/>
      <c r="EEM84" s="126"/>
      <c r="EEN84" s="126"/>
      <c r="EEO84" s="126"/>
      <c r="EEP84" s="126"/>
      <c r="EEQ84" s="126"/>
      <c r="EER84" s="126"/>
      <c r="EES84" s="126"/>
      <c r="EET84" s="126"/>
      <c r="EEU84" s="126"/>
      <c r="EEV84" s="126"/>
      <c r="EEW84" s="126"/>
      <c r="EEX84" s="126"/>
      <c r="EEY84" s="126"/>
      <c r="EEZ84" s="126"/>
      <c r="EFA84" s="126"/>
      <c r="EFB84" s="126"/>
      <c r="EFC84" s="126"/>
      <c r="EFD84" s="126"/>
      <c r="EFE84" s="126"/>
      <c r="EFF84" s="126"/>
      <c r="EFG84" s="126"/>
      <c r="EFH84" s="126"/>
      <c r="EFI84" s="126"/>
      <c r="EFJ84" s="126"/>
      <c r="EFK84" s="126"/>
      <c r="EFL84" s="126"/>
      <c r="EFM84" s="126"/>
      <c r="EFN84" s="126"/>
      <c r="EFO84" s="126"/>
      <c r="EFP84" s="126"/>
      <c r="EFQ84" s="126"/>
      <c r="EFR84" s="126"/>
      <c r="EFS84" s="126"/>
      <c r="EFT84" s="126"/>
      <c r="EFU84" s="126"/>
      <c r="EFV84" s="126"/>
      <c r="EFW84" s="126"/>
      <c r="EFX84" s="126"/>
      <c r="EFY84" s="126"/>
      <c r="EFZ84" s="126"/>
      <c r="EGA84" s="126"/>
      <c r="EGB84" s="126"/>
      <c r="EGC84" s="126"/>
      <c r="EGD84" s="126"/>
      <c r="EGE84" s="126"/>
      <c r="EGF84" s="126"/>
      <c r="EGG84" s="126"/>
      <c r="EGH84" s="126"/>
      <c r="EGI84" s="126"/>
      <c r="EGJ84" s="126"/>
      <c r="EGK84" s="126"/>
      <c r="EGL84" s="126"/>
      <c r="EGM84" s="126"/>
      <c r="EGN84" s="126"/>
      <c r="EGO84" s="126"/>
      <c r="EGP84" s="126"/>
      <c r="EGQ84" s="126"/>
      <c r="EGR84" s="126"/>
      <c r="EGS84" s="126"/>
      <c r="EGT84" s="126"/>
      <c r="EGU84" s="126"/>
      <c r="EGV84" s="126"/>
      <c r="EGW84" s="126"/>
      <c r="EGX84" s="126"/>
      <c r="EGY84" s="126"/>
      <c r="EGZ84" s="126"/>
      <c r="EHA84" s="126"/>
      <c r="EHB84" s="126"/>
      <c r="EHC84" s="126"/>
      <c r="EHD84" s="126"/>
      <c r="EHE84" s="126"/>
      <c r="EHF84" s="126"/>
      <c r="EHG84" s="126"/>
      <c r="EHH84" s="126"/>
      <c r="EHI84" s="126"/>
      <c r="EHJ84" s="126"/>
      <c r="EHK84" s="126"/>
      <c r="EHL84" s="126"/>
      <c r="EHM84" s="126"/>
      <c r="EHN84" s="126"/>
      <c r="EHO84" s="126"/>
      <c r="EHP84" s="126"/>
      <c r="EHQ84" s="126"/>
      <c r="EHR84" s="126"/>
      <c r="EHS84" s="126"/>
      <c r="EHT84" s="126"/>
      <c r="EHU84" s="126"/>
      <c r="EHV84" s="126"/>
      <c r="EHW84" s="126"/>
      <c r="EHX84" s="126"/>
      <c r="EHY84" s="126"/>
      <c r="EHZ84" s="126"/>
      <c r="EIA84" s="126"/>
      <c r="EIB84" s="126"/>
      <c r="EIC84" s="126"/>
      <c r="EID84" s="126"/>
      <c r="EIE84" s="126"/>
      <c r="EIF84" s="126"/>
      <c r="EIG84" s="126"/>
      <c r="EIH84" s="126"/>
      <c r="EII84" s="126"/>
      <c r="EIJ84" s="126"/>
      <c r="EIK84" s="126"/>
      <c r="EIL84" s="126"/>
      <c r="EIM84" s="126"/>
      <c r="EIN84" s="126"/>
      <c r="EIO84" s="126"/>
      <c r="EIP84" s="126"/>
      <c r="EIQ84" s="126"/>
      <c r="EIR84" s="126"/>
      <c r="EIS84" s="126"/>
      <c r="EIT84" s="126"/>
      <c r="EIU84" s="126"/>
      <c r="EIV84" s="126"/>
      <c r="EIW84" s="126"/>
      <c r="EIX84" s="126"/>
      <c r="EIY84" s="126"/>
      <c r="EIZ84" s="126"/>
      <c r="EJA84" s="126"/>
      <c r="EJB84" s="126"/>
      <c r="EJC84" s="126"/>
      <c r="EJD84" s="126"/>
      <c r="EJE84" s="126"/>
      <c r="EJF84" s="126"/>
      <c r="EJG84" s="126"/>
      <c r="EJH84" s="126"/>
      <c r="EJI84" s="126"/>
      <c r="EJJ84" s="126"/>
      <c r="EJK84" s="126"/>
      <c r="EJL84" s="126"/>
      <c r="EJM84" s="126"/>
      <c r="EJN84" s="126"/>
      <c r="EJO84" s="126"/>
      <c r="EJP84" s="126"/>
      <c r="EJQ84" s="126"/>
      <c r="EJR84" s="126"/>
      <c r="EJS84" s="126"/>
      <c r="EJT84" s="126"/>
      <c r="EJU84" s="126"/>
      <c r="EJV84" s="126"/>
      <c r="EJW84" s="126"/>
      <c r="EJX84" s="126"/>
      <c r="EJY84" s="126"/>
      <c r="EJZ84" s="126"/>
      <c r="EKA84" s="126"/>
      <c r="EKB84" s="126"/>
      <c r="EKC84" s="126"/>
      <c r="EKD84" s="126"/>
      <c r="EKE84" s="126"/>
      <c r="EKF84" s="126"/>
      <c r="EKG84" s="126"/>
      <c r="EKH84" s="126"/>
      <c r="EKI84" s="126"/>
      <c r="EKJ84" s="126"/>
      <c r="EKK84" s="126"/>
      <c r="EKL84" s="126"/>
      <c r="EKM84" s="126"/>
      <c r="EKN84" s="126"/>
      <c r="EKO84" s="126"/>
      <c r="EKP84" s="126"/>
      <c r="EKQ84" s="126"/>
      <c r="EKR84" s="126"/>
      <c r="EKS84" s="126"/>
      <c r="EKT84" s="126"/>
      <c r="EKU84" s="126"/>
      <c r="EKV84" s="126"/>
      <c r="EKW84" s="126"/>
      <c r="EKX84" s="126"/>
      <c r="EKY84" s="126"/>
      <c r="EKZ84" s="126"/>
      <c r="ELA84" s="126"/>
      <c r="ELB84" s="126"/>
      <c r="ELC84" s="126"/>
      <c r="ELD84" s="126"/>
      <c r="ELE84" s="126"/>
      <c r="ELF84" s="126"/>
      <c r="ELG84" s="126"/>
      <c r="ELH84" s="126"/>
      <c r="ELI84" s="126"/>
      <c r="ELJ84" s="126"/>
      <c r="ELK84" s="126"/>
      <c r="ELL84" s="126"/>
      <c r="ELM84" s="126"/>
      <c r="ELN84" s="126"/>
      <c r="ELO84" s="126"/>
      <c r="ELP84" s="126"/>
      <c r="ELQ84" s="126"/>
      <c r="ELR84" s="126"/>
      <c r="ELS84" s="126"/>
      <c r="ELT84" s="126"/>
      <c r="ELU84" s="126"/>
      <c r="ELV84" s="126"/>
      <c r="ELW84" s="126"/>
      <c r="ELX84" s="126"/>
      <c r="ELY84" s="126"/>
      <c r="ELZ84" s="126"/>
      <c r="EMA84" s="126"/>
      <c r="EMB84" s="126"/>
      <c r="EMC84" s="126"/>
      <c r="EMD84" s="126"/>
      <c r="EME84" s="126"/>
      <c r="EMF84" s="126"/>
      <c r="EMG84" s="126"/>
      <c r="EMH84" s="126"/>
      <c r="EMI84" s="126"/>
      <c r="EMJ84" s="126"/>
      <c r="EMK84" s="126"/>
      <c r="EML84" s="126"/>
      <c r="EMM84" s="126"/>
      <c r="EMN84" s="126"/>
      <c r="EMO84" s="126"/>
      <c r="EMP84" s="126"/>
      <c r="EMQ84" s="126"/>
      <c r="EMR84" s="126"/>
      <c r="EMS84" s="126"/>
      <c r="EMT84" s="126"/>
      <c r="EMU84" s="126"/>
      <c r="EMV84" s="126"/>
      <c r="EMW84" s="126"/>
      <c r="EMX84" s="126"/>
      <c r="EMY84" s="126"/>
      <c r="EMZ84" s="126"/>
      <c r="ENA84" s="126"/>
      <c r="ENB84" s="126"/>
      <c r="ENC84" s="126"/>
      <c r="END84" s="126"/>
      <c r="ENE84" s="126"/>
      <c r="ENF84" s="126"/>
      <c r="ENG84" s="126"/>
      <c r="ENH84" s="126"/>
      <c r="ENI84" s="126"/>
      <c r="ENJ84" s="126"/>
      <c r="ENK84" s="126"/>
      <c r="ENL84" s="126"/>
      <c r="ENM84" s="126"/>
      <c r="ENN84" s="126"/>
      <c r="ENO84" s="126"/>
      <c r="ENP84" s="126"/>
      <c r="ENQ84" s="126"/>
      <c r="ENR84" s="126"/>
      <c r="ENS84" s="126"/>
      <c r="ENT84" s="126"/>
      <c r="ENU84" s="126"/>
      <c r="ENV84" s="126"/>
      <c r="ENW84" s="126"/>
      <c r="ENX84" s="126"/>
      <c r="ENY84" s="126"/>
      <c r="ENZ84" s="126"/>
      <c r="EOA84" s="126"/>
      <c r="EOB84" s="126"/>
      <c r="EOC84" s="126"/>
      <c r="EOD84" s="126"/>
      <c r="EOE84" s="126"/>
      <c r="EOF84" s="126"/>
      <c r="EOG84" s="126"/>
      <c r="EOH84" s="126"/>
      <c r="EOI84" s="126"/>
      <c r="EOJ84" s="126"/>
      <c r="EOK84" s="126"/>
      <c r="EOL84" s="126"/>
      <c r="EOM84" s="126"/>
      <c r="EON84" s="126"/>
      <c r="EOO84" s="126"/>
      <c r="EOP84" s="126"/>
      <c r="EOQ84" s="126"/>
      <c r="EOR84" s="126"/>
      <c r="EOS84" s="126"/>
      <c r="EOT84" s="126"/>
      <c r="EOU84" s="126"/>
      <c r="EOV84" s="126"/>
      <c r="EOW84" s="126"/>
      <c r="EOX84" s="126"/>
      <c r="EOY84" s="126"/>
      <c r="EOZ84" s="126"/>
      <c r="EPA84" s="126"/>
      <c r="EPB84" s="126"/>
      <c r="EPC84" s="126"/>
      <c r="EPD84" s="126"/>
      <c r="EPE84" s="126"/>
      <c r="EPF84" s="126"/>
      <c r="EPG84" s="126"/>
      <c r="EPH84" s="126"/>
      <c r="EPI84" s="126"/>
      <c r="EPJ84" s="126"/>
      <c r="EPK84" s="126"/>
      <c r="EPL84" s="126"/>
      <c r="EPM84" s="126"/>
      <c r="EPN84" s="126"/>
      <c r="EPO84" s="126"/>
      <c r="EPP84" s="126"/>
      <c r="EPQ84" s="126"/>
      <c r="EPR84" s="126"/>
      <c r="EPS84" s="126"/>
      <c r="EPT84" s="126"/>
      <c r="EPU84" s="126"/>
      <c r="EPV84" s="126"/>
      <c r="EPW84" s="126"/>
      <c r="EPX84" s="126"/>
      <c r="EPY84" s="126"/>
      <c r="EPZ84" s="126"/>
      <c r="EQA84" s="126"/>
      <c r="EQB84" s="126"/>
      <c r="EQC84" s="126"/>
      <c r="EQD84" s="126"/>
      <c r="EQE84" s="126"/>
      <c r="EQF84" s="126"/>
      <c r="EQG84" s="126"/>
      <c r="EQH84" s="126"/>
      <c r="EQI84" s="126"/>
      <c r="EQJ84" s="126"/>
      <c r="EQK84" s="126"/>
      <c r="EQL84" s="126"/>
      <c r="EQM84" s="126"/>
      <c r="EQN84" s="126"/>
      <c r="EQO84" s="126"/>
      <c r="EQP84" s="126"/>
      <c r="EQQ84" s="126"/>
      <c r="EQR84" s="126"/>
      <c r="EQS84" s="126"/>
      <c r="EQT84" s="126"/>
      <c r="EQU84" s="126"/>
      <c r="EQV84" s="126"/>
      <c r="EQW84" s="126"/>
      <c r="EQX84" s="126"/>
      <c r="EQY84" s="126"/>
      <c r="EQZ84" s="126"/>
      <c r="ERA84" s="126"/>
      <c r="ERB84" s="126"/>
      <c r="ERC84" s="126"/>
      <c r="ERD84" s="126"/>
      <c r="ERE84" s="126"/>
      <c r="ERF84" s="126"/>
      <c r="ERG84" s="126"/>
      <c r="ERH84" s="126"/>
      <c r="ERI84" s="126"/>
      <c r="ERJ84" s="126"/>
      <c r="ERK84" s="126"/>
      <c r="ERL84" s="126"/>
      <c r="ERM84" s="126"/>
      <c r="ERN84" s="126"/>
      <c r="ERO84" s="126"/>
      <c r="ERP84" s="126"/>
      <c r="ERQ84" s="126"/>
      <c r="ERR84" s="126"/>
      <c r="ERS84" s="126"/>
      <c r="ERT84" s="126"/>
      <c r="ERU84" s="126"/>
      <c r="ERV84" s="126"/>
      <c r="ERW84" s="126"/>
      <c r="ERX84" s="126"/>
      <c r="ERY84" s="126"/>
      <c r="ERZ84" s="126"/>
      <c r="ESA84" s="126"/>
      <c r="ESB84" s="126"/>
      <c r="ESC84" s="126"/>
      <c r="ESD84" s="126"/>
      <c r="ESE84" s="126"/>
      <c r="ESF84" s="126"/>
      <c r="ESG84" s="126"/>
      <c r="ESH84" s="126"/>
      <c r="ESI84" s="126"/>
      <c r="ESJ84" s="126"/>
      <c r="ESK84" s="126"/>
      <c r="ESL84" s="126"/>
      <c r="ESM84" s="126"/>
      <c r="ESN84" s="126"/>
      <c r="ESO84" s="126"/>
      <c r="ESP84" s="126"/>
      <c r="ESQ84" s="126"/>
      <c r="ESR84" s="126"/>
      <c r="ESS84" s="126"/>
      <c r="EST84" s="126"/>
      <c r="ESU84" s="126"/>
      <c r="ESV84" s="126"/>
      <c r="ESW84" s="126"/>
      <c r="ESX84" s="126"/>
      <c r="ESY84" s="126"/>
      <c r="ESZ84" s="126"/>
      <c r="ETA84" s="126"/>
      <c r="ETB84" s="126"/>
      <c r="ETC84" s="126"/>
      <c r="ETD84" s="126"/>
      <c r="ETE84" s="126"/>
      <c r="ETF84" s="126"/>
      <c r="ETG84" s="126"/>
      <c r="ETH84" s="126"/>
      <c r="ETI84" s="126"/>
      <c r="ETJ84" s="126"/>
      <c r="ETK84" s="126"/>
      <c r="ETL84" s="126"/>
      <c r="ETM84" s="126"/>
      <c r="ETN84" s="126"/>
      <c r="ETO84" s="126"/>
      <c r="ETP84" s="126"/>
      <c r="ETQ84" s="126"/>
      <c r="ETR84" s="126"/>
      <c r="ETS84" s="126"/>
      <c r="ETT84" s="126"/>
      <c r="ETU84" s="126"/>
      <c r="ETV84" s="126"/>
      <c r="ETW84" s="126"/>
      <c r="ETX84" s="126"/>
      <c r="ETY84" s="126"/>
      <c r="ETZ84" s="126"/>
      <c r="EUA84" s="126"/>
      <c r="EUB84" s="126"/>
      <c r="EUC84" s="126"/>
      <c r="EUD84" s="126"/>
      <c r="EUE84" s="126"/>
      <c r="EUF84" s="126"/>
      <c r="EUG84" s="126"/>
      <c r="EUH84" s="126"/>
      <c r="EUI84" s="126"/>
      <c r="EUJ84" s="126"/>
      <c r="EUK84" s="126"/>
      <c r="EUL84" s="126"/>
      <c r="EUM84" s="126"/>
      <c r="EUN84" s="126"/>
      <c r="EUO84" s="126"/>
      <c r="EUP84" s="126"/>
      <c r="EUQ84" s="126"/>
      <c r="EUR84" s="126"/>
      <c r="EUS84" s="126"/>
      <c r="EUT84" s="126"/>
      <c r="EUU84" s="126"/>
      <c r="EUV84" s="126"/>
      <c r="EUW84" s="126"/>
      <c r="EUX84" s="126"/>
      <c r="EUY84" s="126"/>
      <c r="EUZ84" s="126"/>
      <c r="EVA84" s="126"/>
      <c r="EVB84" s="126"/>
      <c r="EVC84" s="126"/>
      <c r="EVD84" s="126"/>
      <c r="EVE84" s="126"/>
      <c r="EVF84" s="126"/>
      <c r="EVG84" s="126"/>
      <c r="EVH84" s="126"/>
      <c r="EVI84" s="126"/>
      <c r="EVJ84" s="126"/>
      <c r="EVK84" s="126"/>
      <c r="EVL84" s="126"/>
      <c r="EVM84" s="126"/>
      <c r="EVN84" s="126"/>
      <c r="EVO84" s="126"/>
      <c r="EVP84" s="126"/>
      <c r="EVQ84" s="126"/>
      <c r="EVR84" s="126"/>
      <c r="EVS84" s="126"/>
      <c r="EVT84" s="126"/>
      <c r="EVU84" s="126"/>
      <c r="EVV84" s="126"/>
      <c r="EVW84" s="126"/>
      <c r="EVX84" s="126"/>
      <c r="EVY84" s="126"/>
      <c r="EVZ84" s="126"/>
      <c r="EWA84" s="126"/>
      <c r="EWB84" s="126"/>
      <c r="EWC84" s="126"/>
      <c r="EWD84" s="126"/>
      <c r="EWE84" s="126"/>
      <c r="EWF84" s="126"/>
      <c r="EWG84" s="126"/>
      <c r="EWH84" s="126"/>
      <c r="EWI84" s="126"/>
      <c r="EWJ84" s="126"/>
      <c r="EWK84" s="126"/>
      <c r="EWL84" s="126"/>
      <c r="EWM84" s="126"/>
      <c r="EWN84" s="126"/>
      <c r="EWO84" s="126"/>
      <c r="EWP84" s="126"/>
      <c r="EWQ84" s="126"/>
      <c r="EWR84" s="126"/>
      <c r="EWS84" s="126"/>
      <c r="EWT84" s="126"/>
      <c r="EWU84" s="126"/>
      <c r="EWV84" s="126"/>
      <c r="EWW84" s="126"/>
      <c r="EWX84" s="126"/>
      <c r="EWY84" s="126"/>
      <c r="EWZ84" s="126"/>
      <c r="EXA84" s="126"/>
      <c r="EXB84" s="126"/>
      <c r="EXC84" s="126"/>
      <c r="EXD84" s="126"/>
      <c r="EXE84" s="126"/>
      <c r="EXF84" s="126"/>
      <c r="EXG84" s="126"/>
      <c r="EXH84" s="126"/>
      <c r="EXI84" s="126"/>
      <c r="EXJ84" s="126"/>
      <c r="EXK84" s="126"/>
      <c r="EXL84" s="126"/>
      <c r="EXM84" s="126"/>
      <c r="EXN84" s="126"/>
      <c r="EXO84" s="126"/>
      <c r="EXP84" s="126"/>
      <c r="EXQ84" s="126"/>
      <c r="EXR84" s="126"/>
      <c r="EXS84" s="126"/>
      <c r="EXT84" s="126"/>
      <c r="EXU84" s="126"/>
      <c r="EXV84" s="126"/>
      <c r="EXW84" s="126"/>
      <c r="EXX84" s="126"/>
      <c r="EXY84" s="126"/>
      <c r="EXZ84" s="126"/>
      <c r="EYA84" s="126"/>
      <c r="EYB84" s="126"/>
      <c r="EYC84" s="126"/>
      <c r="EYD84" s="126"/>
      <c r="EYE84" s="126"/>
      <c r="EYF84" s="126"/>
      <c r="EYG84" s="126"/>
      <c r="EYH84" s="126"/>
      <c r="EYI84" s="126"/>
      <c r="EYJ84" s="126"/>
      <c r="EYK84" s="126"/>
      <c r="EYL84" s="126"/>
      <c r="EYM84" s="126"/>
      <c r="EYN84" s="126"/>
      <c r="EYO84" s="126"/>
      <c r="EYP84" s="126"/>
      <c r="EYQ84" s="126"/>
      <c r="EYR84" s="126"/>
      <c r="EYS84" s="126"/>
      <c r="EYT84" s="126"/>
      <c r="EYU84" s="126"/>
      <c r="EYV84" s="126"/>
      <c r="EYW84" s="126"/>
      <c r="EYX84" s="126"/>
      <c r="EYY84" s="126"/>
      <c r="EYZ84" s="126"/>
      <c r="EZA84" s="126"/>
      <c r="EZB84" s="126"/>
      <c r="EZC84" s="126"/>
      <c r="EZD84" s="126"/>
      <c r="EZE84" s="126"/>
      <c r="EZF84" s="126"/>
      <c r="EZG84" s="126"/>
      <c r="EZH84" s="126"/>
      <c r="EZI84" s="126"/>
      <c r="EZJ84" s="126"/>
      <c r="EZK84" s="126"/>
      <c r="EZL84" s="126"/>
      <c r="EZM84" s="126"/>
      <c r="EZN84" s="126"/>
      <c r="EZO84" s="126"/>
      <c r="EZP84" s="126"/>
      <c r="EZQ84" s="126"/>
      <c r="EZR84" s="126"/>
      <c r="EZS84" s="126"/>
      <c r="EZT84" s="126"/>
      <c r="EZU84" s="126"/>
      <c r="EZV84" s="126"/>
      <c r="EZW84" s="126"/>
      <c r="EZX84" s="126"/>
      <c r="EZY84" s="126"/>
      <c r="EZZ84" s="126"/>
      <c r="FAA84" s="126"/>
      <c r="FAB84" s="126"/>
      <c r="FAC84" s="126"/>
      <c r="FAD84" s="126"/>
      <c r="FAE84" s="126"/>
      <c r="FAF84" s="126"/>
      <c r="FAG84" s="126"/>
      <c r="FAH84" s="126"/>
      <c r="FAI84" s="126"/>
      <c r="FAJ84" s="126"/>
      <c r="FAK84" s="126"/>
      <c r="FAL84" s="126"/>
      <c r="FAM84" s="126"/>
      <c r="FAN84" s="126"/>
      <c r="FAO84" s="126"/>
      <c r="FAP84" s="126"/>
      <c r="FAQ84" s="126"/>
      <c r="FAR84" s="126"/>
      <c r="FAS84" s="126"/>
      <c r="FAT84" s="126"/>
      <c r="FAU84" s="126"/>
      <c r="FAV84" s="126"/>
      <c r="FAW84" s="126"/>
      <c r="FAX84" s="126"/>
      <c r="FAY84" s="126"/>
      <c r="FAZ84" s="126"/>
      <c r="FBA84" s="126"/>
      <c r="FBB84" s="126"/>
      <c r="FBC84" s="126"/>
      <c r="FBD84" s="126"/>
      <c r="FBE84" s="126"/>
      <c r="FBF84" s="126"/>
      <c r="FBG84" s="126"/>
      <c r="FBH84" s="126"/>
      <c r="FBI84" s="126"/>
      <c r="FBJ84" s="126"/>
      <c r="FBK84" s="126"/>
      <c r="FBL84" s="126"/>
      <c r="FBM84" s="126"/>
      <c r="FBN84" s="126"/>
      <c r="FBO84" s="126"/>
      <c r="FBP84" s="126"/>
      <c r="FBQ84" s="126"/>
      <c r="FBR84" s="126"/>
      <c r="FBS84" s="126"/>
      <c r="FBT84" s="126"/>
      <c r="FBU84" s="126"/>
      <c r="FBV84" s="126"/>
      <c r="FBW84" s="126"/>
      <c r="FBX84" s="126"/>
      <c r="FBY84" s="126"/>
      <c r="FBZ84" s="126"/>
      <c r="FCA84" s="126"/>
      <c r="FCB84" s="126"/>
      <c r="FCC84" s="126"/>
      <c r="FCD84" s="126"/>
      <c r="FCE84" s="126"/>
      <c r="FCF84" s="126"/>
      <c r="FCG84" s="126"/>
      <c r="FCH84" s="126"/>
      <c r="FCI84" s="126"/>
      <c r="FCJ84" s="126"/>
      <c r="FCK84" s="126"/>
      <c r="FCL84" s="126"/>
      <c r="FCM84" s="126"/>
      <c r="FCN84" s="126"/>
      <c r="FCO84" s="126"/>
      <c r="FCP84" s="126"/>
      <c r="FCQ84" s="126"/>
      <c r="FCR84" s="126"/>
      <c r="FCS84" s="126"/>
      <c r="FCT84" s="126"/>
      <c r="FCU84" s="126"/>
      <c r="FCV84" s="126"/>
      <c r="FCW84" s="126"/>
      <c r="FCX84" s="126"/>
      <c r="FCY84" s="126"/>
      <c r="FCZ84" s="126"/>
      <c r="FDA84" s="126"/>
      <c r="FDB84" s="126"/>
      <c r="FDC84" s="126"/>
      <c r="FDD84" s="126"/>
      <c r="FDE84" s="126"/>
      <c r="FDF84" s="126"/>
      <c r="FDG84" s="126"/>
      <c r="FDH84" s="126"/>
      <c r="FDI84" s="126"/>
      <c r="FDJ84" s="126"/>
      <c r="FDK84" s="126"/>
      <c r="FDL84" s="126"/>
      <c r="FDM84" s="126"/>
      <c r="FDN84" s="126"/>
      <c r="FDO84" s="126"/>
      <c r="FDP84" s="126"/>
      <c r="FDQ84" s="126"/>
      <c r="FDR84" s="126"/>
      <c r="FDS84" s="126"/>
      <c r="FDT84" s="126"/>
      <c r="FDU84" s="126"/>
      <c r="FDV84" s="126"/>
      <c r="FDW84" s="126"/>
      <c r="FDX84" s="126"/>
      <c r="FDY84" s="126"/>
      <c r="FDZ84" s="126"/>
      <c r="FEA84" s="126"/>
      <c r="FEB84" s="126"/>
      <c r="FEC84" s="126"/>
      <c r="FED84" s="126"/>
      <c r="FEE84" s="126"/>
      <c r="FEF84" s="126"/>
      <c r="FEG84" s="126"/>
      <c r="FEH84" s="126"/>
      <c r="FEI84" s="126"/>
      <c r="FEJ84" s="126"/>
      <c r="FEK84" s="126"/>
      <c r="FEL84" s="126"/>
      <c r="FEM84" s="126"/>
      <c r="FEN84" s="126"/>
      <c r="FEO84" s="126"/>
      <c r="FEP84" s="126"/>
      <c r="FEQ84" s="126"/>
      <c r="FER84" s="126"/>
      <c r="FES84" s="126"/>
      <c r="FET84" s="126"/>
      <c r="FEU84" s="126"/>
      <c r="FEV84" s="126"/>
      <c r="FEW84" s="126"/>
      <c r="FEX84" s="126"/>
      <c r="FEY84" s="126"/>
      <c r="FEZ84" s="126"/>
      <c r="FFA84" s="126"/>
      <c r="FFB84" s="126"/>
      <c r="FFC84" s="126"/>
      <c r="FFD84" s="126"/>
      <c r="FFE84" s="126"/>
      <c r="FFF84" s="126"/>
      <c r="FFG84" s="126"/>
      <c r="FFH84" s="126"/>
      <c r="FFI84" s="126"/>
      <c r="FFJ84" s="126"/>
      <c r="FFK84" s="126"/>
      <c r="FFL84" s="126"/>
      <c r="FFM84" s="126"/>
      <c r="FFN84" s="126"/>
      <c r="FFO84" s="126"/>
      <c r="FFP84" s="126"/>
      <c r="FFQ84" s="126"/>
      <c r="FFR84" s="126"/>
      <c r="FFS84" s="126"/>
      <c r="FFT84" s="126"/>
      <c r="FFU84" s="126"/>
      <c r="FFV84" s="126"/>
      <c r="FFW84" s="126"/>
      <c r="FFX84" s="126"/>
      <c r="FFY84" s="126"/>
      <c r="FFZ84" s="126"/>
      <c r="FGA84" s="126"/>
      <c r="FGB84" s="126"/>
      <c r="FGC84" s="126"/>
      <c r="FGD84" s="126"/>
      <c r="FGE84" s="126"/>
      <c r="FGF84" s="126"/>
      <c r="FGG84" s="126"/>
      <c r="FGH84" s="126"/>
      <c r="FGI84" s="126"/>
      <c r="FGJ84" s="126"/>
      <c r="FGK84" s="126"/>
      <c r="FGL84" s="126"/>
      <c r="FGM84" s="126"/>
      <c r="FGN84" s="126"/>
      <c r="FGO84" s="126"/>
      <c r="FGP84" s="126"/>
      <c r="FGQ84" s="126"/>
      <c r="FGR84" s="126"/>
      <c r="FGS84" s="126"/>
      <c r="FGT84" s="126"/>
      <c r="FGU84" s="126"/>
      <c r="FGV84" s="126"/>
      <c r="FGW84" s="126"/>
      <c r="FGX84" s="126"/>
      <c r="FGY84" s="126"/>
      <c r="FGZ84" s="126"/>
      <c r="FHA84" s="126"/>
      <c r="FHB84" s="126"/>
      <c r="FHC84" s="126"/>
      <c r="FHD84" s="126"/>
      <c r="FHE84" s="126"/>
      <c r="FHF84" s="126"/>
      <c r="FHG84" s="126"/>
      <c r="FHH84" s="126"/>
      <c r="FHI84" s="126"/>
      <c r="FHJ84" s="126"/>
      <c r="FHK84" s="126"/>
      <c r="FHL84" s="126"/>
      <c r="FHM84" s="126"/>
      <c r="FHN84" s="126"/>
      <c r="FHO84" s="126"/>
      <c r="FHP84" s="126"/>
      <c r="FHQ84" s="126"/>
      <c r="FHR84" s="126"/>
      <c r="FHS84" s="126"/>
      <c r="FHT84" s="126"/>
      <c r="FHU84" s="126"/>
      <c r="FHV84" s="126"/>
      <c r="FHW84" s="126"/>
      <c r="FHX84" s="126"/>
      <c r="FHY84" s="126"/>
      <c r="FHZ84" s="126"/>
      <c r="FIA84" s="126"/>
      <c r="FIB84" s="126"/>
      <c r="FIC84" s="126"/>
      <c r="FID84" s="126"/>
      <c r="FIE84" s="126"/>
      <c r="FIF84" s="126"/>
      <c r="FIG84" s="126"/>
      <c r="FIH84" s="126"/>
      <c r="FII84" s="126"/>
      <c r="FIJ84" s="126"/>
      <c r="FIK84" s="126"/>
      <c r="FIL84" s="126"/>
      <c r="FIM84" s="126"/>
      <c r="FIN84" s="126"/>
      <c r="FIO84" s="126"/>
      <c r="FIP84" s="126"/>
      <c r="FIQ84" s="126"/>
      <c r="FIR84" s="126"/>
      <c r="FIS84" s="126"/>
      <c r="FIT84" s="126"/>
      <c r="FIU84" s="126"/>
      <c r="FIV84" s="126"/>
      <c r="FIW84" s="126"/>
      <c r="FIX84" s="126"/>
      <c r="FIY84" s="126"/>
      <c r="FIZ84" s="126"/>
      <c r="FJA84" s="126"/>
      <c r="FJB84" s="126"/>
      <c r="FJC84" s="126"/>
      <c r="FJD84" s="126"/>
      <c r="FJE84" s="126"/>
      <c r="FJF84" s="126"/>
      <c r="FJG84" s="126"/>
      <c r="FJH84" s="126"/>
      <c r="FJI84" s="126"/>
      <c r="FJJ84" s="126"/>
      <c r="FJK84" s="126"/>
      <c r="FJL84" s="126"/>
      <c r="FJM84" s="126"/>
      <c r="FJN84" s="126"/>
      <c r="FJO84" s="126"/>
      <c r="FJP84" s="126"/>
      <c r="FJQ84" s="126"/>
      <c r="FJR84" s="126"/>
      <c r="FJS84" s="126"/>
      <c r="FJT84" s="126"/>
      <c r="FJU84" s="126"/>
      <c r="FJV84" s="126"/>
      <c r="FJW84" s="126"/>
      <c r="FJX84" s="126"/>
      <c r="FJY84" s="126"/>
      <c r="FJZ84" s="126"/>
      <c r="FKA84" s="126"/>
      <c r="FKB84" s="126"/>
      <c r="FKC84" s="126"/>
      <c r="FKD84" s="126"/>
      <c r="FKE84" s="126"/>
      <c r="FKF84" s="126"/>
      <c r="FKG84" s="126"/>
      <c r="FKH84" s="126"/>
      <c r="FKI84" s="126"/>
      <c r="FKJ84" s="126"/>
      <c r="FKK84" s="126"/>
      <c r="FKL84" s="126"/>
      <c r="FKM84" s="126"/>
      <c r="FKN84" s="126"/>
      <c r="FKO84" s="126"/>
      <c r="FKP84" s="126"/>
      <c r="FKQ84" s="126"/>
      <c r="FKR84" s="126"/>
      <c r="FKS84" s="126"/>
      <c r="FKT84" s="126"/>
      <c r="FKU84" s="126"/>
      <c r="FKV84" s="126"/>
      <c r="FKW84" s="126"/>
      <c r="FKX84" s="126"/>
      <c r="FKY84" s="126"/>
      <c r="FKZ84" s="126"/>
      <c r="FLA84" s="126"/>
      <c r="FLB84" s="126"/>
      <c r="FLC84" s="126"/>
      <c r="FLD84" s="126"/>
      <c r="FLE84" s="126"/>
      <c r="FLF84" s="126"/>
      <c r="FLG84" s="126"/>
      <c r="FLH84" s="126"/>
      <c r="FLI84" s="126"/>
      <c r="FLJ84" s="126"/>
      <c r="FLK84" s="126"/>
      <c r="FLL84" s="126"/>
      <c r="FLM84" s="126"/>
      <c r="FLN84" s="126"/>
      <c r="FLO84" s="126"/>
      <c r="FLP84" s="126"/>
      <c r="FLQ84" s="126"/>
      <c r="FLR84" s="126"/>
      <c r="FLS84" s="126"/>
      <c r="FLT84" s="126"/>
      <c r="FLU84" s="126"/>
      <c r="FLV84" s="126"/>
      <c r="FLW84" s="126"/>
      <c r="FLX84" s="126"/>
      <c r="FLY84" s="126"/>
      <c r="FLZ84" s="126"/>
      <c r="FMA84" s="126"/>
      <c r="FMB84" s="126"/>
      <c r="FMC84" s="126"/>
      <c r="FMD84" s="126"/>
      <c r="FME84" s="126"/>
      <c r="FMF84" s="126"/>
      <c r="FMG84" s="126"/>
      <c r="FMH84" s="126"/>
      <c r="FMI84" s="126"/>
      <c r="FMJ84" s="126"/>
      <c r="FMK84" s="126"/>
      <c r="FML84" s="126"/>
      <c r="FMM84" s="126"/>
      <c r="FMN84" s="126"/>
      <c r="FMO84" s="126"/>
      <c r="FMP84" s="126"/>
      <c r="FMQ84" s="126"/>
      <c r="FMR84" s="126"/>
      <c r="FMS84" s="126"/>
      <c r="FMT84" s="126"/>
      <c r="FMU84" s="126"/>
      <c r="FMV84" s="126"/>
      <c r="FMW84" s="126"/>
      <c r="FMX84" s="126"/>
      <c r="FMY84" s="126"/>
      <c r="FMZ84" s="126"/>
      <c r="FNA84" s="126"/>
      <c r="FNB84" s="126"/>
      <c r="FNC84" s="126"/>
      <c r="FND84" s="126"/>
      <c r="FNE84" s="126"/>
      <c r="FNF84" s="126"/>
      <c r="FNG84" s="126"/>
      <c r="FNH84" s="126"/>
      <c r="FNI84" s="126"/>
      <c r="FNJ84" s="126"/>
      <c r="FNK84" s="126"/>
      <c r="FNL84" s="126"/>
      <c r="FNM84" s="126"/>
      <c r="FNN84" s="126"/>
      <c r="FNO84" s="126"/>
      <c r="FNP84" s="126"/>
      <c r="FNQ84" s="126"/>
      <c r="FNR84" s="126"/>
      <c r="FNS84" s="126"/>
      <c r="FNT84" s="126"/>
      <c r="FNU84" s="126"/>
      <c r="FNV84" s="126"/>
      <c r="FNW84" s="126"/>
      <c r="FNX84" s="126"/>
      <c r="FNY84" s="126"/>
      <c r="FNZ84" s="126"/>
      <c r="FOA84" s="126"/>
      <c r="FOB84" s="126"/>
      <c r="FOC84" s="126"/>
      <c r="FOD84" s="126"/>
      <c r="FOE84" s="126"/>
      <c r="FOF84" s="126"/>
      <c r="FOG84" s="126"/>
      <c r="FOH84" s="126"/>
      <c r="FOI84" s="126"/>
      <c r="FOJ84" s="126"/>
      <c r="FOK84" s="126"/>
      <c r="FOL84" s="126"/>
      <c r="FOM84" s="126"/>
      <c r="FON84" s="126"/>
      <c r="FOO84" s="126"/>
      <c r="FOP84" s="126"/>
      <c r="FOQ84" s="126"/>
      <c r="FOR84" s="126"/>
      <c r="FOS84" s="126"/>
      <c r="FOT84" s="126"/>
      <c r="FOU84" s="126"/>
      <c r="FOV84" s="126"/>
      <c r="FOW84" s="126"/>
      <c r="FOX84" s="126"/>
      <c r="FOY84" s="126"/>
      <c r="FOZ84" s="126"/>
      <c r="FPA84" s="126"/>
      <c r="FPB84" s="126"/>
      <c r="FPC84" s="126"/>
      <c r="FPD84" s="126"/>
      <c r="FPE84" s="126"/>
      <c r="FPF84" s="126"/>
      <c r="FPG84" s="126"/>
      <c r="FPH84" s="126"/>
      <c r="FPI84" s="126"/>
      <c r="FPJ84" s="126"/>
      <c r="FPK84" s="126"/>
      <c r="FPL84" s="126"/>
      <c r="FPM84" s="126"/>
      <c r="FPN84" s="126"/>
      <c r="FPO84" s="126"/>
      <c r="FPP84" s="126"/>
      <c r="FPQ84" s="126"/>
      <c r="FPR84" s="126"/>
      <c r="FPS84" s="126"/>
      <c r="FPT84" s="126"/>
      <c r="FPU84" s="126"/>
      <c r="FPV84" s="126"/>
      <c r="FPW84" s="126"/>
      <c r="FPX84" s="126"/>
      <c r="FPY84" s="126"/>
      <c r="FPZ84" s="126"/>
      <c r="FQA84" s="126"/>
      <c r="FQB84" s="126"/>
      <c r="FQC84" s="126"/>
      <c r="FQD84" s="126"/>
      <c r="FQE84" s="126"/>
      <c r="FQF84" s="126"/>
      <c r="FQG84" s="126"/>
      <c r="FQH84" s="126"/>
      <c r="FQI84" s="126"/>
      <c r="FQJ84" s="126"/>
      <c r="FQK84" s="126"/>
      <c r="FQL84" s="126"/>
      <c r="FQM84" s="126"/>
      <c r="FQN84" s="126"/>
      <c r="FQO84" s="126"/>
      <c r="FQP84" s="126"/>
      <c r="FQQ84" s="126"/>
      <c r="FQR84" s="126"/>
      <c r="FQS84" s="126"/>
      <c r="FQT84" s="126"/>
      <c r="FQU84" s="126"/>
      <c r="FQV84" s="126"/>
      <c r="FQW84" s="126"/>
      <c r="FQX84" s="126"/>
      <c r="FQY84" s="126"/>
      <c r="FQZ84" s="126"/>
      <c r="FRA84" s="126"/>
      <c r="FRB84" s="126"/>
      <c r="FRC84" s="126"/>
      <c r="FRD84" s="126"/>
      <c r="FRE84" s="126"/>
      <c r="FRF84" s="126"/>
      <c r="FRG84" s="126"/>
      <c r="FRH84" s="126"/>
      <c r="FRI84" s="126"/>
      <c r="FRJ84" s="126"/>
      <c r="FRK84" s="126"/>
      <c r="FRL84" s="126"/>
      <c r="FRM84" s="126"/>
      <c r="FRN84" s="126"/>
      <c r="FRO84" s="126"/>
      <c r="FRP84" s="126"/>
      <c r="FRQ84" s="126"/>
      <c r="FRR84" s="126"/>
      <c r="FRS84" s="126"/>
      <c r="FRT84" s="126"/>
      <c r="FRU84" s="126"/>
      <c r="FRV84" s="126"/>
      <c r="FRW84" s="126"/>
      <c r="FRX84" s="126"/>
      <c r="FRY84" s="126"/>
      <c r="FRZ84" s="126"/>
      <c r="FSA84" s="126"/>
      <c r="FSB84" s="126"/>
      <c r="FSC84" s="126"/>
      <c r="FSD84" s="126"/>
      <c r="FSE84" s="126"/>
      <c r="FSF84" s="126"/>
      <c r="FSG84" s="126"/>
      <c r="FSH84" s="126"/>
      <c r="FSI84" s="126"/>
      <c r="FSJ84" s="126"/>
      <c r="FSK84" s="126"/>
      <c r="FSL84" s="126"/>
      <c r="FSM84" s="126"/>
      <c r="FSN84" s="126"/>
      <c r="FSO84" s="126"/>
      <c r="FSP84" s="126"/>
      <c r="FSQ84" s="126"/>
      <c r="FSR84" s="126"/>
      <c r="FSS84" s="126"/>
      <c r="FST84" s="126"/>
      <c r="FSU84" s="126"/>
      <c r="FSV84" s="126"/>
      <c r="FSW84" s="126"/>
      <c r="FSX84" s="126"/>
      <c r="FSY84" s="126"/>
      <c r="FSZ84" s="126"/>
      <c r="FTA84" s="126"/>
      <c r="FTB84" s="126"/>
      <c r="FTC84" s="126"/>
      <c r="FTD84" s="126"/>
      <c r="FTE84" s="126"/>
      <c r="FTF84" s="126"/>
      <c r="FTG84" s="126"/>
      <c r="FTH84" s="126"/>
      <c r="FTI84" s="126"/>
      <c r="FTJ84" s="126"/>
      <c r="FTK84" s="126"/>
      <c r="FTL84" s="126"/>
      <c r="FTM84" s="126"/>
      <c r="FTN84" s="126"/>
      <c r="FTO84" s="126"/>
      <c r="FTP84" s="126"/>
      <c r="FTQ84" s="126"/>
      <c r="FTR84" s="126"/>
      <c r="FTS84" s="126"/>
      <c r="FTT84" s="126"/>
      <c r="FTU84" s="126"/>
      <c r="FTV84" s="126"/>
      <c r="FTW84" s="126"/>
      <c r="FTX84" s="126"/>
      <c r="FTY84" s="126"/>
      <c r="FTZ84" s="126"/>
      <c r="FUA84" s="126"/>
      <c r="FUB84" s="126"/>
      <c r="FUC84" s="126"/>
      <c r="FUD84" s="126"/>
      <c r="FUE84" s="126"/>
      <c r="FUF84" s="126"/>
      <c r="FUG84" s="126"/>
      <c r="FUH84" s="126"/>
      <c r="FUI84" s="126"/>
      <c r="FUJ84" s="126"/>
      <c r="FUK84" s="126"/>
      <c r="FUL84" s="126"/>
      <c r="FUM84" s="126"/>
      <c r="FUN84" s="126"/>
      <c r="FUO84" s="126"/>
      <c r="FUP84" s="126"/>
      <c r="FUQ84" s="126"/>
      <c r="FUR84" s="126"/>
      <c r="FUS84" s="126"/>
      <c r="FUT84" s="126"/>
      <c r="FUU84" s="126"/>
      <c r="FUV84" s="126"/>
      <c r="FUW84" s="126"/>
      <c r="FUX84" s="126"/>
      <c r="FUY84" s="126"/>
      <c r="FUZ84" s="126"/>
      <c r="FVA84" s="126"/>
      <c r="FVB84" s="126"/>
      <c r="FVC84" s="126"/>
      <c r="FVD84" s="126"/>
      <c r="FVE84" s="126"/>
      <c r="FVF84" s="126"/>
      <c r="FVG84" s="126"/>
      <c r="FVH84" s="126"/>
      <c r="FVI84" s="126"/>
      <c r="FVJ84" s="126"/>
      <c r="FVK84" s="126"/>
      <c r="FVL84" s="126"/>
      <c r="FVM84" s="126"/>
      <c r="FVN84" s="126"/>
      <c r="FVO84" s="126"/>
      <c r="FVP84" s="126"/>
      <c r="FVQ84" s="126"/>
      <c r="FVR84" s="126"/>
      <c r="FVS84" s="126"/>
      <c r="FVT84" s="126"/>
      <c r="FVU84" s="126"/>
      <c r="FVV84" s="126"/>
      <c r="FVW84" s="126"/>
      <c r="FVX84" s="126"/>
      <c r="FVY84" s="126"/>
      <c r="FVZ84" s="126"/>
      <c r="FWA84" s="126"/>
      <c r="FWB84" s="126"/>
      <c r="FWC84" s="126"/>
      <c r="FWD84" s="126"/>
      <c r="FWE84" s="126"/>
      <c r="FWF84" s="126"/>
      <c r="FWG84" s="126"/>
      <c r="FWH84" s="126"/>
      <c r="FWI84" s="126"/>
      <c r="FWJ84" s="126"/>
      <c r="FWK84" s="126"/>
      <c r="FWL84" s="126"/>
      <c r="FWM84" s="126"/>
      <c r="FWN84" s="126"/>
      <c r="FWO84" s="126"/>
      <c r="FWP84" s="126"/>
      <c r="FWQ84" s="126"/>
      <c r="FWR84" s="126"/>
      <c r="FWS84" s="126"/>
      <c r="FWT84" s="126"/>
      <c r="FWU84" s="126"/>
      <c r="FWV84" s="126"/>
      <c r="FWW84" s="126"/>
      <c r="FWX84" s="126"/>
      <c r="FWY84" s="126"/>
      <c r="FWZ84" s="126"/>
      <c r="FXA84" s="126"/>
      <c r="FXB84" s="126"/>
      <c r="FXC84" s="126"/>
      <c r="FXD84" s="126"/>
      <c r="FXE84" s="126"/>
      <c r="FXF84" s="126"/>
      <c r="FXG84" s="126"/>
      <c r="FXH84" s="126"/>
      <c r="FXI84" s="126"/>
      <c r="FXJ84" s="126"/>
      <c r="FXK84" s="126"/>
      <c r="FXL84" s="126"/>
      <c r="FXM84" s="126"/>
      <c r="FXN84" s="126"/>
      <c r="FXO84" s="126"/>
      <c r="FXP84" s="126"/>
      <c r="FXQ84" s="126"/>
      <c r="FXR84" s="126"/>
      <c r="FXS84" s="126"/>
      <c r="FXT84" s="126"/>
      <c r="FXU84" s="126"/>
      <c r="FXV84" s="126"/>
      <c r="FXW84" s="126"/>
      <c r="FXX84" s="126"/>
      <c r="FXY84" s="126"/>
      <c r="FXZ84" s="126"/>
      <c r="FYA84" s="126"/>
      <c r="FYB84" s="126"/>
      <c r="FYC84" s="126"/>
      <c r="FYD84" s="126"/>
      <c r="FYE84" s="126"/>
      <c r="FYF84" s="126"/>
      <c r="FYG84" s="126"/>
      <c r="FYH84" s="126"/>
      <c r="FYI84" s="126"/>
      <c r="FYJ84" s="126"/>
      <c r="FYK84" s="126"/>
      <c r="FYL84" s="126"/>
      <c r="FYM84" s="126"/>
      <c r="FYN84" s="126"/>
      <c r="FYO84" s="126"/>
      <c r="FYP84" s="126"/>
      <c r="FYQ84" s="126"/>
      <c r="FYR84" s="126"/>
      <c r="FYS84" s="126"/>
      <c r="FYT84" s="126"/>
      <c r="FYU84" s="126"/>
      <c r="FYV84" s="126"/>
      <c r="FYW84" s="126"/>
      <c r="FYX84" s="126"/>
      <c r="FYY84" s="126"/>
      <c r="FYZ84" s="126"/>
      <c r="FZA84" s="126"/>
      <c r="FZB84" s="126"/>
      <c r="FZC84" s="126"/>
      <c r="FZD84" s="126"/>
      <c r="FZE84" s="126"/>
      <c r="FZF84" s="126"/>
      <c r="FZG84" s="126"/>
      <c r="FZH84" s="126"/>
      <c r="FZI84" s="126"/>
      <c r="FZJ84" s="126"/>
      <c r="FZK84" s="126"/>
      <c r="FZL84" s="126"/>
      <c r="FZM84" s="126"/>
      <c r="FZN84" s="126"/>
      <c r="FZO84" s="126"/>
      <c r="FZP84" s="126"/>
      <c r="FZQ84" s="126"/>
      <c r="FZR84" s="126"/>
      <c r="FZS84" s="126"/>
      <c r="FZT84" s="126"/>
      <c r="FZU84" s="126"/>
      <c r="FZV84" s="126"/>
      <c r="FZW84" s="126"/>
      <c r="FZX84" s="126"/>
      <c r="FZY84" s="126"/>
      <c r="FZZ84" s="126"/>
      <c r="GAA84" s="126"/>
      <c r="GAB84" s="126"/>
      <c r="GAC84" s="126"/>
      <c r="GAD84" s="126"/>
      <c r="GAE84" s="126"/>
      <c r="GAF84" s="126"/>
      <c r="GAG84" s="126"/>
      <c r="GAH84" s="126"/>
      <c r="GAI84" s="126"/>
      <c r="GAJ84" s="126"/>
      <c r="GAK84" s="126"/>
      <c r="GAL84" s="126"/>
      <c r="GAM84" s="126"/>
      <c r="GAN84" s="126"/>
      <c r="GAO84" s="126"/>
      <c r="GAP84" s="126"/>
      <c r="GAQ84" s="126"/>
      <c r="GAR84" s="126"/>
      <c r="GAS84" s="126"/>
      <c r="GAT84" s="126"/>
      <c r="GAU84" s="126"/>
      <c r="GAV84" s="126"/>
      <c r="GAW84" s="126"/>
      <c r="GAX84" s="126"/>
      <c r="GAY84" s="126"/>
      <c r="GAZ84" s="126"/>
      <c r="GBA84" s="126"/>
      <c r="GBB84" s="126"/>
      <c r="GBC84" s="126"/>
      <c r="GBD84" s="126"/>
      <c r="GBE84" s="126"/>
      <c r="GBF84" s="126"/>
      <c r="GBG84" s="126"/>
      <c r="GBH84" s="126"/>
      <c r="GBI84" s="126"/>
      <c r="GBJ84" s="126"/>
      <c r="GBK84" s="126"/>
      <c r="GBL84" s="126"/>
      <c r="GBM84" s="126"/>
      <c r="GBN84" s="126"/>
      <c r="GBO84" s="126"/>
      <c r="GBP84" s="126"/>
      <c r="GBQ84" s="126"/>
      <c r="GBR84" s="126"/>
      <c r="GBS84" s="126"/>
      <c r="GBT84" s="126"/>
      <c r="GBU84" s="126"/>
      <c r="GBV84" s="126"/>
      <c r="GBW84" s="126"/>
      <c r="GBX84" s="126"/>
      <c r="GBY84" s="126"/>
      <c r="GBZ84" s="126"/>
      <c r="GCA84" s="126"/>
      <c r="GCB84" s="126"/>
      <c r="GCC84" s="126"/>
      <c r="GCD84" s="126"/>
      <c r="GCE84" s="126"/>
      <c r="GCF84" s="126"/>
      <c r="GCG84" s="126"/>
      <c r="GCH84" s="126"/>
      <c r="GCI84" s="126"/>
      <c r="GCJ84" s="126"/>
      <c r="GCK84" s="126"/>
      <c r="GCL84" s="126"/>
      <c r="GCM84" s="126"/>
      <c r="GCN84" s="126"/>
      <c r="GCO84" s="126"/>
      <c r="GCP84" s="126"/>
      <c r="GCQ84" s="126"/>
      <c r="GCR84" s="126"/>
      <c r="GCS84" s="126"/>
      <c r="GCT84" s="126"/>
      <c r="GCU84" s="126"/>
      <c r="GCV84" s="126"/>
      <c r="GCW84" s="126"/>
      <c r="GCX84" s="126"/>
      <c r="GCY84" s="126"/>
      <c r="GCZ84" s="126"/>
      <c r="GDA84" s="126"/>
      <c r="GDB84" s="126"/>
      <c r="GDC84" s="126"/>
      <c r="GDD84" s="126"/>
      <c r="GDE84" s="126"/>
      <c r="GDF84" s="126"/>
      <c r="GDG84" s="126"/>
      <c r="GDH84" s="126"/>
      <c r="GDI84" s="126"/>
      <c r="GDJ84" s="126"/>
      <c r="GDK84" s="126"/>
      <c r="GDL84" s="126"/>
      <c r="GDM84" s="126"/>
      <c r="GDN84" s="126"/>
      <c r="GDO84" s="126"/>
      <c r="GDP84" s="126"/>
      <c r="GDQ84" s="126"/>
      <c r="GDR84" s="126"/>
      <c r="GDS84" s="126"/>
      <c r="GDT84" s="126"/>
      <c r="GDU84" s="126"/>
      <c r="GDV84" s="126"/>
      <c r="GDW84" s="126"/>
      <c r="GDX84" s="126"/>
      <c r="GDY84" s="126"/>
      <c r="GDZ84" s="126"/>
      <c r="GEA84" s="126"/>
      <c r="GEB84" s="126"/>
      <c r="GEC84" s="126"/>
      <c r="GED84" s="126"/>
      <c r="GEE84" s="126"/>
      <c r="GEF84" s="126"/>
      <c r="GEG84" s="126"/>
      <c r="GEH84" s="126"/>
      <c r="GEI84" s="126"/>
      <c r="GEJ84" s="126"/>
      <c r="GEK84" s="126"/>
      <c r="GEL84" s="126"/>
      <c r="GEM84" s="126"/>
      <c r="GEN84" s="126"/>
      <c r="GEO84" s="126"/>
      <c r="GEP84" s="126"/>
      <c r="GEQ84" s="126"/>
      <c r="GER84" s="126"/>
      <c r="GES84" s="126"/>
      <c r="GET84" s="126"/>
      <c r="GEU84" s="126"/>
      <c r="GEV84" s="126"/>
      <c r="GEW84" s="126"/>
      <c r="GEX84" s="126"/>
      <c r="GEY84" s="126"/>
      <c r="GEZ84" s="126"/>
      <c r="GFA84" s="126"/>
      <c r="GFB84" s="126"/>
      <c r="GFC84" s="126"/>
      <c r="GFD84" s="126"/>
      <c r="GFE84" s="126"/>
      <c r="GFF84" s="126"/>
      <c r="GFG84" s="126"/>
      <c r="GFH84" s="126"/>
      <c r="GFI84" s="126"/>
      <c r="GFJ84" s="126"/>
      <c r="GFK84" s="126"/>
      <c r="GFL84" s="126"/>
      <c r="GFM84" s="126"/>
      <c r="GFN84" s="126"/>
      <c r="GFO84" s="126"/>
      <c r="GFP84" s="126"/>
      <c r="GFQ84" s="126"/>
      <c r="GFR84" s="126"/>
      <c r="GFS84" s="126"/>
      <c r="GFT84" s="126"/>
      <c r="GFU84" s="126"/>
      <c r="GFV84" s="126"/>
      <c r="GFW84" s="126"/>
      <c r="GFX84" s="126"/>
      <c r="GFY84" s="126"/>
      <c r="GFZ84" s="126"/>
      <c r="GGA84" s="126"/>
      <c r="GGB84" s="126"/>
      <c r="GGC84" s="126"/>
      <c r="GGD84" s="126"/>
      <c r="GGE84" s="126"/>
      <c r="GGF84" s="126"/>
      <c r="GGG84" s="126"/>
      <c r="GGH84" s="126"/>
      <c r="GGI84" s="126"/>
      <c r="GGJ84" s="126"/>
      <c r="GGK84" s="126"/>
      <c r="GGL84" s="126"/>
      <c r="GGM84" s="126"/>
      <c r="GGN84" s="126"/>
      <c r="GGO84" s="126"/>
      <c r="GGP84" s="126"/>
      <c r="GGQ84" s="126"/>
      <c r="GGR84" s="126"/>
      <c r="GGS84" s="126"/>
      <c r="GGT84" s="126"/>
      <c r="GGU84" s="126"/>
      <c r="GGV84" s="126"/>
      <c r="GGW84" s="126"/>
      <c r="GGX84" s="126"/>
      <c r="GGY84" s="126"/>
      <c r="GGZ84" s="126"/>
      <c r="GHA84" s="126"/>
      <c r="GHB84" s="126"/>
      <c r="GHC84" s="126"/>
      <c r="GHD84" s="126"/>
      <c r="GHE84" s="126"/>
      <c r="GHF84" s="126"/>
      <c r="GHG84" s="126"/>
      <c r="GHH84" s="126"/>
      <c r="GHI84" s="126"/>
      <c r="GHJ84" s="126"/>
      <c r="GHK84" s="126"/>
      <c r="GHL84" s="126"/>
      <c r="GHM84" s="126"/>
      <c r="GHN84" s="126"/>
      <c r="GHO84" s="126"/>
      <c r="GHP84" s="126"/>
      <c r="GHQ84" s="126"/>
      <c r="GHR84" s="126"/>
      <c r="GHS84" s="126"/>
      <c r="GHT84" s="126"/>
      <c r="GHU84" s="126"/>
      <c r="GHV84" s="126"/>
      <c r="GHW84" s="126"/>
      <c r="GHX84" s="126"/>
      <c r="GHY84" s="126"/>
      <c r="GHZ84" s="126"/>
      <c r="GIA84" s="126"/>
      <c r="GIB84" s="126"/>
      <c r="GIC84" s="126"/>
      <c r="GID84" s="126"/>
      <c r="GIE84" s="126"/>
      <c r="GIF84" s="126"/>
      <c r="GIG84" s="126"/>
      <c r="GIH84" s="126"/>
      <c r="GII84" s="126"/>
      <c r="GIJ84" s="126"/>
      <c r="GIK84" s="126"/>
      <c r="GIL84" s="126"/>
      <c r="GIM84" s="126"/>
      <c r="GIN84" s="126"/>
      <c r="GIO84" s="126"/>
      <c r="GIP84" s="126"/>
      <c r="GIQ84" s="126"/>
      <c r="GIR84" s="126"/>
      <c r="GIS84" s="126"/>
      <c r="GIT84" s="126"/>
      <c r="GIU84" s="126"/>
      <c r="GIV84" s="126"/>
      <c r="GIW84" s="126"/>
      <c r="GIX84" s="126"/>
      <c r="GIY84" s="126"/>
      <c r="GIZ84" s="126"/>
      <c r="GJA84" s="126"/>
      <c r="GJB84" s="126"/>
      <c r="GJC84" s="126"/>
      <c r="GJD84" s="126"/>
      <c r="GJE84" s="126"/>
      <c r="GJF84" s="126"/>
      <c r="GJG84" s="126"/>
      <c r="GJH84" s="126"/>
      <c r="GJI84" s="126"/>
      <c r="GJJ84" s="126"/>
      <c r="GJK84" s="126"/>
      <c r="GJL84" s="126"/>
      <c r="GJM84" s="126"/>
      <c r="GJN84" s="126"/>
      <c r="GJO84" s="126"/>
      <c r="GJP84" s="126"/>
      <c r="GJQ84" s="126"/>
      <c r="GJR84" s="126"/>
      <c r="GJS84" s="126"/>
      <c r="GJT84" s="126"/>
      <c r="GJU84" s="126"/>
      <c r="GJV84" s="126"/>
      <c r="GJW84" s="126"/>
      <c r="GJX84" s="126"/>
      <c r="GJY84" s="126"/>
      <c r="GJZ84" s="126"/>
      <c r="GKA84" s="126"/>
      <c r="GKB84" s="126"/>
      <c r="GKC84" s="126"/>
      <c r="GKD84" s="126"/>
      <c r="GKE84" s="126"/>
      <c r="GKF84" s="126"/>
      <c r="GKG84" s="126"/>
      <c r="GKH84" s="126"/>
      <c r="GKI84" s="126"/>
      <c r="GKJ84" s="126"/>
      <c r="GKK84" s="126"/>
      <c r="GKL84" s="126"/>
      <c r="GKM84" s="126"/>
      <c r="GKN84" s="126"/>
      <c r="GKO84" s="126"/>
      <c r="GKP84" s="126"/>
      <c r="GKQ84" s="126"/>
      <c r="GKR84" s="126"/>
      <c r="GKS84" s="126"/>
      <c r="GKT84" s="126"/>
      <c r="GKU84" s="126"/>
      <c r="GKV84" s="126"/>
      <c r="GKW84" s="126"/>
      <c r="GKX84" s="126"/>
      <c r="GKY84" s="126"/>
      <c r="GKZ84" s="126"/>
      <c r="GLA84" s="126"/>
      <c r="GLB84" s="126"/>
      <c r="GLC84" s="126"/>
      <c r="GLD84" s="126"/>
      <c r="GLE84" s="126"/>
      <c r="GLF84" s="126"/>
      <c r="GLG84" s="126"/>
      <c r="GLH84" s="126"/>
      <c r="GLI84" s="126"/>
      <c r="GLJ84" s="126"/>
      <c r="GLK84" s="126"/>
      <c r="GLL84" s="126"/>
      <c r="GLM84" s="126"/>
      <c r="GLN84" s="126"/>
      <c r="GLO84" s="126"/>
      <c r="GLP84" s="126"/>
      <c r="GLQ84" s="126"/>
      <c r="GLR84" s="126"/>
      <c r="GLS84" s="126"/>
      <c r="GLT84" s="126"/>
      <c r="GLU84" s="126"/>
      <c r="GLV84" s="126"/>
      <c r="GLW84" s="126"/>
      <c r="GLX84" s="126"/>
      <c r="GLY84" s="126"/>
      <c r="GLZ84" s="126"/>
      <c r="GMA84" s="126"/>
      <c r="GMB84" s="126"/>
      <c r="GMC84" s="126"/>
      <c r="GMD84" s="126"/>
      <c r="GME84" s="126"/>
      <c r="GMF84" s="126"/>
      <c r="GMG84" s="126"/>
      <c r="GMH84" s="126"/>
      <c r="GMI84" s="126"/>
      <c r="GMJ84" s="126"/>
      <c r="GMK84" s="126"/>
      <c r="GML84" s="126"/>
      <c r="GMM84" s="126"/>
      <c r="GMN84" s="126"/>
      <c r="GMO84" s="126"/>
      <c r="GMP84" s="126"/>
      <c r="GMQ84" s="126"/>
      <c r="GMR84" s="126"/>
      <c r="GMS84" s="126"/>
      <c r="GMT84" s="126"/>
      <c r="GMU84" s="126"/>
      <c r="GMV84" s="126"/>
      <c r="GMW84" s="126"/>
      <c r="GMX84" s="126"/>
      <c r="GMY84" s="126"/>
      <c r="GMZ84" s="126"/>
      <c r="GNA84" s="126"/>
      <c r="GNB84" s="126"/>
      <c r="GNC84" s="126"/>
      <c r="GND84" s="126"/>
      <c r="GNE84" s="126"/>
      <c r="GNF84" s="126"/>
      <c r="GNG84" s="126"/>
      <c r="GNH84" s="126"/>
      <c r="GNI84" s="126"/>
      <c r="GNJ84" s="126"/>
      <c r="GNK84" s="126"/>
      <c r="GNL84" s="126"/>
      <c r="GNM84" s="126"/>
      <c r="GNN84" s="126"/>
      <c r="GNO84" s="126"/>
      <c r="GNP84" s="126"/>
      <c r="GNQ84" s="126"/>
      <c r="GNR84" s="126"/>
      <c r="GNS84" s="126"/>
      <c r="GNT84" s="126"/>
      <c r="GNU84" s="126"/>
      <c r="GNV84" s="126"/>
      <c r="GNW84" s="126"/>
      <c r="GNX84" s="126"/>
      <c r="GNY84" s="126"/>
      <c r="GNZ84" s="126"/>
      <c r="GOA84" s="126"/>
      <c r="GOB84" s="126"/>
      <c r="GOC84" s="126"/>
      <c r="GOD84" s="126"/>
      <c r="GOE84" s="126"/>
      <c r="GOF84" s="126"/>
      <c r="GOG84" s="126"/>
      <c r="GOH84" s="126"/>
      <c r="GOI84" s="126"/>
      <c r="GOJ84" s="126"/>
      <c r="GOK84" s="126"/>
      <c r="GOL84" s="126"/>
      <c r="GOM84" s="126"/>
      <c r="GON84" s="126"/>
      <c r="GOO84" s="126"/>
      <c r="GOP84" s="126"/>
      <c r="GOQ84" s="126"/>
      <c r="GOR84" s="126"/>
      <c r="GOS84" s="126"/>
      <c r="GOT84" s="126"/>
      <c r="GOU84" s="126"/>
      <c r="GOV84" s="126"/>
      <c r="GOW84" s="126"/>
      <c r="GOX84" s="126"/>
      <c r="GOY84" s="126"/>
      <c r="GOZ84" s="126"/>
      <c r="GPA84" s="126"/>
      <c r="GPB84" s="126"/>
      <c r="GPC84" s="126"/>
      <c r="GPD84" s="126"/>
      <c r="GPE84" s="126"/>
      <c r="GPF84" s="126"/>
      <c r="GPG84" s="126"/>
      <c r="GPH84" s="126"/>
      <c r="GPI84" s="126"/>
      <c r="GPJ84" s="126"/>
      <c r="GPK84" s="126"/>
      <c r="GPL84" s="126"/>
      <c r="GPM84" s="126"/>
      <c r="GPN84" s="126"/>
      <c r="GPO84" s="126"/>
      <c r="GPP84" s="126"/>
      <c r="GPQ84" s="126"/>
      <c r="GPR84" s="126"/>
      <c r="GPS84" s="126"/>
      <c r="GPT84" s="126"/>
      <c r="GPU84" s="126"/>
      <c r="GPV84" s="126"/>
      <c r="GPW84" s="126"/>
      <c r="GPX84" s="126"/>
      <c r="GPY84" s="126"/>
      <c r="GPZ84" s="126"/>
      <c r="GQA84" s="126"/>
      <c r="GQB84" s="126"/>
      <c r="GQC84" s="126"/>
      <c r="GQD84" s="126"/>
      <c r="GQE84" s="126"/>
      <c r="GQF84" s="126"/>
      <c r="GQG84" s="126"/>
      <c r="GQH84" s="126"/>
      <c r="GQI84" s="126"/>
      <c r="GQJ84" s="126"/>
      <c r="GQK84" s="126"/>
      <c r="GQL84" s="126"/>
      <c r="GQM84" s="126"/>
      <c r="GQN84" s="126"/>
      <c r="GQO84" s="126"/>
      <c r="GQP84" s="126"/>
      <c r="GQQ84" s="126"/>
      <c r="GQR84" s="126"/>
      <c r="GQS84" s="126"/>
      <c r="GQT84" s="126"/>
      <c r="GQU84" s="126"/>
      <c r="GQV84" s="126"/>
      <c r="GQW84" s="126"/>
      <c r="GQX84" s="126"/>
      <c r="GQY84" s="126"/>
      <c r="GQZ84" s="126"/>
      <c r="GRA84" s="126"/>
      <c r="GRB84" s="126"/>
      <c r="GRC84" s="126"/>
      <c r="GRD84" s="126"/>
      <c r="GRE84" s="126"/>
      <c r="GRF84" s="126"/>
      <c r="GRG84" s="126"/>
      <c r="GRH84" s="126"/>
      <c r="GRI84" s="126"/>
      <c r="GRJ84" s="126"/>
      <c r="GRK84" s="126"/>
      <c r="GRL84" s="126"/>
      <c r="GRM84" s="126"/>
      <c r="GRN84" s="126"/>
      <c r="GRO84" s="126"/>
      <c r="GRP84" s="126"/>
      <c r="GRQ84" s="126"/>
      <c r="GRR84" s="126"/>
      <c r="GRS84" s="126"/>
      <c r="GRT84" s="126"/>
      <c r="GRU84" s="126"/>
      <c r="GRV84" s="126"/>
      <c r="GRW84" s="126"/>
      <c r="GRX84" s="126"/>
      <c r="GRY84" s="126"/>
      <c r="GRZ84" s="126"/>
      <c r="GSA84" s="126"/>
      <c r="GSB84" s="126"/>
      <c r="GSC84" s="126"/>
      <c r="GSD84" s="126"/>
      <c r="GSE84" s="126"/>
      <c r="GSF84" s="126"/>
      <c r="GSG84" s="126"/>
      <c r="GSH84" s="126"/>
      <c r="GSI84" s="126"/>
      <c r="GSJ84" s="126"/>
      <c r="GSK84" s="126"/>
      <c r="GSL84" s="126"/>
      <c r="GSM84" s="126"/>
      <c r="GSN84" s="126"/>
      <c r="GSO84" s="126"/>
      <c r="GSP84" s="126"/>
      <c r="GSQ84" s="126"/>
      <c r="GSR84" s="126"/>
      <c r="GSS84" s="126"/>
      <c r="GST84" s="126"/>
      <c r="GSU84" s="126"/>
      <c r="GSV84" s="126"/>
      <c r="GSW84" s="126"/>
      <c r="GSX84" s="126"/>
      <c r="GSY84" s="126"/>
      <c r="GSZ84" s="126"/>
      <c r="GTA84" s="126"/>
      <c r="GTB84" s="126"/>
      <c r="GTC84" s="126"/>
      <c r="GTD84" s="126"/>
      <c r="GTE84" s="126"/>
      <c r="GTF84" s="126"/>
      <c r="GTG84" s="126"/>
      <c r="GTH84" s="126"/>
      <c r="GTI84" s="126"/>
      <c r="GTJ84" s="126"/>
      <c r="GTK84" s="126"/>
      <c r="GTL84" s="126"/>
      <c r="GTM84" s="126"/>
      <c r="GTN84" s="126"/>
      <c r="GTO84" s="126"/>
      <c r="GTP84" s="126"/>
      <c r="GTQ84" s="126"/>
      <c r="GTR84" s="126"/>
      <c r="GTS84" s="126"/>
      <c r="GTT84" s="126"/>
      <c r="GTU84" s="126"/>
      <c r="GTV84" s="126"/>
      <c r="GTW84" s="126"/>
      <c r="GTX84" s="126"/>
      <c r="GTY84" s="126"/>
      <c r="GTZ84" s="126"/>
      <c r="GUA84" s="126"/>
      <c r="GUB84" s="126"/>
      <c r="GUC84" s="126"/>
      <c r="GUD84" s="126"/>
      <c r="GUE84" s="126"/>
      <c r="GUF84" s="126"/>
      <c r="GUG84" s="126"/>
      <c r="GUH84" s="126"/>
      <c r="GUI84" s="126"/>
      <c r="GUJ84" s="126"/>
      <c r="GUK84" s="126"/>
      <c r="GUL84" s="126"/>
      <c r="GUM84" s="126"/>
      <c r="GUN84" s="126"/>
      <c r="GUO84" s="126"/>
      <c r="GUP84" s="126"/>
      <c r="GUQ84" s="126"/>
      <c r="GUR84" s="126"/>
      <c r="GUS84" s="126"/>
      <c r="GUT84" s="126"/>
      <c r="GUU84" s="126"/>
      <c r="GUV84" s="126"/>
      <c r="GUW84" s="126"/>
      <c r="GUX84" s="126"/>
      <c r="GUY84" s="126"/>
      <c r="GUZ84" s="126"/>
      <c r="GVA84" s="126"/>
      <c r="GVB84" s="126"/>
      <c r="GVC84" s="126"/>
      <c r="GVD84" s="126"/>
      <c r="GVE84" s="126"/>
      <c r="GVF84" s="126"/>
      <c r="GVG84" s="126"/>
      <c r="GVH84" s="126"/>
      <c r="GVI84" s="126"/>
      <c r="GVJ84" s="126"/>
      <c r="GVK84" s="126"/>
      <c r="GVL84" s="126"/>
      <c r="GVM84" s="126"/>
      <c r="GVN84" s="126"/>
      <c r="GVO84" s="126"/>
      <c r="GVP84" s="126"/>
      <c r="GVQ84" s="126"/>
      <c r="GVR84" s="126"/>
      <c r="GVS84" s="126"/>
      <c r="GVT84" s="126"/>
      <c r="GVU84" s="126"/>
      <c r="GVV84" s="126"/>
      <c r="GVW84" s="126"/>
      <c r="GVX84" s="126"/>
      <c r="GVY84" s="126"/>
      <c r="GVZ84" s="126"/>
      <c r="GWA84" s="126"/>
      <c r="GWB84" s="126"/>
      <c r="GWC84" s="126"/>
      <c r="GWD84" s="126"/>
      <c r="GWE84" s="126"/>
      <c r="GWF84" s="126"/>
      <c r="GWG84" s="126"/>
      <c r="GWH84" s="126"/>
      <c r="GWI84" s="126"/>
      <c r="GWJ84" s="126"/>
      <c r="GWK84" s="126"/>
      <c r="GWL84" s="126"/>
      <c r="GWM84" s="126"/>
      <c r="GWN84" s="126"/>
      <c r="GWO84" s="126"/>
      <c r="GWP84" s="126"/>
      <c r="GWQ84" s="126"/>
      <c r="GWR84" s="126"/>
      <c r="GWS84" s="126"/>
      <c r="GWT84" s="126"/>
      <c r="GWU84" s="126"/>
      <c r="GWV84" s="126"/>
      <c r="GWW84" s="126"/>
      <c r="GWX84" s="126"/>
      <c r="GWY84" s="126"/>
      <c r="GWZ84" s="126"/>
      <c r="GXA84" s="126"/>
      <c r="GXB84" s="126"/>
      <c r="GXC84" s="126"/>
      <c r="GXD84" s="126"/>
      <c r="GXE84" s="126"/>
      <c r="GXF84" s="126"/>
      <c r="GXG84" s="126"/>
      <c r="GXH84" s="126"/>
      <c r="GXI84" s="126"/>
      <c r="GXJ84" s="126"/>
      <c r="GXK84" s="126"/>
      <c r="GXL84" s="126"/>
      <c r="GXM84" s="126"/>
      <c r="GXN84" s="126"/>
      <c r="GXO84" s="126"/>
      <c r="GXP84" s="126"/>
      <c r="GXQ84" s="126"/>
      <c r="GXR84" s="126"/>
      <c r="GXS84" s="126"/>
      <c r="GXT84" s="126"/>
      <c r="GXU84" s="126"/>
      <c r="GXV84" s="126"/>
      <c r="GXW84" s="126"/>
      <c r="GXX84" s="126"/>
      <c r="GXY84" s="126"/>
      <c r="GXZ84" s="126"/>
      <c r="GYA84" s="126"/>
      <c r="GYB84" s="126"/>
      <c r="GYC84" s="126"/>
      <c r="GYD84" s="126"/>
      <c r="GYE84" s="126"/>
      <c r="GYF84" s="126"/>
      <c r="GYG84" s="126"/>
      <c r="GYH84" s="126"/>
      <c r="GYI84" s="126"/>
      <c r="GYJ84" s="126"/>
      <c r="GYK84" s="126"/>
      <c r="GYL84" s="126"/>
      <c r="GYM84" s="126"/>
      <c r="GYN84" s="126"/>
      <c r="GYO84" s="126"/>
      <c r="GYP84" s="126"/>
      <c r="GYQ84" s="126"/>
      <c r="GYR84" s="126"/>
      <c r="GYS84" s="126"/>
      <c r="GYT84" s="126"/>
      <c r="GYU84" s="126"/>
      <c r="GYV84" s="126"/>
      <c r="GYW84" s="126"/>
      <c r="GYX84" s="126"/>
      <c r="GYY84" s="126"/>
      <c r="GYZ84" s="126"/>
      <c r="GZA84" s="126"/>
      <c r="GZB84" s="126"/>
      <c r="GZC84" s="126"/>
      <c r="GZD84" s="126"/>
      <c r="GZE84" s="126"/>
      <c r="GZF84" s="126"/>
      <c r="GZG84" s="126"/>
      <c r="GZH84" s="126"/>
      <c r="GZI84" s="126"/>
      <c r="GZJ84" s="126"/>
      <c r="GZK84" s="126"/>
      <c r="GZL84" s="126"/>
      <c r="GZM84" s="126"/>
      <c r="GZN84" s="126"/>
      <c r="GZO84" s="126"/>
      <c r="GZP84" s="126"/>
      <c r="GZQ84" s="126"/>
      <c r="GZR84" s="126"/>
      <c r="GZS84" s="126"/>
      <c r="GZT84" s="126"/>
      <c r="GZU84" s="126"/>
      <c r="GZV84" s="126"/>
      <c r="GZW84" s="126"/>
      <c r="GZX84" s="126"/>
      <c r="GZY84" s="126"/>
      <c r="GZZ84" s="126"/>
      <c r="HAA84" s="126"/>
      <c r="HAB84" s="126"/>
      <c r="HAC84" s="126"/>
      <c r="HAD84" s="126"/>
      <c r="HAE84" s="126"/>
      <c r="HAF84" s="126"/>
      <c r="HAG84" s="126"/>
      <c r="HAH84" s="126"/>
      <c r="HAI84" s="126"/>
      <c r="HAJ84" s="126"/>
      <c r="HAK84" s="126"/>
      <c r="HAL84" s="126"/>
      <c r="HAM84" s="126"/>
      <c r="HAN84" s="126"/>
      <c r="HAO84" s="126"/>
      <c r="HAP84" s="126"/>
      <c r="HAQ84" s="126"/>
      <c r="HAR84" s="126"/>
      <c r="HAS84" s="126"/>
      <c r="HAT84" s="126"/>
      <c r="HAU84" s="126"/>
      <c r="HAV84" s="126"/>
      <c r="HAW84" s="126"/>
      <c r="HAX84" s="126"/>
      <c r="HAY84" s="126"/>
      <c r="HAZ84" s="126"/>
      <c r="HBA84" s="126"/>
      <c r="HBB84" s="126"/>
      <c r="HBC84" s="126"/>
      <c r="HBD84" s="126"/>
      <c r="HBE84" s="126"/>
      <c r="HBF84" s="126"/>
      <c r="HBG84" s="126"/>
      <c r="HBH84" s="126"/>
      <c r="HBI84" s="126"/>
      <c r="HBJ84" s="126"/>
      <c r="HBK84" s="126"/>
      <c r="HBL84" s="126"/>
      <c r="HBM84" s="126"/>
      <c r="HBN84" s="126"/>
      <c r="HBO84" s="126"/>
      <c r="HBP84" s="126"/>
      <c r="HBQ84" s="126"/>
      <c r="HBR84" s="126"/>
      <c r="HBS84" s="126"/>
      <c r="HBT84" s="126"/>
      <c r="HBU84" s="126"/>
      <c r="HBV84" s="126"/>
      <c r="HBW84" s="126"/>
      <c r="HBX84" s="126"/>
      <c r="HBY84" s="126"/>
      <c r="HBZ84" s="126"/>
      <c r="HCA84" s="126"/>
      <c r="HCB84" s="126"/>
      <c r="HCC84" s="126"/>
      <c r="HCD84" s="126"/>
      <c r="HCE84" s="126"/>
      <c r="HCF84" s="126"/>
      <c r="HCG84" s="126"/>
      <c r="HCH84" s="126"/>
      <c r="HCI84" s="126"/>
      <c r="HCJ84" s="126"/>
      <c r="HCK84" s="126"/>
      <c r="HCL84" s="126"/>
      <c r="HCM84" s="126"/>
      <c r="HCN84" s="126"/>
      <c r="HCO84" s="126"/>
      <c r="HCP84" s="126"/>
      <c r="HCQ84" s="126"/>
      <c r="HCR84" s="126"/>
      <c r="HCS84" s="126"/>
      <c r="HCT84" s="126"/>
      <c r="HCU84" s="126"/>
      <c r="HCV84" s="126"/>
      <c r="HCW84" s="126"/>
      <c r="HCX84" s="126"/>
      <c r="HCY84" s="126"/>
      <c r="HCZ84" s="126"/>
      <c r="HDA84" s="126"/>
      <c r="HDB84" s="126"/>
      <c r="HDC84" s="126"/>
      <c r="HDD84" s="126"/>
      <c r="HDE84" s="126"/>
      <c r="HDF84" s="126"/>
      <c r="HDG84" s="126"/>
      <c r="HDH84" s="126"/>
      <c r="HDI84" s="126"/>
      <c r="HDJ84" s="126"/>
      <c r="HDK84" s="126"/>
      <c r="HDL84" s="126"/>
      <c r="HDM84" s="126"/>
      <c r="HDN84" s="126"/>
      <c r="HDO84" s="126"/>
      <c r="HDP84" s="126"/>
      <c r="HDQ84" s="126"/>
      <c r="HDR84" s="126"/>
      <c r="HDS84" s="126"/>
      <c r="HDT84" s="126"/>
      <c r="HDU84" s="126"/>
      <c r="HDV84" s="126"/>
      <c r="HDW84" s="126"/>
      <c r="HDX84" s="126"/>
      <c r="HDY84" s="126"/>
      <c r="HDZ84" s="126"/>
      <c r="HEA84" s="126"/>
      <c r="HEB84" s="126"/>
      <c r="HEC84" s="126"/>
      <c r="HED84" s="126"/>
      <c r="HEE84" s="126"/>
      <c r="HEF84" s="126"/>
      <c r="HEG84" s="126"/>
      <c r="HEH84" s="126"/>
      <c r="HEI84" s="126"/>
      <c r="HEJ84" s="126"/>
      <c r="HEK84" s="126"/>
      <c r="HEL84" s="126"/>
      <c r="HEM84" s="126"/>
      <c r="HEN84" s="126"/>
      <c r="HEO84" s="126"/>
      <c r="HEP84" s="126"/>
      <c r="HEQ84" s="126"/>
      <c r="HER84" s="126"/>
      <c r="HES84" s="126"/>
      <c r="HET84" s="126"/>
      <c r="HEU84" s="126"/>
      <c r="HEV84" s="126"/>
      <c r="HEW84" s="126"/>
      <c r="HEX84" s="126"/>
      <c r="HEY84" s="126"/>
      <c r="HEZ84" s="126"/>
      <c r="HFA84" s="126"/>
      <c r="HFB84" s="126"/>
      <c r="HFC84" s="126"/>
      <c r="HFD84" s="126"/>
      <c r="HFE84" s="126"/>
      <c r="HFF84" s="126"/>
      <c r="HFG84" s="126"/>
      <c r="HFH84" s="126"/>
      <c r="HFI84" s="126"/>
      <c r="HFJ84" s="126"/>
      <c r="HFK84" s="126"/>
      <c r="HFL84" s="126"/>
      <c r="HFM84" s="126"/>
      <c r="HFN84" s="126"/>
      <c r="HFO84" s="126"/>
      <c r="HFP84" s="126"/>
      <c r="HFQ84" s="126"/>
      <c r="HFR84" s="126"/>
      <c r="HFS84" s="126"/>
      <c r="HFT84" s="126"/>
      <c r="HFU84" s="126"/>
      <c r="HFV84" s="126"/>
      <c r="HFW84" s="126"/>
      <c r="HFX84" s="126"/>
      <c r="HFY84" s="126"/>
      <c r="HFZ84" s="126"/>
      <c r="HGA84" s="126"/>
      <c r="HGB84" s="126"/>
      <c r="HGC84" s="126"/>
      <c r="HGD84" s="126"/>
      <c r="HGE84" s="126"/>
      <c r="HGF84" s="126"/>
      <c r="HGG84" s="126"/>
      <c r="HGH84" s="126"/>
      <c r="HGI84" s="126"/>
      <c r="HGJ84" s="126"/>
      <c r="HGK84" s="126"/>
      <c r="HGL84" s="126"/>
      <c r="HGM84" s="126"/>
      <c r="HGN84" s="126"/>
      <c r="HGO84" s="126"/>
      <c r="HGP84" s="126"/>
      <c r="HGQ84" s="126"/>
      <c r="HGR84" s="126"/>
      <c r="HGS84" s="126"/>
      <c r="HGT84" s="126"/>
      <c r="HGU84" s="126"/>
      <c r="HGV84" s="126"/>
      <c r="HGW84" s="126"/>
      <c r="HGX84" s="126"/>
      <c r="HGY84" s="126"/>
      <c r="HGZ84" s="126"/>
      <c r="HHA84" s="126"/>
      <c r="HHB84" s="126"/>
      <c r="HHC84" s="126"/>
      <c r="HHD84" s="126"/>
      <c r="HHE84" s="126"/>
      <c r="HHF84" s="126"/>
      <c r="HHG84" s="126"/>
      <c r="HHH84" s="126"/>
      <c r="HHI84" s="126"/>
      <c r="HHJ84" s="126"/>
      <c r="HHK84" s="126"/>
      <c r="HHL84" s="126"/>
      <c r="HHM84" s="126"/>
      <c r="HHN84" s="126"/>
      <c r="HHO84" s="126"/>
      <c r="HHP84" s="126"/>
      <c r="HHQ84" s="126"/>
      <c r="HHR84" s="126"/>
      <c r="HHS84" s="126"/>
      <c r="HHT84" s="126"/>
      <c r="HHU84" s="126"/>
      <c r="HHV84" s="126"/>
      <c r="HHW84" s="126"/>
      <c r="HHX84" s="126"/>
      <c r="HHY84" s="126"/>
      <c r="HHZ84" s="126"/>
      <c r="HIA84" s="126"/>
      <c r="HIB84" s="126"/>
      <c r="HIC84" s="126"/>
      <c r="HID84" s="126"/>
      <c r="HIE84" s="126"/>
      <c r="HIF84" s="126"/>
      <c r="HIG84" s="126"/>
      <c r="HIH84" s="126"/>
      <c r="HII84" s="126"/>
      <c r="HIJ84" s="126"/>
      <c r="HIK84" s="126"/>
      <c r="HIL84" s="126"/>
      <c r="HIM84" s="126"/>
      <c r="HIN84" s="126"/>
      <c r="HIO84" s="126"/>
      <c r="HIP84" s="126"/>
      <c r="HIQ84" s="126"/>
      <c r="HIR84" s="126"/>
      <c r="HIS84" s="126"/>
      <c r="HIT84" s="126"/>
      <c r="HIU84" s="126"/>
      <c r="HIV84" s="126"/>
      <c r="HIW84" s="126"/>
      <c r="HIX84" s="126"/>
      <c r="HIY84" s="126"/>
      <c r="HIZ84" s="126"/>
      <c r="HJA84" s="126"/>
      <c r="HJB84" s="126"/>
      <c r="HJC84" s="126"/>
      <c r="HJD84" s="126"/>
      <c r="HJE84" s="126"/>
      <c r="HJF84" s="126"/>
      <c r="HJG84" s="126"/>
      <c r="HJH84" s="126"/>
      <c r="HJI84" s="126"/>
      <c r="HJJ84" s="126"/>
      <c r="HJK84" s="126"/>
      <c r="HJL84" s="126"/>
      <c r="HJM84" s="126"/>
      <c r="HJN84" s="126"/>
      <c r="HJO84" s="126"/>
      <c r="HJP84" s="126"/>
      <c r="HJQ84" s="126"/>
      <c r="HJR84" s="126"/>
      <c r="HJS84" s="126"/>
      <c r="HJT84" s="126"/>
      <c r="HJU84" s="126"/>
      <c r="HJV84" s="126"/>
      <c r="HJW84" s="126"/>
      <c r="HJX84" s="126"/>
      <c r="HJY84" s="126"/>
      <c r="HJZ84" s="126"/>
      <c r="HKA84" s="126"/>
      <c r="HKB84" s="126"/>
      <c r="HKC84" s="126"/>
      <c r="HKD84" s="126"/>
      <c r="HKE84" s="126"/>
      <c r="HKF84" s="126"/>
      <c r="HKG84" s="126"/>
      <c r="HKH84" s="126"/>
      <c r="HKI84" s="126"/>
      <c r="HKJ84" s="126"/>
      <c r="HKK84" s="126"/>
      <c r="HKL84" s="126"/>
      <c r="HKM84" s="126"/>
      <c r="HKN84" s="126"/>
      <c r="HKO84" s="126"/>
      <c r="HKP84" s="126"/>
      <c r="HKQ84" s="126"/>
      <c r="HKR84" s="126"/>
      <c r="HKS84" s="126"/>
      <c r="HKT84" s="126"/>
      <c r="HKU84" s="126"/>
      <c r="HKV84" s="126"/>
      <c r="HKW84" s="126"/>
      <c r="HKX84" s="126"/>
      <c r="HKY84" s="126"/>
      <c r="HKZ84" s="126"/>
      <c r="HLA84" s="126"/>
      <c r="HLB84" s="126"/>
      <c r="HLC84" s="126"/>
      <c r="HLD84" s="126"/>
      <c r="HLE84" s="126"/>
      <c r="HLF84" s="126"/>
      <c r="HLG84" s="126"/>
      <c r="HLH84" s="126"/>
      <c r="HLI84" s="126"/>
      <c r="HLJ84" s="126"/>
      <c r="HLK84" s="126"/>
      <c r="HLL84" s="126"/>
      <c r="HLM84" s="126"/>
      <c r="HLN84" s="126"/>
      <c r="HLO84" s="126"/>
      <c r="HLP84" s="126"/>
      <c r="HLQ84" s="126"/>
      <c r="HLR84" s="126"/>
      <c r="HLS84" s="126"/>
      <c r="HLT84" s="126"/>
      <c r="HLU84" s="126"/>
      <c r="HLV84" s="126"/>
      <c r="HLW84" s="126"/>
      <c r="HLX84" s="126"/>
      <c r="HLY84" s="126"/>
      <c r="HLZ84" s="126"/>
      <c r="HMA84" s="126"/>
      <c r="HMB84" s="126"/>
      <c r="HMC84" s="126"/>
      <c r="HMD84" s="126"/>
      <c r="HME84" s="126"/>
      <c r="HMF84" s="126"/>
      <c r="HMG84" s="126"/>
      <c r="HMH84" s="126"/>
      <c r="HMI84" s="126"/>
      <c r="HMJ84" s="126"/>
      <c r="HMK84" s="126"/>
      <c r="HML84" s="126"/>
      <c r="HMM84" s="126"/>
      <c r="HMN84" s="126"/>
      <c r="HMO84" s="126"/>
      <c r="HMP84" s="126"/>
      <c r="HMQ84" s="126"/>
      <c r="HMR84" s="126"/>
      <c r="HMS84" s="126"/>
      <c r="HMT84" s="126"/>
      <c r="HMU84" s="126"/>
      <c r="HMV84" s="126"/>
      <c r="HMW84" s="126"/>
      <c r="HMX84" s="126"/>
      <c r="HMY84" s="126"/>
      <c r="HMZ84" s="126"/>
      <c r="HNA84" s="126"/>
      <c r="HNB84" s="126"/>
      <c r="HNC84" s="126"/>
      <c r="HND84" s="126"/>
      <c r="HNE84" s="126"/>
      <c r="HNF84" s="126"/>
      <c r="HNG84" s="126"/>
      <c r="HNH84" s="126"/>
      <c r="HNI84" s="126"/>
      <c r="HNJ84" s="126"/>
      <c r="HNK84" s="126"/>
      <c r="HNL84" s="126"/>
      <c r="HNM84" s="126"/>
      <c r="HNN84" s="126"/>
      <c r="HNO84" s="126"/>
      <c r="HNP84" s="126"/>
      <c r="HNQ84" s="126"/>
      <c r="HNR84" s="126"/>
      <c r="HNS84" s="126"/>
      <c r="HNT84" s="126"/>
      <c r="HNU84" s="126"/>
      <c r="HNV84" s="126"/>
      <c r="HNW84" s="126"/>
      <c r="HNX84" s="126"/>
      <c r="HNY84" s="126"/>
      <c r="HNZ84" s="126"/>
      <c r="HOA84" s="126"/>
      <c r="HOB84" s="126"/>
      <c r="HOC84" s="126"/>
      <c r="HOD84" s="126"/>
      <c r="HOE84" s="126"/>
      <c r="HOF84" s="126"/>
      <c r="HOG84" s="126"/>
      <c r="HOH84" s="126"/>
      <c r="HOI84" s="126"/>
      <c r="HOJ84" s="126"/>
      <c r="HOK84" s="126"/>
      <c r="HOL84" s="126"/>
      <c r="HOM84" s="126"/>
      <c r="HON84" s="126"/>
      <c r="HOO84" s="126"/>
      <c r="HOP84" s="126"/>
      <c r="HOQ84" s="126"/>
      <c r="HOR84" s="126"/>
      <c r="HOS84" s="126"/>
      <c r="HOT84" s="126"/>
      <c r="HOU84" s="126"/>
      <c r="HOV84" s="126"/>
      <c r="HOW84" s="126"/>
      <c r="HOX84" s="126"/>
      <c r="HOY84" s="126"/>
      <c r="HOZ84" s="126"/>
      <c r="HPA84" s="126"/>
      <c r="HPB84" s="126"/>
      <c r="HPC84" s="126"/>
      <c r="HPD84" s="126"/>
      <c r="HPE84" s="126"/>
      <c r="HPF84" s="126"/>
      <c r="HPG84" s="126"/>
      <c r="HPH84" s="126"/>
      <c r="HPI84" s="126"/>
      <c r="HPJ84" s="126"/>
      <c r="HPK84" s="126"/>
      <c r="HPL84" s="126"/>
      <c r="HPM84" s="126"/>
      <c r="HPN84" s="126"/>
      <c r="HPO84" s="126"/>
      <c r="HPP84" s="126"/>
      <c r="HPQ84" s="126"/>
      <c r="HPR84" s="126"/>
      <c r="HPS84" s="126"/>
      <c r="HPT84" s="126"/>
      <c r="HPU84" s="126"/>
      <c r="HPV84" s="126"/>
      <c r="HPW84" s="126"/>
      <c r="HPX84" s="126"/>
      <c r="HPY84" s="126"/>
      <c r="HPZ84" s="126"/>
      <c r="HQA84" s="126"/>
      <c r="HQB84" s="126"/>
      <c r="HQC84" s="126"/>
      <c r="HQD84" s="126"/>
      <c r="HQE84" s="126"/>
      <c r="HQF84" s="126"/>
      <c r="HQG84" s="126"/>
      <c r="HQH84" s="126"/>
      <c r="HQI84" s="126"/>
      <c r="HQJ84" s="126"/>
      <c r="HQK84" s="126"/>
      <c r="HQL84" s="126"/>
      <c r="HQM84" s="126"/>
      <c r="HQN84" s="126"/>
      <c r="HQO84" s="126"/>
      <c r="HQP84" s="126"/>
      <c r="HQQ84" s="126"/>
      <c r="HQR84" s="126"/>
      <c r="HQS84" s="126"/>
      <c r="HQT84" s="126"/>
      <c r="HQU84" s="126"/>
      <c r="HQV84" s="126"/>
      <c r="HQW84" s="126"/>
      <c r="HQX84" s="126"/>
      <c r="HQY84" s="126"/>
      <c r="HQZ84" s="126"/>
      <c r="HRA84" s="126"/>
      <c r="HRB84" s="126"/>
      <c r="HRC84" s="126"/>
      <c r="HRD84" s="126"/>
      <c r="HRE84" s="126"/>
      <c r="HRF84" s="126"/>
      <c r="HRG84" s="126"/>
      <c r="HRH84" s="126"/>
      <c r="HRI84" s="126"/>
      <c r="HRJ84" s="126"/>
      <c r="HRK84" s="126"/>
      <c r="HRL84" s="126"/>
      <c r="HRM84" s="126"/>
      <c r="HRN84" s="126"/>
      <c r="HRO84" s="126"/>
      <c r="HRP84" s="126"/>
      <c r="HRQ84" s="126"/>
      <c r="HRR84" s="126"/>
      <c r="HRS84" s="126"/>
      <c r="HRT84" s="126"/>
      <c r="HRU84" s="126"/>
      <c r="HRV84" s="126"/>
      <c r="HRW84" s="126"/>
      <c r="HRX84" s="126"/>
      <c r="HRY84" s="126"/>
      <c r="HRZ84" s="126"/>
      <c r="HSA84" s="126"/>
      <c r="HSB84" s="126"/>
      <c r="HSC84" s="126"/>
      <c r="HSD84" s="126"/>
      <c r="HSE84" s="126"/>
      <c r="HSF84" s="126"/>
      <c r="HSG84" s="126"/>
      <c r="HSH84" s="126"/>
      <c r="HSI84" s="126"/>
      <c r="HSJ84" s="126"/>
      <c r="HSK84" s="126"/>
      <c r="HSL84" s="126"/>
      <c r="HSM84" s="126"/>
      <c r="HSN84" s="126"/>
      <c r="HSO84" s="126"/>
      <c r="HSP84" s="126"/>
      <c r="HSQ84" s="126"/>
      <c r="HSR84" s="126"/>
      <c r="HSS84" s="126"/>
      <c r="HST84" s="126"/>
      <c r="HSU84" s="126"/>
      <c r="HSV84" s="126"/>
      <c r="HSW84" s="126"/>
      <c r="HSX84" s="126"/>
      <c r="HSY84" s="126"/>
      <c r="HSZ84" s="126"/>
      <c r="HTA84" s="126"/>
      <c r="HTB84" s="126"/>
      <c r="HTC84" s="126"/>
      <c r="HTD84" s="126"/>
      <c r="HTE84" s="126"/>
      <c r="HTF84" s="126"/>
      <c r="HTG84" s="126"/>
      <c r="HTH84" s="126"/>
      <c r="HTI84" s="126"/>
      <c r="HTJ84" s="126"/>
      <c r="HTK84" s="126"/>
      <c r="HTL84" s="126"/>
      <c r="HTM84" s="126"/>
      <c r="HTN84" s="126"/>
      <c r="HTO84" s="126"/>
      <c r="HTP84" s="126"/>
      <c r="HTQ84" s="126"/>
      <c r="HTR84" s="126"/>
      <c r="HTS84" s="126"/>
      <c r="HTT84" s="126"/>
      <c r="HTU84" s="126"/>
      <c r="HTV84" s="126"/>
      <c r="HTW84" s="126"/>
      <c r="HTX84" s="126"/>
      <c r="HTY84" s="126"/>
      <c r="HTZ84" s="126"/>
      <c r="HUA84" s="126"/>
      <c r="HUB84" s="126"/>
      <c r="HUC84" s="126"/>
      <c r="HUD84" s="126"/>
      <c r="HUE84" s="126"/>
      <c r="HUF84" s="126"/>
      <c r="HUG84" s="126"/>
      <c r="HUH84" s="126"/>
      <c r="HUI84" s="126"/>
      <c r="HUJ84" s="126"/>
      <c r="HUK84" s="126"/>
      <c r="HUL84" s="126"/>
      <c r="HUM84" s="126"/>
      <c r="HUN84" s="126"/>
      <c r="HUO84" s="126"/>
      <c r="HUP84" s="126"/>
      <c r="HUQ84" s="126"/>
      <c r="HUR84" s="126"/>
      <c r="HUS84" s="126"/>
      <c r="HUT84" s="126"/>
      <c r="HUU84" s="126"/>
      <c r="HUV84" s="126"/>
      <c r="HUW84" s="126"/>
      <c r="HUX84" s="126"/>
      <c r="HUY84" s="126"/>
      <c r="HUZ84" s="126"/>
      <c r="HVA84" s="126"/>
      <c r="HVB84" s="126"/>
      <c r="HVC84" s="126"/>
      <c r="HVD84" s="126"/>
      <c r="HVE84" s="126"/>
      <c r="HVF84" s="126"/>
      <c r="HVG84" s="126"/>
      <c r="HVH84" s="126"/>
      <c r="HVI84" s="126"/>
      <c r="HVJ84" s="126"/>
      <c r="HVK84" s="126"/>
      <c r="HVL84" s="126"/>
      <c r="HVM84" s="126"/>
      <c r="HVN84" s="126"/>
      <c r="HVO84" s="126"/>
      <c r="HVP84" s="126"/>
      <c r="HVQ84" s="126"/>
      <c r="HVR84" s="126"/>
      <c r="HVS84" s="126"/>
      <c r="HVT84" s="126"/>
      <c r="HVU84" s="126"/>
      <c r="HVV84" s="126"/>
      <c r="HVW84" s="126"/>
      <c r="HVX84" s="126"/>
      <c r="HVY84" s="126"/>
      <c r="HVZ84" s="126"/>
      <c r="HWA84" s="126"/>
      <c r="HWB84" s="126"/>
      <c r="HWC84" s="126"/>
      <c r="HWD84" s="126"/>
      <c r="HWE84" s="126"/>
      <c r="HWF84" s="126"/>
      <c r="HWG84" s="126"/>
      <c r="HWH84" s="126"/>
      <c r="HWI84" s="126"/>
      <c r="HWJ84" s="126"/>
      <c r="HWK84" s="126"/>
      <c r="HWL84" s="126"/>
      <c r="HWM84" s="126"/>
      <c r="HWN84" s="126"/>
      <c r="HWO84" s="126"/>
      <c r="HWP84" s="126"/>
      <c r="HWQ84" s="126"/>
      <c r="HWR84" s="126"/>
      <c r="HWS84" s="126"/>
      <c r="HWT84" s="126"/>
      <c r="HWU84" s="126"/>
      <c r="HWV84" s="126"/>
      <c r="HWW84" s="126"/>
      <c r="HWX84" s="126"/>
      <c r="HWY84" s="126"/>
      <c r="HWZ84" s="126"/>
      <c r="HXA84" s="126"/>
      <c r="HXB84" s="126"/>
      <c r="HXC84" s="126"/>
      <c r="HXD84" s="126"/>
      <c r="HXE84" s="126"/>
      <c r="HXF84" s="126"/>
      <c r="HXG84" s="126"/>
      <c r="HXH84" s="126"/>
      <c r="HXI84" s="126"/>
      <c r="HXJ84" s="126"/>
      <c r="HXK84" s="126"/>
      <c r="HXL84" s="126"/>
      <c r="HXM84" s="126"/>
      <c r="HXN84" s="126"/>
      <c r="HXO84" s="126"/>
      <c r="HXP84" s="126"/>
      <c r="HXQ84" s="126"/>
      <c r="HXR84" s="126"/>
      <c r="HXS84" s="126"/>
      <c r="HXT84" s="126"/>
      <c r="HXU84" s="126"/>
      <c r="HXV84" s="126"/>
      <c r="HXW84" s="126"/>
      <c r="HXX84" s="126"/>
      <c r="HXY84" s="126"/>
      <c r="HXZ84" s="126"/>
      <c r="HYA84" s="126"/>
      <c r="HYB84" s="126"/>
      <c r="HYC84" s="126"/>
      <c r="HYD84" s="126"/>
      <c r="HYE84" s="126"/>
      <c r="HYF84" s="126"/>
      <c r="HYG84" s="126"/>
      <c r="HYH84" s="126"/>
      <c r="HYI84" s="126"/>
      <c r="HYJ84" s="126"/>
      <c r="HYK84" s="126"/>
      <c r="HYL84" s="126"/>
      <c r="HYM84" s="126"/>
      <c r="HYN84" s="126"/>
      <c r="HYO84" s="126"/>
      <c r="HYP84" s="126"/>
      <c r="HYQ84" s="126"/>
      <c r="HYR84" s="126"/>
      <c r="HYS84" s="126"/>
      <c r="HYT84" s="126"/>
      <c r="HYU84" s="126"/>
      <c r="HYV84" s="126"/>
      <c r="HYW84" s="126"/>
      <c r="HYX84" s="126"/>
      <c r="HYY84" s="126"/>
      <c r="HYZ84" s="126"/>
      <c r="HZA84" s="126"/>
      <c r="HZB84" s="126"/>
      <c r="HZC84" s="126"/>
      <c r="HZD84" s="126"/>
      <c r="HZE84" s="126"/>
      <c r="HZF84" s="126"/>
      <c r="HZG84" s="126"/>
      <c r="HZH84" s="126"/>
      <c r="HZI84" s="126"/>
      <c r="HZJ84" s="126"/>
      <c r="HZK84" s="126"/>
      <c r="HZL84" s="126"/>
      <c r="HZM84" s="126"/>
      <c r="HZN84" s="126"/>
      <c r="HZO84" s="126"/>
      <c r="HZP84" s="126"/>
      <c r="HZQ84" s="126"/>
      <c r="HZR84" s="126"/>
      <c r="HZS84" s="126"/>
      <c r="HZT84" s="126"/>
      <c r="HZU84" s="126"/>
      <c r="HZV84" s="126"/>
      <c r="HZW84" s="126"/>
      <c r="HZX84" s="126"/>
      <c r="HZY84" s="126"/>
      <c r="HZZ84" s="126"/>
      <c r="IAA84" s="126"/>
      <c r="IAB84" s="126"/>
      <c r="IAC84" s="126"/>
      <c r="IAD84" s="126"/>
      <c r="IAE84" s="126"/>
      <c r="IAF84" s="126"/>
      <c r="IAG84" s="126"/>
      <c r="IAH84" s="126"/>
      <c r="IAI84" s="126"/>
      <c r="IAJ84" s="126"/>
      <c r="IAK84" s="126"/>
      <c r="IAL84" s="126"/>
      <c r="IAM84" s="126"/>
      <c r="IAN84" s="126"/>
      <c r="IAO84" s="126"/>
      <c r="IAP84" s="126"/>
      <c r="IAQ84" s="126"/>
      <c r="IAR84" s="126"/>
      <c r="IAS84" s="126"/>
      <c r="IAT84" s="126"/>
      <c r="IAU84" s="126"/>
      <c r="IAV84" s="126"/>
      <c r="IAW84" s="126"/>
      <c r="IAX84" s="126"/>
      <c r="IAY84" s="126"/>
      <c r="IAZ84" s="126"/>
      <c r="IBA84" s="126"/>
      <c r="IBB84" s="126"/>
      <c r="IBC84" s="126"/>
      <c r="IBD84" s="126"/>
      <c r="IBE84" s="126"/>
      <c r="IBF84" s="126"/>
      <c r="IBG84" s="126"/>
      <c r="IBH84" s="126"/>
      <c r="IBI84" s="126"/>
      <c r="IBJ84" s="126"/>
      <c r="IBK84" s="126"/>
      <c r="IBL84" s="126"/>
      <c r="IBM84" s="126"/>
      <c r="IBN84" s="126"/>
      <c r="IBO84" s="126"/>
      <c r="IBP84" s="126"/>
      <c r="IBQ84" s="126"/>
      <c r="IBR84" s="126"/>
      <c r="IBS84" s="126"/>
      <c r="IBT84" s="126"/>
      <c r="IBU84" s="126"/>
      <c r="IBV84" s="126"/>
      <c r="IBW84" s="126"/>
      <c r="IBX84" s="126"/>
      <c r="IBY84" s="126"/>
      <c r="IBZ84" s="126"/>
      <c r="ICA84" s="126"/>
      <c r="ICB84" s="126"/>
      <c r="ICC84" s="126"/>
      <c r="ICD84" s="126"/>
      <c r="ICE84" s="126"/>
      <c r="ICF84" s="126"/>
      <c r="ICG84" s="126"/>
      <c r="ICH84" s="126"/>
      <c r="ICI84" s="126"/>
      <c r="ICJ84" s="126"/>
      <c r="ICK84" s="126"/>
      <c r="ICL84" s="126"/>
      <c r="ICM84" s="126"/>
      <c r="ICN84" s="126"/>
      <c r="ICO84" s="126"/>
      <c r="ICP84" s="126"/>
      <c r="ICQ84" s="126"/>
      <c r="ICR84" s="126"/>
      <c r="ICS84" s="126"/>
      <c r="ICT84" s="126"/>
      <c r="ICU84" s="126"/>
      <c r="ICV84" s="126"/>
      <c r="ICW84" s="126"/>
      <c r="ICX84" s="126"/>
      <c r="ICY84" s="126"/>
      <c r="ICZ84" s="126"/>
      <c r="IDA84" s="126"/>
      <c r="IDB84" s="126"/>
      <c r="IDC84" s="126"/>
      <c r="IDD84" s="126"/>
      <c r="IDE84" s="126"/>
      <c r="IDF84" s="126"/>
      <c r="IDG84" s="126"/>
      <c r="IDH84" s="126"/>
      <c r="IDI84" s="126"/>
      <c r="IDJ84" s="126"/>
      <c r="IDK84" s="126"/>
      <c r="IDL84" s="126"/>
      <c r="IDM84" s="126"/>
      <c r="IDN84" s="126"/>
      <c r="IDO84" s="126"/>
      <c r="IDP84" s="126"/>
      <c r="IDQ84" s="126"/>
      <c r="IDR84" s="126"/>
      <c r="IDS84" s="126"/>
      <c r="IDT84" s="126"/>
      <c r="IDU84" s="126"/>
      <c r="IDV84" s="126"/>
      <c r="IDW84" s="126"/>
      <c r="IDX84" s="126"/>
      <c r="IDY84" s="126"/>
      <c r="IDZ84" s="126"/>
      <c r="IEA84" s="126"/>
      <c r="IEB84" s="126"/>
      <c r="IEC84" s="126"/>
      <c r="IED84" s="126"/>
      <c r="IEE84" s="126"/>
      <c r="IEF84" s="126"/>
      <c r="IEG84" s="126"/>
      <c r="IEH84" s="126"/>
      <c r="IEI84" s="126"/>
      <c r="IEJ84" s="126"/>
      <c r="IEK84" s="126"/>
      <c r="IEL84" s="126"/>
      <c r="IEM84" s="126"/>
      <c r="IEN84" s="126"/>
      <c r="IEO84" s="126"/>
      <c r="IEP84" s="126"/>
      <c r="IEQ84" s="126"/>
      <c r="IER84" s="126"/>
      <c r="IES84" s="126"/>
      <c r="IET84" s="126"/>
      <c r="IEU84" s="126"/>
      <c r="IEV84" s="126"/>
      <c r="IEW84" s="126"/>
      <c r="IEX84" s="126"/>
      <c r="IEY84" s="126"/>
      <c r="IEZ84" s="126"/>
      <c r="IFA84" s="126"/>
      <c r="IFB84" s="126"/>
      <c r="IFC84" s="126"/>
      <c r="IFD84" s="126"/>
      <c r="IFE84" s="126"/>
      <c r="IFF84" s="126"/>
      <c r="IFG84" s="126"/>
      <c r="IFH84" s="126"/>
      <c r="IFI84" s="126"/>
      <c r="IFJ84" s="126"/>
      <c r="IFK84" s="126"/>
      <c r="IFL84" s="126"/>
      <c r="IFM84" s="126"/>
      <c r="IFN84" s="126"/>
      <c r="IFO84" s="126"/>
      <c r="IFP84" s="126"/>
      <c r="IFQ84" s="126"/>
      <c r="IFR84" s="126"/>
      <c r="IFS84" s="126"/>
      <c r="IFT84" s="126"/>
      <c r="IFU84" s="126"/>
      <c r="IFV84" s="126"/>
      <c r="IFW84" s="126"/>
      <c r="IFX84" s="126"/>
      <c r="IFY84" s="126"/>
      <c r="IFZ84" s="126"/>
      <c r="IGA84" s="126"/>
      <c r="IGB84" s="126"/>
      <c r="IGC84" s="126"/>
      <c r="IGD84" s="126"/>
      <c r="IGE84" s="126"/>
      <c r="IGF84" s="126"/>
      <c r="IGG84" s="126"/>
      <c r="IGH84" s="126"/>
      <c r="IGI84" s="126"/>
      <c r="IGJ84" s="126"/>
      <c r="IGK84" s="126"/>
      <c r="IGL84" s="126"/>
      <c r="IGM84" s="126"/>
      <c r="IGN84" s="126"/>
      <c r="IGO84" s="126"/>
      <c r="IGP84" s="126"/>
      <c r="IGQ84" s="126"/>
      <c r="IGR84" s="126"/>
      <c r="IGS84" s="126"/>
      <c r="IGT84" s="126"/>
      <c r="IGU84" s="126"/>
      <c r="IGV84" s="126"/>
      <c r="IGW84" s="126"/>
      <c r="IGX84" s="126"/>
      <c r="IGY84" s="126"/>
      <c r="IGZ84" s="126"/>
      <c r="IHA84" s="126"/>
      <c r="IHB84" s="126"/>
      <c r="IHC84" s="126"/>
      <c r="IHD84" s="126"/>
      <c r="IHE84" s="126"/>
      <c r="IHF84" s="126"/>
      <c r="IHG84" s="126"/>
      <c r="IHH84" s="126"/>
      <c r="IHI84" s="126"/>
      <c r="IHJ84" s="126"/>
      <c r="IHK84" s="126"/>
      <c r="IHL84" s="126"/>
      <c r="IHM84" s="126"/>
      <c r="IHN84" s="126"/>
      <c r="IHO84" s="126"/>
      <c r="IHP84" s="126"/>
      <c r="IHQ84" s="126"/>
      <c r="IHR84" s="126"/>
      <c r="IHS84" s="126"/>
      <c r="IHT84" s="126"/>
      <c r="IHU84" s="126"/>
      <c r="IHV84" s="126"/>
      <c r="IHW84" s="126"/>
      <c r="IHX84" s="126"/>
      <c r="IHY84" s="126"/>
      <c r="IHZ84" s="126"/>
      <c r="IIA84" s="126"/>
      <c r="IIB84" s="126"/>
      <c r="IIC84" s="126"/>
      <c r="IID84" s="126"/>
      <c r="IIE84" s="126"/>
      <c r="IIF84" s="126"/>
      <c r="IIG84" s="126"/>
      <c r="IIH84" s="126"/>
      <c r="III84" s="126"/>
      <c r="IIJ84" s="126"/>
      <c r="IIK84" s="126"/>
      <c r="IIL84" s="126"/>
      <c r="IIM84" s="126"/>
      <c r="IIN84" s="126"/>
      <c r="IIO84" s="126"/>
      <c r="IIP84" s="126"/>
      <c r="IIQ84" s="126"/>
      <c r="IIR84" s="126"/>
      <c r="IIS84" s="126"/>
      <c r="IIT84" s="126"/>
      <c r="IIU84" s="126"/>
      <c r="IIV84" s="126"/>
      <c r="IIW84" s="126"/>
      <c r="IIX84" s="126"/>
      <c r="IIY84" s="126"/>
      <c r="IIZ84" s="126"/>
      <c r="IJA84" s="126"/>
      <c r="IJB84" s="126"/>
      <c r="IJC84" s="126"/>
      <c r="IJD84" s="126"/>
      <c r="IJE84" s="126"/>
      <c r="IJF84" s="126"/>
      <c r="IJG84" s="126"/>
      <c r="IJH84" s="126"/>
      <c r="IJI84" s="126"/>
      <c r="IJJ84" s="126"/>
      <c r="IJK84" s="126"/>
      <c r="IJL84" s="126"/>
      <c r="IJM84" s="126"/>
      <c r="IJN84" s="126"/>
      <c r="IJO84" s="126"/>
      <c r="IJP84" s="126"/>
      <c r="IJQ84" s="126"/>
      <c r="IJR84" s="126"/>
      <c r="IJS84" s="126"/>
      <c r="IJT84" s="126"/>
      <c r="IJU84" s="126"/>
      <c r="IJV84" s="126"/>
      <c r="IJW84" s="126"/>
      <c r="IJX84" s="126"/>
      <c r="IJY84" s="126"/>
      <c r="IJZ84" s="126"/>
      <c r="IKA84" s="126"/>
      <c r="IKB84" s="126"/>
      <c r="IKC84" s="126"/>
      <c r="IKD84" s="126"/>
      <c r="IKE84" s="126"/>
      <c r="IKF84" s="126"/>
      <c r="IKG84" s="126"/>
      <c r="IKH84" s="126"/>
      <c r="IKI84" s="126"/>
      <c r="IKJ84" s="126"/>
      <c r="IKK84" s="126"/>
      <c r="IKL84" s="126"/>
      <c r="IKM84" s="126"/>
      <c r="IKN84" s="126"/>
      <c r="IKO84" s="126"/>
      <c r="IKP84" s="126"/>
      <c r="IKQ84" s="126"/>
      <c r="IKR84" s="126"/>
      <c r="IKS84" s="126"/>
      <c r="IKT84" s="126"/>
      <c r="IKU84" s="126"/>
      <c r="IKV84" s="126"/>
      <c r="IKW84" s="126"/>
      <c r="IKX84" s="126"/>
      <c r="IKY84" s="126"/>
      <c r="IKZ84" s="126"/>
      <c r="ILA84" s="126"/>
      <c r="ILB84" s="126"/>
      <c r="ILC84" s="126"/>
      <c r="ILD84" s="126"/>
      <c r="ILE84" s="126"/>
      <c r="ILF84" s="126"/>
      <c r="ILG84" s="126"/>
      <c r="ILH84" s="126"/>
      <c r="ILI84" s="126"/>
      <c r="ILJ84" s="126"/>
      <c r="ILK84" s="126"/>
      <c r="ILL84" s="126"/>
      <c r="ILM84" s="126"/>
      <c r="ILN84" s="126"/>
      <c r="ILO84" s="126"/>
      <c r="ILP84" s="126"/>
      <c r="ILQ84" s="126"/>
      <c r="ILR84" s="126"/>
      <c r="ILS84" s="126"/>
      <c r="ILT84" s="126"/>
      <c r="ILU84" s="126"/>
      <c r="ILV84" s="126"/>
      <c r="ILW84" s="126"/>
      <c r="ILX84" s="126"/>
      <c r="ILY84" s="126"/>
      <c r="ILZ84" s="126"/>
      <c r="IMA84" s="126"/>
      <c r="IMB84" s="126"/>
      <c r="IMC84" s="126"/>
      <c r="IMD84" s="126"/>
      <c r="IME84" s="126"/>
      <c r="IMF84" s="126"/>
      <c r="IMG84" s="126"/>
      <c r="IMH84" s="126"/>
      <c r="IMI84" s="126"/>
      <c r="IMJ84" s="126"/>
      <c r="IMK84" s="126"/>
      <c r="IML84" s="126"/>
      <c r="IMM84" s="126"/>
      <c r="IMN84" s="126"/>
      <c r="IMO84" s="126"/>
      <c r="IMP84" s="126"/>
      <c r="IMQ84" s="126"/>
      <c r="IMR84" s="126"/>
      <c r="IMS84" s="126"/>
      <c r="IMT84" s="126"/>
      <c r="IMU84" s="126"/>
      <c r="IMV84" s="126"/>
      <c r="IMW84" s="126"/>
      <c r="IMX84" s="126"/>
      <c r="IMY84" s="126"/>
      <c r="IMZ84" s="126"/>
      <c r="INA84" s="126"/>
      <c r="INB84" s="126"/>
      <c r="INC84" s="126"/>
      <c r="IND84" s="126"/>
      <c r="INE84" s="126"/>
      <c r="INF84" s="126"/>
      <c r="ING84" s="126"/>
      <c r="INH84" s="126"/>
      <c r="INI84" s="126"/>
      <c r="INJ84" s="126"/>
      <c r="INK84" s="126"/>
      <c r="INL84" s="126"/>
      <c r="INM84" s="126"/>
      <c r="INN84" s="126"/>
      <c r="INO84" s="126"/>
      <c r="INP84" s="126"/>
      <c r="INQ84" s="126"/>
      <c r="INR84" s="126"/>
      <c r="INS84" s="126"/>
      <c r="INT84" s="126"/>
      <c r="INU84" s="126"/>
      <c r="INV84" s="126"/>
      <c r="INW84" s="126"/>
      <c r="INX84" s="126"/>
      <c r="INY84" s="126"/>
      <c r="INZ84" s="126"/>
      <c r="IOA84" s="126"/>
      <c r="IOB84" s="126"/>
      <c r="IOC84" s="126"/>
      <c r="IOD84" s="126"/>
      <c r="IOE84" s="126"/>
      <c r="IOF84" s="126"/>
      <c r="IOG84" s="126"/>
      <c r="IOH84" s="126"/>
      <c r="IOI84" s="126"/>
      <c r="IOJ84" s="126"/>
      <c r="IOK84" s="126"/>
      <c r="IOL84" s="126"/>
      <c r="IOM84" s="126"/>
      <c r="ION84" s="126"/>
      <c r="IOO84" s="126"/>
      <c r="IOP84" s="126"/>
      <c r="IOQ84" s="126"/>
      <c r="IOR84" s="126"/>
      <c r="IOS84" s="126"/>
      <c r="IOT84" s="126"/>
      <c r="IOU84" s="126"/>
      <c r="IOV84" s="126"/>
      <c r="IOW84" s="126"/>
      <c r="IOX84" s="126"/>
      <c r="IOY84" s="126"/>
      <c r="IOZ84" s="126"/>
      <c r="IPA84" s="126"/>
      <c r="IPB84" s="126"/>
      <c r="IPC84" s="126"/>
      <c r="IPD84" s="126"/>
      <c r="IPE84" s="126"/>
      <c r="IPF84" s="126"/>
      <c r="IPG84" s="126"/>
      <c r="IPH84" s="126"/>
      <c r="IPI84" s="126"/>
      <c r="IPJ84" s="126"/>
      <c r="IPK84" s="126"/>
      <c r="IPL84" s="126"/>
      <c r="IPM84" s="126"/>
      <c r="IPN84" s="126"/>
      <c r="IPO84" s="126"/>
      <c r="IPP84" s="126"/>
      <c r="IPQ84" s="126"/>
      <c r="IPR84" s="126"/>
      <c r="IPS84" s="126"/>
      <c r="IPT84" s="126"/>
      <c r="IPU84" s="126"/>
      <c r="IPV84" s="126"/>
      <c r="IPW84" s="126"/>
      <c r="IPX84" s="126"/>
      <c r="IPY84" s="126"/>
      <c r="IPZ84" s="126"/>
      <c r="IQA84" s="126"/>
      <c r="IQB84" s="126"/>
      <c r="IQC84" s="126"/>
      <c r="IQD84" s="126"/>
      <c r="IQE84" s="126"/>
      <c r="IQF84" s="126"/>
      <c r="IQG84" s="126"/>
      <c r="IQH84" s="126"/>
      <c r="IQI84" s="126"/>
      <c r="IQJ84" s="126"/>
      <c r="IQK84" s="126"/>
      <c r="IQL84" s="126"/>
      <c r="IQM84" s="126"/>
      <c r="IQN84" s="126"/>
      <c r="IQO84" s="126"/>
      <c r="IQP84" s="126"/>
      <c r="IQQ84" s="126"/>
      <c r="IQR84" s="126"/>
      <c r="IQS84" s="126"/>
      <c r="IQT84" s="126"/>
      <c r="IQU84" s="126"/>
      <c r="IQV84" s="126"/>
      <c r="IQW84" s="126"/>
      <c r="IQX84" s="126"/>
      <c r="IQY84" s="126"/>
      <c r="IQZ84" s="126"/>
      <c r="IRA84" s="126"/>
      <c r="IRB84" s="126"/>
      <c r="IRC84" s="126"/>
      <c r="IRD84" s="126"/>
      <c r="IRE84" s="126"/>
      <c r="IRF84" s="126"/>
      <c r="IRG84" s="126"/>
      <c r="IRH84" s="126"/>
      <c r="IRI84" s="126"/>
      <c r="IRJ84" s="126"/>
      <c r="IRK84" s="126"/>
      <c r="IRL84" s="126"/>
      <c r="IRM84" s="126"/>
      <c r="IRN84" s="126"/>
      <c r="IRO84" s="126"/>
      <c r="IRP84" s="126"/>
      <c r="IRQ84" s="126"/>
      <c r="IRR84" s="126"/>
      <c r="IRS84" s="126"/>
      <c r="IRT84" s="126"/>
      <c r="IRU84" s="126"/>
      <c r="IRV84" s="126"/>
      <c r="IRW84" s="126"/>
      <c r="IRX84" s="126"/>
      <c r="IRY84" s="126"/>
      <c r="IRZ84" s="126"/>
      <c r="ISA84" s="126"/>
      <c r="ISB84" s="126"/>
      <c r="ISC84" s="126"/>
      <c r="ISD84" s="126"/>
      <c r="ISE84" s="126"/>
      <c r="ISF84" s="126"/>
      <c r="ISG84" s="126"/>
      <c r="ISH84" s="126"/>
      <c r="ISI84" s="126"/>
      <c r="ISJ84" s="126"/>
      <c r="ISK84" s="126"/>
      <c r="ISL84" s="126"/>
      <c r="ISM84" s="126"/>
      <c r="ISN84" s="126"/>
      <c r="ISO84" s="126"/>
      <c r="ISP84" s="126"/>
      <c r="ISQ84" s="126"/>
      <c r="ISR84" s="126"/>
      <c r="ISS84" s="126"/>
      <c r="IST84" s="126"/>
      <c r="ISU84" s="126"/>
      <c r="ISV84" s="126"/>
      <c r="ISW84" s="126"/>
      <c r="ISX84" s="126"/>
      <c r="ISY84" s="126"/>
      <c r="ISZ84" s="126"/>
      <c r="ITA84" s="126"/>
      <c r="ITB84" s="126"/>
      <c r="ITC84" s="126"/>
      <c r="ITD84" s="126"/>
      <c r="ITE84" s="126"/>
      <c r="ITF84" s="126"/>
      <c r="ITG84" s="126"/>
      <c r="ITH84" s="126"/>
      <c r="ITI84" s="126"/>
      <c r="ITJ84" s="126"/>
      <c r="ITK84" s="126"/>
      <c r="ITL84" s="126"/>
      <c r="ITM84" s="126"/>
      <c r="ITN84" s="126"/>
      <c r="ITO84" s="126"/>
      <c r="ITP84" s="126"/>
      <c r="ITQ84" s="126"/>
      <c r="ITR84" s="126"/>
      <c r="ITS84" s="126"/>
      <c r="ITT84" s="126"/>
      <c r="ITU84" s="126"/>
      <c r="ITV84" s="126"/>
      <c r="ITW84" s="126"/>
      <c r="ITX84" s="126"/>
      <c r="ITY84" s="126"/>
      <c r="ITZ84" s="126"/>
      <c r="IUA84" s="126"/>
      <c r="IUB84" s="126"/>
      <c r="IUC84" s="126"/>
      <c r="IUD84" s="126"/>
      <c r="IUE84" s="126"/>
      <c r="IUF84" s="126"/>
      <c r="IUG84" s="126"/>
      <c r="IUH84" s="126"/>
      <c r="IUI84" s="126"/>
      <c r="IUJ84" s="126"/>
      <c r="IUK84" s="126"/>
      <c r="IUL84" s="126"/>
      <c r="IUM84" s="126"/>
      <c r="IUN84" s="126"/>
      <c r="IUO84" s="126"/>
      <c r="IUP84" s="126"/>
      <c r="IUQ84" s="126"/>
      <c r="IUR84" s="126"/>
      <c r="IUS84" s="126"/>
      <c r="IUT84" s="126"/>
      <c r="IUU84" s="126"/>
      <c r="IUV84" s="126"/>
      <c r="IUW84" s="126"/>
      <c r="IUX84" s="126"/>
      <c r="IUY84" s="126"/>
      <c r="IUZ84" s="126"/>
      <c r="IVA84" s="126"/>
      <c r="IVB84" s="126"/>
      <c r="IVC84" s="126"/>
      <c r="IVD84" s="126"/>
      <c r="IVE84" s="126"/>
      <c r="IVF84" s="126"/>
      <c r="IVG84" s="126"/>
      <c r="IVH84" s="126"/>
      <c r="IVI84" s="126"/>
      <c r="IVJ84" s="126"/>
      <c r="IVK84" s="126"/>
      <c r="IVL84" s="126"/>
      <c r="IVM84" s="126"/>
      <c r="IVN84" s="126"/>
      <c r="IVO84" s="126"/>
      <c r="IVP84" s="126"/>
      <c r="IVQ84" s="126"/>
      <c r="IVR84" s="126"/>
      <c r="IVS84" s="126"/>
      <c r="IVT84" s="126"/>
      <c r="IVU84" s="126"/>
      <c r="IVV84" s="126"/>
      <c r="IVW84" s="126"/>
      <c r="IVX84" s="126"/>
      <c r="IVY84" s="126"/>
      <c r="IVZ84" s="126"/>
      <c r="IWA84" s="126"/>
      <c r="IWB84" s="126"/>
      <c r="IWC84" s="126"/>
      <c r="IWD84" s="126"/>
      <c r="IWE84" s="126"/>
      <c r="IWF84" s="126"/>
      <c r="IWG84" s="126"/>
      <c r="IWH84" s="126"/>
      <c r="IWI84" s="126"/>
      <c r="IWJ84" s="126"/>
      <c r="IWK84" s="126"/>
      <c r="IWL84" s="126"/>
      <c r="IWM84" s="126"/>
      <c r="IWN84" s="126"/>
      <c r="IWO84" s="126"/>
      <c r="IWP84" s="126"/>
      <c r="IWQ84" s="126"/>
      <c r="IWR84" s="126"/>
      <c r="IWS84" s="126"/>
      <c r="IWT84" s="126"/>
      <c r="IWU84" s="126"/>
      <c r="IWV84" s="126"/>
      <c r="IWW84" s="126"/>
      <c r="IWX84" s="126"/>
      <c r="IWY84" s="126"/>
      <c r="IWZ84" s="126"/>
      <c r="IXA84" s="126"/>
      <c r="IXB84" s="126"/>
      <c r="IXC84" s="126"/>
      <c r="IXD84" s="126"/>
      <c r="IXE84" s="126"/>
      <c r="IXF84" s="126"/>
      <c r="IXG84" s="126"/>
      <c r="IXH84" s="126"/>
      <c r="IXI84" s="126"/>
      <c r="IXJ84" s="126"/>
      <c r="IXK84" s="126"/>
      <c r="IXL84" s="126"/>
      <c r="IXM84" s="126"/>
      <c r="IXN84" s="126"/>
      <c r="IXO84" s="126"/>
      <c r="IXP84" s="126"/>
      <c r="IXQ84" s="126"/>
      <c r="IXR84" s="126"/>
      <c r="IXS84" s="126"/>
      <c r="IXT84" s="126"/>
      <c r="IXU84" s="126"/>
      <c r="IXV84" s="126"/>
      <c r="IXW84" s="126"/>
      <c r="IXX84" s="126"/>
      <c r="IXY84" s="126"/>
      <c r="IXZ84" s="126"/>
      <c r="IYA84" s="126"/>
      <c r="IYB84" s="126"/>
      <c r="IYC84" s="126"/>
      <c r="IYD84" s="126"/>
      <c r="IYE84" s="126"/>
      <c r="IYF84" s="126"/>
      <c r="IYG84" s="126"/>
      <c r="IYH84" s="126"/>
      <c r="IYI84" s="126"/>
      <c r="IYJ84" s="126"/>
      <c r="IYK84" s="126"/>
      <c r="IYL84" s="126"/>
      <c r="IYM84" s="126"/>
      <c r="IYN84" s="126"/>
      <c r="IYO84" s="126"/>
      <c r="IYP84" s="126"/>
      <c r="IYQ84" s="126"/>
      <c r="IYR84" s="126"/>
      <c r="IYS84" s="126"/>
      <c r="IYT84" s="126"/>
      <c r="IYU84" s="126"/>
      <c r="IYV84" s="126"/>
      <c r="IYW84" s="126"/>
      <c r="IYX84" s="126"/>
      <c r="IYY84" s="126"/>
      <c r="IYZ84" s="126"/>
      <c r="IZA84" s="126"/>
      <c r="IZB84" s="126"/>
      <c r="IZC84" s="126"/>
      <c r="IZD84" s="126"/>
      <c r="IZE84" s="126"/>
      <c r="IZF84" s="126"/>
      <c r="IZG84" s="126"/>
      <c r="IZH84" s="126"/>
      <c r="IZI84" s="126"/>
      <c r="IZJ84" s="126"/>
      <c r="IZK84" s="126"/>
      <c r="IZL84" s="126"/>
      <c r="IZM84" s="126"/>
      <c r="IZN84" s="126"/>
      <c r="IZO84" s="126"/>
      <c r="IZP84" s="126"/>
      <c r="IZQ84" s="126"/>
      <c r="IZR84" s="126"/>
      <c r="IZS84" s="126"/>
      <c r="IZT84" s="126"/>
      <c r="IZU84" s="126"/>
      <c r="IZV84" s="126"/>
      <c r="IZW84" s="126"/>
      <c r="IZX84" s="126"/>
      <c r="IZY84" s="126"/>
      <c r="IZZ84" s="126"/>
      <c r="JAA84" s="126"/>
      <c r="JAB84" s="126"/>
      <c r="JAC84" s="126"/>
      <c r="JAD84" s="126"/>
      <c r="JAE84" s="126"/>
      <c r="JAF84" s="126"/>
      <c r="JAG84" s="126"/>
      <c r="JAH84" s="126"/>
      <c r="JAI84" s="126"/>
      <c r="JAJ84" s="126"/>
      <c r="JAK84" s="126"/>
      <c r="JAL84" s="126"/>
      <c r="JAM84" s="126"/>
      <c r="JAN84" s="126"/>
      <c r="JAO84" s="126"/>
      <c r="JAP84" s="126"/>
      <c r="JAQ84" s="126"/>
      <c r="JAR84" s="126"/>
      <c r="JAS84" s="126"/>
      <c r="JAT84" s="126"/>
      <c r="JAU84" s="126"/>
      <c r="JAV84" s="126"/>
      <c r="JAW84" s="126"/>
      <c r="JAX84" s="126"/>
      <c r="JAY84" s="126"/>
      <c r="JAZ84" s="126"/>
      <c r="JBA84" s="126"/>
      <c r="JBB84" s="126"/>
      <c r="JBC84" s="126"/>
      <c r="JBD84" s="126"/>
      <c r="JBE84" s="126"/>
      <c r="JBF84" s="126"/>
      <c r="JBG84" s="126"/>
      <c r="JBH84" s="126"/>
      <c r="JBI84" s="126"/>
      <c r="JBJ84" s="126"/>
      <c r="JBK84" s="126"/>
      <c r="JBL84" s="126"/>
      <c r="JBM84" s="126"/>
      <c r="JBN84" s="126"/>
      <c r="JBO84" s="126"/>
      <c r="JBP84" s="126"/>
      <c r="JBQ84" s="126"/>
      <c r="JBR84" s="126"/>
      <c r="JBS84" s="126"/>
      <c r="JBT84" s="126"/>
      <c r="JBU84" s="126"/>
      <c r="JBV84" s="126"/>
      <c r="JBW84" s="126"/>
      <c r="JBX84" s="126"/>
      <c r="JBY84" s="126"/>
      <c r="JBZ84" s="126"/>
      <c r="JCA84" s="126"/>
      <c r="JCB84" s="126"/>
      <c r="JCC84" s="126"/>
      <c r="JCD84" s="126"/>
      <c r="JCE84" s="126"/>
      <c r="JCF84" s="126"/>
      <c r="JCG84" s="126"/>
      <c r="JCH84" s="126"/>
      <c r="JCI84" s="126"/>
      <c r="JCJ84" s="126"/>
      <c r="JCK84" s="126"/>
      <c r="JCL84" s="126"/>
      <c r="JCM84" s="126"/>
      <c r="JCN84" s="126"/>
      <c r="JCO84" s="126"/>
      <c r="JCP84" s="126"/>
      <c r="JCQ84" s="126"/>
      <c r="JCR84" s="126"/>
      <c r="JCS84" s="126"/>
      <c r="JCT84" s="126"/>
      <c r="JCU84" s="126"/>
      <c r="JCV84" s="126"/>
      <c r="JCW84" s="126"/>
      <c r="JCX84" s="126"/>
      <c r="JCY84" s="126"/>
      <c r="JCZ84" s="126"/>
      <c r="JDA84" s="126"/>
      <c r="JDB84" s="126"/>
      <c r="JDC84" s="126"/>
      <c r="JDD84" s="126"/>
      <c r="JDE84" s="126"/>
      <c r="JDF84" s="126"/>
      <c r="JDG84" s="126"/>
      <c r="JDH84" s="126"/>
      <c r="JDI84" s="126"/>
      <c r="JDJ84" s="126"/>
      <c r="JDK84" s="126"/>
      <c r="JDL84" s="126"/>
      <c r="JDM84" s="126"/>
      <c r="JDN84" s="126"/>
      <c r="JDO84" s="126"/>
      <c r="JDP84" s="126"/>
      <c r="JDQ84" s="126"/>
      <c r="JDR84" s="126"/>
      <c r="JDS84" s="126"/>
      <c r="JDT84" s="126"/>
      <c r="JDU84" s="126"/>
      <c r="JDV84" s="126"/>
      <c r="JDW84" s="126"/>
      <c r="JDX84" s="126"/>
      <c r="JDY84" s="126"/>
      <c r="JDZ84" s="126"/>
      <c r="JEA84" s="126"/>
      <c r="JEB84" s="126"/>
      <c r="JEC84" s="126"/>
      <c r="JED84" s="126"/>
      <c r="JEE84" s="126"/>
      <c r="JEF84" s="126"/>
      <c r="JEG84" s="126"/>
      <c r="JEH84" s="126"/>
      <c r="JEI84" s="126"/>
      <c r="JEJ84" s="126"/>
      <c r="JEK84" s="126"/>
      <c r="JEL84" s="126"/>
      <c r="JEM84" s="126"/>
      <c r="JEN84" s="126"/>
      <c r="JEO84" s="126"/>
      <c r="JEP84" s="126"/>
      <c r="JEQ84" s="126"/>
      <c r="JER84" s="126"/>
      <c r="JES84" s="126"/>
      <c r="JET84" s="126"/>
      <c r="JEU84" s="126"/>
      <c r="JEV84" s="126"/>
      <c r="JEW84" s="126"/>
      <c r="JEX84" s="126"/>
      <c r="JEY84" s="126"/>
      <c r="JEZ84" s="126"/>
      <c r="JFA84" s="126"/>
      <c r="JFB84" s="126"/>
      <c r="JFC84" s="126"/>
      <c r="JFD84" s="126"/>
      <c r="JFE84" s="126"/>
      <c r="JFF84" s="126"/>
      <c r="JFG84" s="126"/>
      <c r="JFH84" s="126"/>
      <c r="JFI84" s="126"/>
      <c r="JFJ84" s="126"/>
      <c r="JFK84" s="126"/>
      <c r="JFL84" s="126"/>
      <c r="JFM84" s="126"/>
      <c r="JFN84" s="126"/>
      <c r="JFO84" s="126"/>
      <c r="JFP84" s="126"/>
      <c r="JFQ84" s="126"/>
      <c r="JFR84" s="126"/>
      <c r="JFS84" s="126"/>
      <c r="JFT84" s="126"/>
      <c r="JFU84" s="126"/>
      <c r="JFV84" s="126"/>
      <c r="JFW84" s="126"/>
      <c r="JFX84" s="126"/>
      <c r="JFY84" s="126"/>
      <c r="JFZ84" s="126"/>
      <c r="JGA84" s="126"/>
      <c r="JGB84" s="126"/>
      <c r="JGC84" s="126"/>
      <c r="JGD84" s="126"/>
      <c r="JGE84" s="126"/>
      <c r="JGF84" s="126"/>
      <c r="JGG84" s="126"/>
      <c r="JGH84" s="126"/>
      <c r="JGI84" s="126"/>
      <c r="JGJ84" s="126"/>
      <c r="JGK84" s="126"/>
      <c r="JGL84" s="126"/>
      <c r="JGM84" s="126"/>
      <c r="JGN84" s="126"/>
      <c r="JGO84" s="126"/>
      <c r="JGP84" s="126"/>
      <c r="JGQ84" s="126"/>
      <c r="JGR84" s="126"/>
      <c r="JGS84" s="126"/>
      <c r="JGT84" s="126"/>
      <c r="JGU84" s="126"/>
      <c r="JGV84" s="126"/>
      <c r="JGW84" s="126"/>
      <c r="JGX84" s="126"/>
      <c r="JGY84" s="126"/>
      <c r="JGZ84" s="126"/>
      <c r="JHA84" s="126"/>
      <c r="JHB84" s="126"/>
      <c r="JHC84" s="126"/>
      <c r="JHD84" s="126"/>
      <c r="JHE84" s="126"/>
      <c r="JHF84" s="126"/>
      <c r="JHG84" s="126"/>
      <c r="JHH84" s="126"/>
      <c r="JHI84" s="126"/>
      <c r="JHJ84" s="126"/>
      <c r="JHK84" s="126"/>
      <c r="JHL84" s="126"/>
      <c r="JHM84" s="126"/>
      <c r="JHN84" s="126"/>
      <c r="JHO84" s="126"/>
      <c r="JHP84" s="126"/>
      <c r="JHQ84" s="126"/>
      <c r="JHR84" s="126"/>
      <c r="JHS84" s="126"/>
      <c r="JHT84" s="126"/>
      <c r="JHU84" s="126"/>
      <c r="JHV84" s="126"/>
      <c r="JHW84" s="126"/>
      <c r="JHX84" s="126"/>
      <c r="JHY84" s="126"/>
      <c r="JHZ84" s="126"/>
      <c r="JIA84" s="126"/>
      <c r="JIB84" s="126"/>
      <c r="JIC84" s="126"/>
      <c r="JID84" s="126"/>
      <c r="JIE84" s="126"/>
      <c r="JIF84" s="126"/>
      <c r="JIG84" s="126"/>
      <c r="JIH84" s="126"/>
      <c r="JII84" s="126"/>
      <c r="JIJ84" s="126"/>
      <c r="JIK84" s="126"/>
      <c r="JIL84" s="126"/>
      <c r="JIM84" s="126"/>
      <c r="JIN84" s="126"/>
      <c r="JIO84" s="126"/>
      <c r="JIP84" s="126"/>
      <c r="JIQ84" s="126"/>
      <c r="JIR84" s="126"/>
      <c r="JIS84" s="126"/>
      <c r="JIT84" s="126"/>
      <c r="JIU84" s="126"/>
      <c r="JIV84" s="126"/>
      <c r="JIW84" s="126"/>
      <c r="JIX84" s="126"/>
      <c r="JIY84" s="126"/>
      <c r="JIZ84" s="126"/>
      <c r="JJA84" s="126"/>
      <c r="JJB84" s="126"/>
      <c r="JJC84" s="126"/>
      <c r="JJD84" s="126"/>
      <c r="JJE84" s="126"/>
      <c r="JJF84" s="126"/>
      <c r="JJG84" s="126"/>
      <c r="JJH84" s="126"/>
      <c r="JJI84" s="126"/>
      <c r="JJJ84" s="126"/>
      <c r="JJK84" s="126"/>
      <c r="JJL84" s="126"/>
      <c r="JJM84" s="126"/>
      <c r="JJN84" s="126"/>
      <c r="JJO84" s="126"/>
      <c r="JJP84" s="126"/>
      <c r="JJQ84" s="126"/>
      <c r="JJR84" s="126"/>
      <c r="JJS84" s="126"/>
      <c r="JJT84" s="126"/>
      <c r="JJU84" s="126"/>
      <c r="JJV84" s="126"/>
      <c r="JJW84" s="126"/>
      <c r="JJX84" s="126"/>
      <c r="JJY84" s="126"/>
      <c r="JJZ84" s="126"/>
      <c r="JKA84" s="126"/>
      <c r="JKB84" s="126"/>
      <c r="JKC84" s="126"/>
      <c r="JKD84" s="126"/>
      <c r="JKE84" s="126"/>
      <c r="JKF84" s="126"/>
      <c r="JKG84" s="126"/>
      <c r="JKH84" s="126"/>
      <c r="JKI84" s="126"/>
      <c r="JKJ84" s="126"/>
      <c r="JKK84" s="126"/>
      <c r="JKL84" s="126"/>
      <c r="JKM84" s="126"/>
      <c r="JKN84" s="126"/>
      <c r="JKO84" s="126"/>
      <c r="JKP84" s="126"/>
      <c r="JKQ84" s="126"/>
      <c r="JKR84" s="126"/>
      <c r="JKS84" s="126"/>
      <c r="JKT84" s="126"/>
      <c r="JKU84" s="126"/>
      <c r="JKV84" s="126"/>
      <c r="JKW84" s="126"/>
      <c r="JKX84" s="126"/>
      <c r="JKY84" s="126"/>
      <c r="JKZ84" s="126"/>
      <c r="JLA84" s="126"/>
      <c r="JLB84" s="126"/>
      <c r="JLC84" s="126"/>
      <c r="JLD84" s="126"/>
      <c r="JLE84" s="126"/>
      <c r="JLF84" s="126"/>
      <c r="JLG84" s="126"/>
      <c r="JLH84" s="126"/>
      <c r="JLI84" s="126"/>
      <c r="JLJ84" s="126"/>
      <c r="JLK84" s="126"/>
      <c r="JLL84" s="126"/>
      <c r="JLM84" s="126"/>
      <c r="JLN84" s="126"/>
      <c r="JLO84" s="126"/>
      <c r="JLP84" s="126"/>
      <c r="JLQ84" s="126"/>
      <c r="JLR84" s="126"/>
      <c r="JLS84" s="126"/>
      <c r="JLT84" s="126"/>
      <c r="JLU84" s="126"/>
      <c r="JLV84" s="126"/>
      <c r="JLW84" s="126"/>
      <c r="JLX84" s="126"/>
      <c r="JLY84" s="126"/>
      <c r="JLZ84" s="126"/>
      <c r="JMA84" s="126"/>
      <c r="JMB84" s="126"/>
      <c r="JMC84" s="126"/>
      <c r="JMD84" s="126"/>
      <c r="JME84" s="126"/>
      <c r="JMF84" s="126"/>
      <c r="JMG84" s="126"/>
      <c r="JMH84" s="126"/>
      <c r="JMI84" s="126"/>
      <c r="JMJ84" s="126"/>
      <c r="JMK84" s="126"/>
      <c r="JML84" s="126"/>
      <c r="JMM84" s="126"/>
      <c r="JMN84" s="126"/>
      <c r="JMO84" s="126"/>
      <c r="JMP84" s="126"/>
      <c r="JMQ84" s="126"/>
      <c r="JMR84" s="126"/>
      <c r="JMS84" s="126"/>
      <c r="JMT84" s="126"/>
      <c r="JMU84" s="126"/>
      <c r="JMV84" s="126"/>
      <c r="JMW84" s="126"/>
      <c r="JMX84" s="126"/>
      <c r="JMY84" s="126"/>
      <c r="JMZ84" s="126"/>
      <c r="JNA84" s="126"/>
      <c r="JNB84" s="126"/>
      <c r="JNC84" s="126"/>
      <c r="JND84" s="126"/>
      <c r="JNE84" s="126"/>
      <c r="JNF84" s="126"/>
      <c r="JNG84" s="126"/>
      <c r="JNH84" s="126"/>
      <c r="JNI84" s="126"/>
      <c r="JNJ84" s="126"/>
      <c r="JNK84" s="126"/>
      <c r="JNL84" s="126"/>
      <c r="JNM84" s="126"/>
      <c r="JNN84" s="126"/>
      <c r="JNO84" s="126"/>
      <c r="JNP84" s="126"/>
      <c r="JNQ84" s="126"/>
      <c r="JNR84" s="126"/>
      <c r="JNS84" s="126"/>
      <c r="JNT84" s="126"/>
      <c r="JNU84" s="126"/>
      <c r="JNV84" s="126"/>
      <c r="JNW84" s="126"/>
      <c r="JNX84" s="126"/>
      <c r="JNY84" s="126"/>
      <c r="JNZ84" s="126"/>
      <c r="JOA84" s="126"/>
      <c r="JOB84" s="126"/>
      <c r="JOC84" s="126"/>
      <c r="JOD84" s="126"/>
      <c r="JOE84" s="126"/>
      <c r="JOF84" s="126"/>
      <c r="JOG84" s="126"/>
      <c r="JOH84" s="126"/>
      <c r="JOI84" s="126"/>
      <c r="JOJ84" s="126"/>
      <c r="JOK84" s="126"/>
      <c r="JOL84" s="126"/>
      <c r="JOM84" s="126"/>
      <c r="JON84" s="126"/>
      <c r="JOO84" s="126"/>
      <c r="JOP84" s="126"/>
      <c r="JOQ84" s="126"/>
      <c r="JOR84" s="126"/>
      <c r="JOS84" s="126"/>
      <c r="JOT84" s="126"/>
      <c r="JOU84" s="126"/>
      <c r="JOV84" s="126"/>
      <c r="JOW84" s="126"/>
      <c r="JOX84" s="126"/>
      <c r="JOY84" s="126"/>
      <c r="JOZ84" s="126"/>
      <c r="JPA84" s="126"/>
      <c r="JPB84" s="126"/>
      <c r="JPC84" s="126"/>
      <c r="JPD84" s="126"/>
      <c r="JPE84" s="126"/>
      <c r="JPF84" s="126"/>
      <c r="JPG84" s="126"/>
      <c r="JPH84" s="126"/>
      <c r="JPI84" s="126"/>
      <c r="JPJ84" s="126"/>
      <c r="JPK84" s="126"/>
      <c r="JPL84" s="126"/>
      <c r="JPM84" s="126"/>
      <c r="JPN84" s="126"/>
      <c r="JPO84" s="126"/>
      <c r="JPP84" s="126"/>
      <c r="JPQ84" s="126"/>
      <c r="JPR84" s="126"/>
      <c r="JPS84" s="126"/>
      <c r="JPT84" s="126"/>
      <c r="JPU84" s="126"/>
      <c r="JPV84" s="126"/>
      <c r="JPW84" s="126"/>
      <c r="JPX84" s="126"/>
      <c r="JPY84" s="126"/>
      <c r="JPZ84" s="126"/>
      <c r="JQA84" s="126"/>
      <c r="JQB84" s="126"/>
      <c r="JQC84" s="126"/>
      <c r="JQD84" s="126"/>
      <c r="JQE84" s="126"/>
      <c r="JQF84" s="126"/>
      <c r="JQG84" s="126"/>
      <c r="JQH84" s="126"/>
      <c r="JQI84" s="126"/>
      <c r="JQJ84" s="126"/>
      <c r="JQK84" s="126"/>
      <c r="JQL84" s="126"/>
      <c r="JQM84" s="126"/>
      <c r="JQN84" s="126"/>
      <c r="JQO84" s="126"/>
      <c r="JQP84" s="126"/>
      <c r="JQQ84" s="126"/>
      <c r="JQR84" s="126"/>
      <c r="JQS84" s="126"/>
      <c r="JQT84" s="126"/>
      <c r="JQU84" s="126"/>
      <c r="JQV84" s="126"/>
      <c r="JQW84" s="126"/>
      <c r="JQX84" s="126"/>
      <c r="JQY84" s="126"/>
      <c r="JQZ84" s="126"/>
      <c r="JRA84" s="126"/>
      <c r="JRB84" s="126"/>
      <c r="JRC84" s="126"/>
      <c r="JRD84" s="126"/>
      <c r="JRE84" s="126"/>
      <c r="JRF84" s="126"/>
      <c r="JRG84" s="126"/>
      <c r="JRH84" s="126"/>
      <c r="JRI84" s="126"/>
      <c r="JRJ84" s="126"/>
      <c r="JRK84" s="126"/>
      <c r="JRL84" s="126"/>
      <c r="JRM84" s="126"/>
      <c r="JRN84" s="126"/>
      <c r="JRO84" s="126"/>
      <c r="JRP84" s="126"/>
      <c r="JRQ84" s="126"/>
      <c r="JRR84" s="126"/>
      <c r="JRS84" s="126"/>
      <c r="JRT84" s="126"/>
      <c r="JRU84" s="126"/>
      <c r="JRV84" s="126"/>
      <c r="JRW84" s="126"/>
      <c r="JRX84" s="126"/>
      <c r="JRY84" s="126"/>
      <c r="JRZ84" s="126"/>
      <c r="JSA84" s="126"/>
      <c r="JSB84" s="126"/>
      <c r="JSC84" s="126"/>
      <c r="JSD84" s="126"/>
      <c r="JSE84" s="126"/>
      <c r="JSF84" s="126"/>
      <c r="JSG84" s="126"/>
      <c r="JSH84" s="126"/>
      <c r="JSI84" s="126"/>
      <c r="JSJ84" s="126"/>
      <c r="JSK84" s="126"/>
      <c r="JSL84" s="126"/>
      <c r="JSM84" s="126"/>
      <c r="JSN84" s="126"/>
      <c r="JSO84" s="126"/>
      <c r="JSP84" s="126"/>
      <c r="JSQ84" s="126"/>
      <c r="JSR84" s="126"/>
      <c r="JSS84" s="126"/>
      <c r="JST84" s="126"/>
      <c r="JSU84" s="126"/>
      <c r="JSV84" s="126"/>
      <c r="JSW84" s="126"/>
      <c r="JSX84" s="126"/>
      <c r="JSY84" s="126"/>
      <c r="JSZ84" s="126"/>
      <c r="JTA84" s="126"/>
      <c r="JTB84" s="126"/>
      <c r="JTC84" s="126"/>
      <c r="JTD84" s="126"/>
      <c r="JTE84" s="126"/>
      <c r="JTF84" s="126"/>
      <c r="JTG84" s="126"/>
      <c r="JTH84" s="126"/>
      <c r="JTI84" s="126"/>
      <c r="JTJ84" s="126"/>
      <c r="JTK84" s="126"/>
      <c r="JTL84" s="126"/>
      <c r="JTM84" s="126"/>
      <c r="JTN84" s="126"/>
      <c r="JTO84" s="126"/>
      <c r="JTP84" s="126"/>
      <c r="JTQ84" s="126"/>
      <c r="JTR84" s="126"/>
      <c r="JTS84" s="126"/>
      <c r="JTT84" s="126"/>
      <c r="JTU84" s="126"/>
      <c r="JTV84" s="126"/>
      <c r="JTW84" s="126"/>
      <c r="JTX84" s="126"/>
      <c r="JTY84" s="126"/>
      <c r="JTZ84" s="126"/>
      <c r="JUA84" s="126"/>
      <c r="JUB84" s="126"/>
      <c r="JUC84" s="126"/>
      <c r="JUD84" s="126"/>
      <c r="JUE84" s="126"/>
      <c r="JUF84" s="126"/>
      <c r="JUG84" s="126"/>
      <c r="JUH84" s="126"/>
      <c r="JUI84" s="126"/>
      <c r="JUJ84" s="126"/>
      <c r="JUK84" s="126"/>
      <c r="JUL84" s="126"/>
      <c r="JUM84" s="126"/>
      <c r="JUN84" s="126"/>
      <c r="JUO84" s="126"/>
      <c r="JUP84" s="126"/>
      <c r="JUQ84" s="126"/>
      <c r="JUR84" s="126"/>
      <c r="JUS84" s="126"/>
      <c r="JUT84" s="126"/>
      <c r="JUU84" s="126"/>
      <c r="JUV84" s="126"/>
      <c r="JUW84" s="126"/>
      <c r="JUX84" s="126"/>
      <c r="JUY84" s="126"/>
      <c r="JUZ84" s="126"/>
      <c r="JVA84" s="126"/>
      <c r="JVB84" s="126"/>
      <c r="JVC84" s="126"/>
      <c r="JVD84" s="126"/>
      <c r="JVE84" s="126"/>
      <c r="JVF84" s="126"/>
      <c r="JVG84" s="126"/>
      <c r="JVH84" s="126"/>
      <c r="JVI84" s="126"/>
      <c r="JVJ84" s="126"/>
      <c r="JVK84" s="126"/>
      <c r="JVL84" s="126"/>
      <c r="JVM84" s="126"/>
      <c r="JVN84" s="126"/>
      <c r="JVO84" s="126"/>
      <c r="JVP84" s="126"/>
      <c r="JVQ84" s="126"/>
      <c r="JVR84" s="126"/>
      <c r="JVS84" s="126"/>
      <c r="JVT84" s="126"/>
      <c r="JVU84" s="126"/>
      <c r="JVV84" s="126"/>
      <c r="JVW84" s="126"/>
      <c r="JVX84" s="126"/>
      <c r="JVY84" s="126"/>
      <c r="JVZ84" s="126"/>
      <c r="JWA84" s="126"/>
      <c r="JWB84" s="126"/>
      <c r="JWC84" s="126"/>
      <c r="JWD84" s="126"/>
      <c r="JWE84" s="126"/>
      <c r="JWF84" s="126"/>
      <c r="JWG84" s="126"/>
      <c r="JWH84" s="126"/>
      <c r="JWI84" s="126"/>
      <c r="JWJ84" s="126"/>
      <c r="JWK84" s="126"/>
      <c r="JWL84" s="126"/>
      <c r="JWM84" s="126"/>
      <c r="JWN84" s="126"/>
      <c r="JWO84" s="126"/>
      <c r="JWP84" s="126"/>
      <c r="JWQ84" s="126"/>
      <c r="JWR84" s="126"/>
      <c r="JWS84" s="126"/>
      <c r="JWT84" s="126"/>
      <c r="JWU84" s="126"/>
      <c r="JWV84" s="126"/>
      <c r="JWW84" s="126"/>
      <c r="JWX84" s="126"/>
      <c r="JWY84" s="126"/>
      <c r="JWZ84" s="126"/>
      <c r="JXA84" s="126"/>
      <c r="JXB84" s="126"/>
      <c r="JXC84" s="126"/>
      <c r="JXD84" s="126"/>
      <c r="JXE84" s="126"/>
      <c r="JXF84" s="126"/>
      <c r="JXG84" s="126"/>
      <c r="JXH84" s="126"/>
      <c r="JXI84" s="126"/>
      <c r="JXJ84" s="126"/>
      <c r="JXK84" s="126"/>
      <c r="JXL84" s="126"/>
      <c r="JXM84" s="126"/>
      <c r="JXN84" s="126"/>
      <c r="JXO84" s="126"/>
      <c r="JXP84" s="126"/>
      <c r="JXQ84" s="126"/>
      <c r="JXR84" s="126"/>
      <c r="JXS84" s="126"/>
      <c r="JXT84" s="126"/>
      <c r="JXU84" s="126"/>
      <c r="JXV84" s="126"/>
      <c r="JXW84" s="126"/>
      <c r="JXX84" s="126"/>
      <c r="JXY84" s="126"/>
      <c r="JXZ84" s="126"/>
      <c r="JYA84" s="126"/>
      <c r="JYB84" s="126"/>
      <c r="JYC84" s="126"/>
      <c r="JYD84" s="126"/>
      <c r="JYE84" s="126"/>
      <c r="JYF84" s="126"/>
      <c r="JYG84" s="126"/>
      <c r="JYH84" s="126"/>
      <c r="JYI84" s="126"/>
      <c r="JYJ84" s="126"/>
      <c r="JYK84" s="126"/>
      <c r="JYL84" s="126"/>
      <c r="JYM84" s="126"/>
      <c r="JYN84" s="126"/>
      <c r="JYO84" s="126"/>
      <c r="JYP84" s="126"/>
      <c r="JYQ84" s="126"/>
      <c r="JYR84" s="126"/>
      <c r="JYS84" s="126"/>
      <c r="JYT84" s="126"/>
      <c r="JYU84" s="126"/>
      <c r="JYV84" s="126"/>
      <c r="JYW84" s="126"/>
      <c r="JYX84" s="126"/>
      <c r="JYY84" s="126"/>
      <c r="JYZ84" s="126"/>
      <c r="JZA84" s="126"/>
      <c r="JZB84" s="126"/>
      <c r="JZC84" s="126"/>
      <c r="JZD84" s="126"/>
      <c r="JZE84" s="126"/>
      <c r="JZF84" s="126"/>
      <c r="JZG84" s="126"/>
      <c r="JZH84" s="126"/>
      <c r="JZI84" s="126"/>
      <c r="JZJ84" s="126"/>
      <c r="JZK84" s="126"/>
      <c r="JZL84" s="126"/>
      <c r="JZM84" s="126"/>
      <c r="JZN84" s="126"/>
      <c r="JZO84" s="126"/>
      <c r="JZP84" s="126"/>
      <c r="JZQ84" s="126"/>
      <c r="JZR84" s="126"/>
      <c r="JZS84" s="126"/>
      <c r="JZT84" s="126"/>
      <c r="JZU84" s="126"/>
      <c r="JZV84" s="126"/>
      <c r="JZW84" s="126"/>
      <c r="JZX84" s="126"/>
      <c r="JZY84" s="126"/>
      <c r="JZZ84" s="126"/>
      <c r="KAA84" s="126"/>
      <c r="KAB84" s="126"/>
      <c r="KAC84" s="126"/>
      <c r="KAD84" s="126"/>
      <c r="KAE84" s="126"/>
      <c r="KAF84" s="126"/>
      <c r="KAG84" s="126"/>
      <c r="KAH84" s="126"/>
      <c r="KAI84" s="126"/>
      <c r="KAJ84" s="126"/>
      <c r="KAK84" s="126"/>
      <c r="KAL84" s="126"/>
      <c r="KAM84" s="126"/>
      <c r="KAN84" s="126"/>
      <c r="KAO84" s="126"/>
      <c r="KAP84" s="126"/>
      <c r="KAQ84" s="126"/>
      <c r="KAR84" s="126"/>
      <c r="KAS84" s="126"/>
      <c r="KAT84" s="126"/>
      <c r="KAU84" s="126"/>
      <c r="KAV84" s="126"/>
      <c r="KAW84" s="126"/>
      <c r="KAX84" s="126"/>
      <c r="KAY84" s="126"/>
      <c r="KAZ84" s="126"/>
      <c r="KBA84" s="126"/>
      <c r="KBB84" s="126"/>
      <c r="KBC84" s="126"/>
      <c r="KBD84" s="126"/>
      <c r="KBE84" s="126"/>
      <c r="KBF84" s="126"/>
      <c r="KBG84" s="126"/>
      <c r="KBH84" s="126"/>
      <c r="KBI84" s="126"/>
      <c r="KBJ84" s="126"/>
      <c r="KBK84" s="126"/>
      <c r="KBL84" s="126"/>
      <c r="KBM84" s="126"/>
      <c r="KBN84" s="126"/>
      <c r="KBO84" s="126"/>
      <c r="KBP84" s="126"/>
      <c r="KBQ84" s="126"/>
      <c r="KBR84" s="126"/>
      <c r="KBS84" s="126"/>
      <c r="KBT84" s="126"/>
      <c r="KBU84" s="126"/>
      <c r="KBV84" s="126"/>
      <c r="KBW84" s="126"/>
      <c r="KBX84" s="126"/>
      <c r="KBY84" s="126"/>
      <c r="KBZ84" s="126"/>
      <c r="KCA84" s="126"/>
      <c r="KCB84" s="126"/>
      <c r="KCC84" s="126"/>
      <c r="KCD84" s="126"/>
      <c r="KCE84" s="126"/>
      <c r="KCF84" s="126"/>
      <c r="KCG84" s="126"/>
      <c r="KCH84" s="126"/>
      <c r="KCI84" s="126"/>
      <c r="KCJ84" s="126"/>
      <c r="KCK84" s="126"/>
      <c r="KCL84" s="126"/>
      <c r="KCM84" s="126"/>
      <c r="KCN84" s="126"/>
      <c r="KCO84" s="126"/>
      <c r="KCP84" s="126"/>
      <c r="KCQ84" s="126"/>
      <c r="KCR84" s="126"/>
      <c r="KCS84" s="126"/>
      <c r="KCT84" s="126"/>
      <c r="KCU84" s="126"/>
      <c r="KCV84" s="126"/>
      <c r="KCW84" s="126"/>
      <c r="KCX84" s="126"/>
      <c r="KCY84" s="126"/>
      <c r="KCZ84" s="126"/>
      <c r="KDA84" s="126"/>
      <c r="KDB84" s="126"/>
      <c r="KDC84" s="126"/>
      <c r="KDD84" s="126"/>
      <c r="KDE84" s="126"/>
      <c r="KDF84" s="126"/>
      <c r="KDG84" s="126"/>
      <c r="KDH84" s="126"/>
      <c r="KDI84" s="126"/>
      <c r="KDJ84" s="126"/>
      <c r="KDK84" s="126"/>
      <c r="KDL84" s="126"/>
      <c r="KDM84" s="126"/>
      <c r="KDN84" s="126"/>
      <c r="KDO84" s="126"/>
      <c r="KDP84" s="126"/>
      <c r="KDQ84" s="126"/>
      <c r="KDR84" s="126"/>
      <c r="KDS84" s="126"/>
      <c r="KDT84" s="126"/>
      <c r="KDU84" s="126"/>
      <c r="KDV84" s="126"/>
      <c r="KDW84" s="126"/>
      <c r="KDX84" s="126"/>
      <c r="KDY84" s="126"/>
      <c r="KDZ84" s="126"/>
      <c r="KEA84" s="126"/>
      <c r="KEB84" s="126"/>
      <c r="KEC84" s="126"/>
      <c r="KED84" s="126"/>
      <c r="KEE84" s="126"/>
      <c r="KEF84" s="126"/>
      <c r="KEG84" s="126"/>
      <c r="KEH84" s="126"/>
      <c r="KEI84" s="126"/>
      <c r="KEJ84" s="126"/>
      <c r="KEK84" s="126"/>
      <c r="KEL84" s="126"/>
      <c r="KEM84" s="126"/>
      <c r="KEN84" s="126"/>
      <c r="KEO84" s="126"/>
      <c r="KEP84" s="126"/>
      <c r="KEQ84" s="126"/>
      <c r="KER84" s="126"/>
      <c r="KES84" s="126"/>
      <c r="KET84" s="126"/>
      <c r="KEU84" s="126"/>
      <c r="KEV84" s="126"/>
      <c r="KEW84" s="126"/>
      <c r="KEX84" s="126"/>
      <c r="KEY84" s="126"/>
      <c r="KEZ84" s="126"/>
      <c r="KFA84" s="126"/>
      <c r="KFB84" s="126"/>
      <c r="KFC84" s="126"/>
      <c r="KFD84" s="126"/>
      <c r="KFE84" s="126"/>
      <c r="KFF84" s="126"/>
      <c r="KFG84" s="126"/>
      <c r="KFH84" s="126"/>
      <c r="KFI84" s="126"/>
      <c r="KFJ84" s="126"/>
      <c r="KFK84" s="126"/>
      <c r="KFL84" s="126"/>
      <c r="KFM84" s="126"/>
      <c r="KFN84" s="126"/>
      <c r="KFO84" s="126"/>
      <c r="KFP84" s="126"/>
      <c r="KFQ84" s="126"/>
      <c r="KFR84" s="126"/>
      <c r="KFS84" s="126"/>
      <c r="KFT84" s="126"/>
      <c r="KFU84" s="126"/>
      <c r="KFV84" s="126"/>
      <c r="KFW84" s="126"/>
      <c r="KFX84" s="126"/>
      <c r="KFY84" s="126"/>
      <c r="KFZ84" s="126"/>
      <c r="KGA84" s="126"/>
      <c r="KGB84" s="126"/>
      <c r="KGC84" s="126"/>
      <c r="KGD84" s="126"/>
      <c r="KGE84" s="126"/>
      <c r="KGF84" s="126"/>
      <c r="KGG84" s="126"/>
      <c r="KGH84" s="126"/>
      <c r="KGI84" s="126"/>
      <c r="KGJ84" s="126"/>
      <c r="KGK84" s="126"/>
      <c r="KGL84" s="126"/>
      <c r="KGM84" s="126"/>
      <c r="KGN84" s="126"/>
      <c r="KGO84" s="126"/>
      <c r="KGP84" s="126"/>
      <c r="KGQ84" s="126"/>
      <c r="KGR84" s="126"/>
      <c r="KGS84" s="126"/>
      <c r="KGT84" s="126"/>
      <c r="KGU84" s="126"/>
      <c r="KGV84" s="126"/>
      <c r="KGW84" s="126"/>
      <c r="KGX84" s="126"/>
      <c r="KGY84" s="126"/>
      <c r="KGZ84" s="126"/>
      <c r="KHA84" s="126"/>
      <c r="KHB84" s="126"/>
      <c r="KHC84" s="126"/>
      <c r="KHD84" s="126"/>
      <c r="KHE84" s="126"/>
      <c r="KHF84" s="126"/>
      <c r="KHG84" s="126"/>
      <c r="KHH84" s="126"/>
      <c r="KHI84" s="126"/>
      <c r="KHJ84" s="126"/>
      <c r="KHK84" s="126"/>
      <c r="KHL84" s="126"/>
      <c r="KHM84" s="126"/>
      <c r="KHN84" s="126"/>
      <c r="KHO84" s="126"/>
      <c r="KHP84" s="126"/>
      <c r="KHQ84" s="126"/>
      <c r="KHR84" s="126"/>
      <c r="KHS84" s="126"/>
      <c r="KHT84" s="126"/>
      <c r="KHU84" s="126"/>
      <c r="KHV84" s="126"/>
      <c r="KHW84" s="126"/>
      <c r="KHX84" s="126"/>
      <c r="KHY84" s="126"/>
      <c r="KHZ84" s="126"/>
      <c r="KIA84" s="126"/>
      <c r="KIB84" s="126"/>
      <c r="KIC84" s="126"/>
      <c r="KID84" s="126"/>
      <c r="KIE84" s="126"/>
      <c r="KIF84" s="126"/>
      <c r="KIG84" s="126"/>
      <c r="KIH84" s="126"/>
      <c r="KII84" s="126"/>
      <c r="KIJ84" s="126"/>
      <c r="KIK84" s="126"/>
      <c r="KIL84" s="126"/>
      <c r="KIM84" s="126"/>
      <c r="KIN84" s="126"/>
      <c r="KIO84" s="126"/>
      <c r="KIP84" s="126"/>
      <c r="KIQ84" s="126"/>
      <c r="KIR84" s="126"/>
      <c r="KIS84" s="126"/>
      <c r="KIT84" s="126"/>
      <c r="KIU84" s="126"/>
      <c r="KIV84" s="126"/>
      <c r="KIW84" s="126"/>
      <c r="KIX84" s="126"/>
      <c r="KIY84" s="126"/>
      <c r="KIZ84" s="126"/>
      <c r="KJA84" s="126"/>
      <c r="KJB84" s="126"/>
      <c r="KJC84" s="126"/>
      <c r="KJD84" s="126"/>
      <c r="KJE84" s="126"/>
      <c r="KJF84" s="126"/>
      <c r="KJG84" s="126"/>
      <c r="KJH84" s="126"/>
      <c r="KJI84" s="126"/>
      <c r="KJJ84" s="126"/>
      <c r="KJK84" s="126"/>
      <c r="KJL84" s="126"/>
      <c r="KJM84" s="126"/>
      <c r="KJN84" s="126"/>
      <c r="KJO84" s="126"/>
      <c r="KJP84" s="126"/>
      <c r="KJQ84" s="126"/>
      <c r="KJR84" s="126"/>
      <c r="KJS84" s="126"/>
      <c r="KJT84" s="126"/>
      <c r="KJU84" s="126"/>
      <c r="KJV84" s="126"/>
      <c r="KJW84" s="126"/>
      <c r="KJX84" s="126"/>
      <c r="KJY84" s="126"/>
      <c r="KJZ84" s="126"/>
      <c r="KKA84" s="126"/>
      <c r="KKB84" s="126"/>
      <c r="KKC84" s="126"/>
      <c r="KKD84" s="126"/>
      <c r="KKE84" s="126"/>
      <c r="KKF84" s="126"/>
      <c r="KKG84" s="126"/>
      <c r="KKH84" s="126"/>
      <c r="KKI84" s="126"/>
      <c r="KKJ84" s="126"/>
      <c r="KKK84" s="126"/>
      <c r="KKL84" s="126"/>
      <c r="KKM84" s="126"/>
      <c r="KKN84" s="126"/>
      <c r="KKO84" s="126"/>
      <c r="KKP84" s="126"/>
      <c r="KKQ84" s="126"/>
      <c r="KKR84" s="126"/>
      <c r="KKS84" s="126"/>
      <c r="KKT84" s="126"/>
      <c r="KKU84" s="126"/>
      <c r="KKV84" s="126"/>
      <c r="KKW84" s="126"/>
      <c r="KKX84" s="126"/>
      <c r="KKY84" s="126"/>
      <c r="KKZ84" s="126"/>
      <c r="KLA84" s="126"/>
      <c r="KLB84" s="126"/>
      <c r="KLC84" s="126"/>
      <c r="KLD84" s="126"/>
      <c r="KLE84" s="126"/>
      <c r="KLF84" s="126"/>
      <c r="KLG84" s="126"/>
      <c r="KLH84" s="126"/>
      <c r="KLI84" s="126"/>
      <c r="KLJ84" s="126"/>
      <c r="KLK84" s="126"/>
      <c r="KLL84" s="126"/>
      <c r="KLM84" s="126"/>
      <c r="KLN84" s="126"/>
      <c r="KLO84" s="126"/>
      <c r="KLP84" s="126"/>
      <c r="KLQ84" s="126"/>
      <c r="KLR84" s="126"/>
      <c r="KLS84" s="126"/>
      <c r="KLT84" s="126"/>
      <c r="KLU84" s="126"/>
      <c r="KLV84" s="126"/>
      <c r="KLW84" s="126"/>
      <c r="KLX84" s="126"/>
      <c r="KLY84" s="126"/>
      <c r="KLZ84" s="126"/>
      <c r="KMA84" s="126"/>
      <c r="KMB84" s="126"/>
      <c r="KMC84" s="126"/>
      <c r="KMD84" s="126"/>
      <c r="KME84" s="126"/>
      <c r="KMF84" s="126"/>
      <c r="KMG84" s="126"/>
      <c r="KMH84" s="126"/>
      <c r="KMI84" s="126"/>
      <c r="KMJ84" s="126"/>
      <c r="KMK84" s="126"/>
      <c r="KML84" s="126"/>
      <c r="KMM84" s="126"/>
      <c r="KMN84" s="126"/>
      <c r="KMO84" s="126"/>
      <c r="KMP84" s="126"/>
      <c r="KMQ84" s="126"/>
      <c r="KMR84" s="126"/>
      <c r="KMS84" s="126"/>
      <c r="KMT84" s="126"/>
      <c r="KMU84" s="126"/>
      <c r="KMV84" s="126"/>
      <c r="KMW84" s="126"/>
      <c r="KMX84" s="126"/>
      <c r="KMY84" s="126"/>
      <c r="KMZ84" s="126"/>
      <c r="KNA84" s="126"/>
      <c r="KNB84" s="126"/>
      <c r="KNC84" s="126"/>
      <c r="KND84" s="126"/>
      <c r="KNE84" s="126"/>
      <c r="KNF84" s="126"/>
      <c r="KNG84" s="126"/>
      <c r="KNH84" s="126"/>
      <c r="KNI84" s="126"/>
      <c r="KNJ84" s="126"/>
      <c r="KNK84" s="126"/>
      <c r="KNL84" s="126"/>
      <c r="KNM84" s="126"/>
      <c r="KNN84" s="126"/>
      <c r="KNO84" s="126"/>
      <c r="KNP84" s="126"/>
      <c r="KNQ84" s="126"/>
      <c r="KNR84" s="126"/>
      <c r="KNS84" s="126"/>
      <c r="KNT84" s="126"/>
      <c r="KNU84" s="126"/>
      <c r="KNV84" s="126"/>
      <c r="KNW84" s="126"/>
      <c r="KNX84" s="126"/>
      <c r="KNY84" s="126"/>
      <c r="KNZ84" s="126"/>
      <c r="KOA84" s="126"/>
      <c r="KOB84" s="126"/>
      <c r="KOC84" s="126"/>
      <c r="KOD84" s="126"/>
      <c r="KOE84" s="126"/>
      <c r="KOF84" s="126"/>
      <c r="KOG84" s="126"/>
      <c r="KOH84" s="126"/>
      <c r="KOI84" s="126"/>
      <c r="KOJ84" s="126"/>
      <c r="KOK84" s="126"/>
      <c r="KOL84" s="126"/>
      <c r="KOM84" s="126"/>
      <c r="KON84" s="126"/>
      <c r="KOO84" s="126"/>
      <c r="KOP84" s="126"/>
      <c r="KOQ84" s="126"/>
      <c r="KOR84" s="126"/>
      <c r="KOS84" s="126"/>
      <c r="KOT84" s="126"/>
      <c r="KOU84" s="126"/>
      <c r="KOV84" s="126"/>
      <c r="KOW84" s="126"/>
      <c r="KOX84" s="126"/>
      <c r="KOY84" s="126"/>
      <c r="KOZ84" s="126"/>
      <c r="KPA84" s="126"/>
      <c r="KPB84" s="126"/>
      <c r="KPC84" s="126"/>
      <c r="KPD84" s="126"/>
      <c r="KPE84" s="126"/>
      <c r="KPF84" s="126"/>
      <c r="KPG84" s="126"/>
      <c r="KPH84" s="126"/>
      <c r="KPI84" s="126"/>
      <c r="KPJ84" s="126"/>
      <c r="KPK84" s="126"/>
      <c r="KPL84" s="126"/>
      <c r="KPM84" s="126"/>
      <c r="KPN84" s="126"/>
      <c r="KPO84" s="126"/>
      <c r="KPP84" s="126"/>
      <c r="KPQ84" s="126"/>
      <c r="KPR84" s="126"/>
      <c r="KPS84" s="126"/>
      <c r="KPT84" s="126"/>
      <c r="KPU84" s="126"/>
      <c r="KPV84" s="126"/>
      <c r="KPW84" s="126"/>
      <c r="KPX84" s="126"/>
      <c r="KPY84" s="126"/>
      <c r="KPZ84" s="126"/>
      <c r="KQA84" s="126"/>
      <c r="KQB84" s="126"/>
      <c r="KQC84" s="126"/>
      <c r="KQD84" s="126"/>
      <c r="KQE84" s="126"/>
      <c r="KQF84" s="126"/>
      <c r="KQG84" s="126"/>
      <c r="KQH84" s="126"/>
      <c r="KQI84" s="126"/>
      <c r="KQJ84" s="126"/>
      <c r="KQK84" s="126"/>
      <c r="KQL84" s="126"/>
      <c r="KQM84" s="126"/>
      <c r="KQN84" s="126"/>
      <c r="KQO84" s="126"/>
      <c r="KQP84" s="126"/>
      <c r="KQQ84" s="126"/>
      <c r="KQR84" s="126"/>
      <c r="KQS84" s="126"/>
      <c r="KQT84" s="126"/>
      <c r="KQU84" s="126"/>
      <c r="KQV84" s="126"/>
      <c r="KQW84" s="126"/>
      <c r="KQX84" s="126"/>
      <c r="KQY84" s="126"/>
      <c r="KQZ84" s="126"/>
      <c r="KRA84" s="126"/>
      <c r="KRB84" s="126"/>
      <c r="KRC84" s="126"/>
      <c r="KRD84" s="126"/>
      <c r="KRE84" s="126"/>
      <c r="KRF84" s="126"/>
      <c r="KRG84" s="126"/>
      <c r="KRH84" s="126"/>
      <c r="KRI84" s="126"/>
      <c r="KRJ84" s="126"/>
      <c r="KRK84" s="126"/>
      <c r="KRL84" s="126"/>
      <c r="KRM84" s="126"/>
      <c r="KRN84" s="126"/>
      <c r="KRO84" s="126"/>
      <c r="KRP84" s="126"/>
      <c r="KRQ84" s="126"/>
      <c r="KRR84" s="126"/>
      <c r="KRS84" s="126"/>
      <c r="KRT84" s="126"/>
      <c r="KRU84" s="126"/>
      <c r="KRV84" s="126"/>
      <c r="KRW84" s="126"/>
      <c r="KRX84" s="126"/>
      <c r="KRY84" s="126"/>
      <c r="KRZ84" s="126"/>
      <c r="KSA84" s="126"/>
      <c r="KSB84" s="126"/>
      <c r="KSC84" s="126"/>
      <c r="KSD84" s="126"/>
      <c r="KSE84" s="126"/>
      <c r="KSF84" s="126"/>
      <c r="KSG84" s="126"/>
      <c r="KSH84" s="126"/>
      <c r="KSI84" s="126"/>
      <c r="KSJ84" s="126"/>
      <c r="KSK84" s="126"/>
      <c r="KSL84" s="126"/>
      <c r="KSM84" s="126"/>
      <c r="KSN84" s="126"/>
      <c r="KSO84" s="126"/>
      <c r="KSP84" s="126"/>
      <c r="KSQ84" s="126"/>
      <c r="KSR84" s="126"/>
      <c r="KSS84" s="126"/>
      <c r="KST84" s="126"/>
      <c r="KSU84" s="126"/>
      <c r="KSV84" s="126"/>
      <c r="KSW84" s="126"/>
      <c r="KSX84" s="126"/>
      <c r="KSY84" s="126"/>
      <c r="KSZ84" s="126"/>
      <c r="KTA84" s="126"/>
      <c r="KTB84" s="126"/>
      <c r="KTC84" s="126"/>
      <c r="KTD84" s="126"/>
      <c r="KTE84" s="126"/>
      <c r="KTF84" s="126"/>
      <c r="KTG84" s="126"/>
      <c r="KTH84" s="126"/>
      <c r="KTI84" s="126"/>
      <c r="KTJ84" s="126"/>
      <c r="KTK84" s="126"/>
      <c r="KTL84" s="126"/>
      <c r="KTM84" s="126"/>
      <c r="KTN84" s="126"/>
      <c r="KTO84" s="126"/>
      <c r="KTP84" s="126"/>
      <c r="KTQ84" s="126"/>
      <c r="KTR84" s="126"/>
      <c r="KTS84" s="126"/>
      <c r="KTT84" s="126"/>
      <c r="KTU84" s="126"/>
      <c r="KTV84" s="126"/>
      <c r="KTW84" s="126"/>
      <c r="KTX84" s="126"/>
      <c r="KTY84" s="126"/>
      <c r="KTZ84" s="126"/>
      <c r="KUA84" s="126"/>
      <c r="KUB84" s="126"/>
      <c r="KUC84" s="126"/>
      <c r="KUD84" s="126"/>
      <c r="KUE84" s="126"/>
      <c r="KUF84" s="126"/>
      <c r="KUG84" s="126"/>
      <c r="KUH84" s="126"/>
      <c r="KUI84" s="126"/>
      <c r="KUJ84" s="126"/>
      <c r="KUK84" s="126"/>
      <c r="KUL84" s="126"/>
      <c r="KUM84" s="126"/>
      <c r="KUN84" s="126"/>
      <c r="KUO84" s="126"/>
      <c r="KUP84" s="126"/>
      <c r="KUQ84" s="126"/>
      <c r="KUR84" s="126"/>
      <c r="KUS84" s="126"/>
      <c r="KUT84" s="126"/>
      <c r="KUU84" s="126"/>
      <c r="KUV84" s="126"/>
      <c r="KUW84" s="126"/>
      <c r="KUX84" s="126"/>
      <c r="KUY84" s="126"/>
      <c r="KUZ84" s="126"/>
      <c r="KVA84" s="126"/>
      <c r="KVB84" s="126"/>
      <c r="KVC84" s="126"/>
      <c r="KVD84" s="126"/>
      <c r="KVE84" s="126"/>
      <c r="KVF84" s="126"/>
      <c r="KVG84" s="126"/>
      <c r="KVH84" s="126"/>
      <c r="KVI84" s="126"/>
      <c r="KVJ84" s="126"/>
      <c r="KVK84" s="126"/>
      <c r="KVL84" s="126"/>
      <c r="KVM84" s="126"/>
      <c r="KVN84" s="126"/>
      <c r="KVO84" s="126"/>
      <c r="KVP84" s="126"/>
      <c r="KVQ84" s="126"/>
      <c r="KVR84" s="126"/>
      <c r="KVS84" s="126"/>
      <c r="KVT84" s="126"/>
      <c r="KVU84" s="126"/>
      <c r="KVV84" s="126"/>
      <c r="KVW84" s="126"/>
      <c r="KVX84" s="126"/>
      <c r="KVY84" s="126"/>
      <c r="KVZ84" s="126"/>
      <c r="KWA84" s="126"/>
      <c r="KWB84" s="126"/>
      <c r="KWC84" s="126"/>
      <c r="KWD84" s="126"/>
      <c r="KWE84" s="126"/>
      <c r="KWF84" s="126"/>
      <c r="KWG84" s="126"/>
      <c r="KWH84" s="126"/>
      <c r="KWI84" s="126"/>
      <c r="KWJ84" s="126"/>
      <c r="KWK84" s="126"/>
      <c r="KWL84" s="126"/>
      <c r="KWM84" s="126"/>
      <c r="KWN84" s="126"/>
      <c r="KWO84" s="126"/>
      <c r="KWP84" s="126"/>
      <c r="KWQ84" s="126"/>
      <c r="KWR84" s="126"/>
      <c r="KWS84" s="126"/>
      <c r="KWT84" s="126"/>
      <c r="KWU84" s="126"/>
      <c r="KWV84" s="126"/>
      <c r="KWW84" s="126"/>
      <c r="KWX84" s="126"/>
      <c r="KWY84" s="126"/>
      <c r="KWZ84" s="126"/>
      <c r="KXA84" s="126"/>
      <c r="KXB84" s="126"/>
      <c r="KXC84" s="126"/>
      <c r="KXD84" s="126"/>
      <c r="KXE84" s="126"/>
      <c r="KXF84" s="126"/>
      <c r="KXG84" s="126"/>
      <c r="KXH84" s="126"/>
      <c r="KXI84" s="126"/>
      <c r="KXJ84" s="126"/>
      <c r="KXK84" s="126"/>
      <c r="KXL84" s="126"/>
      <c r="KXM84" s="126"/>
      <c r="KXN84" s="126"/>
      <c r="KXO84" s="126"/>
      <c r="KXP84" s="126"/>
      <c r="KXQ84" s="126"/>
      <c r="KXR84" s="126"/>
      <c r="KXS84" s="126"/>
      <c r="KXT84" s="126"/>
      <c r="KXU84" s="126"/>
      <c r="KXV84" s="126"/>
      <c r="KXW84" s="126"/>
      <c r="KXX84" s="126"/>
      <c r="KXY84" s="126"/>
      <c r="KXZ84" s="126"/>
      <c r="KYA84" s="126"/>
      <c r="KYB84" s="126"/>
      <c r="KYC84" s="126"/>
      <c r="KYD84" s="126"/>
      <c r="KYE84" s="126"/>
      <c r="KYF84" s="126"/>
      <c r="KYG84" s="126"/>
      <c r="KYH84" s="126"/>
      <c r="KYI84" s="126"/>
      <c r="KYJ84" s="126"/>
      <c r="KYK84" s="126"/>
      <c r="KYL84" s="126"/>
      <c r="KYM84" s="126"/>
      <c r="KYN84" s="126"/>
      <c r="KYO84" s="126"/>
      <c r="KYP84" s="126"/>
      <c r="KYQ84" s="126"/>
      <c r="KYR84" s="126"/>
      <c r="KYS84" s="126"/>
      <c r="KYT84" s="126"/>
      <c r="KYU84" s="126"/>
      <c r="KYV84" s="126"/>
      <c r="KYW84" s="126"/>
      <c r="KYX84" s="126"/>
      <c r="KYY84" s="126"/>
      <c r="KYZ84" s="126"/>
      <c r="KZA84" s="126"/>
      <c r="KZB84" s="126"/>
      <c r="KZC84" s="126"/>
      <c r="KZD84" s="126"/>
      <c r="KZE84" s="126"/>
      <c r="KZF84" s="126"/>
      <c r="KZG84" s="126"/>
      <c r="KZH84" s="126"/>
      <c r="KZI84" s="126"/>
      <c r="KZJ84" s="126"/>
      <c r="KZK84" s="126"/>
      <c r="KZL84" s="126"/>
      <c r="KZM84" s="126"/>
      <c r="KZN84" s="126"/>
      <c r="KZO84" s="126"/>
      <c r="KZP84" s="126"/>
      <c r="KZQ84" s="126"/>
      <c r="KZR84" s="126"/>
      <c r="KZS84" s="126"/>
      <c r="KZT84" s="126"/>
      <c r="KZU84" s="126"/>
      <c r="KZV84" s="126"/>
      <c r="KZW84" s="126"/>
      <c r="KZX84" s="126"/>
      <c r="KZY84" s="126"/>
      <c r="KZZ84" s="126"/>
      <c r="LAA84" s="126"/>
      <c r="LAB84" s="126"/>
      <c r="LAC84" s="126"/>
      <c r="LAD84" s="126"/>
      <c r="LAE84" s="126"/>
      <c r="LAF84" s="126"/>
      <c r="LAG84" s="126"/>
      <c r="LAH84" s="126"/>
      <c r="LAI84" s="126"/>
      <c r="LAJ84" s="126"/>
      <c r="LAK84" s="126"/>
      <c r="LAL84" s="126"/>
      <c r="LAM84" s="126"/>
      <c r="LAN84" s="126"/>
      <c r="LAO84" s="126"/>
      <c r="LAP84" s="126"/>
      <c r="LAQ84" s="126"/>
      <c r="LAR84" s="126"/>
      <c r="LAS84" s="126"/>
      <c r="LAT84" s="126"/>
      <c r="LAU84" s="126"/>
      <c r="LAV84" s="126"/>
      <c r="LAW84" s="126"/>
      <c r="LAX84" s="126"/>
      <c r="LAY84" s="126"/>
      <c r="LAZ84" s="126"/>
      <c r="LBA84" s="126"/>
      <c r="LBB84" s="126"/>
      <c r="LBC84" s="126"/>
      <c r="LBD84" s="126"/>
      <c r="LBE84" s="126"/>
      <c r="LBF84" s="126"/>
      <c r="LBG84" s="126"/>
      <c r="LBH84" s="126"/>
      <c r="LBI84" s="126"/>
      <c r="LBJ84" s="126"/>
      <c r="LBK84" s="126"/>
      <c r="LBL84" s="126"/>
      <c r="LBM84" s="126"/>
      <c r="LBN84" s="126"/>
      <c r="LBO84" s="126"/>
      <c r="LBP84" s="126"/>
      <c r="LBQ84" s="126"/>
      <c r="LBR84" s="126"/>
      <c r="LBS84" s="126"/>
      <c r="LBT84" s="126"/>
      <c r="LBU84" s="126"/>
      <c r="LBV84" s="126"/>
      <c r="LBW84" s="126"/>
      <c r="LBX84" s="126"/>
      <c r="LBY84" s="126"/>
      <c r="LBZ84" s="126"/>
      <c r="LCA84" s="126"/>
      <c r="LCB84" s="126"/>
      <c r="LCC84" s="126"/>
      <c r="LCD84" s="126"/>
      <c r="LCE84" s="126"/>
      <c r="LCF84" s="126"/>
      <c r="LCG84" s="126"/>
      <c r="LCH84" s="126"/>
      <c r="LCI84" s="126"/>
      <c r="LCJ84" s="126"/>
      <c r="LCK84" s="126"/>
      <c r="LCL84" s="126"/>
      <c r="LCM84" s="126"/>
      <c r="LCN84" s="126"/>
      <c r="LCO84" s="126"/>
      <c r="LCP84" s="126"/>
      <c r="LCQ84" s="126"/>
      <c r="LCR84" s="126"/>
      <c r="LCS84" s="126"/>
      <c r="LCT84" s="126"/>
      <c r="LCU84" s="126"/>
      <c r="LCV84" s="126"/>
      <c r="LCW84" s="126"/>
      <c r="LCX84" s="126"/>
      <c r="LCY84" s="126"/>
      <c r="LCZ84" s="126"/>
      <c r="LDA84" s="126"/>
      <c r="LDB84" s="126"/>
      <c r="LDC84" s="126"/>
      <c r="LDD84" s="126"/>
      <c r="LDE84" s="126"/>
      <c r="LDF84" s="126"/>
      <c r="LDG84" s="126"/>
      <c r="LDH84" s="126"/>
      <c r="LDI84" s="126"/>
      <c r="LDJ84" s="126"/>
      <c r="LDK84" s="126"/>
      <c r="LDL84" s="126"/>
      <c r="LDM84" s="126"/>
      <c r="LDN84" s="126"/>
      <c r="LDO84" s="126"/>
      <c r="LDP84" s="126"/>
      <c r="LDQ84" s="126"/>
      <c r="LDR84" s="126"/>
      <c r="LDS84" s="126"/>
      <c r="LDT84" s="126"/>
      <c r="LDU84" s="126"/>
      <c r="LDV84" s="126"/>
      <c r="LDW84" s="126"/>
      <c r="LDX84" s="126"/>
      <c r="LDY84" s="126"/>
      <c r="LDZ84" s="126"/>
      <c r="LEA84" s="126"/>
      <c r="LEB84" s="126"/>
      <c r="LEC84" s="126"/>
      <c r="LED84" s="126"/>
      <c r="LEE84" s="126"/>
      <c r="LEF84" s="126"/>
      <c r="LEG84" s="126"/>
      <c r="LEH84" s="126"/>
      <c r="LEI84" s="126"/>
      <c r="LEJ84" s="126"/>
      <c r="LEK84" s="126"/>
      <c r="LEL84" s="126"/>
      <c r="LEM84" s="126"/>
      <c r="LEN84" s="126"/>
      <c r="LEO84" s="126"/>
      <c r="LEP84" s="126"/>
      <c r="LEQ84" s="126"/>
      <c r="LER84" s="126"/>
      <c r="LES84" s="126"/>
      <c r="LET84" s="126"/>
      <c r="LEU84" s="126"/>
      <c r="LEV84" s="126"/>
      <c r="LEW84" s="126"/>
      <c r="LEX84" s="126"/>
      <c r="LEY84" s="126"/>
      <c r="LEZ84" s="126"/>
      <c r="LFA84" s="126"/>
      <c r="LFB84" s="126"/>
      <c r="LFC84" s="126"/>
      <c r="LFD84" s="126"/>
      <c r="LFE84" s="126"/>
      <c r="LFF84" s="126"/>
      <c r="LFG84" s="126"/>
      <c r="LFH84" s="126"/>
      <c r="LFI84" s="126"/>
      <c r="LFJ84" s="126"/>
      <c r="LFK84" s="126"/>
      <c r="LFL84" s="126"/>
      <c r="LFM84" s="126"/>
      <c r="LFN84" s="126"/>
      <c r="LFO84" s="126"/>
      <c r="LFP84" s="126"/>
      <c r="LFQ84" s="126"/>
      <c r="LFR84" s="126"/>
      <c r="LFS84" s="126"/>
      <c r="LFT84" s="126"/>
      <c r="LFU84" s="126"/>
      <c r="LFV84" s="126"/>
      <c r="LFW84" s="126"/>
      <c r="LFX84" s="126"/>
      <c r="LFY84" s="126"/>
      <c r="LFZ84" s="126"/>
      <c r="LGA84" s="126"/>
      <c r="LGB84" s="126"/>
      <c r="LGC84" s="126"/>
      <c r="LGD84" s="126"/>
      <c r="LGE84" s="126"/>
      <c r="LGF84" s="126"/>
      <c r="LGG84" s="126"/>
      <c r="LGH84" s="126"/>
      <c r="LGI84" s="126"/>
      <c r="LGJ84" s="126"/>
      <c r="LGK84" s="126"/>
      <c r="LGL84" s="126"/>
      <c r="LGM84" s="126"/>
      <c r="LGN84" s="126"/>
      <c r="LGO84" s="126"/>
      <c r="LGP84" s="126"/>
      <c r="LGQ84" s="126"/>
      <c r="LGR84" s="126"/>
      <c r="LGS84" s="126"/>
      <c r="LGT84" s="126"/>
      <c r="LGU84" s="126"/>
      <c r="LGV84" s="126"/>
      <c r="LGW84" s="126"/>
      <c r="LGX84" s="126"/>
      <c r="LGY84" s="126"/>
      <c r="LGZ84" s="126"/>
      <c r="LHA84" s="126"/>
      <c r="LHB84" s="126"/>
      <c r="LHC84" s="126"/>
      <c r="LHD84" s="126"/>
      <c r="LHE84" s="126"/>
      <c r="LHF84" s="126"/>
      <c r="LHG84" s="126"/>
      <c r="LHH84" s="126"/>
      <c r="LHI84" s="126"/>
      <c r="LHJ84" s="126"/>
      <c r="LHK84" s="126"/>
      <c r="LHL84" s="126"/>
      <c r="LHM84" s="126"/>
      <c r="LHN84" s="126"/>
      <c r="LHO84" s="126"/>
      <c r="LHP84" s="126"/>
      <c r="LHQ84" s="126"/>
      <c r="LHR84" s="126"/>
      <c r="LHS84" s="126"/>
      <c r="LHT84" s="126"/>
      <c r="LHU84" s="126"/>
      <c r="LHV84" s="126"/>
      <c r="LHW84" s="126"/>
      <c r="LHX84" s="126"/>
      <c r="LHY84" s="126"/>
      <c r="LHZ84" s="126"/>
      <c r="LIA84" s="126"/>
      <c r="LIB84" s="126"/>
      <c r="LIC84" s="126"/>
      <c r="LID84" s="126"/>
      <c r="LIE84" s="126"/>
      <c r="LIF84" s="126"/>
      <c r="LIG84" s="126"/>
      <c r="LIH84" s="126"/>
      <c r="LII84" s="126"/>
      <c r="LIJ84" s="126"/>
      <c r="LIK84" s="126"/>
      <c r="LIL84" s="126"/>
      <c r="LIM84" s="126"/>
      <c r="LIN84" s="126"/>
      <c r="LIO84" s="126"/>
      <c r="LIP84" s="126"/>
      <c r="LIQ84" s="126"/>
      <c r="LIR84" s="126"/>
      <c r="LIS84" s="126"/>
      <c r="LIT84" s="126"/>
      <c r="LIU84" s="126"/>
      <c r="LIV84" s="126"/>
      <c r="LIW84" s="126"/>
      <c r="LIX84" s="126"/>
      <c r="LIY84" s="126"/>
      <c r="LIZ84" s="126"/>
      <c r="LJA84" s="126"/>
      <c r="LJB84" s="126"/>
      <c r="LJC84" s="126"/>
      <c r="LJD84" s="126"/>
      <c r="LJE84" s="126"/>
      <c r="LJF84" s="126"/>
      <c r="LJG84" s="126"/>
      <c r="LJH84" s="126"/>
      <c r="LJI84" s="126"/>
      <c r="LJJ84" s="126"/>
      <c r="LJK84" s="126"/>
      <c r="LJL84" s="126"/>
      <c r="LJM84" s="126"/>
      <c r="LJN84" s="126"/>
      <c r="LJO84" s="126"/>
      <c r="LJP84" s="126"/>
      <c r="LJQ84" s="126"/>
      <c r="LJR84" s="126"/>
      <c r="LJS84" s="126"/>
      <c r="LJT84" s="126"/>
      <c r="LJU84" s="126"/>
      <c r="LJV84" s="126"/>
      <c r="LJW84" s="126"/>
      <c r="LJX84" s="126"/>
      <c r="LJY84" s="126"/>
      <c r="LJZ84" s="126"/>
      <c r="LKA84" s="126"/>
      <c r="LKB84" s="126"/>
      <c r="LKC84" s="126"/>
      <c r="LKD84" s="126"/>
      <c r="LKE84" s="126"/>
      <c r="LKF84" s="126"/>
      <c r="LKG84" s="126"/>
      <c r="LKH84" s="126"/>
      <c r="LKI84" s="126"/>
      <c r="LKJ84" s="126"/>
      <c r="LKK84" s="126"/>
      <c r="LKL84" s="126"/>
      <c r="LKM84" s="126"/>
      <c r="LKN84" s="126"/>
      <c r="LKO84" s="126"/>
      <c r="LKP84" s="126"/>
      <c r="LKQ84" s="126"/>
      <c r="LKR84" s="126"/>
      <c r="LKS84" s="126"/>
      <c r="LKT84" s="126"/>
      <c r="LKU84" s="126"/>
      <c r="LKV84" s="126"/>
      <c r="LKW84" s="126"/>
      <c r="LKX84" s="126"/>
      <c r="LKY84" s="126"/>
      <c r="LKZ84" s="126"/>
      <c r="LLA84" s="126"/>
      <c r="LLB84" s="126"/>
      <c r="LLC84" s="126"/>
      <c r="LLD84" s="126"/>
      <c r="LLE84" s="126"/>
      <c r="LLF84" s="126"/>
      <c r="LLG84" s="126"/>
      <c r="LLH84" s="126"/>
      <c r="LLI84" s="126"/>
      <c r="LLJ84" s="126"/>
      <c r="LLK84" s="126"/>
      <c r="LLL84" s="126"/>
      <c r="LLM84" s="126"/>
      <c r="LLN84" s="126"/>
      <c r="LLO84" s="126"/>
      <c r="LLP84" s="126"/>
      <c r="LLQ84" s="126"/>
      <c r="LLR84" s="126"/>
      <c r="LLS84" s="126"/>
      <c r="LLT84" s="126"/>
      <c r="LLU84" s="126"/>
      <c r="LLV84" s="126"/>
      <c r="LLW84" s="126"/>
      <c r="LLX84" s="126"/>
      <c r="LLY84" s="126"/>
      <c r="LLZ84" s="126"/>
      <c r="LMA84" s="126"/>
      <c r="LMB84" s="126"/>
      <c r="LMC84" s="126"/>
      <c r="LMD84" s="126"/>
      <c r="LME84" s="126"/>
      <c r="LMF84" s="126"/>
      <c r="LMG84" s="126"/>
      <c r="LMH84" s="126"/>
      <c r="LMI84" s="126"/>
      <c r="LMJ84" s="126"/>
      <c r="LMK84" s="126"/>
      <c r="LML84" s="126"/>
      <c r="LMM84" s="126"/>
      <c r="LMN84" s="126"/>
      <c r="LMO84" s="126"/>
      <c r="LMP84" s="126"/>
      <c r="LMQ84" s="126"/>
      <c r="LMR84" s="126"/>
      <c r="LMS84" s="126"/>
      <c r="LMT84" s="126"/>
      <c r="LMU84" s="126"/>
      <c r="LMV84" s="126"/>
      <c r="LMW84" s="126"/>
      <c r="LMX84" s="126"/>
      <c r="LMY84" s="126"/>
      <c r="LMZ84" s="126"/>
      <c r="LNA84" s="126"/>
      <c r="LNB84" s="126"/>
      <c r="LNC84" s="126"/>
      <c r="LND84" s="126"/>
      <c r="LNE84" s="126"/>
      <c r="LNF84" s="126"/>
      <c r="LNG84" s="126"/>
      <c r="LNH84" s="126"/>
      <c r="LNI84" s="126"/>
      <c r="LNJ84" s="126"/>
      <c r="LNK84" s="126"/>
      <c r="LNL84" s="126"/>
      <c r="LNM84" s="126"/>
      <c r="LNN84" s="126"/>
      <c r="LNO84" s="126"/>
      <c r="LNP84" s="126"/>
      <c r="LNQ84" s="126"/>
      <c r="LNR84" s="126"/>
      <c r="LNS84" s="126"/>
      <c r="LNT84" s="126"/>
      <c r="LNU84" s="126"/>
      <c r="LNV84" s="126"/>
      <c r="LNW84" s="126"/>
      <c r="LNX84" s="126"/>
      <c r="LNY84" s="126"/>
      <c r="LNZ84" s="126"/>
      <c r="LOA84" s="126"/>
      <c r="LOB84" s="126"/>
      <c r="LOC84" s="126"/>
      <c r="LOD84" s="126"/>
      <c r="LOE84" s="126"/>
      <c r="LOF84" s="126"/>
      <c r="LOG84" s="126"/>
      <c r="LOH84" s="126"/>
      <c r="LOI84" s="126"/>
      <c r="LOJ84" s="126"/>
      <c r="LOK84" s="126"/>
      <c r="LOL84" s="126"/>
      <c r="LOM84" s="126"/>
      <c r="LON84" s="126"/>
      <c r="LOO84" s="126"/>
      <c r="LOP84" s="126"/>
      <c r="LOQ84" s="126"/>
      <c r="LOR84" s="126"/>
      <c r="LOS84" s="126"/>
      <c r="LOT84" s="126"/>
      <c r="LOU84" s="126"/>
      <c r="LOV84" s="126"/>
      <c r="LOW84" s="126"/>
      <c r="LOX84" s="126"/>
      <c r="LOY84" s="126"/>
      <c r="LOZ84" s="126"/>
      <c r="LPA84" s="126"/>
      <c r="LPB84" s="126"/>
      <c r="LPC84" s="126"/>
      <c r="LPD84" s="126"/>
      <c r="LPE84" s="126"/>
      <c r="LPF84" s="126"/>
      <c r="LPG84" s="126"/>
      <c r="LPH84" s="126"/>
      <c r="LPI84" s="126"/>
      <c r="LPJ84" s="126"/>
      <c r="LPK84" s="126"/>
      <c r="LPL84" s="126"/>
      <c r="LPM84" s="126"/>
      <c r="LPN84" s="126"/>
      <c r="LPO84" s="126"/>
      <c r="LPP84" s="126"/>
      <c r="LPQ84" s="126"/>
      <c r="LPR84" s="126"/>
      <c r="LPS84" s="126"/>
      <c r="LPT84" s="126"/>
      <c r="LPU84" s="126"/>
      <c r="LPV84" s="126"/>
      <c r="LPW84" s="126"/>
      <c r="LPX84" s="126"/>
      <c r="LPY84" s="126"/>
      <c r="LPZ84" s="126"/>
      <c r="LQA84" s="126"/>
      <c r="LQB84" s="126"/>
      <c r="LQC84" s="126"/>
      <c r="LQD84" s="126"/>
      <c r="LQE84" s="126"/>
      <c r="LQF84" s="126"/>
      <c r="LQG84" s="126"/>
      <c r="LQH84" s="126"/>
      <c r="LQI84" s="126"/>
      <c r="LQJ84" s="126"/>
      <c r="LQK84" s="126"/>
      <c r="LQL84" s="126"/>
      <c r="LQM84" s="126"/>
      <c r="LQN84" s="126"/>
      <c r="LQO84" s="126"/>
      <c r="LQP84" s="126"/>
      <c r="LQQ84" s="126"/>
      <c r="LQR84" s="126"/>
      <c r="LQS84" s="126"/>
      <c r="LQT84" s="126"/>
      <c r="LQU84" s="126"/>
      <c r="LQV84" s="126"/>
      <c r="LQW84" s="126"/>
      <c r="LQX84" s="126"/>
      <c r="LQY84" s="126"/>
      <c r="LQZ84" s="126"/>
      <c r="LRA84" s="126"/>
      <c r="LRB84" s="126"/>
      <c r="LRC84" s="126"/>
      <c r="LRD84" s="126"/>
      <c r="LRE84" s="126"/>
      <c r="LRF84" s="126"/>
      <c r="LRG84" s="126"/>
      <c r="LRH84" s="126"/>
      <c r="LRI84" s="126"/>
      <c r="LRJ84" s="126"/>
      <c r="LRK84" s="126"/>
      <c r="LRL84" s="126"/>
      <c r="LRM84" s="126"/>
      <c r="LRN84" s="126"/>
      <c r="LRO84" s="126"/>
      <c r="LRP84" s="126"/>
      <c r="LRQ84" s="126"/>
      <c r="LRR84" s="126"/>
      <c r="LRS84" s="126"/>
      <c r="LRT84" s="126"/>
      <c r="LRU84" s="126"/>
      <c r="LRV84" s="126"/>
      <c r="LRW84" s="126"/>
      <c r="LRX84" s="126"/>
      <c r="LRY84" s="126"/>
      <c r="LRZ84" s="126"/>
      <c r="LSA84" s="126"/>
      <c r="LSB84" s="126"/>
      <c r="LSC84" s="126"/>
      <c r="LSD84" s="126"/>
      <c r="LSE84" s="126"/>
      <c r="LSF84" s="126"/>
      <c r="LSG84" s="126"/>
      <c r="LSH84" s="126"/>
      <c r="LSI84" s="126"/>
      <c r="LSJ84" s="126"/>
      <c r="LSK84" s="126"/>
      <c r="LSL84" s="126"/>
      <c r="LSM84" s="126"/>
      <c r="LSN84" s="126"/>
      <c r="LSO84" s="126"/>
      <c r="LSP84" s="126"/>
      <c r="LSQ84" s="126"/>
      <c r="LSR84" s="126"/>
      <c r="LSS84" s="126"/>
      <c r="LST84" s="126"/>
      <c r="LSU84" s="126"/>
      <c r="LSV84" s="126"/>
      <c r="LSW84" s="126"/>
      <c r="LSX84" s="126"/>
      <c r="LSY84" s="126"/>
      <c r="LSZ84" s="126"/>
      <c r="LTA84" s="126"/>
      <c r="LTB84" s="126"/>
      <c r="LTC84" s="126"/>
      <c r="LTD84" s="126"/>
      <c r="LTE84" s="126"/>
      <c r="LTF84" s="126"/>
      <c r="LTG84" s="126"/>
      <c r="LTH84" s="126"/>
      <c r="LTI84" s="126"/>
      <c r="LTJ84" s="126"/>
      <c r="LTK84" s="126"/>
      <c r="LTL84" s="126"/>
      <c r="LTM84" s="126"/>
      <c r="LTN84" s="126"/>
      <c r="LTO84" s="126"/>
      <c r="LTP84" s="126"/>
      <c r="LTQ84" s="126"/>
      <c r="LTR84" s="126"/>
      <c r="LTS84" s="126"/>
      <c r="LTT84" s="126"/>
      <c r="LTU84" s="126"/>
      <c r="LTV84" s="126"/>
      <c r="LTW84" s="126"/>
      <c r="LTX84" s="126"/>
      <c r="LTY84" s="126"/>
      <c r="LTZ84" s="126"/>
      <c r="LUA84" s="126"/>
      <c r="LUB84" s="126"/>
      <c r="LUC84" s="126"/>
      <c r="LUD84" s="126"/>
      <c r="LUE84" s="126"/>
      <c r="LUF84" s="126"/>
      <c r="LUG84" s="126"/>
      <c r="LUH84" s="126"/>
      <c r="LUI84" s="126"/>
      <c r="LUJ84" s="126"/>
      <c r="LUK84" s="126"/>
      <c r="LUL84" s="126"/>
      <c r="LUM84" s="126"/>
      <c r="LUN84" s="126"/>
      <c r="LUO84" s="126"/>
      <c r="LUP84" s="126"/>
      <c r="LUQ84" s="126"/>
      <c r="LUR84" s="126"/>
      <c r="LUS84" s="126"/>
      <c r="LUT84" s="126"/>
      <c r="LUU84" s="126"/>
      <c r="LUV84" s="126"/>
      <c r="LUW84" s="126"/>
      <c r="LUX84" s="126"/>
      <c r="LUY84" s="126"/>
      <c r="LUZ84" s="126"/>
      <c r="LVA84" s="126"/>
      <c r="LVB84" s="126"/>
      <c r="LVC84" s="126"/>
      <c r="LVD84" s="126"/>
      <c r="LVE84" s="126"/>
      <c r="LVF84" s="126"/>
      <c r="LVG84" s="126"/>
      <c r="LVH84" s="126"/>
      <c r="LVI84" s="126"/>
      <c r="LVJ84" s="126"/>
      <c r="LVK84" s="126"/>
      <c r="LVL84" s="126"/>
      <c r="LVM84" s="126"/>
      <c r="LVN84" s="126"/>
      <c r="LVO84" s="126"/>
      <c r="LVP84" s="126"/>
      <c r="LVQ84" s="126"/>
      <c r="LVR84" s="126"/>
      <c r="LVS84" s="126"/>
      <c r="LVT84" s="126"/>
      <c r="LVU84" s="126"/>
      <c r="LVV84" s="126"/>
      <c r="LVW84" s="126"/>
      <c r="LVX84" s="126"/>
      <c r="LVY84" s="126"/>
      <c r="LVZ84" s="126"/>
      <c r="LWA84" s="126"/>
      <c r="LWB84" s="126"/>
      <c r="LWC84" s="126"/>
      <c r="LWD84" s="126"/>
      <c r="LWE84" s="126"/>
      <c r="LWF84" s="126"/>
      <c r="LWG84" s="126"/>
      <c r="LWH84" s="126"/>
      <c r="LWI84" s="126"/>
      <c r="LWJ84" s="126"/>
      <c r="LWK84" s="126"/>
      <c r="LWL84" s="126"/>
      <c r="LWM84" s="126"/>
      <c r="LWN84" s="126"/>
      <c r="LWO84" s="126"/>
      <c r="LWP84" s="126"/>
      <c r="LWQ84" s="126"/>
      <c r="LWR84" s="126"/>
      <c r="LWS84" s="126"/>
      <c r="LWT84" s="126"/>
      <c r="LWU84" s="126"/>
      <c r="LWV84" s="126"/>
      <c r="LWW84" s="126"/>
      <c r="LWX84" s="126"/>
      <c r="LWY84" s="126"/>
      <c r="LWZ84" s="126"/>
      <c r="LXA84" s="126"/>
      <c r="LXB84" s="126"/>
      <c r="LXC84" s="126"/>
      <c r="LXD84" s="126"/>
      <c r="LXE84" s="126"/>
      <c r="LXF84" s="126"/>
      <c r="LXG84" s="126"/>
      <c r="LXH84" s="126"/>
      <c r="LXI84" s="126"/>
      <c r="LXJ84" s="126"/>
      <c r="LXK84" s="126"/>
      <c r="LXL84" s="126"/>
      <c r="LXM84" s="126"/>
      <c r="LXN84" s="126"/>
      <c r="LXO84" s="126"/>
      <c r="LXP84" s="126"/>
      <c r="LXQ84" s="126"/>
      <c r="LXR84" s="126"/>
      <c r="LXS84" s="126"/>
      <c r="LXT84" s="126"/>
      <c r="LXU84" s="126"/>
      <c r="LXV84" s="126"/>
      <c r="LXW84" s="126"/>
      <c r="LXX84" s="126"/>
      <c r="LXY84" s="126"/>
      <c r="LXZ84" s="126"/>
      <c r="LYA84" s="126"/>
      <c r="LYB84" s="126"/>
      <c r="LYC84" s="126"/>
      <c r="LYD84" s="126"/>
      <c r="LYE84" s="126"/>
      <c r="LYF84" s="126"/>
      <c r="LYG84" s="126"/>
      <c r="LYH84" s="126"/>
      <c r="LYI84" s="126"/>
      <c r="LYJ84" s="126"/>
      <c r="LYK84" s="126"/>
      <c r="LYL84" s="126"/>
      <c r="LYM84" s="126"/>
      <c r="LYN84" s="126"/>
      <c r="LYO84" s="126"/>
      <c r="LYP84" s="126"/>
      <c r="LYQ84" s="126"/>
      <c r="LYR84" s="126"/>
      <c r="LYS84" s="126"/>
      <c r="LYT84" s="126"/>
      <c r="LYU84" s="126"/>
      <c r="LYV84" s="126"/>
      <c r="LYW84" s="126"/>
      <c r="LYX84" s="126"/>
      <c r="LYY84" s="126"/>
      <c r="LYZ84" s="126"/>
      <c r="LZA84" s="126"/>
      <c r="LZB84" s="126"/>
      <c r="LZC84" s="126"/>
      <c r="LZD84" s="126"/>
      <c r="LZE84" s="126"/>
      <c r="LZF84" s="126"/>
      <c r="LZG84" s="126"/>
      <c r="LZH84" s="126"/>
      <c r="LZI84" s="126"/>
      <c r="LZJ84" s="126"/>
      <c r="LZK84" s="126"/>
      <c r="LZL84" s="126"/>
      <c r="LZM84" s="126"/>
      <c r="LZN84" s="126"/>
      <c r="LZO84" s="126"/>
      <c r="LZP84" s="126"/>
      <c r="LZQ84" s="126"/>
      <c r="LZR84" s="126"/>
      <c r="LZS84" s="126"/>
      <c r="LZT84" s="126"/>
      <c r="LZU84" s="126"/>
      <c r="LZV84" s="126"/>
      <c r="LZW84" s="126"/>
      <c r="LZX84" s="126"/>
      <c r="LZY84" s="126"/>
      <c r="LZZ84" s="126"/>
      <c r="MAA84" s="126"/>
      <c r="MAB84" s="126"/>
      <c r="MAC84" s="126"/>
      <c r="MAD84" s="126"/>
      <c r="MAE84" s="126"/>
      <c r="MAF84" s="126"/>
      <c r="MAG84" s="126"/>
      <c r="MAH84" s="126"/>
      <c r="MAI84" s="126"/>
      <c r="MAJ84" s="126"/>
      <c r="MAK84" s="126"/>
      <c r="MAL84" s="126"/>
      <c r="MAM84" s="126"/>
      <c r="MAN84" s="126"/>
      <c r="MAO84" s="126"/>
      <c r="MAP84" s="126"/>
      <c r="MAQ84" s="126"/>
      <c r="MAR84" s="126"/>
      <c r="MAS84" s="126"/>
      <c r="MAT84" s="126"/>
      <c r="MAU84" s="126"/>
      <c r="MAV84" s="126"/>
      <c r="MAW84" s="126"/>
      <c r="MAX84" s="126"/>
      <c r="MAY84" s="126"/>
      <c r="MAZ84" s="126"/>
      <c r="MBA84" s="126"/>
      <c r="MBB84" s="126"/>
      <c r="MBC84" s="126"/>
      <c r="MBD84" s="126"/>
      <c r="MBE84" s="126"/>
      <c r="MBF84" s="126"/>
      <c r="MBG84" s="126"/>
      <c r="MBH84" s="126"/>
      <c r="MBI84" s="126"/>
      <c r="MBJ84" s="126"/>
      <c r="MBK84" s="126"/>
      <c r="MBL84" s="126"/>
      <c r="MBM84" s="126"/>
      <c r="MBN84" s="126"/>
      <c r="MBO84" s="126"/>
      <c r="MBP84" s="126"/>
      <c r="MBQ84" s="126"/>
      <c r="MBR84" s="126"/>
      <c r="MBS84" s="126"/>
      <c r="MBT84" s="126"/>
      <c r="MBU84" s="126"/>
      <c r="MBV84" s="126"/>
      <c r="MBW84" s="126"/>
      <c r="MBX84" s="126"/>
      <c r="MBY84" s="126"/>
      <c r="MBZ84" s="126"/>
      <c r="MCA84" s="126"/>
      <c r="MCB84" s="126"/>
      <c r="MCC84" s="126"/>
      <c r="MCD84" s="126"/>
      <c r="MCE84" s="126"/>
      <c r="MCF84" s="126"/>
      <c r="MCG84" s="126"/>
      <c r="MCH84" s="126"/>
      <c r="MCI84" s="126"/>
      <c r="MCJ84" s="126"/>
      <c r="MCK84" s="126"/>
      <c r="MCL84" s="126"/>
      <c r="MCM84" s="126"/>
      <c r="MCN84" s="126"/>
      <c r="MCO84" s="126"/>
      <c r="MCP84" s="126"/>
      <c r="MCQ84" s="126"/>
      <c r="MCR84" s="126"/>
      <c r="MCS84" s="126"/>
      <c r="MCT84" s="126"/>
      <c r="MCU84" s="126"/>
      <c r="MCV84" s="126"/>
      <c r="MCW84" s="126"/>
      <c r="MCX84" s="126"/>
      <c r="MCY84" s="126"/>
      <c r="MCZ84" s="126"/>
      <c r="MDA84" s="126"/>
      <c r="MDB84" s="126"/>
      <c r="MDC84" s="126"/>
      <c r="MDD84" s="126"/>
      <c r="MDE84" s="126"/>
      <c r="MDF84" s="126"/>
      <c r="MDG84" s="126"/>
      <c r="MDH84" s="126"/>
      <c r="MDI84" s="126"/>
      <c r="MDJ84" s="126"/>
      <c r="MDK84" s="126"/>
      <c r="MDL84" s="126"/>
      <c r="MDM84" s="126"/>
      <c r="MDN84" s="126"/>
      <c r="MDO84" s="126"/>
      <c r="MDP84" s="126"/>
      <c r="MDQ84" s="126"/>
      <c r="MDR84" s="126"/>
      <c r="MDS84" s="126"/>
      <c r="MDT84" s="126"/>
      <c r="MDU84" s="126"/>
      <c r="MDV84" s="126"/>
      <c r="MDW84" s="126"/>
      <c r="MDX84" s="126"/>
      <c r="MDY84" s="126"/>
      <c r="MDZ84" s="126"/>
      <c r="MEA84" s="126"/>
      <c r="MEB84" s="126"/>
      <c r="MEC84" s="126"/>
      <c r="MED84" s="126"/>
      <c r="MEE84" s="126"/>
      <c r="MEF84" s="126"/>
      <c r="MEG84" s="126"/>
      <c r="MEH84" s="126"/>
      <c r="MEI84" s="126"/>
      <c r="MEJ84" s="126"/>
      <c r="MEK84" s="126"/>
      <c r="MEL84" s="126"/>
      <c r="MEM84" s="126"/>
      <c r="MEN84" s="126"/>
      <c r="MEO84" s="126"/>
      <c r="MEP84" s="126"/>
      <c r="MEQ84" s="126"/>
      <c r="MER84" s="126"/>
      <c r="MES84" s="126"/>
      <c r="MET84" s="126"/>
      <c r="MEU84" s="126"/>
      <c r="MEV84" s="126"/>
      <c r="MEW84" s="126"/>
      <c r="MEX84" s="126"/>
      <c r="MEY84" s="126"/>
      <c r="MEZ84" s="126"/>
      <c r="MFA84" s="126"/>
      <c r="MFB84" s="126"/>
      <c r="MFC84" s="126"/>
      <c r="MFD84" s="126"/>
      <c r="MFE84" s="126"/>
      <c r="MFF84" s="126"/>
      <c r="MFG84" s="126"/>
      <c r="MFH84" s="126"/>
      <c r="MFI84" s="126"/>
      <c r="MFJ84" s="126"/>
      <c r="MFK84" s="126"/>
      <c r="MFL84" s="126"/>
      <c r="MFM84" s="126"/>
      <c r="MFN84" s="126"/>
      <c r="MFO84" s="126"/>
      <c r="MFP84" s="126"/>
      <c r="MFQ84" s="126"/>
      <c r="MFR84" s="126"/>
      <c r="MFS84" s="126"/>
      <c r="MFT84" s="126"/>
      <c r="MFU84" s="126"/>
      <c r="MFV84" s="126"/>
      <c r="MFW84" s="126"/>
      <c r="MFX84" s="126"/>
      <c r="MFY84" s="126"/>
      <c r="MFZ84" s="126"/>
      <c r="MGA84" s="126"/>
      <c r="MGB84" s="126"/>
      <c r="MGC84" s="126"/>
      <c r="MGD84" s="126"/>
      <c r="MGE84" s="126"/>
      <c r="MGF84" s="126"/>
      <c r="MGG84" s="126"/>
      <c r="MGH84" s="126"/>
      <c r="MGI84" s="126"/>
      <c r="MGJ84" s="126"/>
      <c r="MGK84" s="126"/>
      <c r="MGL84" s="126"/>
      <c r="MGM84" s="126"/>
      <c r="MGN84" s="126"/>
      <c r="MGO84" s="126"/>
      <c r="MGP84" s="126"/>
      <c r="MGQ84" s="126"/>
      <c r="MGR84" s="126"/>
      <c r="MGS84" s="126"/>
      <c r="MGT84" s="126"/>
      <c r="MGU84" s="126"/>
      <c r="MGV84" s="126"/>
      <c r="MGW84" s="126"/>
      <c r="MGX84" s="126"/>
      <c r="MGY84" s="126"/>
      <c r="MGZ84" s="126"/>
      <c r="MHA84" s="126"/>
      <c r="MHB84" s="126"/>
      <c r="MHC84" s="126"/>
      <c r="MHD84" s="126"/>
      <c r="MHE84" s="126"/>
      <c r="MHF84" s="126"/>
      <c r="MHG84" s="126"/>
      <c r="MHH84" s="126"/>
      <c r="MHI84" s="126"/>
      <c r="MHJ84" s="126"/>
      <c r="MHK84" s="126"/>
      <c r="MHL84" s="126"/>
      <c r="MHM84" s="126"/>
      <c r="MHN84" s="126"/>
      <c r="MHO84" s="126"/>
      <c r="MHP84" s="126"/>
      <c r="MHQ84" s="126"/>
      <c r="MHR84" s="126"/>
      <c r="MHS84" s="126"/>
      <c r="MHT84" s="126"/>
      <c r="MHU84" s="126"/>
      <c r="MHV84" s="126"/>
      <c r="MHW84" s="126"/>
      <c r="MHX84" s="126"/>
      <c r="MHY84" s="126"/>
      <c r="MHZ84" s="126"/>
      <c r="MIA84" s="126"/>
      <c r="MIB84" s="126"/>
      <c r="MIC84" s="126"/>
      <c r="MID84" s="126"/>
      <c r="MIE84" s="126"/>
      <c r="MIF84" s="126"/>
      <c r="MIG84" s="126"/>
      <c r="MIH84" s="126"/>
      <c r="MII84" s="126"/>
      <c r="MIJ84" s="126"/>
      <c r="MIK84" s="126"/>
      <c r="MIL84" s="126"/>
      <c r="MIM84" s="126"/>
      <c r="MIN84" s="126"/>
      <c r="MIO84" s="126"/>
      <c r="MIP84" s="126"/>
      <c r="MIQ84" s="126"/>
      <c r="MIR84" s="126"/>
      <c r="MIS84" s="126"/>
      <c r="MIT84" s="126"/>
      <c r="MIU84" s="126"/>
      <c r="MIV84" s="126"/>
      <c r="MIW84" s="126"/>
      <c r="MIX84" s="126"/>
      <c r="MIY84" s="126"/>
      <c r="MIZ84" s="126"/>
      <c r="MJA84" s="126"/>
      <c r="MJB84" s="126"/>
      <c r="MJC84" s="126"/>
      <c r="MJD84" s="126"/>
      <c r="MJE84" s="126"/>
      <c r="MJF84" s="126"/>
      <c r="MJG84" s="126"/>
      <c r="MJH84" s="126"/>
      <c r="MJI84" s="126"/>
      <c r="MJJ84" s="126"/>
      <c r="MJK84" s="126"/>
      <c r="MJL84" s="126"/>
      <c r="MJM84" s="126"/>
      <c r="MJN84" s="126"/>
      <c r="MJO84" s="126"/>
      <c r="MJP84" s="126"/>
      <c r="MJQ84" s="126"/>
      <c r="MJR84" s="126"/>
      <c r="MJS84" s="126"/>
      <c r="MJT84" s="126"/>
      <c r="MJU84" s="126"/>
      <c r="MJV84" s="126"/>
      <c r="MJW84" s="126"/>
      <c r="MJX84" s="126"/>
      <c r="MJY84" s="126"/>
      <c r="MJZ84" s="126"/>
      <c r="MKA84" s="126"/>
      <c r="MKB84" s="126"/>
      <c r="MKC84" s="126"/>
      <c r="MKD84" s="126"/>
      <c r="MKE84" s="126"/>
      <c r="MKF84" s="126"/>
      <c r="MKG84" s="126"/>
      <c r="MKH84" s="126"/>
      <c r="MKI84" s="126"/>
      <c r="MKJ84" s="126"/>
      <c r="MKK84" s="126"/>
      <c r="MKL84" s="126"/>
      <c r="MKM84" s="126"/>
      <c r="MKN84" s="126"/>
      <c r="MKO84" s="126"/>
      <c r="MKP84" s="126"/>
      <c r="MKQ84" s="126"/>
      <c r="MKR84" s="126"/>
      <c r="MKS84" s="126"/>
      <c r="MKT84" s="126"/>
      <c r="MKU84" s="126"/>
      <c r="MKV84" s="126"/>
      <c r="MKW84" s="126"/>
      <c r="MKX84" s="126"/>
      <c r="MKY84" s="126"/>
      <c r="MKZ84" s="126"/>
      <c r="MLA84" s="126"/>
      <c r="MLB84" s="126"/>
      <c r="MLC84" s="126"/>
      <c r="MLD84" s="126"/>
      <c r="MLE84" s="126"/>
      <c r="MLF84" s="126"/>
      <c r="MLG84" s="126"/>
      <c r="MLH84" s="126"/>
      <c r="MLI84" s="126"/>
      <c r="MLJ84" s="126"/>
      <c r="MLK84" s="126"/>
      <c r="MLL84" s="126"/>
      <c r="MLM84" s="126"/>
      <c r="MLN84" s="126"/>
      <c r="MLO84" s="126"/>
      <c r="MLP84" s="126"/>
      <c r="MLQ84" s="126"/>
      <c r="MLR84" s="126"/>
      <c r="MLS84" s="126"/>
      <c r="MLT84" s="126"/>
      <c r="MLU84" s="126"/>
      <c r="MLV84" s="126"/>
      <c r="MLW84" s="126"/>
      <c r="MLX84" s="126"/>
      <c r="MLY84" s="126"/>
      <c r="MLZ84" s="126"/>
      <c r="MMA84" s="126"/>
      <c r="MMB84" s="126"/>
      <c r="MMC84" s="126"/>
      <c r="MMD84" s="126"/>
      <c r="MME84" s="126"/>
      <c r="MMF84" s="126"/>
      <c r="MMG84" s="126"/>
      <c r="MMH84" s="126"/>
      <c r="MMI84" s="126"/>
      <c r="MMJ84" s="126"/>
      <c r="MMK84" s="126"/>
      <c r="MML84" s="126"/>
      <c r="MMM84" s="126"/>
      <c r="MMN84" s="126"/>
      <c r="MMO84" s="126"/>
      <c r="MMP84" s="126"/>
      <c r="MMQ84" s="126"/>
      <c r="MMR84" s="126"/>
      <c r="MMS84" s="126"/>
      <c r="MMT84" s="126"/>
      <c r="MMU84" s="126"/>
      <c r="MMV84" s="126"/>
      <c r="MMW84" s="126"/>
      <c r="MMX84" s="126"/>
      <c r="MMY84" s="126"/>
      <c r="MMZ84" s="126"/>
      <c r="MNA84" s="126"/>
      <c r="MNB84" s="126"/>
      <c r="MNC84" s="126"/>
      <c r="MND84" s="126"/>
      <c r="MNE84" s="126"/>
      <c r="MNF84" s="126"/>
      <c r="MNG84" s="126"/>
      <c r="MNH84" s="126"/>
      <c r="MNI84" s="126"/>
      <c r="MNJ84" s="126"/>
      <c r="MNK84" s="126"/>
      <c r="MNL84" s="126"/>
      <c r="MNM84" s="126"/>
      <c r="MNN84" s="126"/>
      <c r="MNO84" s="126"/>
      <c r="MNP84" s="126"/>
      <c r="MNQ84" s="126"/>
      <c r="MNR84" s="126"/>
      <c r="MNS84" s="126"/>
      <c r="MNT84" s="126"/>
      <c r="MNU84" s="126"/>
      <c r="MNV84" s="126"/>
      <c r="MNW84" s="126"/>
      <c r="MNX84" s="126"/>
      <c r="MNY84" s="126"/>
      <c r="MNZ84" s="126"/>
      <c r="MOA84" s="126"/>
      <c r="MOB84" s="126"/>
      <c r="MOC84" s="126"/>
      <c r="MOD84" s="126"/>
      <c r="MOE84" s="126"/>
      <c r="MOF84" s="126"/>
      <c r="MOG84" s="126"/>
      <c r="MOH84" s="126"/>
      <c r="MOI84" s="126"/>
      <c r="MOJ84" s="126"/>
      <c r="MOK84" s="126"/>
      <c r="MOL84" s="126"/>
      <c r="MOM84" s="126"/>
      <c r="MON84" s="126"/>
      <c r="MOO84" s="126"/>
      <c r="MOP84" s="126"/>
      <c r="MOQ84" s="126"/>
      <c r="MOR84" s="126"/>
      <c r="MOS84" s="126"/>
      <c r="MOT84" s="126"/>
      <c r="MOU84" s="126"/>
      <c r="MOV84" s="126"/>
      <c r="MOW84" s="126"/>
      <c r="MOX84" s="126"/>
      <c r="MOY84" s="126"/>
      <c r="MOZ84" s="126"/>
      <c r="MPA84" s="126"/>
      <c r="MPB84" s="126"/>
      <c r="MPC84" s="126"/>
      <c r="MPD84" s="126"/>
      <c r="MPE84" s="126"/>
      <c r="MPF84" s="126"/>
      <c r="MPG84" s="126"/>
      <c r="MPH84" s="126"/>
      <c r="MPI84" s="126"/>
      <c r="MPJ84" s="126"/>
      <c r="MPK84" s="126"/>
      <c r="MPL84" s="126"/>
      <c r="MPM84" s="126"/>
      <c r="MPN84" s="126"/>
      <c r="MPO84" s="126"/>
      <c r="MPP84" s="126"/>
      <c r="MPQ84" s="126"/>
      <c r="MPR84" s="126"/>
      <c r="MPS84" s="126"/>
      <c r="MPT84" s="126"/>
      <c r="MPU84" s="126"/>
      <c r="MPV84" s="126"/>
      <c r="MPW84" s="126"/>
      <c r="MPX84" s="126"/>
      <c r="MPY84" s="126"/>
      <c r="MPZ84" s="126"/>
      <c r="MQA84" s="126"/>
      <c r="MQB84" s="126"/>
      <c r="MQC84" s="126"/>
      <c r="MQD84" s="126"/>
      <c r="MQE84" s="126"/>
      <c r="MQF84" s="126"/>
      <c r="MQG84" s="126"/>
      <c r="MQH84" s="126"/>
      <c r="MQI84" s="126"/>
      <c r="MQJ84" s="126"/>
      <c r="MQK84" s="126"/>
      <c r="MQL84" s="126"/>
      <c r="MQM84" s="126"/>
      <c r="MQN84" s="126"/>
      <c r="MQO84" s="126"/>
      <c r="MQP84" s="126"/>
      <c r="MQQ84" s="126"/>
      <c r="MQR84" s="126"/>
      <c r="MQS84" s="126"/>
      <c r="MQT84" s="126"/>
      <c r="MQU84" s="126"/>
      <c r="MQV84" s="126"/>
      <c r="MQW84" s="126"/>
      <c r="MQX84" s="126"/>
      <c r="MQY84" s="126"/>
      <c r="MQZ84" s="126"/>
      <c r="MRA84" s="126"/>
      <c r="MRB84" s="126"/>
      <c r="MRC84" s="126"/>
      <c r="MRD84" s="126"/>
      <c r="MRE84" s="126"/>
      <c r="MRF84" s="126"/>
      <c r="MRG84" s="126"/>
      <c r="MRH84" s="126"/>
      <c r="MRI84" s="126"/>
      <c r="MRJ84" s="126"/>
      <c r="MRK84" s="126"/>
      <c r="MRL84" s="126"/>
      <c r="MRM84" s="126"/>
      <c r="MRN84" s="126"/>
      <c r="MRO84" s="126"/>
      <c r="MRP84" s="126"/>
      <c r="MRQ84" s="126"/>
      <c r="MRR84" s="126"/>
      <c r="MRS84" s="126"/>
      <c r="MRT84" s="126"/>
      <c r="MRU84" s="126"/>
      <c r="MRV84" s="126"/>
      <c r="MRW84" s="126"/>
      <c r="MRX84" s="126"/>
      <c r="MRY84" s="126"/>
      <c r="MRZ84" s="126"/>
      <c r="MSA84" s="126"/>
      <c r="MSB84" s="126"/>
      <c r="MSC84" s="126"/>
      <c r="MSD84" s="126"/>
      <c r="MSE84" s="126"/>
      <c r="MSF84" s="126"/>
      <c r="MSG84" s="126"/>
      <c r="MSH84" s="126"/>
      <c r="MSI84" s="126"/>
      <c r="MSJ84" s="126"/>
      <c r="MSK84" s="126"/>
      <c r="MSL84" s="126"/>
      <c r="MSM84" s="126"/>
      <c r="MSN84" s="126"/>
      <c r="MSO84" s="126"/>
      <c r="MSP84" s="126"/>
      <c r="MSQ84" s="126"/>
      <c r="MSR84" s="126"/>
      <c r="MSS84" s="126"/>
      <c r="MST84" s="126"/>
      <c r="MSU84" s="126"/>
      <c r="MSV84" s="126"/>
      <c r="MSW84" s="126"/>
      <c r="MSX84" s="126"/>
      <c r="MSY84" s="126"/>
      <c r="MSZ84" s="126"/>
      <c r="MTA84" s="126"/>
      <c r="MTB84" s="126"/>
      <c r="MTC84" s="126"/>
      <c r="MTD84" s="126"/>
      <c r="MTE84" s="126"/>
      <c r="MTF84" s="126"/>
      <c r="MTG84" s="126"/>
      <c r="MTH84" s="126"/>
      <c r="MTI84" s="126"/>
      <c r="MTJ84" s="126"/>
      <c r="MTK84" s="126"/>
      <c r="MTL84" s="126"/>
      <c r="MTM84" s="126"/>
      <c r="MTN84" s="126"/>
      <c r="MTO84" s="126"/>
      <c r="MTP84" s="126"/>
      <c r="MTQ84" s="126"/>
      <c r="MTR84" s="126"/>
      <c r="MTS84" s="126"/>
      <c r="MTT84" s="126"/>
      <c r="MTU84" s="126"/>
      <c r="MTV84" s="126"/>
      <c r="MTW84" s="126"/>
      <c r="MTX84" s="126"/>
      <c r="MTY84" s="126"/>
      <c r="MTZ84" s="126"/>
      <c r="MUA84" s="126"/>
      <c r="MUB84" s="126"/>
      <c r="MUC84" s="126"/>
      <c r="MUD84" s="126"/>
      <c r="MUE84" s="126"/>
      <c r="MUF84" s="126"/>
      <c r="MUG84" s="126"/>
      <c r="MUH84" s="126"/>
      <c r="MUI84" s="126"/>
      <c r="MUJ84" s="126"/>
      <c r="MUK84" s="126"/>
      <c r="MUL84" s="126"/>
      <c r="MUM84" s="126"/>
      <c r="MUN84" s="126"/>
      <c r="MUO84" s="126"/>
      <c r="MUP84" s="126"/>
      <c r="MUQ84" s="126"/>
      <c r="MUR84" s="126"/>
      <c r="MUS84" s="126"/>
      <c r="MUT84" s="126"/>
      <c r="MUU84" s="126"/>
      <c r="MUV84" s="126"/>
      <c r="MUW84" s="126"/>
      <c r="MUX84" s="126"/>
      <c r="MUY84" s="126"/>
      <c r="MUZ84" s="126"/>
      <c r="MVA84" s="126"/>
      <c r="MVB84" s="126"/>
      <c r="MVC84" s="126"/>
      <c r="MVD84" s="126"/>
      <c r="MVE84" s="126"/>
      <c r="MVF84" s="126"/>
      <c r="MVG84" s="126"/>
      <c r="MVH84" s="126"/>
      <c r="MVI84" s="126"/>
      <c r="MVJ84" s="126"/>
      <c r="MVK84" s="126"/>
      <c r="MVL84" s="126"/>
      <c r="MVM84" s="126"/>
      <c r="MVN84" s="126"/>
      <c r="MVO84" s="126"/>
      <c r="MVP84" s="126"/>
      <c r="MVQ84" s="126"/>
      <c r="MVR84" s="126"/>
      <c r="MVS84" s="126"/>
      <c r="MVT84" s="126"/>
      <c r="MVU84" s="126"/>
      <c r="MVV84" s="126"/>
      <c r="MVW84" s="126"/>
      <c r="MVX84" s="126"/>
      <c r="MVY84" s="126"/>
      <c r="MVZ84" s="126"/>
      <c r="MWA84" s="126"/>
      <c r="MWB84" s="126"/>
      <c r="MWC84" s="126"/>
      <c r="MWD84" s="126"/>
      <c r="MWE84" s="126"/>
      <c r="MWF84" s="126"/>
      <c r="MWG84" s="126"/>
      <c r="MWH84" s="126"/>
      <c r="MWI84" s="126"/>
      <c r="MWJ84" s="126"/>
      <c r="MWK84" s="126"/>
      <c r="MWL84" s="126"/>
      <c r="MWM84" s="126"/>
      <c r="MWN84" s="126"/>
      <c r="MWO84" s="126"/>
      <c r="MWP84" s="126"/>
      <c r="MWQ84" s="126"/>
      <c r="MWR84" s="126"/>
      <c r="MWS84" s="126"/>
      <c r="MWT84" s="126"/>
      <c r="MWU84" s="126"/>
      <c r="MWV84" s="126"/>
      <c r="MWW84" s="126"/>
      <c r="MWX84" s="126"/>
      <c r="MWY84" s="126"/>
      <c r="MWZ84" s="126"/>
      <c r="MXA84" s="126"/>
      <c r="MXB84" s="126"/>
      <c r="MXC84" s="126"/>
      <c r="MXD84" s="126"/>
      <c r="MXE84" s="126"/>
      <c r="MXF84" s="126"/>
      <c r="MXG84" s="126"/>
      <c r="MXH84" s="126"/>
      <c r="MXI84" s="126"/>
      <c r="MXJ84" s="126"/>
      <c r="MXK84" s="126"/>
      <c r="MXL84" s="126"/>
      <c r="MXM84" s="126"/>
      <c r="MXN84" s="126"/>
      <c r="MXO84" s="126"/>
      <c r="MXP84" s="126"/>
      <c r="MXQ84" s="126"/>
      <c r="MXR84" s="126"/>
      <c r="MXS84" s="126"/>
      <c r="MXT84" s="126"/>
      <c r="MXU84" s="126"/>
      <c r="MXV84" s="126"/>
      <c r="MXW84" s="126"/>
      <c r="MXX84" s="126"/>
      <c r="MXY84" s="126"/>
      <c r="MXZ84" s="126"/>
      <c r="MYA84" s="126"/>
      <c r="MYB84" s="126"/>
      <c r="MYC84" s="126"/>
      <c r="MYD84" s="126"/>
      <c r="MYE84" s="126"/>
      <c r="MYF84" s="126"/>
      <c r="MYG84" s="126"/>
      <c r="MYH84" s="126"/>
      <c r="MYI84" s="126"/>
      <c r="MYJ84" s="126"/>
      <c r="MYK84" s="126"/>
      <c r="MYL84" s="126"/>
      <c r="MYM84" s="126"/>
      <c r="MYN84" s="126"/>
      <c r="MYO84" s="126"/>
      <c r="MYP84" s="126"/>
      <c r="MYQ84" s="126"/>
      <c r="MYR84" s="126"/>
      <c r="MYS84" s="126"/>
      <c r="MYT84" s="126"/>
      <c r="MYU84" s="126"/>
      <c r="MYV84" s="126"/>
      <c r="MYW84" s="126"/>
      <c r="MYX84" s="126"/>
      <c r="MYY84" s="126"/>
      <c r="MYZ84" s="126"/>
      <c r="MZA84" s="126"/>
      <c r="MZB84" s="126"/>
      <c r="MZC84" s="126"/>
      <c r="MZD84" s="126"/>
      <c r="MZE84" s="126"/>
      <c r="MZF84" s="126"/>
      <c r="MZG84" s="126"/>
      <c r="MZH84" s="126"/>
      <c r="MZI84" s="126"/>
      <c r="MZJ84" s="126"/>
      <c r="MZK84" s="126"/>
      <c r="MZL84" s="126"/>
      <c r="MZM84" s="126"/>
      <c r="MZN84" s="126"/>
      <c r="MZO84" s="126"/>
      <c r="MZP84" s="126"/>
      <c r="MZQ84" s="126"/>
      <c r="MZR84" s="126"/>
      <c r="MZS84" s="126"/>
      <c r="MZT84" s="126"/>
      <c r="MZU84" s="126"/>
      <c r="MZV84" s="126"/>
      <c r="MZW84" s="126"/>
      <c r="MZX84" s="126"/>
      <c r="MZY84" s="126"/>
      <c r="MZZ84" s="126"/>
      <c r="NAA84" s="126"/>
      <c r="NAB84" s="126"/>
      <c r="NAC84" s="126"/>
      <c r="NAD84" s="126"/>
      <c r="NAE84" s="126"/>
      <c r="NAF84" s="126"/>
      <c r="NAG84" s="126"/>
      <c r="NAH84" s="126"/>
      <c r="NAI84" s="126"/>
      <c r="NAJ84" s="126"/>
      <c r="NAK84" s="126"/>
      <c r="NAL84" s="126"/>
      <c r="NAM84" s="126"/>
      <c r="NAN84" s="126"/>
      <c r="NAO84" s="126"/>
      <c r="NAP84" s="126"/>
      <c r="NAQ84" s="126"/>
      <c r="NAR84" s="126"/>
      <c r="NAS84" s="126"/>
      <c r="NAT84" s="126"/>
      <c r="NAU84" s="126"/>
      <c r="NAV84" s="126"/>
      <c r="NAW84" s="126"/>
      <c r="NAX84" s="126"/>
      <c r="NAY84" s="126"/>
      <c r="NAZ84" s="126"/>
      <c r="NBA84" s="126"/>
      <c r="NBB84" s="126"/>
      <c r="NBC84" s="126"/>
      <c r="NBD84" s="126"/>
      <c r="NBE84" s="126"/>
      <c r="NBF84" s="126"/>
      <c r="NBG84" s="126"/>
      <c r="NBH84" s="126"/>
      <c r="NBI84" s="126"/>
      <c r="NBJ84" s="126"/>
      <c r="NBK84" s="126"/>
      <c r="NBL84" s="126"/>
      <c r="NBM84" s="126"/>
      <c r="NBN84" s="126"/>
      <c r="NBO84" s="126"/>
      <c r="NBP84" s="126"/>
      <c r="NBQ84" s="126"/>
      <c r="NBR84" s="126"/>
      <c r="NBS84" s="126"/>
      <c r="NBT84" s="126"/>
      <c r="NBU84" s="126"/>
      <c r="NBV84" s="126"/>
      <c r="NBW84" s="126"/>
      <c r="NBX84" s="126"/>
      <c r="NBY84" s="126"/>
      <c r="NBZ84" s="126"/>
      <c r="NCA84" s="126"/>
      <c r="NCB84" s="126"/>
      <c r="NCC84" s="126"/>
      <c r="NCD84" s="126"/>
      <c r="NCE84" s="126"/>
      <c r="NCF84" s="126"/>
      <c r="NCG84" s="126"/>
      <c r="NCH84" s="126"/>
      <c r="NCI84" s="126"/>
      <c r="NCJ84" s="126"/>
      <c r="NCK84" s="126"/>
      <c r="NCL84" s="126"/>
      <c r="NCM84" s="126"/>
      <c r="NCN84" s="126"/>
      <c r="NCO84" s="126"/>
      <c r="NCP84" s="126"/>
      <c r="NCQ84" s="126"/>
      <c r="NCR84" s="126"/>
      <c r="NCS84" s="126"/>
      <c r="NCT84" s="126"/>
      <c r="NCU84" s="126"/>
      <c r="NCV84" s="126"/>
      <c r="NCW84" s="126"/>
      <c r="NCX84" s="126"/>
      <c r="NCY84" s="126"/>
      <c r="NCZ84" s="126"/>
      <c r="NDA84" s="126"/>
      <c r="NDB84" s="126"/>
      <c r="NDC84" s="126"/>
      <c r="NDD84" s="126"/>
      <c r="NDE84" s="126"/>
      <c r="NDF84" s="126"/>
      <c r="NDG84" s="126"/>
      <c r="NDH84" s="126"/>
      <c r="NDI84" s="126"/>
      <c r="NDJ84" s="126"/>
      <c r="NDK84" s="126"/>
      <c r="NDL84" s="126"/>
      <c r="NDM84" s="126"/>
      <c r="NDN84" s="126"/>
      <c r="NDO84" s="126"/>
      <c r="NDP84" s="126"/>
      <c r="NDQ84" s="126"/>
      <c r="NDR84" s="126"/>
      <c r="NDS84" s="126"/>
      <c r="NDT84" s="126"/>
      <c r="NDU84" s="126"/>
      <c r="NDV84" s="126"/>
      <c r="NDW84" s="126"/>
      <c r="NDX84" s="126"/>
      <c r="NDY84" s="126"/>
      <c r="NDZ84" s="126"/>
      <c r="NEA84" s="126"/>
      <c r="NEB84" s="126"/>
      <c r="NEC84" s="126"/>
      <c r="NED84" s="126"/>
      <c r="NEE84" s="126"/>
      <c r="NEF84" s="126"/>
      <c r="NEG84" s="126"/>
      <c r="NEH84" s="126"/>
      <c r="NEI84" s="126"/>
      <c r="NEJ84" s="126"/>
      <c r="NEK84" s="126"/>
      <c r="NEL84" s="126"/>
      <c r="NEM84" s="126"/>
      <c r="NEN84" s="126"/>
      <c r="NEO84" s="126"/>
      <c r="NEP84" s="126"/>
      <c r="NEQ84" s="126"/>
      <c r="NER84" s="126"/>
      <c r="NES84" s="126"/>
      <c r="NET84" s="126"/>
      <c r="NEU84" s="126"/>
      <c r="NEV84" s="126"/>
      <c r="NEW84" s="126"/>
      <c r="NEX84" s="126"/>
      <c r="NEY84" s="126"/>
      <c r="NEZ84" s="126"/>
      <c r="NFA84" s="126"/>
      <c r="NFB84" s="126"/>
      <c r="NFC84" s="126"/>
      <c r="NFD84" s="126"/>
      <c r="NFE84" s="126"/>
      <c r="NFF84" s="126"/>
      <c r="NFG84" s="126"/>
      <c r="NFH84" s="126"/>
      <c r="NFI84" s="126"/>
      <c r="NFJ84" s="126"/>
      <c r="NFK84" s="126"/>
      <c r="NFL84" s="126"/>
      <c r="NFM84" s="126"/>
      <c r="NFN84" s="126"/>
      <c r="NFO84" s="126"/>
      <c r="NFP84" s="126"/>
      <c r="NFQ84" s="126"/>
      <c r="NFR84" s="126"/>
      <c r="NFS84" s="126"/>
      <c r="NFT84" s="126"/>
      <c r="NFU84" s="126"/>
      <c r="NFV84" s="126"/>
      <c r="NFW84" s="126"/>
      <c r="NFX84" s="126"/>
      <c r="NFY84" s="126"/>
      <c r="NFZ84" s="126"/>
      <c r="NGA84" s="126"/>
      <c r="NGB84" s="126"/>
      <c r="NGC84" s="126"/>
      <c r="NGD84" s="126"/>
      <c r="NGE84" s="126"/>
      <c r="NGF84" s="126"/>
      <c r="NGG84" s="126"/>
      <c r="NGH84" s="126"/>
      <c r="NGI84" s="126"/>
      <c r="NGJ84" s="126"/>
      <c r="NGK84" s="126"/>
      <c r="NGL84" s="126"/>
      <c r="NGM84" s="126"/>
      <c r="NGN84" s="126"/>
      <c r="NGO84" s="126"/>
      <c r="NGP84" s="126"/>
      <c r="NGQ84" s="126"/>
      <c r="NGR84" s="126"/>
      <c r="NGS84" s="126"/>
      <c r="NGT84" s="126"/>
      <c r="NGU84" s="126"/>
      <c r="NGV84" s="126"/>
      <c r="NGW84" s="126"/>
      <c r="NGX84" s="126"/>
      <c r="NGY84" s="126"/>
      <c r="NGZ84" s="126"/>
      <c r="NHA84" s="126"/>
      <c r="NHB84" s="126"/>
      <c r="NHC84" s="126"/>
      <c r="NHD84" s="126"/>
      <c r="NHE84" s="126"/>
      <c r="NHF84" s="126"/>
      <c r="NHG84" s="126"/>
      <c r="NHH84" s="126"/>
      <c r="NHI84" s="126"/>
      <c r="NHJ84" s="126"/>
      <c r="NHK84" s="126"/>
      <c r="NHL84" s="126"/>
      <c r="NHM84" s="126"/>
      <c r="NHN84" s="126"/>
      <c r="NHO84" s="126"/>
      <c r="NHP84" s="126"/>
      <c r="NHQ84" s="126"/>
      <c r="NHR84" s="126"/>
      <c r="NHS84" s="126"/>
      <c r="NHT84" s="126"/>
      <c r="NHU84" s="126"/>
      <c r="NHV84" s="126"/>
      <c r="NHW84" s="126"/>
      <c r="NHX84" s="126"/>
      <c r="NHY84" s="126"/>
      <c r="NHZ84" s="126"/>
      <c r="NIA84" s="126"/>
      <c r="NIB84" s="126"/>
      <c r="NIC84" s="126"/>
      <c r="NID84" s="126"/>
      <c r="NIE84" s="126"/>
      <c r="NIF84" s="126"/>
      <c r="NIG84" s="126"/>
      <c r="NIH84" s="126"/>
      <c r="NII84" s="126"/>
      <c r="NIJ84" s="126"/>
      <c r="NIK84" s="126"/>
      <c r="NIL84" s="126"/>
      <c r="NIM84" s="126"/>
      <c r="NIN84" s="126"/>
      <c r="NIO84" s="126"/>
      <c r="NIP84" s="126"/>
      <c r="NIQ84" s="126"/>
      <c r="NIR84" s="126"/>
      <c r="NIS84" s="126"/>
      <c r="NIT84" s="126"/>
      <c r="NIU84" s="126"/>
      <c r="NIV84" s="126"/>
      <c r="NIW84" s="126"/>
      <c r="NIX84" s="126"/>
      <c r="NIY84" s="126"/>
      <c r="NIZ84" s="126"/>
      <c r="NJA84" s="126"/>
      <c r="NJB84" s="126"/>
      <c r="NJC84" s="126"/>
      <c r="NJD84" s="126"/>
      <c r="NJE84" s="126"/>
      <c r="NJF84" s="126"/>
      <c r="NJG84" s="126"/>
      <c r="NJH84" s="126"/>
      <c r="NJI84" s="126"/>
      <c r="NJJ84" s="126"/>
      <c r="NJK84" s="126"/>
      <c r="NJL84" s="126"/>
      <c r="NJM84" s="126"/>
      <c r="NJN84" s="126"/>
      <c r="NJO84" s="126"/>
      <c r="NJP84" s="126"/>
      <c r="NJQ84" s="126"/>
      <c r="NJR84" s="126"/>
      <c r="NJS84" s="126"/>
      <c r="NJT84" s="126"/>
      <c r="NJU84" s="126"/>
      <c r="NJV84" s="126"/>
      <c r="NJW84" s="126"/>
      <c r="NJX84" s="126"/>
      <c r="NJY84" s="126"/>
      <c r="NJZ84" s="126"/>
      <c r="NKA84" s="126"/>
      <c r="NKB84" s="126"/>
      <c r="NKC84" s="126"/>
      <c r="NKD84" s="126"/>
      <c r="NKE84" s="126"/>
      <c r="NKF84" s="126"/>
      <c r="NKG84" s="126"/>
      <c r="NKH84" s="126"/>
      <c r="NKI84" s="126"/>
      <c r="NKJ84" s="126"/>
      <c r="NKK84" s="126"/>
      <c r="NKL84" s="126"/>
      <c r="NKM84" s="126"/>
      <c r="NKN84" s="126"/>
      <c r="NKO84" s="126"/>
      <c r="NKP84" s="126"/>
      <c r="NKQ84" s="126"/>
      <c r="NKR84" s="126"/>
      <c r="NKS84" s="126"/>
      <c r="NKT84" s="126"/>
      <c r="NKU84" s="126"/>
      <c r="NKV84" s="126"/>
      <c r="NKW84" s="126"/>
      <c r="NKX84" s="126"/>
      <c r="NKY84" s="126"/>
      <c r="NKZ84" s="126"/>
      <c r="NLA84" s="126"/>
      <c r="NLB84" s="126"/>
      <c r="NLC84" s="126"/>
      <c r="NLD84" s="126"/>
      <c r="NLE84" s="126"/>
      <c r="NLF84" s="126"/>
      <c r="NLG84" s="126"/>
      <c r="NLH84" s="126"/>
      <c r="NLI84" s="126"/>
      <c r="NLJ84" s="126"/>
      <c r="NLK84" s="126"/>
      <c r="NLL84" s="126"/>
      <c r="NLM84" s="126"/>
      <c r="NLN84" s="126"/>
      <c r="NLO84" s="126"/>
      <c r="NLP84" s="126"/>
      <c r="NLQ84" s="126"/>
      <c r="NLR84" s="126"/>
      <c r="NLS84" s="126"/>
      <c r="NLT84" s="126"/>
      <c r="NLU84" s="126"/>
      <c r="NLV84" s="126"/>
      <c r="NLW84" s="126"/>
      <c r="NLX84" s="126"/>
      <c r="NLY84" s="126"/>
      <c r="NLZ84" s="126"/>
      <c r="NMA84" s="126"/>
      <c r="NMB84" s="126"/>
      <c r="NMC84" s="126"/>
      <c r="NMD84" s="126"/>
      <c r="NME84" s="126"/>
      <c r="NMF84" s="126"/>
      <c r="NMG84" s="126"/>
      <c r="NMH84" s="126"/>
      <c r="NMI84" s="126"/>
      <c r="NMJ84" s="126"/>
      <c r="NMK84" s="126"/>
      <c r="NML84" s="126"/>
      <c r="NMM84" s="126"/>
      <c r="NMN84" s="126"/>
      <c r="NMO84" s="126"/>
      <c r="NMP84" s="126"/>
      <c r="NMQ84" s="126"/>
      <c r="NMR84" s="126"/>
      <c r="NMS84" s="126"/>
      <c r="NMT84" s="126"/>
      <c r="NMU84" s="126"/>
      <c r="NMV84" s="126"/>
      <c r="NMW84" s="126"/>
      <c r="NMX84" s="126"/>
      <c r="NMY84" s="126"/>
      <c r="NMZ84" s="126"/>
      <c r="NNA84" s="126"/>
      <c r="NNB84" s="126"/>
      <c r="NNC84" s="126"/>
      <c r="NND84" s="126"/>
      <c r="NNE84" s="126"/>
      <c r="NNF84" s="126"/>
      <c r="NNG84" s="126"/>
      <c r="NNH84" s="126"/>
      <c r="NNI84" s="126"/>
      <c r="NNJ84" s="126"/>
      <c r="NNK84" s="126"/>
      <c r="NNL84" s="126"/>
      <c r="NNM84" s="126"/>
      <c r="NNN84" s="126"/>
      <c r="NNO84" s="126"/>
      <c r="NNP84" s="126"/>
      <c r="NNQ84" s="126"/>
      <c r="NNR84" s="126"/>
      <c r="NNS84" s="126"/>
      <c r="NNT84" s="126"/>
      <c r="NNU84" s="126"/>
      <c r="NNV84" s="126"/>
      <c r="NNW84" s="126"/>
      <c r="NNX84" s="126"/>
      <c r="NNY84" s="126"/>
      <c r="NNZ84" s="126"/>
      <c r="NOA84" s="126"/>
      <c r="NOB84" s="126"/>
      <c r="NOC84" s="126"/>
      <c r="NOD84" s="126"/>
      <c r="NOE84" s="126"/>
      <c r="NOF84" s="126"/>
      <c r="NOG84" s="126"/>
      <c r="NOH84" s="126"/>
      <c r="NOI84" s="126"/>
      <c r="NOJ84" s="126"/>
      <c r="NOK84" s="126"/>
      <c r="NOL84" s="126"/>
      <c r="NOM84" s="126"/>
      <c r="NON84" s="126"/>
      <c r="NOO84" s="126"/>
      <c r="NOP84" s="126"/>
      <c r="NOQ84" s="126"/>
      <c r="NOR84" s="126"/>
      <c r="NOS84" s="126"/>
      <c r="NOT84" s="126"/>
      <c r="NOU84" s="126"/>
      <c r="NOV84" s="126"/>
      <c r="NOW84" s="126"/>
      <c r="NOX84" s="126"/>
      <c r="NOY84" s="126"/>
      <c r="NOZ84" s="126"/>
      <c r="NPA84" s="126"/>
      <c r="NPB84" s="126"/>
      <c r="NPC84" s="126"/>
      <c r="NPD84" s="126"/>
      <c r="NPE84" s="126"/>
      <c r="NPF84" s="126"/>
      <c r="NPG84" s="126"/>
      <c r="NPH84" s="126"/>
      <c r="NPI84" s="126"/>
      <c r="NPJ84" s="126"/>
      <c r="NPK84" s="126"/>
      <c r="NPL84" s="126"/>
      <c r="NPM84" s="126"/>
      <c r="NPN84" s="126"/>
      <c r="NPO84" s="126"/>
      <c r="NPP84" s="126"/>
      <c r="NPQ84" s="126"/>
      <c r="NPR84" s="126"/>
      <c r="NPS84" s="126"/>
      <c r="NPT84" s="126"/>
      <c r="NPU84" s="126"/>
      <c r="NPV84" s="126"/>
      <c r="NPW84" s="126"/>
      <c r="NPX84" s="126"/>
      <c r="NPY84" s="126"/>
      <c r="NPZ84" s="126"/>
      <c r="NQA84" s="126"/>
      <c r="NQB84" s="126"/>
      <c r="NQC84" s="126"/>
      <c r="NQD84" s="126"/>
      <c r="NQE84" s="126"/>
      <c r="NQF84" s="126"/>
      <c r="NQG84" s="126"/>
      <c r="NQH84" s="126"/>
      <c r="NQI84" s="126"/>
      <c r="NQJ84" s="126"/>
      <c r="NQK84" s="126"/>
      <c r="NQL84" s="126"/>
      <c r="NQM84" s="126"/>
      <c r="NQN84" s="126"/>
      <c r="NQO84" s="126"/>
      <c r="NQP84" s="126"/>
      <c r="NQQ84" s="126"/>
      <c r="NQR84" s="126"/>
      <c r="NQS84" s="126"/>
      <c r="NQT84" s="126"/>
      <c r="NQU84" s="126"/>
      <c r="NQV84" s="126"/>
      <c r="NQW84" s="126"/>
      <c r="NQX84" s="126"/>
      <c r="NQY84" s="126"/>
      <c r="NQZ84" s="126"/>
      <c r="NRA84" s="126"/>
      <c r="NRB84" s="126"/>
      <c r="NRC84" s="126"/>
      <c r="NRD84" s="126"/>
      <c r="NRE84" s="126"/>
      <c r="NRF84" s="126"/>
      <c r="NRG84" s="126"/>
      <c r="NRH84" s="126"/>
      <c r="NRI84" s="126"/>
      <c r="NRJ84" s="126"/>
      <c r="NRK84" s="126"/>
      <c r="NRL84" s="126"/>
      <c r="NRM84" s="126"/>
      <c r="NRN84" s="126"/>
      <c r="NRO84" s="126"/>
      <c r="NRP84" s="126"/>
      <c r="NRQ84" s="126"/>
      <c r="NRR84" s="126"/>
      <c r="NRS84" s="126"/>
      <c r="NRT84" s="126"/>
      <c r="NRU84" s="126"/>
      <c r="NRV84" s="126"/>
      <c r="NRW84" s="126"/>
      <c r="NRX84" s="126"/>
      <c r="NRY84" s="126"/>
      <c r="NRZ84" s="126"/>
      <c r="NSA84" s="126"/>
      <c r="NSB84" s="126"/>
      <c r="NSC84" s="126"/>
      <c r="NSD84" s="126"/>
      <c r="NSE84" s="126"/>
      <c r="NSF84" s="126"/>
      <c r="NSG84" s="126"/>
      <c r="NSH84" s="126"/>
      <c r="NSI84" s="126"/>
      <c r="NSJ84" s="126"/>
      <c r="NSK84" s="126"/>
      <c r="NSL84" s="126"/>
      <c r="NSM84" s="126"/>
      <c r="NSN84" s="126"/>
      <c r="NSO84" s="126"/>
      <c r="NSP84" s="126"/>
      <c r="NSQ84" s="126"/>
      <c r="NSR84" s="126"/>
      <c r="NSS84" s="126"/>
      <c r="NST84" s="126"/>
      <c r="NSU84" s="126"/>
      <c r="NSV84" s="126"/>
      <c r="NSW84" s="126"/>
      <c r="NSX84" s="126"/>
      <c r="NSY84" s="126"/>
      <c r="NSZ84" s="126"/>
      <c r="NTA84" s="126"/>
      <c r="NTB84" s="126"/>
      <c r="NTC84" s="126"/>
      <c r="NTD84" s="126"/>
      <c r="NTE84" s="126"/>
      <c r="NTF84" s="126"/>
      <c r="NTG84" s="126"/>
      <c r="NTH84" s="126"/>
      <c r="NTI84" s="126"/>
      <c r="NTJ84" s="126"/>
      <c r="NTK84" s="126"/>
      <c r="NTL84" s="126"/>
      <c r="NTM84" s="126"/>
      <c r="NTN84" s="126"/>
      <c r="NTO84" s="126"/>
      <c r="NTP84" s="126"/>
      <c r="NTQ84" s="126"/>
      <c r="NTR84" s="126"/>
      <c r="NTS84" s="126"/>
      <c r="NTT84" s="126"/>
      <c r="NTU84" s="126"/>
      <c r="NTV84" s="126"/>
      <c r="NTW84" s="126"/>
      <c r="NTX84" s="126"/>
      <c r="NTY84" s="126"/>
      <c r="NTZ84" s="126"/>
      <c r="NUA84" s="126"/>
      <c r="NUB84" s="126"/>
      <c r="NUC84" s="126"/>
      <c r="NUD84" s="126"/>
      <c r="NUE84" s="126"/>
      <c r="NUF84" s="126"/>
      <c r="NUG84" s="126"/>
      <c r="NUH84" s="126"/>
      <c r="NUI84" s="126"/>
      <c r="NUJ84" s="126"/>
      <c r="NUK84" s="126"/>
      <c r="NUL84" s="126"/>
      <c r="NUM84" s="126"/>
      <c r="NUN84" s="126"/>
      <c r="NUO84" s="126"/>
      <c r="NUP84" s="126"/>
      <c r="NUQ84" s="126"/>
      <c r="NUR84" s="126"/>
      <c r="NUS84" s="126"/>
      <c r="NUT84" s="126"/>
      <c r="NUU84" s="126"/>
      <c r="NUV84" s="126"/>
      <c r="NUW84" s="126"/>
      <c r="NUX84" s="126"/>
      <c r="NUY84" s="126"/>
      <c r="NUZ84" s="126"/>
      <c r="NVA84" s="126"/>
      <c r="NVB84" s="126"/>
      <c r="NVC84" s="126"/>
      <c r="NVD84" s="126"/>
      <c r="NVE84" s="126"/>
      <c r="NVF84" s="126"/>
      <c r="NVG84" s="126"/>
      <c r="NVH84" s="126"/>
      <c r="NVI84" s="126"/>
      <c r="NVJ84" s="126"/>
      <c r="NVK84" s="126"/>
      <c r="NVL84" s="126"/>
      <c r="NVM84" s="126"/>
      <c r="NVN84" s="126"/>
      <c r="NVO84" s="126"/>
      <c r="NVP84" s="126"/>
      <c r="NVQ84" s="126"/>
      <c r="NVR84" s="126"/>
      <c r="NVS84" s="126"/>
      <c r="NVT84" s="126"/>
      <c r="NVU84" s="126"/>
      <c r="NVV84" s="126"/>
      <c r="NVW84" s="126"/>
      <c r="NVX84" s="126"/>
      <c r="NVY84" s="126"/>
      <c r="NVZ84" s="126"/>
      <c r="NWA84" s="126"/>
      <c r="NWB84" s="126"/>
      <c r="NWC84" s="126"/>
      <c r="NWD84" s="126"/>
      <c r="NWE84" s="126"/>
      <c r="NWF84" s="126"/>
      <c r="NWG84" s="126"/>
      <c r="NWH84" s="126"/>
      <c r="NWI84" s="126"/>
      <c r="NWJ84" s="126"/>
      <c r="NWK84" s="126"/>
      <c r="NWL84" s="126"/>
      <c r="NWM84" s="126"/>
      <c r="NWN84" s="126"/>
      <c r="NWO84" s="126"/>
      <c r="NWP84" s="126"/>
      <c r="NWQ84" s="126"/>
      <c r="NWR84" s="126"/>
      <c r="NWS84" s="126"/>
      <c r="NWT84" s="126"/>
      <c r="NWU84" s="126"/>
      <c r="NWV84" s="126"/>
      <c r="NWW84" s="126"/>
      <c r="NWX84" s="126"/>
      <c r="NWY84" s="126"/>
      <c r="NWZ84" s="126"/>
      <c r="NXA84" s="126"/>
      <c r="NXB84" s="126"/>
      <c r="NXC84" s="126"/>
      <c r="NXD84" s="126"/>
      <c r="NXE84" s="126"/>
      <c r="NXF84" s="126"/>
      <c r="NXG84" s="126"/>
      <c r="NXH84" s="126"/>
      <c r="NXI84" s="126"/>
      <c r="NXJ84" s="126"/>
      <c r="NXK84" s="126"/>
      <c r="NXL84" s="126"/>
      <c r="NXM84" s="126"/>
      <c r="NXN84" s="126"/>
      <c r="NXO84" s="126"/>
      <c r="NXP84" s="126"/>
      <c r="NXQ84" s="126"/>
      <c r="NXR84" s="126"/>
      <c r="NXS84" s="126"/>
      <c r="NXT84" s="126"/>
      <c r="NXU84" s="126"/>
      <c r="NXV84" s="126"/>
      <c r="NXW84" s="126"/>
      <c r="NXX84" s="126"/>
      <c r="NXY84" s="126"/>
      <c r="NXZ84" s="126"/>
      <c r="NYA84" s="126"/>
      <c r="NYB84" s="126"/>
      <c r="NYC84" s="126"/>
      <c r="NYD84" s="126"/>
      <c r="NYE84" s="126"/>
      <c r="NYF84" s="126"/>
      <c r="NYG84" s="126"/>
      <c r="NYH84" s="126"/>
      <c r="NYI84" s="126"/>
      <c r="NYJ84" s="126"/>
      <c r="NYK84" s="126"/>
      <c r="NYL84" s="126"/>
      <c r="NYM84" s="126"/>
      <c r="NYN84" s="126"/>
      <c r="NYO84" s="126"/>
      <c r="NYP84" s="126"/>
      <c r="NYQ84" s="126"/>
      <c r="NYR84" s="126"/>
      <c r="NYS84" s="126"/>
      <c r="NYT84" s="126"/>
      <c r="NYU84" s="126"/>
      <c r="NYV84" s="126"/>
      <c r="NYW84" s="126"/>
      <c r="NYX84" s="126"/>
      <c r="NYY84" s="126"/>
      <c r="NYZ84" s="126"/>
      <c r="NZA84" s="126"/>
      <c r="NZB84" s="126"/>
      <c r="NZC84" s="126"/>
      <c r="NZD84" s="126"/>
      <c r="NZE84" s="126"/>
      <c r="NZF84" s="126"/>
      <c r="NZG84" s="126"/>
      <c r="NZH84" s="126"/>
      <c r="NZI84" s="126"/>
      <c r="NZJ84" s="126"/>
      <c r="NZK84" s="126"/>
      <c r="NZL84" s="126"/>
      <c r="NZM84" s="126"/>
      <c r="NZN84" s="126"/>
      <c r="NZO84" s="126"/>
      <c r="NZP84" s="126"/>
      <c r="NZQ84" s="126"/>
      <c r="NZR84" s="126"/>
      <c r="NZS84" s="126"/>
      <c r="NZT84" s="126"/>
      <c r="NZU84" s="126"/>
      <c r="NZV84" s="126"/>
      <c r="NZW84" s="126"/>
      <c r="NZX84" s="126"/>
      <c r="NZY84" s="126"/>
      <c r="NZZ84" s="126"/>
      <c r="OAA84" s="126"/>
      <c r="OAB84" s="126"/>
      <c r="OAC84" s="126"/>
      <c r="OAD84" s="126"/>
      <c r="OAE84" s="126"/>
      <c r="OAF84" s="126"/>
      <c r="OAG84" s="126"/>
      <c r="OAH84" s="126"/>
      <c r="OAI84" s="126"/>
      <c r="OAJ84" s="126"/>
      <c r="OAK84" s="126"/>
      <c r="OAL84" s="126"/>
      <c r="OAM84" s="126"/>
      <c r="OAN84" s="126"/>
      <c r="OAO84" s="126"/>
      <c r="OAP84" s="126"/>
      <c r="OAQ84" s="126"/>
      <c r="OAR84" s="126"/>
      <c r="OAS84" s="126"/>
      <c r="OAT84" s="126"/>
      <c r="OAU84" s="126"/>
      <c r="OAV84" s="126"/>
      <c r="OAW84" s="126"/>
      <c r="OAX84" s="126"/>
      <c r="OAY84" s="126"/>
      <c r="OAZ84" s="126"/>
      <c r="OBA84" s="126"/>
      <c r="OBB84" s="126"/>
      <c r="OBC84" s="126"/>
      <c r="OBD84" s="126"/>
      <c r="OBE84" s="126"/>
      <c r="OBF84" s="126"/>
      <c r="OBG84" s="126"/>
      <c r="OBH84" s="126"/>
      <c r="OBI84" s="126"/>
      <c r="OBJ84" s="126"/>
      <c r="OBK84" s="126"/>
      <c r="OBL84" s="126"/>
      <c r="OBM84" s="126"/>
      <c r="OBN84" s="126"/>
      <c r="OBO84" s="126"/>
      <c r="OBP84" s="126"/>
      <c r="OBQ84" s="126"/>
      <c r="OBR84" s="126"/>
      <c r="OBS84" s="126"/>
      <c r="OBT84" s="126"/>
      <c r="OBU84" s="126"/>
      <c r="OBV84" s="126"/>
      <c r="OBW84" s="126"/>
      <c r="OBX84" s="126"/>
      <c r="OBY84" s="126"/>
      <c r="OBZ84" s="126"/>
      <c r="OCA84" s="126"/>
      <c r="OCB84" s="126"/>
      <c r="OCC84" s="126"/>
      <c r="OCD84" s="126"/>
      <c r="OCE84" s="126"/>
      <c r="OCF84" s="126"/>
      <c r="OCG84" s="126"/>
      <c r="OCH84" s="126"/>
      <c r="OCI84" s="126"/>
      <c r="OCJ84" s="126"/>
      <c r="OCK84" s="126"/>
      <c r="OCL84" s="126"/>
      <c r="OCM84" s="126"/>
      <c r="OCN84" s="126"/>
      <c r="OCO84" s="126"/>
      <c r="OCP84" s="126"/>
      <c r="OCQ84" s="126"/>
      <c r="OCR84" s="126"/>
      <c r="OCS84" s="126"/>
      <c r="OCT84" s="126"/>
      <c r="OCU84" s="126"/>
      <c r="OCV84" s="126"/>
      <c r="OCW84" s="126"/>
      <c r="OCX84" s="126"/>
      <c r="OCY84" s="126"/>
      <c r="OCZ84" s="126"/>
      <c r="ODA84" s="126"/>
      <c r="ODB84" s="126"/>
      <c r="ODC84" s="126"/>
      <c r="ODD84" s="126"/>
      <c r="ODE84" s="126"/>
      <c r="ODF84" s="126"/>
      <c r="ODG84" s="126"/>
      <c r="ODH84" s="126"/>
      <c r="ODI84" s="126"/>
      <c r="ODJ84" s="126"/>
      <c r="ODK84" s="126"/>
      <c r="ODL84" s="126"/>
      <c r="ODM84" s="126"/>
      <c r="ODN84" s="126"/>
      <c r="ODO84" s="126"/>
      <c r="ODP84" s="126"/>
      <c r="ODQ84" s="126"/>
      <c r="ODR84" s="126"/>
      <c r="ODS84" s="126"/>
      <c r="ODT84" s="126"/>
      <c r="ODU84" s="126"/>
      <c r="ODV84" s="126"/>
      <c r="ODW84" s="126"/>
      <c r="ODX84" s="126"/>
      <c r="ODY84" s="126"/>
      <c r="ODZ84" s="126"/>
      <c r="OEA84" s="126"/>
      <c r="OEB84" s="126"/>
      <c r="OEC84" s="126"/>
      <c r="OED84" s="126"/>
      <c r="OEE84" s="126"/>
      <c r="OEF84" s="126"/>
      <c r="OEG84" s="126"/>
      <c r="OEH84" s="126"/>
      <c r="OEI84" s="126"/>
      <c r="OEJ84" s="126"/>
      <c r="OEK84" s="126"/>
      <c r="OEL84" s="126"/>
      <c r="OEM84" s="126"/>
      <c r="OEN84" s="126"/>
      <c r="OEO84" s="126"/>
      <c r="OEP84" s="126"/>
      <c r="OEQ84" s="126"/>
      <c r="OER84" s="126"/>
      <c r="OES84" s="126"/>
      <c r="OET84" s="126"/>
      <c r="OEU84" s="126"/>
      <c r="OEV84" s="126"/>
      <c r="OEW84" s="126"/>
      <c r="OEX84" s="126"/>
      <c r="OEY84" s="126"/>
      <c r="OEZ84" s="126"/>
      <c r="OFA84" s="126"/>
      <c r="OFB84" s="126"/>
      <c r="OFC84" s="126"/>
      <c r="OFD84" s="126"/>
      <c r="OFE84" s="126"/>
      <c r="OFF84" s="126"/>
      <c r="OFG84" s="126"/>
      <c r="OFH84" s="126"/>
      <c r="OFI84" s="126"/>
      <c r="OFJ84" s="126"/>
      <c r="OFK84" s="126"/>
      <c r="OFL84" s="126"/>
      <c r="OFM84" s="126"/>
      <c r="OFN84" s="126"/>
      <c r="OFO84" s="126"/>
      <c r="OFP84" s="126"/>
      <c r="OFQ84" s="126"/>
      <c r="OFR84" s="126"/>
      <c r="OFS84" s="126"/>
      <c r="OFT84" s="126"/>
      <c r="OFU84" s="126"/>
      <c r="OFV84" s="126"/>
      <c r="OFW84" s="126"/>
      <c r="OFX84" s="126"/>
      <c r="OFY84" s="126"/>
      <c r="OFZ84" s="126"/>
      <c r="OGA84" s="126"/>
      <c r="OGB84" s="126"/>
      <c r="OGC84" s="126"/>
      <c r="OGD84" s="126"/>
      <c r="OGE84" s="126"/>
      <c r="OGF84" s="126"/>
      <c r="OGG84" s="126"/>
      <c r="OGH84" s="126"/>
      <c r="OGI84" s="126"/>
      <c r="OGJ84" s="126"/>
      <c r="OGK84" s="126"/>
      <c r="OGL84" s="126"/>
      <c r="OGM84" s="126"/>
      <c r="OGN84" s="126"/>
      <c r="OGO84" s="126"/>
      <c r="OGP84" s="126"/>
      <c r="OGQ84" s="126"/>
      <c r="OGR84" s="126"/>
      <c r="OGS84" s="126"/>
      <c r="OGT84" s="126"/>
      <c r="OGU84" s="126"/>
      <c r="OGV84" s="126"/>
      <c r="OGW84" s="126"/>
      <c r="OGX84" s="126"/>
      <c r="OGY84" s="126"/>
      <c r="OGZ84" s="126"/>
      <c r="OHA84" s="126"/>
      <c r="OHB84" s="126"/>
      <c r="OHC84" s="126"/>
      <c r="OHD84" s="126"/>
      <c r="OHE84" s="126"/>
      <c r="OHF84" s="126"/>
      <c r="OHG84" s="126"/>
      <c r="OHH84" s="126"/>
      <c r="OHI84" s="126"/>
      <c r="OHJ84" s="126"/>
      <c r="OHK84" s="126"/>
      <c r="OHL84" s="126"/>
      <c r="OHM84" s="126"/>
      <c r="OHN84" s="126"/>
      <c r="OHO84" s="126"/>
      <c r="OHP84" s="126"/>
      <c r="OHQ84" s="126"/>
      <c r="OHR84" s="126"/>
      <c r="OHS84" s="126"/>
      <c r="OHT84" s="126"/>
      <c r="OHU84" s="126"/>
      <c r="OHV84" s="126"/>
      <c r="OHW84" s="126"/>
      <c r="OHX84" s="126"/>
      <c r="OHY84" s="126"/>
      <c r="OHZ84" s="126"/>
      <c r="OIA84" s="126"/>
      <c r="OIB84" s="126"/>
      <c r="OIC84" s="126"/>
      <c r="OID84" s="126"/>
      <c r="OIE84" s="126"/>
      <c r="OIF84" s="126"/>
      <c r="OIG84" s="126"/>
      <c r="OIH84" s="126"/>
      <c r="OII84" s="126"/>
      <c r="OIJ84" s="126"/>
      <c r="OIK84" s="126"/>
      <c r="OIL84" s="126"/>
      <c r="OIM84" s="126"/>
      <c r="OIN84" s="126"/>
      <c r="OIO84" s="126"/>
      <c r="OIP84" s="126"/>
      <c r="OIQ84" s="126"/>
      <c r="OIR84" s="126"/>
      <c r="OIS84" s="126"/>
      <c r="OIT84" s="126"/>
      <c r="OIU84" s="126"/>
      <c r="OIV84" s="126"/>
      <c r="OIW84" s="126"/>
      <c r="OIX84" s="126"/>
      <c r="OIY84" s="126"/>
      <c r="OIZ84" s="126"/>
      <c r="OJA84" s="126"/>
      <c r="OJB84" s="126"/>
      <c r="OJC84" s="126"/>
      <c r="OJD84" s="126"/>
      <c r="OJE84" s="126"/>
      <c r="OJF84" s="126"/>
      <c r="OJG84" s="126"/>
      <c r="OJH84" s="126"/>
      <c r="OJI84" s="126"/>
      <c r="OJJ84" s="126"/>
      <c r="OJK84" s="126"/>
      <c r="OJL84" s="126"/>
      <c r="OJM84" s="126"/>
      <c r="OJN84" s="126"/>
      <c r="OJO84" s="126"/>
      <c r="OJP84" s="126"/>
      <c r="OJQ84" s="126"/>
      <c r="OJR84" s="126"/>
      <c r="OJS84" s="126"/>
      <c r="OJT84" s="126"/>
      <c r="OJU84" s="126"/>
      <c r="OJV84" s="126"/>
      <c r="OJW84" s="126"/>
      <c r="OJX84" s="126"/>
      <c r="OJY84" s="126"/>
      <c r="OJZ84" s="126"/>
      <c r="OKA84" s="126"/>
      <c r="OKB84" s="126"/>
      <c r="OKC84" s="126"/>
      <c r="OKD84" s="126"/>
      <c r="OKE84" s="126"/>
      <c r="OKF84" s="126"/>
      <c r="OKG84" s="126"/>
      <c r="OKH84" s="126"/>
      <c r="OKI84" s="126"/>
      <c r="OKJ84" s="126"/>
      <c r="OKK84" s="126"/>
      <c r="OKL84" s="126"/>
      <c r="OKM84" s="126"/>
      <c r="OKN84" s="126"/>
      <c r="OKO84" s="126"/>
      <c r="OKP84" s="126"/>
      <c r="OKQ84" s="126"/>
      <c r="OKR84" s="126"/>
      <c r="OKS84" s="126"/>
      <c r="OKT84" s="126"/>
      <c r="OKU84" s="126"/>
      <c r="OKV84" s="126"/>
      <c r="OKW84" s="126"/>
      <c r="OKX84" s="126"/>
      <c r="OKY84" s="126"/>
      <c r="OKZ84" s="126"/>
      <c r="OLA84" s="126"/>
      <c r="OLB84" s="126"/>
      <c r="OLC84" s="126"/>
      <c r="OLD84" s="126"/>
      <c r="OLE84" s="126"/>
      <c r="OLF84" s="126"/>
      <c r="OLG84" s="126"/>
      <c r="OLH84" s="126"/>
      <c r="OLI84" s="126"/>
      <c r="OLJ84" s="126"/>
      <c r="OLK84" s="126"/>
      <c r="OLL84" s="126"/>
      <c r="OLM84" s="126"/>
      <c r="OLN84" s="126"/>
      <c r="OLO84" s="126"/>
      <c r="OLP84" s="126"/>
      <c r="OLQ84" s="126"/>
      <c r="OLR84" s="126"/>
      <c r="OLS84" s="126"/>
      <c r="OLT84" s="126"/>
      <c r="OLU84" s="126"/>
      <c r="OLV84" s="126"/>
      <c r="OLW84" s="126"/>
      <c r="OLX84" s="126"/>
      <c r="OLY84" s="126"/>
      <c r="OLZ84" s="126"/>
      <c r="OMA84" s="126"/>
      <c r="OMB84" s="126"/>
      <c r="OMC84" s="126"/>
      <c r="OMD84" s="126"/>
      <c r="OME84" s="126"/>
      <c r="OMF84" s="126"/>
      <c r="OMG84" s="126"/>
      <c r="OMH84" s="126"/>
      <c r="OMI84" s="126"/>
      <c r="OMJ84" s="126"/>
      <c r="OMK84" s="126"/>
      <c r="OML84" s="126"/>
      <c r="OMM84" s="126"/>
      <c r="OMN84" s="126"/>
      <c r="OMO84" s="126"/>
      <c r="OMP84" s="126"/>
      <c r="OMQ84" s="126"/>
      <c r="OMR84" s="126"/>
      <c r="OMS84" s="126"/>
      <c r="OMT84" s="126"/>
      <c r="OMU84" s="126"/>
      <c r="OMV84" s="126"/>
      <c r="OMW84" s="126"/>
      <c r="OMX84" s="126"/>
      <c r="OMY84" s="126"/>
      <c r="OMZ84" s="126"/>
      <c r="ONA84" s="126"/>
      <c r="ONB84" s="126"/>
      <c r="ONC84" s="126"/>
      <c r="OND84" s="126"/>
      <c r="ONE84" s="126"/>
      <c r="ONF84" s="126"/>
      <c r="ONG84" s="126"/>
      <c r="ONH84" s="126"/>
      <c r="ONI84" s="126"/>
      <c r="ONJ84" s="126"/>
      <c r="ONK84" s="126"/>
      <c r="ONL84" s="126"/>
      <c r="ONM84" s="126"/>
      <c r="ONN84" s="126"/>
      <c r="ONO84" s="126"/>
      <c r="ONP84" s="126"/>
      <c r="ONQ84" s="126"/>
      <c r="ONR84" s="126"/>
      <c r="ONS84" s="126"/>
      <c r="ONT84" s="126"/>
      <c r="ONU84" s="126"/>
      <c r="ONV84" s="126"/>
      <c r="ONW84" s="126"/>
      <c r="ONX84" s="126"/>
      <c r="ONY84" s="126"/>
      <c r="ONZ84" s="126"/>
      <c r="OOA84" s="126"/>
      <c r="OOB84" s="126"/>
      <c r="OOC84" s="126"/>
      <c r="OOD84" s="126"/>
      <c r="OOE84" s="126"/>
      <c r="OOF84" s="126"/>
      <c r="OOG84" s="126"/>
      <c r="OOH84" s="126"/>
      <c r="OOI84" s="126"/>
      <c r="OOJ84" s="126"/>
      <c r="OOK84" s="126"/>
      <c r="OOL84" s="126"/>
      <c r="OOM84" s="126"/>
      <c r="OON84" s="126"/>
      <c r="OOO84" s="126"/>
      <c r="OOP84" s="126"/>
      <c r="OOQ84" s="126"/>
      <c r="OOR84" s="126"/>
      <c r="OOS84" s="126"/>
      <c r="OOT84" s="126"/>
      <c r="OOU84" s="126"/>
      <c r="OOV84" s="126"/>
      <c r="OOW84" s="126"/>
      <c r="OOX84" s="126"/>
      <c r="OOY84" s="126"/>
      <c r="OOZ84" s="126"/>
      <c r="OPA84" s="126"/>
      <c r="OPB84" s="126"/>
      <c r="OPC84" s="126"/>
      <c r="OPD84" s="126"/>
      <c r="OPE84" s="126"/>
      <c r="OPF84" s="126"/>
      <c r="OPG84" s="126"/>
      <c r="OPH84" s="126"/>
      <c r="OPI84" s="126"/>
      <c r="OPJ84" s="126"/>
      <c r="OPK84" s="126"/>
      <c r="OPL84" s="126"/>
      <c r="OPM84" s="126"/>
      <c r="OPN84" s="126"/>
      <c r="OPO84" s="126"/>
      <c r="OPP84" s="126"/>
      <c r="OPQ84" s="126"/>
      <c r="OPR84" s="126"/>
      <c r="OPS84" s="126"/>
      <c r="OPT84" s="126"/>
      <c r="OPU84" s="126"/>
      <c r="OPV84" s="126"/>
      <c r="OPW84" s="126"/>
      <c r="OPX84" s="126"/>
      <c r="OPY84" s="126"/>
      <c r="OPZ84" s="126"/>
      <c r="OQA84" s="126"/>
      <c r="OQB84" s="126"/>
      <c r="OQC84" s="126"/>
      <c r="OQD84" s="126"/>
      <c r="OQE84" s="126"/>
      <c r="OQF84" s="126"/>
      <c r="OQG84" s="126"/>
      <c r="OQH84" s="126"/>
      <c r="OQI84" s="126"/>
      <c r="OQJ84" s="126"/>
      <c r="OQK84" s="126"/>
      <c r="OQL84" s="126"/>
      <c r="OQM84" s="126"/>
      <c r="OQN84" s="126"/>
      <c r="OQO84" s="126"/>
      <c r="OQP84" s="126"/>
      <c r="OQQ84" s="126"/>
      <c r="OQR84" s="126"/>
      <c r="OQS84" s="126"/>
      <c r="OQT84" s="126"/>
      <c r="OQU84" s="126"/>
      <c r="OQV84" s="126"/>
      <c r="OQW84" s="126"/>
      <c r="OQX84" s="126"/>
      <c r="OQY84" s="126"/>
      <c r="OQZ84" s="126"/>
      <c r="ORA84" s="126"/>
      <c r="ORB84" s="126"/>
      <c r="ORC84" s="126"/>
      <c r="ORD84" s="126"/>
      <c r="ORE84" s="126"/>
      <c r="ORF84" s="126"/>
      <c r="ORG84" s="126"/>
      <c r="ORH84" s="126"/>
      <c r="ORI84" s="126"/>
      <c r="ORJ84" s="126"/>
      <c r="ORK84" s="126"/>
      <c r="ORL84" s="126"/>
      <c r="ORM84" s="126"/>
      <c r="ORN84" s="126"/>
      <c r="ORO84" s="126"/>
      <c r="ORP84" s="126"/>
      <c r="ORQ84" s="126"/>
      <c r="ORR84" s="126"/>
      <c r="ORS84" s="126"/>
      <c r="ORT84" s="126"/>
      <c r="ORU84" s="126"/>
      <c r="ORV84" s="126"/>
      <c r="ORW84" s="126"/>
      <c r="ORX84" s="126"/>
      <c r="ORY84" s="126"/>
      <c r="ORZ84" s="126"/>
      <c r="OSA84" s="126"/>
      <c r="OSB84" s="126"/>
      <c r="OSC84" s="126"/>
      <c r="OSD84" s="126"/>
      <c r="OSE84" s="126"/>
      <c r="OSF84" s="126"/>
      <c r="OSG84" s="126"/>
      <c r="OSH84" s="126"/>
      <c r="OSI84" s="126"/>
      <c r="OSJ84" s="126"/>
      <c r="OSK84" s="126"/>
      <c r="OSL84" s="126"/>
      <c r="OSM84" s="126"/>
      <c r="OSN84" s="126"/>
      <c r="OSO84" s="126"/>
      <c r="OSP84" s="126"/>
      <c r="OSQ84" s="126"/>
      <c r="OSR84" s="126"/>
      <c r="OSS84" s="126"/>
      <c r="OST84" s="126"/>
      <c r="OSU84" s="126"/>
      <c r="OSV84" s="126"/>
      <c r="OSW84" s="126"/>
      <c r="OSX84" s="126"/>
      <c r="OSY84" s="126"/>
      <c r="OSZ84" s="126"/>
      <c r="OTA84" s="126"/>
      <c r="OTB84" s="126"/>
      <c r="OTC84" s="126"/>
      <c r="OTD84" s="126"/>
      <c r="OTE84" s="126"/>
      <c r="OTF84" s="126"/>
      <c r="OTG84" s="126"/>
      <c r="OTH84" s="126"/>
      <c r="OTI84" s="126"/>
      <c r="OTJ84" s="126"/>
      <c r="OTK84" s="126"/>
      <c r="OTL84" s="126"/>
      <c r="OTM84" s="126"/>
      <c r="OTN84" s="126"/>
      <c r="OTO84" s="126"/>
      <c r="OTP84" s="126"/>
      <c r="OTQ84" s="126"/>
      <c r="OTR84" s="126"/>
      <c r="OTS84" s="126"/>
      <c r="OTT84" s="126"/>
      <c r="OTU84" s="126"/>
      <c r="OTV84" s="126"/>
      <c r="OTW84" s="126"/>
      <c r="OTX84" s="126"/>
      <c r="OTY84" s="126"/>
      <c r="OTZ84" s="126"/>
      <c r="OUA84" s="126"/>
      <c r="OUB84" s="126"/>
      <c r="OUC84" s="126"/>
      <c r="OUD84" s="126"/>
      <c r="OUE84" s="126"/>
      <c r="OUF84" s="126"/>
      <c r="OUG84" s="126"/>
      <c r="OUH84" s="126"/>
      <c r="OUI84" s="126"/>
      <c r="OUJ84" s="126"/>
      <c r="OUK84" s="126"/>
      <c r="OUL84" s="126"/>
      <c r="OUM84" s="126"/>
      <c r="OUN84" s="126"/>
      <c r="OUO84" s="126"/>
      <c r="OUP84" s="126"/>
      <c r="OUQ84" s="126"/>
      <c r="OUR84" s="126"/>
      <c r="OUS84" s="126"/>
      <c r="OUT84" s="126"/>
      <c r="OUU84" s="126"/>
      <c r="OUV84" s="126"/>
      <c r="OUW84" s="126"/>
      <c r="OUX84" s="126"/>
      <c r="OUY84" s="126"/>
      <c r="OUZ84" s="126"/>
      <c r="OVA84" s="126"/>
      <c r="OVB84" s="126"/>
      <c r="OVC84" s="126"/>
      <c r="OVD84" s="126"/>
      <c r="OVE84" s="126"/>
      <c r="OVF84" s="126"/>
      <c r="OVG84" s="126"/>
      <c r="OVH84" s="126"/>
      <c r="OVI84" s="126"/>
      <c r="OVJ84" s="126"/>
      <c r="OVK84" s="126"/>
      <c r="OVL84" s="126"/>
      <c r="OVM84" s="126"/>
      <c r="OVN84" s="126"/>
      <c r="OVO84" s="126"/>
      <c r="OVP84" s="126"/>
      <c r="OVQ84" s="126"/>
      <c r="OVR84" s="126"/>
      <c r="OVS84" s="126"/>
      <c r="OVT84" s="126"/>
      <c r="OVU84" s="126"/>
      <c r="OVV84" s="126"/>
      <c r="OVW84" s="126"/>
      <c r="OVX84" s="126"/>
      <c r="OVY84" s="126"/>
      <c r="OVZ84" s="126"/>
      <c r="OWA84" s="126"/>
      <c r="OWB84" s="126"/>
      <c r="OWC84" s="126"/>
      <c r="OWD84" s="126"/>
      <c r="OWE84" s="126"/>
      <c r="OWF84" s="126"/>
      <c r="OWG84" s="126"/>
      <c r="OWH84" s="126"/>
      <c r="OWI84" s="126"/>
      <c r="OWJ84" s="126"/>
      <c r="OWK84" s="126"/>
      <c r="OWL84" s="126"/>
      <c r="OWM84" s="126"/>
      <c r="OWN84" s="126"/>
      <c r="OWO84" s="126"/>
      <c r="OWP84" s="126"/>
      <c r="OWQ84" s="126"/>
      <c r="OWR84" s="126"/>
      <c r="OWS84" s="126"/>
      <c r="OWT84" s="126"/>
      <c r="OWU84" s="126"/>
      <c r="OWV84" s="126"/>
      <c r="OWW84" s="126"/>
      <c r="OWX84" s="126"/>
      <c r="OWY84" s="126"/>
      <c r="OWZ84" s="126"/>
      <c r="OXA84" s="126"/>
      <c r="OXB84" s="126"/>
      <c r="OXC84" s="126"/>
      <c r="OXD84" s="126"/>
      <c r="OXE84" s="126"/>
      <c r="OXF84" s="126"/>
      <c r="OXG84" s="126"/>
      <c r="OXH84" s="126"/>
      <c r="OXI84" s="126"/>
      <c r="OXJ84" s="126"/>
      <c r="OXK84" s="126"/>
      <c r="OXL84" s="126"/>
      <c r="OXM84" s="126"/>
      <c r="OXN84" s="126"/>
      <c r="OXO84" s="126"/>
      <c r="OXP84" s="126"/>
      <c r="OXQ84" s="126"/>
      <c r="OXR84" s="126"/>
      <c r="OXS84" s="126"/>
      <c r="OXT84" s="126"/>
      <c r="OXU84" s="126"/>
      <c r="OXV84" s="126"/>
      <c r="OXW84" s="126"/>
      <c r="OXX84" s="126"/>
      <c r="OXY84" s="126"/>
      <c r="OXZ84" s="126"/>
      <c r="OYA84" s="126"/>
      <c r="OYB84" s="126"/>
      <c r="OYC84" s="126"/>
      <c r="OYD84" s="126"/>
      <c r="OYE84" s="126"/>
      <c r="OYF84" s="126"/>
      <c r="OYG84" s="126"/>
      <c r="OYH84" s="126"/>
      <c r="OYI84" s="126"/>
      <c r="OYJ84" s="126"/>
      <c r="OYK84" s="126"/>
      <c r="OYL84" s="126"/>
      <c r="OYM84" s="126"/>
      <c r="OYN84" s="126"/>
      <c r="OYO84" s="126"/>
      <c r="OYP84" s="126"/>
      <c r="OYQ84" s="126"/>
      <c r="OYR84" s="126"/>
      <c r="OYS84" s="126"/>
      <c r="OYT84" s="126"/>
      <c r="OYU84" s="126"/>
      <c r="OYV84" s="126"/>
      <c r="OYW84" s="126"/>
      <c r="OYX84" s="126"/>
      <c r="OYY84" s="126"/>
      <c r="OYZ84" s="126"/>
      <c r="OZA84" s="126"/>
      <c r="OZB84" s="126"/>
      <c r="OZC84" s="126"/>
      <c r="OZD84" s="126"/>
      <c r="OZE84" s="126"/>
      <c r="OZF84" s="126"/>
      <c r="OZG84" s="126"/>
      <c r="OZH84" s="126"/>
      <c r="OZI84" s="126"/>
      <c r="OZJ84" s="126"/>
      <c r="OZK84" s="126"/>
      <c r="OZL84" s="126"/>
      <c r="OZM84" s="126"/>
      <c r="OZN84" s="126"/>
      <c r="OZO84" s="126"/>
      <c r="OZP84" s="126"/>
      <c r="OZQ84" s="126"/>
      <c r="OZR84" s="126"/>
      <c r="OZS84" s="126"/>
      <c r="OZT84" s="126"/>
      <c r="OZU84" s="126"/>
      <c r="OZV84" s="126"/>
      <c r="OZW84" s="126"/>
      <c r="OZX84" s="126"/>
      <c r="OZY84" s="126"/>
      <c r="OZZ84" s="126"/>
      <c r="PAA84" s="126"/>
      <c r="PAB84" s="126"/>
      <c r="PAC84" s="126"/>
      <c r="PAD84" s="126"/>
      <c r="PAE84" s="126"/>
      <c r="PAF84" s="126"/>
      <c r="PAG84" s="126"/>
      <c r="PAH84" s="126"/>
      <c r="PAI84" s="126"/>
      <c r="PAJ84" s="126"/>
      <c r="PAK84" s="126"/>
      <c r="PAL84" s="126"/>
      <c r="PAM84" s="126"/>
      <c r="PAN84" s="126"/>
      <c r="PAO84" s="126"/>
      <c r="PAP84" s="126"/>
      <c r="PAQ84" s="126"/>
      <c r="PAR84" s="126"/>
      <c r="PAS84" s="126"/>
      <c r="PAT84" s="126"/>
      <c r="PAU84" s="126"/>
      <c r="PAV84" s="126"/>
      <c r="PAW84" s="126"/>
      <c r="PAX84" s="126"/>
      <c r="PAY84" s="126"/>
      <c r="PAZ84" s="126"/>
      <c r="PBA84" s="126"/>
      <c r="PBB84" s="126"/>
      <c r="PBC84" s="126"/>
      <c r="PBD84" s="126"/>
      <c r="PBE84" s="126"/>
      <c r="PBF84" s="126"/>
      <c r="PBG84" s="126"/>
      <c r="PBH84" s="126"/>
      <c r="PBI84" s="126"/>
      <c r="PBJ84" s="126"/>
      <c r="PBK84" s="126"/>
      <c r="PBL84" s="126"/>
      <c r="PBM84" s="126"/>
      <c r="PBN84" s="126"/>
      <c r="PBO84" s="126"/>
      <c r="PBP84" s="126"/>
      <c r="PBQ84" s="126"/>
      <c r="PBR84" s="126"/>
      <c r="PBS84" s="126"/>
      <c r="PBT84" s="126"/>
      <c r="PBU84" s="126"/>
      <c r="PBV84" s="126"/>
      <c r="PBW84" s="126"/>
      <c r="PBX84" s="126"/>
      <c r="PBY84" s="126"/>
      <c r="PBZ84" s="126"/>
      <c r="PCA84" s="126"/>
      <c r="PCB84" s="126"/>
      <c r="PCC84" s="126"/>
      <c r="PCD84" s="126"/>
      <c r="PCE84" s="126"/>
      <c r="PCF84" s="126"/>
      <c r="PCG84" s="126"/>
      <c r="PCH84" s="126"/>
      <c r="PCI84" s="126"/>
      <c r="PCJ84" s="126"/>
      <c r="PCK84" s="126"/>
      <c r="PCL84" s="126"/>
      <c r="PCM84" s="126"/>
      <c r="PCN84" s="126"/>
      <c r="PCO84" s="126"/>
      <c r="PCP84" s="126"/>
      <c r="PCQ84" s="126"/>
      <c r="PCR84" s="126"/>
      <c r="PCS84" s="126"/>
      <c r="PCT84" s="126"/>
      <c r="PCU84" s="126"/>
      <c r="PCV84" s="126"/>
      <c r="PCW84" s="126"/>
      <c r="PCX84" s="126"/>
      <c r="PCY84" s="126"/>
      <c r="PCZ84" s="126"/>
      <c r="PDA84" s="126"/>
      <c r="PDB84" s="126"/>
      <c r="PDC84" s="126"/>
      <c r="PDD84" s="126"/>
      <c r="PDE84" s="126"/>
      <c r="PDF84" s="126"/>
      <c r="PDG84" s="126"/>
      <c r="PDH84" s="126"/>
      <c r="PDI84" s="126"/>
      <c r="PDJ84" s="126"/>
      <c r="PDK84" s="126"/>
      <c r="PDL84" s="126"/>
      <c r="PDM84" s="126"/>
      <c r="PDN84" s="126"/>
      <c r="PDO84" s="126"/>
      <c r="PDP84" s="126"/>
      <c r="PDQ84" s="126"/>
      <c r="PDR84" s="126"/>
      <c r="PDS84" s="126"/>
      <c r="PDT84" s="126"/>
      <c r="PDU84" s="126"/>
      <c r="PDV84" s="126"/>
      <c r="PDW84" s="126"/>
      <c r="PDX84" s="126"/>
      <c r="PDY84" s="126"/>
      <c r="PDZ84" s="126"/>
      <c r="PEA84" s="126"/>
      <c r="PEB84" s="126"/>
      <c r="PEC84" s="126"/>
      <c r="PED84" s="126"/>
      <c r="PEE84" s="126"/>
      <c r="PEF84" s="126"/>
      <c r="PEG84" s="126"/>
      <c r="PEH84" s="126"/>
      <c r="PEI84" s="126"/>
      <c r="PEJ84" s="126"/>
      <c r="PEK84" s="126"/>
      <c r="PEL84" s="126"/>
      <c r="PEM84" s="126"/>
      <c r="PEN84" s="126"/>
      <c r="PEO84" s="126"/>
      <c r="PEP84" s="126"/>
      <c r="PEQ84" s="126"/>
      <c r="PER84" s="126"/>
      <c r="PES84" s="126"/>
      <c r="PET84" s="126"/>
      <c r="PEU84" s="126"/>
      <c r="PEV84" s="126"/>
      <c r="PEW84" s="126"/>
      <c r="PEX84" s="126"/>
      <c r="PEY84" s="126"/>
      <c r="PEZ84" s="126"/>
      <c r="PFA84" s="126"/>
      <c r="PFB84" s="126"/>
      <c r="PFC84" s="126"/>
      <c r="PFD84" s="126"/>
      <c r="PFE84" s="126"/>
      <c r="PFF84" s="126"/>
      <c r="PFG84" s="126"/>
      <c r="PFH84" s="126"/>
      <c r="PFI84" s="126"/>
      <c r="PFJ84" s="126"/>
      <c r="PFK84" s="126"/>
      <c r="PFL84" s="126"/>
      <c r="PFM84" s="126"/>
      <c r="PFN84" s="126"/>
      <c r="PFO84" s="126"/>
      <c r="PFP84" s="126"/>
      <c r="PFQ84" s="126"/>
      <c r="PFR84" s="126"/>
      <c r="PFS84" s="126"/>
      <c r="PFT84" s="126"/>
      <c r="PFU84" s="126"/>
      <c r="PFV84" s="126"/>
      <c r="PFW84" s="126"/>
      <c r="PFX84" s="126"/>
      <c r="PFY84" s="126"/>
      <c r="PFZ84" s="126"/>
      <c r="PGA84" s="126"/>
      <c r="PGB84" s="126"/>
      <c r="PGC84" s="126"/>
      <c r="PGD84" s="126"/>
      <c r="PGE84" s="126"/>
      <c r="PGF84" s="126"/>
      <c r="PGG84" s="126"/>
      <c r="PGH84" s="126"/>
      <c r="PGI84" s="126"/>
      <c r="PGJ84" s="126"/>
      <c r="PGK84" s="126"/>
      <c r="PGL84" s="126"/>
      <c r="PGM84" s="126"/>
      <c r="PGN84" s="126"/>
      <c r="PGO84" s="126"/>
      <c r="PGP84" s="126"/>
      <c r="PGQ84" s="126"/>
      <c r="PGR84" s="126"/>
      <c r="PGS84" s="126"/>
      <c r="PGT84" s="126"/>
      <c r="PGU84" s="126"/>
      <c r="PGV84" s="126"/>
      <c r="PGW84" s="126"/>
      <c r="PGX84" s="126"/>
      <c r="PGY84" s="126"/>
      <c r="PGZ84" s="126"/>
      <c r="PHA84" s="126"/>
      <c r="PHB84" s="126"/>
      <c r="PHC84" s="126"/>
      <c r="PHD84" s="126"/>
      <c r="PHE84" s="126"/>
      <c r="PHF84" s="126"/>
      <c r="PHG84" s="126"/>
      <c r="PHH84" s="126"/>
      <c r="PHI84" s="126"/>
      <c r="PHJ84" s="126"/>
      <c r="PHK84" s="126"/>
      <c r="PHL84" s="126"/>
      <c r="PHM84" s="126"/>
      <c r="PHN84" s="126"/>
      <c r="PHO84" s="126"/>
      <c r="PHP84" s="126"/>
      <c r="PHQ84" s="126"/>
      <c r="PHR84" s="126"/>
      <c r="PHS84" s="126"/>
      <c r="PHT84" s="126"/>
      <c r="PHU84" s="126"/>
      <c r="PHV84" s="126"/>
      <c r="PHW84" s="126"/>
      <c r="PHX84" s="126"/>
      <c r="PHY84" s="126"/>
      <c r="PHZ84" s="126"/>
      <c r="PIA84" s="126"/>
      <c r="PIB84" s="126"/>
      <c r="PIC84" s="126"/>
      <c r="PID84" s="126"/>
      <c r="PIE84" s="126"/>
      <c r="PIF84" s="126"/>
      <c r="PIG84" s="126"/>
      <c r="PIH84" s="126"/>
      <c r="PII84" s="126"/>
      <c r="PIJ84" s="126"/>
      <c r="PIK84" s="126"/>
      <c r="PIL84" s="126"/>
      <c r="PIM84" s="126"/>
      <c r="PIN84" s="126"/>
      <c r="PIO84" s="126"/>
      <c r="PIP84" s="126"/>
      <c r="PIQ84" s="126"/>
      <c r="PIR84" s="126"/>
      <c r="PIS84" s="126"/>
      <c r="PIT84" s="126"/>
      <c r="PIU84" s="126"/>
      <c r="PIV84" s="126"/>
      <c r="PIW84" s="126"/>
      <c r="PIX84" s="126"/>
      <c r="PIY84" s="126"/>
      <c r="PIZ84" s="126"/>
      <c r="PJA84" s="126"/>
      <c r="PJB84" s="126"/>
      <c r="PJC84" s="126"/>
      <c r="PJD84" s="126"/>
      <c r="PJE84" s="126"/>
      <c r="PJF84" s="126"/>
      <c r="PJG84" s="126"/>
      <c r="PJH84" s="126"/>
      <c r="PJI84" s="126"/>
      <c r="PJJ84" s="126"/>
      <c r="PJK84" s="126"/>
      <c r="PJL84" s="126"/>
      <c r="PJM84" s="126"/>
      <c r="PJN84" s="126"/>
      <c r="PJO84" s="126"/>
      <c r="PJP84" s="126"/>
      <c r="PJQ84" s="126"/>
      <c r="PJR84" s="126"/>
      <c r="PJS84" s="126"/>
      <c r="PJT84" s="126"/>
      <c r="PJU84" s="126"/>
      <c r="PJV84" s="126"/>
      <c r="PJW84" s="126"/>
      <c r="PJX84" s="126"/>
      <c r="PJY84" s="126"/>
      <c r="PJZ84" s="126"/>
      <c r="PKA84" s="126"/>
      <c r="PKB84" s="126"/>
      <c r="PKC84" s="126"/>
      <c r="PKD84" s="126"/>
      <c r="PKE84" s="126"/>
      <c r="PKF84" s="126"/>
      <c r="PKG84" s="126"/>
      <c r="PKH84" s="126"/>
      <c r="PKI84" s="126"/>
      <c r="PKJ84" s="126"/>
      <c r="PKK84" s="126"/>
      <c r="PKL84" s="126"/>
      <c r="PKM84" s="126"/>
      <c r="PKN84" s="126"/>
      <c r="PKO84" s="126"/>
      <c r="PKP84" s="126"/>
      <c r="PKQ84" s="126"/>
      <c r="PKR84" s="126"/>
      <c r="PKS84" s="126"/>
      <c r="PKT84" s="126"/>
      <c r="PKU84" s="126"/>
      <c r="PKV84" s="126"/>
      <c r="PKW84" s="126"/>
      <c r="PKX84" s="126"/>
      <c r="PKY84" s="126"/>
      <c r="PKZ84" s="126"/>
      <c r="PLA84" s="126"/>
      <c r="PLB84" s="126"/>
      <c r="PLC84" s="126"/>
      <c r="PLD84" s="126"/>
      <c r="PLE84" s="126"/>
      <c r="PLF84" s="126"/>
      <c r="PLG84" s="126"/>
      <c r="PLH84" s="126"/>
      <c r="PLI84" s="126"/>
      <c r="PLJ84" s="126"/>
      <c r="PLK84" s="126"/>
      <c r="PLL84" s="126"/>
      <c r="PLM84" s="126"/>
      <c r="PLN84" s="126"/>
      <c r="PLO84" s="126"/>
      <c r="PLP84" s="126"/>
      <c r="PLQ84" s="126"/>
      <c r="PLR84" s="126"/>
      <c r="PLS84" s="126"/>
      <c r="PLT84" s="126"/>
      <c r="PLU84" s="126"/>
      <c r="PLV84" s="126"/>
      <c r="PLW84" s="126"/>
      <c r="PLX84" s="126"/>
      <c r="PLY84" s="126"/>
      <c r="PLZ84" s="126"/>
      <c r="PMA84" s="126"/>
      <c r="PMB84" s="126"/>
      <c r="PMC84" s="126"/>
      <c r="PMD84" s="126"/>
      <c r="PME84" s="126"/>
      <c r="PMF84" s="126"/>
      <c r="PMG84" s="126"/>
      <c r="PMH84" s="126"/>
      <c r="PMI84" s="126"/>
      <c r="PMJ84" s="126"/>
      <c r="PMK84" s="126"/>
      <c r="PML84" s="126"/>
      <c r="PMM84" s="126"/>
      <c r="PMN84" s="126"/>
      <c r="PMO84" s="126"/>
      <c r="PMP84" s="126"/>
      <c r="PMQ84" s="126"/>
      <c r="PMR84" s="126"/>
      <c r="PMS84" s="126"/>
      <c r="PMT84" s="126"/>
      <c r="PMU84" s="126"/>
      <c r="PMV84" s="126"/>
      <c r="PMW84" s="126"/>
      <c r="PMX84" s="126"/>
      <c r="PMY84" s="126"/>
      <c r="PMZ84" s="126"/>
      <c r="PNA84" s="126"/>
      <c r="PNB84" s="126"/>
      <c r="PNC84" s="126"/>
      <c r="PND84" s="126"/>
      <c r="PNE84" s="126"/>
      <c r="PNF84" s="126"/>
      <c r="PNG84" s="126"/>
      <c r="PNH84" s="126"/>
      <c r="PNI84" s="126"/>
      <c r="PNJ84" s="126"/>
      <c r="PNK84" s="126"/>
      <c r="PNL84" s="126"/>
      <c r="PNM84" s="126"/>
      <c r="PNN84" s="126"/>
      <c r="PNO84" s="126"/>
      <c r="PNP84" s="126"/>
      <c r="PNQ84" s="126"/>
      <c r="PNR84" s="126"/>
      <c r="PNS84" s="126"/>
      <c r="PNT84" s="126"/>
      <c r="PNU84" s="126"/>
      <c r="PNV84" s="126"/>
      <c r="PNW84" s="126"/>
      <c r="PNX84" s="126"/>
      <c r="PNY84" s="126"/>
      <c r="PNZ84" s="126"/>
      <c r="POA84" s="126"/>
      <c r="POB84" s="126"/>
      <c r="POC84" s="126"/>
      <c r="POD84" s="126"/>
      <c r="POE84" s="126"/>
      <c r="POF84" s="126"/>
      <c r="POG84" s="126"/>
      <c r="POH84" s="126"/>
      <c r="POI84" s="126"/>
      <c r="POJ84" s="126"/>
      <c r="POK84" s="126"/>
      <c r="POL84" s="126"/>
      <c r="POM84" s="126"/>
      <c r="PON84" s="126"/>
      <c r="POO84" s="126"/>
      <c r="POP84" s="126"/>
      <c r="POQ84" s="126"/>
      <c r="POR84" s="126"/>
      <c r="POS84" s="126"/>
      <c r="POT84" s="126"/>
      <c r="POU84" s="126"/>
      <c r="POV84" s="126"/>
      <c r="POW84" s="126"/>
      <c r="POX84" s="126"/>
      <c r="POY84" s="126"/>
      <c r="POZ84" s="126"/>
      <c r="PPA84" s="126"/>
      <c r="PPB84" s="126"/>
      <c r="PPC84" s="126"/>
      <c r="PPD84" s="126"/>
      <c r="PPE84" s="126"/>
      <c r="PPF84" s="126"/>
      <c r="PPG84" s="126"/>
      <c r="PPH84" s="126"/>
      <c r="PPI84" s="126"/>
      <c r="PPJ84" s="126"/>
      <c r="PPK84" s="126"/>
      <c r="PPL84" s="126"/>
      <c r="PPM84" s="126"/>
      <c r="PPN84" s="126"/>
      <c r="PPO84" s="126"/>
      <c r="PPP84" s="126"/>
      <c r="PPQ84" s="126"/>
      <c r="PPR84" s="126"/>
      <c r="PPS84" s="126"/>
      <c r="PPT84" s="126"/>
      <c r="PPU84" s="126"/>
      <c r="PPV84" s="126"/>
      <c r="PPW84" s="126"/>
      <c r="PPX84" s="126"/>
      <c r="PPY84" s="126"/>
      <c r="PPZ84" s="126"/>
      <c r="PQA84" s="126"/>
      <c r="PQB84" s="126"/>
      <c r="PQC84" s="126"/>
      <c r="PQD84" s="126"/>
      <c r="PQE84" s="126"/>
      <c r="PQF84" s="126"/>
      <c r="PQG84" s="126"/>
      <c r="PQH84" s="126"/>
      <c r="PQI84" s="126"/>
      <c r="PQJ84" s="126"/>
      <c r="PQK84" s="126"/>
      <c r="PQL84" s="126"/>
      <c r="PQM84" s="126"/>
      <c r="PQN84" s="126"/>
      <c r="PQO84" s="126"/>
      <c r="PQP84" s="126"/>
      <c r="PQQ84" s="126"/>
      <c r="PQR84" s="126"/>
      <c r="PQS84" s="126"/>
      <c r="PQT84" s="126"/>
      <c r="PQU84" s="126"/>
      <c r="PQV84" s="126"/>
      <c r="PQW84" s="126"/>
      <c r="PQX84" s="126"/>
      <c r="PQY84" s="126"/>
      <c r="PQZ84" s="126"/>
      <c r="PRA84" s="126"/>
      <c r="PRB84" s="126"/>
      <c r="PRC84" s="126"/>
      <c r="PRD84" s="126"/>
      <c r="PRE84" s="126"/>
      <c r="PRF84" s="126"/>
      <c r="PRG84" s="126"/>
      <c r="PRH84" s="126"/>
      <c r="PRI84" s="126"/>
      <c r="PRJ84" s="126"/>
      <c r="PRK84" s="126"/>
      <c r="PRL84" s="126"/>
      <c r="PRM84" s="126"/>
      <c r="PRN84" s="126"/>
      <c r="PRO84" s="126"/>
      <c r="PRP84" s="126"/>
      <c r="PRQ84" s="126"/>
      <c r="PRR84" s="126"/>
      <c r="PRS84" s="126"/>
      <c r="PRT84" s="126"/>
      <c r="PRU84" s="126"/>
      <c r="PRV84" s="126"/>
      <c r="PRW84" s="126"/>
      <c r="PRX84" s="126"/>
      <c r="PRY84" s="126"/>
      <c r="PRZ84" s="126"/>
      <c r="PSA84" s="126"/>
      <c r="PSB84" s="126"/>
      <c r="PSC84" s="126"/>
      <c r="PSD84" s="126"/>
      <c r="PSE84" s="126"/>
      <c r="PSF84" s="126"/>
      <c r="PSG84" s="126"/>
      <c r="PSH84" s="126"/>
      <c r="PSI84" s="126"/>
      <c r="PSJ84" s="126"/>
      <c r="PSK84" s="126"/>
      <c r="PSL84" s="126"/>
      <c r="PSM84" s="126"/>
      <c r="PSN84" s="126"/>
      <c r="PSO84" s="126"/>
      <c r="PSP84" s="126"/>
      <c r="PSQ84" s="126"/>
      <c r="PSR84" s="126"/>
      <c r="PSS84" s="126"/>
      <c r="PST84" s="126"/>
      <c r="PSU84" s="126"/>
      <c r="PSV84" s="126"/>
      <c r="PSW84" s="126"/>
      <c r="PSX84" s="126"/>
      <c r="PSY84" s="126"/>
      <c r="PSZ84" s="126"/>
      <c r="PTA84" s="126"/>
      <c r="PTB84" s="126"/>
      <c r="PTC84" s="126"/>
      <c r="PTD84" s="126"/>
      <c r="PTE84" s="126"/>
      <c r="PTF84" s="126"/>
      <c r="PTG84" s="126"/>
      <c r="PTH84" s="126"/>
      <c r="PTI84" s="126"/>
      <c r="PTJ84" s="126"/>
      <c r="PTK84" s="126"/>
      <c r="PTL84" s="126"/>
      <c r="PTM84" s="126"/>
      <c r="PTN84" s="126"/>
      <c r="PTO84" s="126"/>
      <c r="PTP84" s="126"/>
      <c r="PTQ84" s="126"/>
      <c r="PTR84" s="126"/>
      <c r="PTS84" s="126"/>
      <c r="PTT84" s="126"/>
      <c r="PTU84" s="126"/>
      <c r="PTV84" s="126"/>
      <c r="PTW84" s="126"/>
      <c r="PTX84" s="126"/>
      <c r="PTY84" s="126"/>
      <c r="PTZ84" s="126"/>
      <c r="PUA84" s="126"/>
      <c r="PUB84" s="126"/>
      <c r="PUC84" s="126"/>
      <c r="PUD84" s="126"/>
      <c r="PUE84" s="126"/>
      <c r="PUF84" s="126"/>
      <c r="PUG84" s="126"/>
      <c r="PUH84" s="126"/>
      <c r="PUI84" s="126"/>
      <c r="PUJ84" s="126"/>
      <c r="PUK84" s="126"/>
      <c r="PUL84" s="126"/>
      <c r="PUM84" s="126"/>
      <c r="PUN84" s="126"/>
      <c r="PUO84" s="126"/>
      <c r="PUP84" s="126"/>
      <c r="PUQ84" s="126"/>
      <c r="PUR84" s="126"/>
      <c r="PUS84" s="126"/>
      <c r="PUT84" s="126"/>
      <c r="PUU84" s="126"/>
      <c r="PUV84" s="126"/>
      <c r="PUW84" s="126"/>
      <c r="PUX84" s="126"/>
      <c r="PUY84" s="126"/>
      <c r="PUZ84" s="126"/>
      <c r="PVA84" s="126"/>
      <c r="PVB84" s="126"/>
      <c r="PVC84" s="126"/>
      <c r="PVD84" s="126"/>
      <c r="PVE84" s="126"/>
      <c r="PVF84" s="126"/>
      <c r="PVG84" s="126"/>
      <c r="PVH84" s="126"/>
      <c r="PVI84" s="126"/>
      <c r="PVJ84" s="126"/>
      <c r="PVK84" s="126"/>
      <c r="PVL84" s="126"/>
      <c r="PVM84" s="126"/>
      <c r="PVN84" s="126"/>
      <c r="PVO84" s="126"/>
      <c r="PVP84" s="126"/>
      <c r="PVQ84" s="126"/>
      <c r="PVR84" s="126"/>
      <c r="PVS84" s="126"/>
      <c r="PVT84" s="126"/>
      <c r="PVU84" s="126"/>
      <c r="PVV84" s="126"/>
      <c r="PVW84" s="126"/>
      <c r="PVX84" s="126"/>
      <c r="PVY84" s="126"/>
      <c r="PVZ84" s="126"/>
      <c r="PWA84" s="126"/>
      <c r="PWB84" s="126"/>
      <c r="PWC84" s="126"/>
      <c r="PWD84" s="126"/>
      <c r="PWE84" s="126"/>
      <c r="PWF84" s="126"/>
      <c r="PWG84" s="126"/>
      <c r="PWH84" s="126"/>
      <c r="PWI84" s="126"/>
      <c r="PWJ84" s="126"/>
      <c r="PWK84" s="126"/>
      <c r="PWL84" s="126"/>
      <c r="PWM84" s="126"/>
      <c r="PWN84" s="126"/>
      <c r="PWO84" s="126"/>
      <c r="PWP84" s="126"/>
      <c r="PWQ84" s="126"/>
      <c r="PWR84" s="126"/>
      <c r="PWS84" s="126"/>
      <c r="PWT84" s="126"/>
      <c r="PWU84" s="126"/>
      <c r="PWV84" s="126"/>
      <c r="PWW84" s="126"/>
      <c r="PWX84" s="126"/>
      <c r="PWY84" s="126"/>
      <c r="PWZ84" s="126"/>
      <c r="PXA84" s="126"/>
      <c r="PXB84" s="126"/>
      <c r="PXC84" s="126"/>
      <c r="PXD84" s="126"/>
      <c r="PXE84" s="126"/>
      <c r="PXF84" s="126"/>
      <c r="PXG84" s="126"/>
      <c r="PXH84" s="126"/>
      <c r="PXI84" s="126"/>
      <c r="PXJ84" s="126"/>
      <c r="PXK84" s="126"/>
      <c r="PXL84" s="126"/>
      <c r="PXM84" s="126"/>
      <c r="PXN84" s="126"/>
      <c r="PXO84" s="126"/>
      <c r="PXP84" s="126"/>
      <c r="PXQ84" s="126"/>
      <c r="PXR84" s="126"/>
      <c r="PXS84" s="126"/>
      <c r="PXT84" s="126"/>
      <c r="PXU84" s="126"/>
      <c r="PXV84" s="126"/>
      <c r="PXW84" s="126"/>
      <c r="PXX84" s="126"/>
      <c r="PXY84" s="126"/>
      <c r="PXZ84" s="126"/>
      <c r="PYA84" s="126"/>
      <c r="PYB84" s="126"/>
      <c r="PYC84" s="126"/>
      <c r="PYD84" s="126"/>
      <c r="PYE84" s="126"/>
      <c r="PYF84" s="126"/>
      <c r="PYG84" s="126"/>
      <c r="PYH84" s="126"/>
      <c r="PYI84" s="126"/>
      <c r="PYJ84" s="126"/>
      <c r="PYK84" s="126"/>
      <c r="PYL84" s="126"/>
      <c r="PYM84" s="126"/>
      <c r="PYN84" s="126"/>
      <c r="PYO84" s="126"/>
      <c r="PYP84" s="126"/>
      <c r="PYQ84" s="126"/>
      <c r="PYR84" s="126"/>
      <c r="PYS84" s="126"/>
      <c r="PYT84" s="126"/>
      <c r="PYU84" s="126"/>
      <c r="PYV84" s="126"/>
      <c r="PYW84" s="126"/>
      <c r="PYX84" s="126"/>
      <c r="PYY84" s="126"/>
      <c r="PYZ84" s="126"/>
      <c r="PZA84" s="126"/>
      <c r="PZB84" s="126"/>
      <c r="PZC84" s="126"/>
      <c r="PZD84" s="126"/>
      <c r="PZE84" s="126"/>
      <c r="PZF84" s="126"/>
      <c r="PZG84" s="126"/>
      <c r="PZH84" s="126"/>
      <c r="PZI84" s="126"/>
      <c r="PZJ84" s="126"/>
      <c r="PZK84" s="126"/>
      <c r="PZL84" s="126"/>
      <c r="PZM84" s="126"/>
      <c r="PZN84" s="126"/>
      <c r="PZO84" s="126"/>
      <c r="PZP84" s="126"/>
      <c r="PZQ84" s="126"/>
      <c r="PZR84" s="126"/>
      <c r="PZS84" s="126"/>
      <c r="PZT84" s="126"/>
      <c r="PZU84" s="126"/>
      <c r="PZV84" s="126"/>
      <c r="PZW84" s="126"/>
      <c r="PZX84" s="126"/>
      <c r="PZY84" s="126"/>
      <c r="PZZ84" s="126"/>
      <c r="QAA84" s="126"/>
      <c r="QAB84" s="126"/>
      <c r="QAC84" s="126"/>
      <c r="QAD84" s="126"/>
      <c r="QAE84" s="126"/>
      <c r="QAF84" s="126"/>
      <c r="QAG84" s="126"/>
      <c r="QAH84" s="126"/>
      <c r="QAI84" s="126"/>
      <c r="QAJ84" s="126"/>
      <c r="QAK84" s="126"/>
      <c r="QAL84" s="126"/>
      <c r="QAM84" s="126"/>
      <c r="QAN84" s="126"/>
      <c r="QAO84" s="126"/>
      <c r="QAP84" s="126"/>
      <c r="QAQ84" s="126"/>
      <c r="QAR84" s="126"/>
      <c r="QAS84" s="126"/>
      <c r="QAT84" s="126"/>
      <c r="QAU84" s="126"/>
      <c r="QAV84" s="126"/>
      <c r="QAW84" s="126"/>
      <c r="QAX84" s="126"/>
      <c r="QAY84" s="126"/>
      <c r="QAZ84" s="126"/>
      <c r="QBA84" s="126"/>
      <c r="QBB84" s="126"/>
      <c r="QBC84" s="126"/>
      <c r="QBD84" s="126"/>
      <c r="QBE84" s="126"/>
      <c r="QBF84" s="126"/>
      <c r="QBG84" s="126"/>
      <c r="QBH84" s="126"/>
      <c r="QBI84" s="126"/>
      <c r="QBJ84" s="126"/>
      <c r="QBK84" s="126"/>
      <c r="QBL84" s="126"/>
      <c r="QBM84" s="126"/>
      <c r="QBN84" s="126"/>
      <c r="QBO84" s="126"/>
      <c r="QBP84" s="126"/>
      <c r="QBQ84" s="126"/>
      <c r="QBR84" s="126"/>
      <c r="QBS84" s="126"/>
      <c r="QBT84" s="126"/>
      <c r="QBU84" s="126"/>
      <c r="QBV84" s="126"/>
      <c r="QBW84" s="126"/>
      <c r="QBX84" s="126"/>
      <c r="QBY84" s="126"/>
      <c r="QBZ84" s="126"/>
      <c r="QCA84" s="126"/>
      <c r="QCB84" s="126"/>
      <c r="QCC84" s="126"/>
      <c r="QCD84" s="126"/>
      <c r="QCE84" s="126"/>
      <c r="QCF84" s="126"/>
      <c r="QCG84" s="126"/>
      <c r="QCH84" s="126"/>
      <c r="QCI84" s="126"/>
      <c r="QCJ84" s="126"/>
      <c r="QCK84" s="126"/>
      <c r="QCL84" s="126"/>
      <c r="QCM84" s="126"/>
      <c r="QCN84" s="126"/>
      <c r="QCO84" s="126"/>
      <c r="QCP84" s="126"/>
      <c r="QCQ84" s="126"/>
      <c r="QCR84" s="126"/>
      <c r="QCS84" s="126"/>
      <c r="QCT84" s="126"/>
      <c r="QCU84" s="126"/>
      <c r="QCV84" s="126"/>
      <c r="QCW84" s="126"/>
      <c r="QCX84" s="126"/>
      <c r="QCY84" s="126"/>
      <c r="QCZ84" s="126"/>
      <c r="QDA84" s="126"/>
      <c r="QDB84" s="126"/>
      <c r="QDC84" s="126"/>
      <c r="QDD84" s="126"/>
      <c r="QDE84" s="126"/>
      <c r="QDF84" s="126"/>
      <c r="QDG84" s="126"/>
      <c r="QDH84" s="126"/>
      <c r="QDI84" s="126"/>
      <c r="QDJ84" s="126"/>
      <c r="QDK84" s="126"/>
      <c r="QDL84" s="126"/>
      <c r="QDM84" s="126"/>
      <c r="QDN84" s="126"/>
      <c r="QDO84" s="126"/>
      <c r="QDP84" s="126"/>
      <c r="QDQ84" s="126"/>
      <c r="QDR84" s="126"/>
      <c r="QDS84" s="126"/>
      <c r="QDT84" s="126"/>
      <c r="QDU84" s="126"/>
      <c r="QDV84" s="126"/>
      <c r="QDW84" s="126"/>
      <c r="QDX84" s="126"/>
      <c r="QDY84" s="126"/>
      <c r="QDZ84" s="126"/>
      <c r="QEA84" s="126"/>
      <c r="QEB84" s="126"/>
      <c r="QEC84" s="126"/>
      <c r="QED84" s="126"/>
      <c r="QEE84" s="126"/>
      <c r="QEF84" s="126"/>
      <c r="QEG84" s="126"/>
      <c r="QEH84" s="126"/>
      <c r="QEI84" s="126"/>
      <c r="QEJ84" s="126"/>
      <c r="QEK84" s="126"/>
      <c r="QEL84" s="126"/>
      <c r="QEM84" s="126"/>
      <c r="QEN84" s="126"/>
      <c r="QEO84" s="126"/>
      <c r="QEP84" s="126"/>
      <c r="QEQ84" s="126"/>
      <c r="QER84" s="126"/>
      <c r="QES84" s="126"/>
      <c r="QET84" s="126"/>
      <c r="QEU84" s="126"/>
      <c r="QEV84" s="126"/>
      <c r="QEW84" s="126"/>
      <c r="QEX84" s="126"/>
      <c r="QEY84" s="126"/>
      <c r="QEZ84" s="126"/>
      <c r="QFA84" s="126"/>
      <c r="QFB84" s="126"/>
      <c r="QFC84" s="126"/>
      <c r="QFD84" s="126"/>
      <c r="QFE84" s="126"/>
      <c r="QFF84" s="126"/>
      <c r="QFG84" s="126"/>
      <c r="QFH84" s="126"/>
      <c r="QFI84" s="126"/>
      <c r="QFJ84" s="126"/>
      <c r="QFK84" s="126"/>
      <c r="QFL84" s="126"/>
      <c r="QFM84" s="126"/>
      <c r="QFN84" s="126"/>
      <c r="QFO84" s="126"/>
      <c r="QFP84" s="126"/>
      <c r="QFQ84" s="126"/>
      <c r="QFR84" s="126"/>
      <c r="QFS84" s="126"/>
      <c r="QFT84" s="126"/>
      <c r="QFU84" s="126"/>
      <c r="QFV84" s="126"/>
      <c r="QFW84" s="126"/>
      <c r="QFX84" s="126"/>
      <c r="QFY84" s="126"/>
      <c r="QFZ84" s="126"/>
      <c r="QGA84" s="126"/>
      <c r="QGB84" s="126"/>
      <c r="QGC84" s="126"/>
      <c r="QGD84" s="126"/>
      <c r="QGE84" s="126"/>
      <c r="QGF84" s="126"/>
      <c r="QGG84" s="126"/>
      <c r="QGH84" s="126"/>
      <c r="QGI84" s="126"/>
      <c r="QGJ84" s="126"/>
      <c r="QGK84" s="126"/>
      <c r="QGL84" s="126"/>
      <c r="QGM84" s="126"/>
      <c r="QGN84" s="126"/>
      <c r="QGO84" s="126"/>
      <c r="QGP84" s="126"/>
      <c r="QGQ84" s="126"/>
      <c r="QGR84" s="126"/>
      <c r="QGS84" s="126"/>
      <c r="QGT84" s="126"/>
      <c r="QGU84" s="126"/>
      <c r="QGV84" s="126"/>
      <c r="QGW84" s="126"/>
      <c r="QGX84" s="126"/>
      <c r="QGY84" s="126"/>
      <c r="QGZ84" s="126"/>
      <c r="QHA84" s="126"/>
      <c r="QHB84" s="126"/>
      <c r="QHC84" s="126"/>
      <c r="QHD84" s="126"/>
      <c r="QHE84" s="126"/>
      <c r="QHF84" s="126"/>
      <c r="QHG84" s="126"/>
      <c r="QHH84" s="126"/>
      <c r="QHI84" s="126"/>
      <c r="QHJ84" s="126"/>
      <c r="QHK84" s="126"/>
      <c r="QHL84" s="126"/>
      <c r="QHM84" s="126"/>
      <c r="QHN84" s="126"/>
      <c r="QHO84" s="126"/>
      <c r="QHP84" s="126"/>
      <c r="QHQ84" s="126"/>
      <c r="QHR84" s="126"/>
      <c r="QHS84" s="126"/>
      <c r="QHT84" s="126"/>
      <c r="QHU84" s="126"/>
      <c r="QHV84" s="126"/>
      <c r="QHW84" s="126"/>
      <c r="QHX84" s="126"/>
      <c r="QHY84" s="126"/>
      <c r="QHZ84" s="126"/>
      <c r="QIA84" s="126"/>
      <c r="QIB84" s="126"/>
      <c r="QIC84" s="126"/>
      <c r="QID84" s="126"/>
      <c r="QIE84" s="126"/>
      <c r="QIF84" s="126"/>
      <c r="QIG84" s="126"/>
      <c r="QIH84" s="126"/>
      <c r="QII84" s="126"/>
      <c r="QIJ84" s="126"/>
      <c r="QIK84" s="126"/>
      <c r="QIL84" s="126"/>
      <c r="QIM84" s="126"/>
      <c r="QIN84" s="126"/>
      <c r="QIO84" s="126"/>
      <c r="QIP84" s="126"/>
      <c r="QIQ84" s="126"/>
      <c r="QIR84" s="126"/>
      <c r="QIS84" s="126"/>
      <c r="QIT84" s="126"/>
      <c r="QIU84" s="126"/>
      <c r="QIV84" s="126"/>
      <c r="QIW84" s="126"/>
      <c r="QIX84" s="126"/>
      <c r="QIY84" s="126"/>
      <c r="QIZ84" s="126"/>
      <c r="QJA84" s="126"/>
      <c r="QJB84" s="126"/>
      <c r="QJC84" s="126"/>
      <c r="QJD84" s="126"/>
      <c r="QJE84" s="126"/>
      <c r="QJF84" s="126"/>
      <c r="QJG84" s="126"/>
      <c r="QJH84" s="126"/>
      <c r="QJI84" s="126"/>
      <c r="QJJ84" s="126"/>
      <c r="QJK84" s="126"/>
      <c r="QJL84" s="126"/>
      <c r="QJM84" s="126"/>
      <c r="QJN84" s="126"/>
      <c r="QJO84" s="126"/>
      <c r="QJP84" s="126"/>
      <c r="QJQ84" s="126"/>
      <c r="QJR84" s="126"/>
      <c r="QJS84" s="126"/>
      <c r="QJT84" s="126"/>
      <c r="QJU84" s="126"/>
      <c r="QJV84" s="126"/>
      <c r="QJW84" s="126"/>
      <c r="QJX84" s="126"/>
      <c r="QJY84" s="126"/>
      <c r="QJZ84" s="126"/>
      <c r="QKA84" s="126"/>
      <c r="QKB84" s="126"/>
      <c r="QKC84" s="126"/>
      <c r="QKD84" s="126"/>
      <c r="QKE84" s="126"/>
      <c r="QKF84" s="126"/>
      <c r="QKG84" s="126"/>
      <c r="QKH84" s="126"/>
      <c r="QKI84" s="126"/>
      <c r="QKJ84" s="126"/>
      <c r="QKK84" s="126"/>
      <c r="QKL84" s="126"/>
      <c r="QKM84" s="126"/>
      <c r="QKN84" s="126"/>
      <c r="QKO84" s="126"/>
      <c r="QKP84" s="126"/>
      <c r="QKQ84" s="126"/>
      <c r="QKR84" s="126"/>
      <c r="QKS84" s="126"/>
      <c r="QKT84" s="126"/>
      <c r="QKU84" s="126"/>
      <c r="QKV84" s="126"/>
      <c r="QKW84" s="126"/>
      <c r="QKX84" s="126"/>
      <c r="QKY84" s="126"/>
      <c r="QKZ84" s="126"/>
      <c r="QLA84" s="126"/>
      <c r="QLB84" s="126"/>
      <c r="QLC84" s="126"/>
      <c r="QLD84" s="126"/>
      <c r="QLE84" s="126"/>
      <c r="QLF84" s="126"/>
      <c r="QLG84" s="126"/>
      <c r="QLH84" s="126"/>
      <c r="QLI84" s="126"/>
      <c r="QLJ84" s="126"/>
      <c r="QLK84" s="126"/>
      <c r="QLL84" s="126"/>
      <c r="QLM84" s="126"/>
      <c r="QLN84" s="126"/>
      <c r="QLO84" s="126"/>
      <c r="QLP84" s="126"/>
      <c r="QLQ84" s="126"/>
      <c r="QLR84" s="126"/>
      <c r="QLS84" s="126"/>
      <c r="QLT84" s="126"/>
      <c r="QLU84" s="126"/>
      <c r="QLV84" s="126"/>
      <c r="QLW84" s="126"/>
      <c r="QLX84" s="126"/>
      <c r="QLY84" s="126"/>
      <c r="QLZ84" s="126"/>
      <c r="QMA84" s="126"/>
      <c r="QMB84" s="126"/>
      <c r="QMC84" s="126"/>
      <c r="QMD84" s="126"/>
      <c r="QME84" s="126"/>
      <c r="QMF84" s="126"/>
      <c r="QMG84" s="126"/>
      <c r="QMH84" s="126"/>
      <c r="QMI84" s="126"/>
      <c r="QMJ84" s="126"/>
      <c r="QMK84" s="126"/>
      <c r="QML84" s="126"/>
      <c r="QMM84" s="126"/>
      <c r="QMN84" s="126"/>
      <c r="QMO84" s="126"/>
      <c r="QMP84" s="126"/>
      <c r="QMQ84" s="126"/>
      <c r="QMR84" s="126"/>
      <c r="QMS84" s="126"/>
      <c r="QMT84" s="126"/>
      <c r="QMU84" s="126"/>
      <c r="QMV84" s="126"/>
      <c r="QMW84" s="126"/>
      <c r="QMX84" s="126"/>
      <c r="QMY84" s="126"/>
      <c r="QMZ84" s="126"/>
      <c r="QNA84" s="126"/>
      <c r="QNB84" s="126"/>
      <c r="QNC84" s="126"/>
      <c r="QND84" s="126"/>
      <c r="QNE84" s="126"/>
      <c r="QNF84" s="126"/>
      <c r="QNG84" s="126"/>
      <c r="QNH84" s="126"/>
      <c r="QNI84" s="126"/>
      <c r="QNJ84" s="126"/>
      <c r="QNK84" s="126"/>
      <c r="QNL84" s="126"/>
      <c r="QNM84" s="126"/>
      <c r="QNN84" s="126"/>
      <c r="QNO84" s="126"/>
      <c r="QNP84" s="126"/>
      <c r="QNQ84" s="126"/>
      <c r="QNR84" s="126"/>
      <c r="QNS84" s="126"/>
      <c r="QNT84" s="126"/>
      <c r="QNU84" s="126"/>
      <c r="QNV84" s="126"/>
      <c r="QNW84" s="126"/>
      <c r="QNX84" s="126"/>
      <c r="QNY84" s="126"/>
      <c r="QNZ84" s="126"/>
      <c r="QOA84" s="126"/>
      <c r="QOB84" s="126"/>
      <c r="QOC84" s="126"/>
      <c r="QOD84" s="126"/>
      <c r="QOE84" s="126"/>
      <c r="QOF84" s="126"/>
      <c r="QOG84" s="126"/>
      <c r="QOH84" s="126"/>
      <c r="QOI84" s="126"/>
      <c r="QOJ84" s="126"/>
      <c r="QOK84" s="126"/>
      <c r="QOL84" s="126"/>
      <c r="QOM84" s="126"/>
      <c r="QON84" s="126"/>
      <c r="QOO84" s="126"/>
      <c r="QOP84" s="126"/>
      <c r="QOQ84" s="126"/>
      <c r="QOR84" s="126"/>
      <c r="QOS84" s="126"/>
      <c r="QOT84" s="126"/>
      <c r="QOU84" s="126"/>
      <c r="QOV84" s="126"/>
      <c r="QOW84" s="126"/>
      <c r="QOX84" s="126"/>
      <c r="QOY84" s="126"/>
      <c r="QOZ84" s="126"/>
      <c r="QPA84" s="126"/>
      <c r="QPB84" s="126"/>
      <c r="QPC84" s="126"/>
      <c r="QPD84" s="126"/>
      <c r="QPE84" s="126"/>
      <c r="QPF84" s="126"/>
      <c r="QPG84" s="126"/>
      <c r="QPH84" s="126"/>
      <c r="QPI84" s="126"/>
      <c r="QPJ84" s="126"/>
      <c r="QPK84" s="126"/>
      <c r="QPL84" s="126"/>
      <c r="QPM84" s="126"/>
      <c r="QPN84" s="126"/>
      <c r="QPO84" s="126"/>
      <c r="QPP84" s="126"/>
      <c r="QPQ84" s="126"/>
      <c r="QPR84" s="126"/>
      <c r="QPS84" s="126"/>
      <c r="QPT84" s="126"/>
      <c r="QPU84" s="126"/>
      <c r="QPV84" s="126"/>
      <c r="QPW84" s="126"/>
      <c r="QPX84" s="126"/>
      <c r="QPY84" s="126"/>
      <c r="QPZ84" s="126"/>
      <c r="QQA84" s="126"/>
      <c r="QQB84" s="126"/>
      <c r="QQC84" s="126"/>
      <c r="QQD84" s="126"/>
      <c r="QQE84" s="126"/>
      <c r="QQF84" s="126"/>
      <c r="QQG84" s="126"/>
      <c r="QQH84" s="126"/>
      <c r="QQI84" s="126"/>
      <c r="QQJ84" s="126"/>
      <c r="QQK84" s="126"/>
      <c r="QQL84" s="126"/>
      <c r="QQM84" s="126"/>
      <c r="QQN84" s="126"/>
      <c r="QQO84" s="126"/>
      <c r="QQP84" s="126"/>
      <c r="QQQ84" s="126"/>
      <c r="QQR84" s="126"/>
      <c r="QQS84" s="126"/>
      <c r="QQT84" s="126"/>
      <c r="QQU84" s="126"/>
      <c r="QQV84" s="126"/>
      <c r="QQW84" s="126"/>
      <c r="QQX84" s="126"/>
      <c r="QQY84" s="126"/>
      <c r="QQZ84" s="126"/>
      <c r="QRA84" s="126"/>
      <c r="QRB84" s="126"/>
      <c r="QRC84" s="126"/>
      <c r="QRD84" s="126"/>
      <c r="QRE84" s="126"/>
      <c r="QRF84" s="126"/>
      <c r="QRG84" s="126"/>
      <c r="QRH84" s="126"/>
      <c r="QRI84" s="126"/>
      <c r="QRJ84" s="126"/>
      <c r="QRK84" s="126"/>
      <c r="QRL84" s="126"/>
      <c r="QRM84" s="126"/>
      <c r="QRN84" s="126"/>
      <c r="QRO84" s="126"/>
      <c r="QRP84" s="126"/>
      <c r="QRQ84" s="126"/>
      <c r="QRR84" s="126"/>
      <c r="QRS84" s="126"/>
      <c r="QRT84" s="126"/>
      <c r="QRU84" s="126"/>
      <c r="QRV84" s="126"/>
      <c r="QRW84" s="126"/>
      <c r="QRX84" s="126"/>
      <c r="QRY84" s="126"/>
      <c r="QRZ84" s="126"/>
      <c r="QSA84" s="126"/>
      <c r="QSB84" s="126"/>
      <c r="QSC84" s="126"/>
      <c r="QSD84" s="126"/>
      <c r="QSE84" s="126"/>
      <c r="QSF84" s="126"/>
      <c r="QSG84" s="126"/>
      <c r="QSH84" s="126"/>
      <c r="QSI84" s="126"/>
      <c r="QSJ84" s="126"/>
      <c r="QSK84" s="126"/>
      <c r="QSL84" s="126"/>
      <c r="QSM84" s="126"/>
      <c r="QSN84" s="126"/>
      <c r="QSO84" s="126"/>
      <c r="QSP84" s="126"/>
      <c r="QSQ84" s="126"/>
      <c r="QSR84" s="126"/>
      <c r="QSS84" s="126"/>
      <c r="QST84" s="126"/>
      <c r="QSU84" s="126"/>
      <c r="QSV84" s="126"/>
      <c r="QSW84" s="126"/>
      <c r="QSX84" s="126"/>
      <c r="QSY84" s="126"/>
      <c r="QSZ84" s="126"/>
      <c r="QTA84" s="126"/>
      <c r="QTB84" s="126"/>
      <c r="QTC84" s="126"/>
      <c r="QTD84" s="126"/>
      <c r="QTE84" s="126"/>
      <c r="QTF84" s="126"/>
      <c r="QTG84" s="126"/>
      <c r="QTH84" s="126"/>
      <c r="QTI84" s="126"/>
      <c r="QTJ84" s="126"/>
      <c r="QTK84" s="126"/>
      <c r="QTL84" s="126"/>
      <c r="QTM84" s="126"/>
      <c r="QTN84" s="126"/>
      <c r="QTO84" s="126"/>
      <c r="QTP84" s="126"/>
      <c r="QTQ84" s="126"/>
      <c r="QTR84" s="126"/>
      <c r="QTS84" s="126"/>
      <c r="QTT84" s="126"/>
      <c r="QTU84" s="126"/>
      <c r="QTV84" s="126"/>
      <c r="QTW84" s="126"/>
      <c r="QTX84" s="126"/>
      <c r="QTY84" s="126"/>
      <c r="QTZ84" s="126"/>
      <c r="QUA84" s="126"/>
      <c r="QUB84" s="126"/>
      <c r="QUC84" s="126"/>
      <c r="QUD84" s="126"/>
      <c r="QUE84" s="126"/>
      <c r="QUF84" s="126"/>
      <c r="QUG84" s="126"/>
      <c r="QUH84" s="126"/>
      <c r="QUI84" s="126"/>
      <c r="QUJ84" s="126"/>
      <c r="QUK84" s="126"/>
      <c r="QUL84" s="126"/>
      <c r="QUM84" s="126"/>
      <c r="QUN84" s="126"/>
      <c r="QUO84" s="126"/>
      <c r="QUP84" s="126"/>
      <c r="QUQ84" s="126"/>
      <c r="QUR84" s="126"/>
      <c r="QUS84" s="126"/>
      <c r="QUT84" s="126"/>
      <c r="QUU84" s="126"/>
      <c r="QUV84" s="126"/>
      <c r="QUW84" s="126"/>
      <c r="QUX84" s="126"/>
      <c r="QUY84" s="126"/>
      <c r="QUZ84" s="126"/>
      <c r="QVA84" s="126"/>
      <c r="QVB84" s="126"/>
      <c r="QVC84" s="126"/>
      <c r="QVD84" s="126"/>
      <c r="QVE84" s="126"/>
      <c r="QVF84" s="126"/>
      <c r="QVG84" s="126"/>
      <c r="QVH84" s="126"/>
      <c r="QVI84" s="126"/>
      <c r="QVJ84" s="126"/>
      <c r="QVK84" s="126"/>
      <c r="QVL84" s="126"/>
      <c r="QVM84" s="126"/>
      <c r="QVN84" s="126"/>
      <c r="QVO84" s="126"/>
      <c r="QVP84" s="126"/>
      <c r="QVQ84" s="126"/>
      <c r="QVR84" s="126"/>
      <c r="QVS84" s="126"/>
      <c r="QVT84" s="126"/>
      <c r="QVU84" s="126"/>
      <c r="QVV84" s="126"/>
      <c r="QVW84" s="126"/>
      <c r="QVX84" s="126"/>
      <c r="QVY84" s="126"/>
      <c r="QVZ84" s="126"/>
      <c r="QWA84" s="126"/>
      <c r="QWB84" s="126"/>
      <c r="QWC84" s="126"/>
      <c r="QWD84" s="126"/>
      <c r="QWE84" s="126"/>
      <c r="QWF84" s="126"/>
      <c r="QWG84" s="126"/>
      <c r="QWH84" s="126"/>
      <c r="QWI84" s="126"/>
      <c r="QWJ84" s="126"/>
      <c r="QWK84" s="126"/>
      <c r="QWL84" s="126"/>
      <c r="QWM84" s="126"/>
      <c r="QWN84" s="126"/>
      <c r="QWO84" s="126"/>
      <c r="QWP84" s="126"/>
      <c r="QWQ84" s="126"/>
      <c r="QWR84" s="126"/>
      <c r="QWS84" s="126"/>
      <c r="QWT84" s="126"/>
      <c r="QWU84" s="126"/>
      <c r="QWV84" s="126"/>
      <c r="QWW84" s="126"/>
      <c r="QWX84" s="126"/>
      <c r="QWY84" s="126"/>
      <c r="QWZ84" s="126"/>
      <c r="QXA84" s="126"/>
      <c r="QXB84" s="126"/>
      <c r="QXC84" s="126"/>
      <c r="QXD84" s="126"/>
      <c r="QXE84" s="126"/>
      <c r="QXF84" s="126"/>
      <c r="QXG84" s="126"/>
      <c r="QXH84" s="126"/>
      <c r="QXI84" s="126"/>
      <c r="QXJ84" s="126"/>
      <c r="QXK84" s="126"/>
      <c r="QXL84" s="126"/>
      <c r="QXM84" s="126"/>
      <c r="QXN84" s="126"/>
      <c r="QXO84" s="126"/>
      <c r="QXP84" s="126"/>
      <c r="QXQ84" s="126"/>
      <c r="QXR84" s="126"/>
      <c r="QXS84" s="126"/>
      <c r="QXT84" s="126"/>
      <c r="QXU84" s="126"/>
      <c r="QXV84" s="126"/>
      <c r="QXW84" s="126"/>
      <c r="QXX84" s="126"/>
      <c r="QXY84" s="126"/>
      <c r="QXZ84" s="126"/>
      <c r="QYA84" s="126"/>
      <c r="QYB84" s="126"/>
      <c r="QYC84" s="126"/>
      <c r="QYD84" s="126"/>
      <c r="QYE84" s="126"/>
      <c r="QYF84" s="126"/>
      <c r="QYG84" s="126"/>
      <c r="QYH84" s="126"/>
      <c r="QYI84" s="126"/>
      <c r="QYJ84" s="126"/>
      <c r="QYK84" s="126"/>
      <c r="QYL84" s="126"/>
      <c r="QYM84" s="126"/>
      <c r="QYN84" s="126"/>
      <c r="QYO84" s="126"/>
      <c r="QYP84" s="126"/>
      <c r="QYQ84" s="126"/>
      <c r="QYR84" s="126"/>
      <c r="QYS84" s="126"/>
      <c r="QYT84" s="126"/>
      <c r="QYU84" s="126"/>
      <c r="QYV84" s="126"/>
      <c r="QYW84" s="126"/>
      <c r="QYX84" s="126"/>
      <c r="QYY84" s="126"/>
      <c r="QYZ84" s="126"/>
      <c r="QZA84" s="126"/>
      <c r="QZB84" s="126"/>
      <c r="QZC84" s="126"/>
      <c r="QZD84" s="126"/>
      <c r="QZE84" s="126"/>
      <c r="QZF84" s="126"/>
      <c r="QZG84" s="126"/>
      <c r="QZH84" s="126"/>
      <c r="QZI84" s="126"/>
      <c r="QZJ84" s="126"/>
      <c r="QZK84" s="126"/>
      <c r="QZL84" s="126"/>
      <c r="QZM84" s="126"/>
      <c r="QZN84" s="126"/>
      <c r="QZO84" s="126"/>
      <c r="QZP84" s="126"/>
      <c r="QZQ84" s="126"/>
      <c r="QZR84" s="126"/>
      <c r="QZS84" s="126"/>
      <c r="QZT84" s="126"/>
      <c r="QZU84" s="126"/>
      <c r="QZV84" s="126"/>
      <c r="QZW84" s="126"/>
      <c r="QZX84" s="126"/>
      <c r="QZY84" s="126"/>
      <c r="QZZ84" s="126"/>
      <c r="RAA84" s="126"/>
      <c r="RAB84" s="126"/>
      <c r="RAC84" s="126"/>
      <c r="RAD84" s="126"/>
      <c r="RAE84" s="126"/>
      <c r="RAF84" s="126"/>
      <c r="RAG84" s="126"/>
      <c r="RAH84" s="126"/>
      <c r="RAI84" s="126"/>
      <c r="RAJ84" s="126"/>
      <c r="RAK84" s="126"/>
      <c r="RAL84" s="126"/>
      <c r="RAM84" s="126"/>
      <c r="RAN84" s="126"/>
      <c r="RAO84" s="126"/>
      <c r="RAP84" s="126"/>
      <c r="RAQ84" s="126"/>
      <c r="RAR84" s="126"/>
      <c r="RAS84" s="126"/>
      <c r="RAT84" s="126"/>
      <c r="RAU84" s="126"/>
      <c r="RAV84" s="126"/>
      <c r="RAW84" s="126"/>
      <c r="RAX84" s="126"/>
      <c r="RAY84" s="126"/>
      <c r="RAZ84" s="126"/>
      <c r="RBA84" s="126"/>
      <c r="RBB84" s="126"/>
      <c r="RBC84" s="126"/>
      <c r="RBD84" s="126"/>
      <c r="RBE84" s="126"/>
      <c r="RBF84" s="126"/>
      <c r="RBG84" s="126"/>
      <c r="RBH84" s="126"/>
      <c r="RBI84" s="126"/>
      <c r="RBJ84" s="126"/>
      <c r="RBK84" s="126"/>
      <c r="RBL84" s="126"/>
      <c r="RBM84" s="126"/>
      <c r="RBN84" s="126"/>
      <c r="RBO84" s="126"/>
      <c r="RBP84" s="126"/>
      <c r="RBQ84" s="126"/>
      <c r="RBR84" s="126"/>
      <c r="RBS84" s="126"/>
      <c r="RBT84" s="126"/>
      <c r="RBU84" s="126"/>
      <c r="RBV84" s="126"/>
      <c r="RBW84" s="126"/>
      <c r="RBX84" s="126"/>
      <c r="RBY84" s="126"/>
      <c r="RBZ84" s="126"/>
      <c r="RCA84" s="126"/>
      <c r="RCB84" s="126"/>
      <c r="RCC84" s="126"/>
      <c r="RCD84" s="126"/>
      <c r="RCE84" s="126"/>
      <c r="RCF84" s="126"/>
      <c r="RCG84" s="126"/>
      <c r="RCH84" s="126"/>
      <c r="RCI84" s="126"/>
      <c r="RCJ84" s="126"/>
      <c r="RCK84" s="126"/>
      <c r="RCL84" s="126"/>
      <c r="RCM84" s="126"/>
      <c r="RCN84" s="126"/>
      <c r="RCO84" s="126"/>
      <c r="RCP84" s="126"/>
      <c r="RCQ84" s="126"/>
      <c r="RCR84" s="126"/>
      <c r="RCS84" s="126"/>
      <c r="RCT84" s="126"/>
      <c r="RCU84" s="126"/>
      <c r="RCV84" s="126"/>
      <c r="RCW84" s="126"/>
      <c r="RCX84" s="126"/>
      <c r="RCY84" s="126"/>
      <c r="RCZ84" s="126"/>
      <c r="RDA84" s="126"/>
      <c r="RDB84" s="126"/>
      <c r="RDC84" s="126"/>
      <c r="RDD84" s="126"/>
      <c r="RDE84" s="126"/>
      <c r="RDF84" s="126"/>
      <c r="RDG84" s="126"/>
      <c r="RDH84" s="126"/>
      <c r="RDI84" s="126"/>
      <c r="RDJ84" s="126"/>
      <c r="RDK84" s="126"/>
      <c r="RDL84" s="126"/>
      <c r="RDM84" s="126"/>
      <c r="RDN84" s="126"/>
      <c r="RDO84" s="126"/>
      <c r="RDP84" s="126"/>
      <c r="RDQ84" s="126"/>
      <c r="RDR84" s="126"/>
      <c r="RDS84" s="126"/>
      <c r="RDT84" s="126"/>
      <c r="RDU84" s="126"/>
      <c r="RDV84" s="126"/>
      <c r="RDW84" s="126"/>
      <c r="RDX84" s="126"/>
      <c r="RDY84" s="126"/>
      <c r="RDZ84" s="126"/>
      <c r="REA84" s="126"/>
      <c r="REB84" s="126"/>
      <c r="REC84" s="126"/>
      <c r="RED84" s="126"/>
      <c r="REE84" s="126"/>
      <c r="REF84" s="126"/>
      <c r="REG84" s="126"/>
      <c r="REH84" s="126"/>
      <c r="REI84" s="126"/>
      <c r="REJ84" s="126"/>
      <c r="REK84" s="126"/>
      <c r="REL84" s="126"/>
      <c r="REM84" s="126"/>
      <c r="REN84" s="126"/>
      <c r="REO84" s="126"/>
      <c r="REP84" s="126"/>
      <c r="REQ84" s="126"/>
      <c r="RER84" s="126"/>
      <c r="RES84" s="126"/>
      <c r="RET84" s="126"/>
      <c r="REU84" s="126"/>
      <c r="REV84" s="126"/>
      <c r="REW84" s="126"/>
      <c r="REX84" s="126"/>
      <c r="REY84" s="126"/>
      <c r="REZ84" s="126"/>
      <c r="RFA84" s="126"/>
      <c r="RFB84" s="126"/>
      <c r="RFC84" s="126"/>
      <c r="RFD84" s="126"/>
      <c r="RFE84" s="126"/>
      <c r="RFF84" s="126"/>
      <c r="RFG84" s="126"/>
      <c r="RFH84" s="126"/>
      <c r="RFI84" s="126"/>
      <c r="RFJ84" s="126"/>
      <c r="RFK84" s="126"/>
      <c r="RFL84" s="126"/>
      <c r="RFM84" s="126"/>
      <c r="RFN84" s="126"/>
      <c r="RFO84" s="126"/>
      <c r="RFP84" s="126"/>
      <c r="RFQ84" s="126"/>
      <c r="RFR84" s="126"/>
      <c r="RFS84" s="126"/>
      <c r="RFT84" s="126"/>
      <c r="RFU84" s="126"/>
      <c r="RFV84" s="126"/>
      <c r="RFW84" s="126"/>
      <c r="RFX84" s="126"/>
      <c r="RFY84" s="126"/>
      <c r="RFZ84" s="126"/>
      <c r="RGA84" s="126"/>
      <c r="RGB84" s="126"/>
      <c r="RGC84" s="126"/>
      <c r="RGD84" s="126"/>
      <c r="RGE84" s="126"/>
      <c r="RGF84" s="126"/>
      <c r="RGG84" s="126"/>
      <c r="RGH84" s="126"/>
      <c r="RGI84" s="126"/>
      <c r="RGJ84" s="126"/>
      <c r="RGK84" s="126"/>
      <c r="RGL84" s="126"/>
      <c r="RGM84" s="126"/>
      <c r="RGN84" s="126"/>
      <c r="RGO84" s="126"/>
      <c r="RGP84" s="126"/>
      <c r="RGQ84" s="126"/>
      <c r="RGR84" s="126"/>
      <c r="RGS84" s="126"/>
      <c r="RGT84" s="126"/>
      <c r="RGU84" s="126"/>
      <c r="RGV84" s="126"/>
      <c r="RGW84" s="126"/>
      <c r="RGX84" s="126"/>
      <c r="RGY84" s="126"/>
      <c r="RGZ84" s="126"/>
      <c r="RHA84" s="126"/>
      <c r="RHB84" s="126"/>
      <c r="RHC84" s="126"/>
      <c r="RHD84" s="126"/>
      <c r="RHE84" s="126"/>
      <c r="RHF84" s="126"/>
      <c r="RHG84" s="126"/>
      <c r="RHH84" s="126"/>
      <c r="RHI84" s="126"/>
      <c r="RHJ84" s="126"/>
      <c r="RHK84" s="126"/>
      <c r="RHL84" s="126"/>
      <c r="RHM84" s="126"/>
      <c r="RHN84" s="126"/>
      <c r="RHO84" s="126"/>
      <c r="RHP84" s="126"/>
      <c r="RHQ84" s="126"/>
      <c r="RHR84" s="126"/>
      <c r="RHS84" s="126"/>
      <c r="RHT84" s="126"/>
      <c r="RHU84" s="126"/>
      <c r="RHV84" s="126"/>
      <c r="RHW84" s="126"/>
      <c r="RHX84" s="126"/>
      <c r="RHY84" s="126"/>
      <c r="RHZ84" s="126"/>
      <c r="RIA84" s="126"/>
      <c r="RIB84" s="126"/>
      <c r="RIC84" s="126"/>
      <c r="RID84" s="126"/>
      <c r="RIE84" s="126"/>
      <c r="RIF84" s="126"/>
      <c r="RIG84" s="126"/>
      <c r="RIH84" s="126"/>
      <c r="RII84" s="126"/>
      <c r="RIJ84" s="126"/>
      <c r="RIK84" s="126"/>
      <c r="RIL84" s="126"/>
      <c r="RIM84" s="126"/>
      <c r="RIN84" s="126"/>
      <c r="RIO84" s="126"/>
      <c r="RIP84" s="126"/>
      <c r="RIQ84" s="126"/>
      <c r="RIR84" s="126"/>
      <c r="RIS84" s="126"/>
      <c r="RIT84" s="126"/>
      <c r="RIU84" s="126"/>
      <c r="RIV84" s="126"/>
      <c r="RIW84" s="126"/>
      <c r="RIX84" s="126"/>
      <c r="RIY84" s="126"/>
      <c r="RIZ84" s="126"/>
      <c r="RJA84" s="126"/>
      <c r="RJB84" s="126"/>
      <c r="RJC84" s="126"/>
      <c r="RJD84" s="126"/>
      <c r="RJE84" s="126"/>
      <c r="RJF84" s="126"/>
      <c r="RJG84" s="126"/>
      <c r="RJH84" s="126"/>
      <c r="RJI84" s="126"/>
      <c r="RJJ84" s="126"/>
      <c r="RJK84" s="126"/>
      <c r="RJL84" s="126"/>
      <c r="RJM84" s="126"/>
      <c r="RJN84" s="126"/>
      <c r="RJO84" s="126"/>
      <c r="RJP84" s="126"/>
      <c r="RJQ84" s="126"/>
      <c r="RJR84" s="126"/>
      <c r="RJS84" s="126"/>
      <c r="RJT84" s="126"/>
      <c r="RJU84" s="126"/>
      <c r="RJV84" s="126"/>
      <c r="RJW84" s="126"/>
      <c r="RJX84" s="126"/>
      <c r="RJY84" s="126"/>
      <c r="RJZ84" s="126"/>
      <c r="RKA84" s="126"/>
      <c r="RKB84" s="126"/>
      <c r="RKC84" s="126"/>
      <c r="RKD84" s="126"/>
      <c r="RKE84" s="126"/>
      <c r="RKF84" s="126"/>
      <c r="RKG84" s="126"/>
      <c r="RKH84" s="126"/>
      <c r="RKI84" s="126"/>
      <c r="RKJ84" s="126"/>
      <c r="RKK84" s="126"/>
      <c r="RKL84" s="126"/>
      <c r="RKM84" s="126"/>
      <c r="RKN84" s="126"/>
      <c r="RKO84" s="126"/>
      <c r="RKP84" s="126"/>
      <c r="RKQ84" s="126"/>
      <c r="RKR84" s="126"/>
      <c r="RKS84" s="126"/>
      <c r="RKT84" s="126"/>
      <c r="RKU84" s="126"/>
      <c r="RKV84" s="126"/>
      <c r="RKW84" s="126"/>
      <c r="RKX84" s="126"/>
      <c r="RKY84" s="126"/>
      <c r="RKZ84" s="126"/>
      <c r="RLA84" s="126"/>
      <c r="RLB84" s="126"/>
      <c r="RLC84" s="126"/>
      <c r="RLD84" s="126"/>
      <c r="RLE84" s="126"/>
      <c r="RLF84" s="126"/>
      <c r="RLG84" s="126"/>
      <c r="RLH84" s="126"/>
      <c r="RLI84" s="126"/>
      <c r="RLJ84" s="126"/>
      <c r="RLK84" s="126"/>
      <c r="RLL84" s="126"/>
      <c r="RLM84" s="126"/>
      <c r="RLN84" s="126"/>
      <c r="RLO84" s="126"/>
      <c r="RLP84" s="126"/>
      <c r="RLQ84" s="126"/>
      <c r="RLR84" s="126"/>
      <c r="RLS84" s="126"/>
      <c r="RLT84" s="126"/>
      <c r="RLU84" s="126"/>
      <c r="RLV84" s="126"/>
      <c r="RLW84" s="126"/>
      <c r="RLX84" s="126"/>
      <c r="RLY84" s="126"/>
      <c r="RLZ84" s="126"/>
      <c r="RMA84" s="126"/>
      <c r="RMB84" s="126"/>
      <c r="RMC84" s="126"/>
      <c r="RMD84" s="126"/>
      <c r="RME84" s="126"/>
      <c r="RMF84" s="126"/>
      <c r="RMG84" s="126"/>
      <c r="RMH84" s="126"/>
      <c r="RMI84" s="126"/>
      <c r="RMJ84" s="126"/>
      <c r="RMK84" s="126"/>
      <c r="RML84" s="126"/>
      <c r="RMM84" s="126"/>
      <c r="RMN84" s="126"/>
      <c r="RMO84" s="126"/>
      <c r="RMP84" s="126"/>
      <c r="RMQ84" s="126"/>
      <c r="RMR84" s="126"/>
      <c r="RMS84" s="126"/>
      <c r="RMT84" s="126"/>
      <c r="RMU84" s="126"/>
      <c r="RMV84" s="126"/>
      <c r="RMW84" s="126"/>
      <c r="RMX84" s="126"/>
      <c r="RMY84" s="126"/>
      <c r="RMZ84" s="126"/>
      <c r="RNA84" s="126"/>
      <c r="RNB84" s="126"/>
      <c r="RNC84" s="126"/>
      <c r="RND84" s="126"/>
      <c r="RNE84" s="126"/>
      <c r="RNF84" s="126"/>
      <c r="RNG84" s="126"/>
      <c r="RNH84" s="126"/>
      <c r="RNI84" s="126"/>
      <c r="RNJ84" s="126"/>
      <c r="RNK84" s="126"/>
      <c r="RNL84" s="126"/>
      <c r="RNM84" s="126"/>
      <c r="RNN84" s="126"/>
      <c r="RNO84" s="126"/>
      <c r="RNP84" s="126"/>
      <c r="RNQ84" s="126"/>
      <c r="RNR84" s="126"/>
      <c r="RNS84" s="126"/>
      <c r="RNT84" s="126"/>
      <c r="RNU84" s="126"/>
      <c r="RNV84" s="126"/>
      <c r="RNW84" s="126"/>
      <c r="RNX84" s="126"/>
      <c r="RNY84" s="126"/>
      <c r="RNZ84" s="126"/>
      <c r="ROA84" s="126"/>
      <c r="ROB84" s="126"/>
      <c r="ROC84" s="126"/>
      <c r="ROD84" s="126"/>
      <c r="ROE84" s="126"/>
      <c r="ROF84" s="126"/>
      <c r="ROG84" s="126"/>
      <c r="ROH84" s="126"/>
      <c r="ROI84" s="126"/>
      <c r="ROJ84" s="126"/>
      <c r="ROK84" s="126"/>
      <c r="ROL84" s="126"/>
      <c r="ROM84" s="126"/>
      <c r="RON84" s="126"/>
      <c r="ROO84" s="126"/>
      <c r="ROP84" s="126"/>
      <c r="ROQ84" s="126"/>
      <c r="ROR84" s="126"/>
      <c r="ROS84" s="126"/>
      <c r="ROT84" s="126"/>
      <c r="ROU84" s="126"/>
      <c r="ROV84" s="126"/>
      <c r="ROW84" s="126"/>
      <c r="ROX84" s="126"/>
      <c r="ROY84" s="126"/>
      <c r="ROZ84" s="126"/>
      <c r="RPA84" s="126"/>
      <c r="RPB84" s="126"/>
      <c r="RPC84" s="126"/>
      <c r="RPD84" s="126"/>
      <c r="RPE84" s="126"/>
      <c r="RPF84" s="126"/>
      <c r="RPG84" s="126"/>
      <c r="RPH84" s="126"/>
      <c r="RPI84" s="126"/>
      <c r="RPJ84" s="126"/>
      <c r="RPK84" s="126"/>
      <c r="RPL84" s="126"/>
      <c r="RPM84" s="126"/>
      <c r="RPN84" s="126"/>
      <c r="RPO84" s="126"/>
      <c r="RPP84" s="126"/>
      <c r="RPQ84" s="126"/>
      <c r="RPR84" s="126"/>
      <c r="RPS84" s="126"/>
      <c r="RPT84" s="126"/>
      <c r="RPU84" s="126"/>
      <c r="RPV84" s="126"/>
      <c r="RPW84" s="126"/>
      <c r="RPX84" s="126"/>
      <c r="RPY84" s="126"/>
      <c r="RPZ84" s="126"/>
      <c r="RQA84" s="126"/>
      <c r="RQB84" s="126"/>
      <c r="RQC84" s="126"/>
      <c r="RQD84" s="126"/>
      <c r="RQE84" s="126"/>
      <c r="RQF84" s="126"/>
      <c r="RQG84" s="126"/>
      <c r="RQH84" s="126"/>
      <c r="RQI84" s="126"/>
      <c r="RQJ84" s="126"/>
      <c r="RQK84" s="126"/>
      <c r="RQL84" s="126"/>
      <c r="RQM84" s="126"/>
      <c r="RQN84" s="126"/>
      <c r="RQO84" s="126"/>
      <c r="RQP84" s="126"/>
      <c r="RQQ84" s="126"/>
      <c r="RQR84" s="126"/>
      <c r="RQS84" s="126"/>
      <c r="RQT84" s="126"/>
      <c r="RQU84" s="126"/>
      <c r="RQV84" s="126"/>
      <c r="RQW84" s="126"/>
      <c r="RQX84" s="126"/>
      <c r="RQY84" s="126"/>
      <c r="RQZ84" s="126"/>
      <c r="RRA84" s="126"/>
      <c r="RRB84" s="126"/>
      <c r="RRC84" s="126"/>
      <c r="RRD84" s="126"/>
      <c r="RRE84" s="126"/>
      <c r="RRF84" s="126"/>
      <c r="RRG84" s="126"/>
      <c r="RRH84" s="126"/>
      <c r="RRI84" s="126"/>
      <c r="RRJ84" s="126"/>
      <c r="RRK84" s="126"/>
      <c r="RRL84" s="126"/>
      <c r="RRM84" s="126"/>
      <c r="RRN84" s="126"/>
      <c r="RRO84" s="126"/>
      <c r="RRP84" s="126"/>
      <c r="RRQ84" s="126"/>
      <c r="RRR84" s="126"/>
      <c r="RRS84" s="126"/>
      <c r="RRT84" s="126"/>
      <c r="RRU84" s="126"/>
      <c r="RRV84" s="126"/>
      <c r="RRW84" s="126"/>
      <c r="RRX84" s="126"/>
      <c r="RRY84" s="126"/>
      <c r="RRZ84" s="126"/>
      <c r="RSA84" s="126"/>
      <c r="RSB84" s="126"/>
      <c r="RSC84" s="126"/>
      <c r="RSD84" s="126"/>
      <c r="RSE84" s="126"/>
      <c r="RSF84" s="126"/>
      <c r="RSG84" s="126"/>
      <c r="RSH84" s="126"/>
      <c r="RSI84" s="126"/>
      <c r="RSJ84" s="126"/>
      <c r="RSK84" s="126"/>
      <c r="RSL84" s="126"/>
      <c r="RSM84" s="126"/>
      <c r="RSN84" s="126"/>
      <c r="RSO84" s="126"/>
      <c r="RSP84" s="126"/>
      <c r="RSQ84" s="126"/>
      <c r="RSR84" s="126"/>
      <c r="RSS84" s="126"/>
      <c r="RST84" s="126"/>
      <c r="RSU84" s="126"/>
      <c r="RSV84" s="126"/>
      <c r="RSW84" s="126"/>
      <c r="RSX84" s="126"/>
      <c r="RSY84" s="126"/>
      <c r="RSZ84" s="126"/>
      <c r="RTA84" s="126"/>
      <c r="RTB84" s="126"/>
      <c r="RTC84" s="126"/>
      <c r="RTD84" s="126"/>
      <c r="RTE84" s="126"/>
      <c r="RTF84" s="126"/>
      <c r="RTG84" s="126"/>
      <c r="RTH84" s="126"/>
      <c r="RTI84" s="126"/>
      <c r="RTJ84" s="126"/>
      <c r="RTK84" s="126"/>
      <c r="RTL84" s="126"/>
      <c r="RTM84" s="126"/>
      <c r="RTN84" s="126"/>
      <c r="RTO84" s="126"/>
      <c r="RTP84" s="126"/>
      <c r="RTQ84" s="126"/>
      <c r="RTR84" s="126"/>
      <c r="RTS84" s="126"/>
      <c r="RTT84" s="126"/>
      <c r="RTU84" s="126"/>
      <c r="RTV84" s="126"/>
      <c r="RTW84" s="126"/>
      <c r="RTX84" s="126"/>
      <c r="RTY84" s="126"/>
      <c r="RTZ84" s="126"/>
      <c r="RUA84" s="126"/>
      <c r="RUB84" s="126"/>
      <c r="RUC84" s="126"/>
      <c r="RUD84" s="126"/>
      <c r="RUE84" s="126"/>
      <c r="RUF84" s="126"/>
      <c r="RUG84" s="126"/>
      <c r="RUH84" s="126"/>
      <c r="RUI84" s="126"/>
      <c r="RUJ84" s="126"/>
      <c r="RUK84" s="126"/>
      <c r="RUL84" s="126"/>
      <c r="RUM84" s="126"/>
      <c r="RUN84" s="126"/>
      <c r="RUO84" s="126"/>
      <c r="RUP84" s="126"/>
      <c r="RUQ84" s="126"/>
      <c r="RUR84" s="126"/>
      <c r="RUS84" s="126"/>
      <c r="RUT84" s="126"/>
      <c r="RUU84" s="126"/>
      <c r="RUV84" s="126"/>
      <c r="RUW84" s="126"/>
      <c r="RUX84" s="126"/>
      <c r="RUY84" s="126"/>
      <c r="RUZ84" s="126"/>
      <c r="RVA84" s="126"/>
      <c r="RVB84" s="126"/>
      <c r="RVC84" s="126"/>
      <c r="RVD84" s="126"/>
      <c r="RVE84" s="126"/>
      <c r="RVF84" s="126"/>
      <c r="RVG84" s="126"/>
      <c r="RVH84" s="126"/>
      <c r="RVI84" s="126"/>
      <c r="RVJ84" s="126"/>
      <c r="RVK84" s="126"/>
      <c r="RVL84" s="126"/>
      <c r="RVM84" s="126"/>
      <c r="RVN84" s="126"/>
      <c r="RVO84" s="126"/>
      <c r="RVP84" s="126"/>
      <c r="RVQ84" s="126"/>
      <c r="RVR84" s="126"/>
      <c r="RVS84" s="126"/>
      <c r="RVT84" s="126"/>
      <c r="RVU84" s="126"/>
      <c r="RVV84" s="126"/>
      <c r="RVW84" s="126"/>
      <c r="RVX84" s="126"/>
      <c r="RVY84" s="126"/>
      <c r="RVZ84" s="126"/>
      <c r="RWA84" s="126"/>
      <c r="RWB84" s="126"/>
      <c r="RWC84" s="126"/>
      <c r="RWD84" s="126"/>
      <c r="RWE84" s="126"/>
      <c r="RWF84" s="126"/>
      <c r="RWG84" s="126"/>
      <c r="RWH84" s="126"/>
      <c r="RWI84" s="126"/>
      <c r="RWJ84" s="126"/>
      <c r="RWK84" s="126"/>
      <c r="RWL84" s="126"/>
      <c r="RWM84" s="126"/>
      <c r="RWN84" s="126"/>
      <c r="RWO84" s="126"/>
      <c r="RWP84" s="126"/>
      <c r="RWQ84" s="126"/>
      <c r="RWR84" s="126"/>
      <c r="RWS84" s="126"/>
      <c r="RWT84" s="126"/>
      <c r="RWU84" s="126"/>
      <c r="RWV84" s="126"/>
      <c r="RWW84" s="126"/>
      <c r="RWX84" s="126"/>
      <c r="RWY84" s="126"/>
      <c r="RWZ84" s="126"/>
      <c r="RXA84" s="126"/>
      <c r="RXB84" s="126"/>
      <c r="RXC84" s="126"/>
      <c r="RXD84" s="126"/>
      <c r="RXE84" s="126"/>
      <c r="RXF84" s="126"/>
      <c r="RXG84" s="126"/>
      <c r="RXH84" s="126"/>
      <c r="RXI84" s="126"/>
      <c r="RXJ84" s="126"/>
      <c r="RXK84" s="126"/>
      <c r="RXL84" s="126"/>
      <c r="RXM84" s="126"/>
      <c r="RXN84" s="126"/>
      <c r="RXO84" s="126"/>
      <c r="RXP84" s="126"/>
      <c r="RXQ84" s="126"/>
      <c r="RXR84" s="126"/>
      <c r="RXS84" s="126"/>
      <c r="RXT84" s="126"/>
      <c r="RXU84" s="126"/>
      <c r="RXV84" s="126"/>
      <c r="RXW84" s="126"/>
      <c r="RXX84" s="126"/>
      <c r="RXY84" s="126"/>
      <c r="RXZ84" s="126"/>
      <c r="RYA84" s="126"/>
      <c r="RYB84" s="126"/>
      <c r="RYC84" s="126"/>
      <c r="RYD84" s="126"/>
      <c r="RYE84" s="126"/>
      <c r="RYF84" s="126"/>
      <c r="RYG84" s="126"/>
      <c r="RYH84" s="126"/>
      <c r="RYI84" s="126"/>
      <c r="RYJ84" s="126"/>
      <c r="RYK84" s="126"/>
      <c r="RYL84" s="126"/>
      <c r="RYM84" s="126"/>
      <c r="RYN84" s="126"/>
      <c r="RYO84" s="126"/>
      <c r="RYP84" s="126"/>
      <c r="RYQ84" s="126"/>
      <c r="RYR84" s="126"/>
      <c r="RYS84" s="126"/>
      <c r="RYT84" s="126"/>
      <c r="RYU84" s="126"/>
      <c r="RYV84" s="126"/>
      <c r="RYW84" s="126"/>
      <c r="RYX84" s="126"/>
      <c r="RYY84" s="126"/>
      <c r="RYZ84" s="126"/>
      <c r="RZA84" s="126"/>
      <c r="RZB84" s="126"/>
      <c r="RZC84" s="126"/>
      <c r="RZD84" s="126"/>
      <c r="RZE84" s="126"/>
      <c r="RZF84" s="126"/>
      <c r="RZG84" s="126"/>
      <c r="RZH84" s="126"/>
      <c r="RZI84" s="126"/>
      <c r="RZJ84" s="126"/>
      <c r="RZK84" s="126"/>
      <c r="RZL84" s="126"/>
      <c r="RZM84" s="126"/>
      <c r="RZN84" s="126"/>
      <c r="RZO84" s="126"/>
      <c r="RZP84" s="126"/>
      <c r="RZQ84" s="126"/>
      <c r="RZR84" s="126"/>
      <c r="RZS84" s="126"/>
      <c r="RZT84" s="126"/>
      <c r="RZU84" s="126"/>
      <c r="RZV84" s="126"/>
      <c r="RZW84" s="126"/>
      <c r="RZX84" s="126"/>
      <c r="RZY84" s="126"/>
      <c r="RZZ84" s="126"/>
      <c r="SAA84" s="126"/>
      <c r="SAB84" s="126"/>
      <c r="SAC84" s="126"/>
      <c r="SAD84" s="126"/>
      <c r="SAE84" s="126"/>
      <c r="SAF84" s="126"/>
      <c r="SAG84" s="126"/>
      <c r="SAH84" s="126"/>
      <c r="SAI84" s="126"/>
      <c r="SAJ84" s="126"/>
      <c r="SAK84" s="126"/>
      <c r="SAL84" s="126"/>
      <c r="SAM84" s="126"/>
      <c r="SAN84" s="126"/>
      <c r="SAO84" s="126"/>
      <c r="SAP84" s="126"/>
      <c r="SAQ84" s="126"/>
      <c r="SAR84" s="126"/>
      <c r="SAS84" s="126"/>
      <c r="SAT84" s="126"/>
      <c r="SAU84" s="126"/>
      <c r="SAV84" s="126"/>
      <c r="SAW84" s="126"/>
      <c r="SAX84" s="126"/>
      <c r="SAY84" s="126"/>
      <c r="SAZ84" s="126"/>
      <c r="SBA84" s="126"/>
      <c r="SBB84" s="126"/>
      <c r="SBC84" s="126"/>
      <c r="SBD84" s="126"/>
      <c r="SBE84" s="126"/>
      <c r="SBF84" s="126"/>
      <c r="SBG84" s="126"/>
      <c r="SBH84" s="126"/>
      <c r="SBI84" s="126"/>
      <c r="SBJ84" s="126"/>
      <c r="SBK84" s="126"/>
      <c r="SBL84" s="126"/>
      <c r="SBM84" s="126"/>
      <c r="SBN84" s="126"/>
      <c r="SBO84" s="126"/>
      <c r="SBP84" s="126"/>
      <c r="SBQ84" s="126"/>
      <c r="SBR84" s="126"/>
      <c r="SBS84" s="126"/>
      <c r="SBT84" s="126"/>
      <c r="SBU84" s="126"/>
      <c r="SBV84" s="126"/>
      <c r="SBW84" s="126"/>
      <c r="SBX84" s="126"/>
      <c r="SBY84" s="126"/>
      <c r="SBZ84" s="126"/>
      <c r="SCA84" s="126"/>
      <c r="SCB84" s="126"/>
      <c r="SCC84" s="126"/>
      <c r="SCD84" s="126"/>
      <c r="SCE84" s="126"/>
      <c r="SCF84" s="126"/>
      <c r="SCG84" s="126"/>
      <c r="SCH84" s="126"/>
      <c r="SCI84" s="126"/>
      <c r="SCJ84" s="126"/>
      <c r="SCK84" s="126"/>
      <c r="SCL84" s="126"/>
      <c r="SCM84" s="126"/>
      <c r="SCN84" s="126"/>
      <c r="SCO84" s="126"/>
      <c r="SCP84" s="126"/>
      <c r="SCQ84" s="126"/>
      <c r="SCR84" s="126"/>
      <c r="SCS84" s="126"/>
      <c r="SCT84" s="126"/>
      <c r="SCU84" s="126"/>
      <c r="SCV84" s="126"/>
      <c r="SCW84" s="126"/>
      <c r="SCX84" s="126"/>
      <c r="SCY84" s="126"/>
      <c r="SCZ84" s="126"/>
      <c r="SDA84" s="126"/>
      <c r="SDB84" s="126"/>
      <c r="SDC84" s="126"/>
      <c r="SDD84" s="126"/>
      <c r="SDE84" s="126"/>
      <c r="SDF84" s="126"/>
      <c r="SDG84" s="126"/>
      <c r="SDH84" s="126"/>
      <c r="SDI84" s="126"/>
      <c r="SDJ84" s="126"/>
      <c r="SDK84" s="126"/>
      <c r="SDL84" s="126"/>
      <c r="SDM84" s="126"/>
      <c r="SDN84" s="126"/>
      <c r="SDO84" s="126"/>
      <c r="SDP84" s="126"/>
      <c r="SDQ84" s="126"/>
      <c r="SDR84" s="126"/>
      <c r="SDS84" s="126"/>
      <c r="SDT84" s="126"/>
      <c r="SDU84" s="126"/>
      <c r="SDV84" s="126"/>
      <c r="SDW84" s="126"/>
      <c r="SDX84" s="126"/>
      <c r="SDY84" s="126"/>
      <c r="SDZ84" s="126"/>
      <c r="SEA84" s="126"/>
      <c r="SEB84" s="126"/>
      <c r="SEC84" s="126"/>
      <c r="SED84" s="126"/>
      <c r="SEE84" s="126"/>
      <c r="SEF84" s="126"/>
      <c r="SEG84" s="126"/>
      <c r="SEH84" s="126"/>
      <c r="SEI84" s="126"/>
      <c r="SEJ84" s="126"/>
      <c r="SEK84" s="126"/>
      <c r="SEL84" s="126"/>
      <c r="SEM84" s="126"/>
      <c r="SEN84" s="126"/>
      <c r="SEO84" s="126"/>
      <c r="SEP84" s="126"/>
      <c r="SEQ84" s="126"/>
      <c r="SER84" s="126"/>
      <c r="SES84" s="126"/>
      <c r="SET84" s="126"/>
      <c r="SEU84" s="126"/>
      <c r="SEV84" s="126"/>
      <c r="SEW84" s="126"/>
      <c r="SEX84" s="126"/>
      <c r="SEY84" s="126"/>
      <c r="SEZ84" s="126"/>
      <c r="SFA84" s="126"/>
      <c r="SFB84" s="126"/>
      <c r="SFC84" s="126"/>
      <c r="SFD84" s="126"/>
      <c r="SFE84" s="126"/>
      <c r="SFF84" s="126"/>
      <c r="SFG84" s="126"/>
      <c r="SFH84" s="126"/>
      <c r="SFI84" s="126"/>
      <c r="SFJ84" s="126"/>
      <c r="SFK84" s="126"/>
      <c r="SFL84" s="126"/>
      <c r="SFM84" s="126"/>
      <c r="SFN84" s="126"/>
      <c r="SFO84" s="126"/>
      <c r="SFP84" s="126"/>
      <c r="SFQ84" s="126"/>
      <c r="SFR84" s="126"/>
      <c r="SFS84" s="126"/>
      <c r="SFT84" s="126"/>
      <c r="SFU84" s="126"/>
      <c r="SFV84" s="126"/>
      <c r="SFW84" s="126"/>
      <c r="SFX84" s="126"/>
      <c r="SFY84" s="126"/>
      <c r="SFZ84" s="126"/>
      <c r="SGA84" s="126"/>
      <c r="SGB84" s="126"/>
      <c r="SGC84" s="126"/>
      <c r="SGD84" s="126"/>
      <c r="SGE84" s="126"/>
      <c r="SGF84" s="126"/>
      <c r="SGG84" s="126"/>
      <c r="SGH84" s="126"/>
      <c r="SGI84" s="126"/>
      <c r="SGJ84" s="126"/>
      <c r="SGK84" s="126"/>
      <c r="SGL84" s="126"/>
      <c r="SGM84" s="126"/>
      <c r="SGN84" s="126"/>
      <c r="SGO84" s="126"/>
      <c r="SGP84" s="126"/>
      <c r="SGQ84" s="126"/>
      <c r="SGR84" s="126"/>
      <c r="SGS84" s="126"/>
      <c r="SGT84" s="126"/>
      <c r="SGU84" s="126"/>
      <c r="SGV84" s="126"/>
      <c r="SGW84" s="126"/>
      <c r="SGX84" s="126"/>
      <c r="SGY84" s="126"/>
      <c r="SGZ84" s="126"/>
      <c r="SHA84" s="126"/>
      <c r="SHB84" s="126"/>
      <c r="SHC84" s="126"/>
      <c r="SHD84" s="126"/>
      <c r="SHE84" s="126"/>
      <c r="SHF84" s="126"/>
      <c r="SHG84" s="126"/>
      <c r="SHH84" s="126"/>
      <c r="SHI84" s="126"/>
      <c r="SHJ84" s="126"/>
      <c r="SHK84" s="126"/>
      <c r="SHL84" s="126"/>
      <c r="SHM84" s="126"/>
      <c r="SHN84" s="126"/>
      <c r="SHO84" s="126"/>
      <c r="SHP84" s="126"/>
      <c r="SHQ84" s="126"/>
      <c r="SHR84" s="126"/>
      <c r="SHS84" s="126"/>
      <c r="SHT84" s="126"/>
      <c r="SHU84" s="126"/>
      <c r="SHV84" s="126"/>
      <c r="SHW84" s="126"/>
      <c r="SHX84" s="126"/>
      <c r="SHY84" s="126"/>
      <c r="SHZ84" s="126"/>
      <c r="SIA84" s="126"/>
      <c r="SIB84" s="126"/>
      <c r="SIC84" s="126"/>
      <c r="SID84" s="126"/>
      <c r="SIE84" s="126"/>
      <c r="SIF84" s="126"/>
      <c r="SIG84" s="126"/>
      <c r="SIH84" s="126"/>
      <c r="SII84" s="126"/>
      <c r="SIJ84" s="126"/>
      <c r="SIK84" s="126"/>
      <c r="SIL84" s="126"/>
      <c r="SIM84" s="126"/>
      <c r="SIN84" s="126"/>
      <c r="SIO84" s="126"/>
      <c r="SIP84" s="126"/>
      <c r="SIQ84" s="126"/>
      <c r="SIR84" s="126"/>
      <c r="SIS84" s="126"/>
      <c r="SIT84" s="126"/>
      <c r="SIU84" s="126"/>
      <c r="SIV84" s="126"/>
      <c r="SIW84" s="126"/>
      <c r="SIX84" s="126"/>
      <c r="SIY84" s="126"/>
      <c r="SIZ84" s="126"/>
      <c r="SJA84" s="126"/>
      <c r="SJB84" s="126"/>
      <c r="SJC84" s="126"/>
      <c r="SJD84" s="126"/>
      <c r="SJE84" s="126"/>
      <c r="SJF84" s="126"/>
      <c r="SJG84" s="126"/>
      <c r="SJH84" s="126"/>
      <c r="SJI84" s="126"/>
      <c r="SJJ84" s="126"/>
      <c r="SJK84" s="126"/>
      <c r="SJL84" s="126"/>
      <c r="SJM84" s="126"/>
      <c r="SJN84" s="126"/>
      <c r="SJO84" s="126"/>
      <c r="SJP84" s="126"/>
      <c r="SJQ84" s="126"/>
      <c r="SJR84" s="126"/>
      <c r="SJS84" s="126"/>
      <c r="SJT84" s="126"/>
      <c r="SJU84" s="126"/>
      <c r="SJV84" s="126"/>
      <c r="SJW84" s="126"/>
      <c r="SJX84" s="126"/>
      <c r="SJY84" s="126"/>
      <c r="SJZ84" s="126"/>
      <c r="SKA84" s="126"/>
      <c r="SKB84" s="126"/>
      <c r="SKC84" s="126"/>
      <c r="SKD84" s="126"/>
      <c r="SKE84" s="126"/>
      <c r="SKF84" s="126"/>
      <c r="SKG84" s="126"/>
      <c r="SKH84" s="126"/>
      <c r="SKI84" s="126"/>
      <c r="SKJ84" s="126"/>
      <c r="SKK84" s="126"/>
      <c r="SKL84" s="126"/>
      <c r="SKM84" s="126"/>
      <c r="SKN84" s="126"/>
      <c r="SKO84" s="126"/>
      <c r="SKP84" s="126"/>
      <c r="SKQ84" s="126"/>
      <c r="SKR84" s="126"/>
      <c r="SKS84" s="126"/>
      <c r="SKT84" s="126"/>
      <c r="SKU84" s="126"/>
      <c r="SKV84" s="126"/>
      <c r="SKW84" s="126"/>
      <c r="SKX84" s="126"/>
      <c r="SKY84" s="126"/>
      <c r="SKZ84" s="126"/>
      <c r="SLA84" s="126"/>
      <c r="SLB84" s="126"/>
      <c r="SLC84" s="126"/>
      <c r="SLD84" s="126"/>
      <c r="SLE84" s="126"/>
      <c r="SLF84" s="126"/>
      <c r="SLG84" s="126"/>
      <c r="SLH84" s="126"/>
      <c r="SLI84" s="126"/>
      <c r="SLJ84" s="126"/>
      <c r="SLK84" s="126"/>
      <c r="SLL84" s="126"/>
      <c r="SLM84" s="126"/>
      <c r="SLN84" s="126"/>
      <c r="SLO84" s="126"/>
      <c r="SLP84" s="126"/>
      <c r="SLQ84" s="126"/>
      <c r="SLR84" s="126"/>
      <c r="SLS84" s="126"/>
      <c r="SLT84" s="126"/>
      <c r="SLU84" s="126"/>
      <c r="SLV84" s="126"/>
      <c r="SLW84" s="126"/>
      <c r="SLX84" s="126"/>
      <c r="SLY84" s="126"/>
      <c r="SLZ84" s="126"/>
      <c r="SMA84" s="126"/>
      <c r="SMB84" s="126"/>
      <c r="SMC84" s="126"/>
      <c r="SMD84" s="126"/>
      <c r="SME84" s="126"/>
      <c r="SMF84" s="126"/>
      <c r="SMG84" s="126"/>
      <c r="SMH84" s="126"/>
      <c r="SMI84" s="126"/>
      <c r="SMJ84" s="126"/>
      <c r="SMK84" s="126"/>
      <c r="SML84" s="126"/>
      <c r="SMM84" s="126"/>
      <c r="SMN84" s="126"/>
      <c r="SMO84" s="126"/>
      <c r="SMP84" s="126"/>
      <c r="SMQ84" s="126"/>
      <c r="SMR84" s="126"/>
      <c r="SMS84" s="126"/>
      <c r="SMT84" s="126"/>
      <c r="SMU84" s="126"/>
      <c r="SMV84" s="126"/>
      <c r="SMW84" s="126"/>
      <c r="SMX84" s="126"/>
      <c r="SMY84" s="126"/>
      <c r="SMZ84" s="126"/>
      <c r="SNA84" s="126"/>
      <c r="SNB84" s="126"/>
      <c r="SNC84" s="126"/>
      <c r="SND84" s="126"/>
      <c r="SNE84" s="126"/>
      <c r="SNF84" s="126"/>
      <c r="SNG84" s="126"/>
      <c r="SNH84" s="126"/>
      <c r="SNI84" s="126"/>
      <c r="SNJ84" s="126"/>
      <c r="SNK84" s="126"/>
      <c r="SNL84" s="126"/>
      <c r="SNM84" s="126"/>
      <c r="SNN84" s="126"/>
      <c r="SNO84" s="126"/>
      <c r="SNP84" s="126"/>
      <c r="SNQ84" s="126"/>
      <c r="SNR84" s="126"/>
      <c r="SNS84" s="126"/>
      <c r="SNT84" s="126"/>
      <c r="SNU84" s="126"/>
      <c r="SNV84" s="126"/>
      <c r="SNW84" s="126"/>
      <c r="SNX84" s="126"/>
      <c r="SNY84" s="126"/>
      <c r="SNZ84" s="126"/>
      <c r="SOA84" s="126"/>
      <c r="SOB84" s="126"/>
      <c r="SOC84" s="126"/>
      <c r="SOD84" s="126"/>
      <c r="SOE84" s="126"/>
      <c r="SOF84" s="126"/>
      <c r="SOG84" s="126"/>
      <c r="SOH84" s="126"/>
      <c r="SOI84" s="126"/>
      <c r="SOJ84" s="126"/>
      <c r="SOK84" s="126"/>
      <c r="SOL84" s="126"/>
      <c r="SOM84" s="126"/>
      <c r="SON84" s="126"/>
      <c r="SOO84" s="126"/>
      <c r="SOP84" s="126"/>
      <c r="SOQ84" s="126"/>
      <c r="SOR84" s="126"/>
      <c r="SOS84" s="126"/>
      <c r="SOT84" s="126"/>
      <c r="SOU84" s="126"/>
      <c r="SOV84" s="126"/>
      <c r="SOW84" s="126"/>
      <c r="SOX84" s="126"/>
      <c r="SOY84" s="126"/>
      <c r="SOZ84" s="126"/>
      <c r="SPA84" s="126"/>
      <c r="SPB84" s="126"/>
      <c r="SPC84" s="126"/>
      <c r="SPD84" s="126"/>
      <c r="SPE84" s="126"/>
      <c r="SPF84" s="126"/>
      <c r="SPG84" s="126"/>
      <c r="SPH84" s="126"/>
      <c r="SPI84" s="126"/>
      <c r="SPJ84" s="126"/>
      <c r="SPK84" s="126"/>
      <c r="SPL84" s="126"/>
      <c r="SPM84" s="126"/>
      <c r="SPN84" s="126"/>
      <c r="SPO84" s="126"/>
      <c r="SPP84" s="126"/>
      <c r="SPQ84" s="126"/>
      <c r="SPR84" s="126"/>
      <c r="SPS84" s="126"/>
      <c r="SPT84" s="126"/>
      <c r="SPU84" s="126"/>
      <c r="SPV84" s="126"/>
      <c r="SPW84" s="126"/>
      <c r="SPX84" s="126"/>
      <c r="SPY84" s="126"/>
      <c r="SPZ84" s="126"/>
      <c r="SQA84" s="126"/>
      <c r="SQB84" s="126"/>
      <c r="SQC84" s="126"/>
      <c r="SQD84" s="126"/>
      <c r="SQE84" s="126"/>
      <c r="SQF84" s="126"/>
      <c r="SQG84" s="126"/>
      <c r="SQH84" s="126"/>
      <c r="SQI84" s="126"/>
      <c r="SQJ84" s="126"/>
      <c r="SQK84" s="126"/>
      <c r="SQL84" s="126"/>
      <c r="SQM84" s="126"/>
      <c r="SQN84" s="126"/>
      <c r="SQO84" s="126"/>
      <c r="SQP84" s="126"/>
      <c r="SQQ84" s="126"/>
      <c r="SQR84" s="126"/>
      <c r="SQS84" s="126"/>
      <c r="SQT84" s="126"/>
      <c r="SQU84" s="126"/>
      <c r="SQV84" s="126"/>
      <c r="SQW84" s="126"/>
      <c r="SQX84" s="126"/>
      <c r="SQY84" s="126"/>
      <c r="SQZ84" s="126"/>
      <c r="SRA84" s="126"/>
      <c r="SRB84" s="126"/>
      <c r="SRC84" s="126"/>
      <c r="SRD84" s="126"/>
      <c r="SRE84" s="126"/>
      <c r="SRF84" s="126"/>
      <c r="SRG84" s="126"/>
      <c r="SRH84" s="126"/>
      <c r="SRI84" s="126"/>
      <c r="SRJ84" s="126"/>
      <c r="SRK84" s="126"/>
      <c r="SRL84" s="126"/>
      <c r="SRM84" s="126"/>
      <c r="SRN84" s="126"/>
      <c r="SRO84" s="126"/>
      <c r="SRP84" s="126"/>
      <c r="SRQ84" s="126"/>
      <c r="SRR84" s="126"/>
      <c r="SRS84" s="126"/>
      <c r="SRT84" s="126"/>
      <c r="SRU84" s="126"/>
      <c r="SRV84" s="126"/>
      <c r="SRW84" s="126"/>
      <c r="SRX84" s="126"/>
      <c r="SRY84" s="126"/>
      <c r="SRZ84" s="126"/>
      <c r="SSA84" s="126"/>
      <c r="SSB84" s="126"/>
      <c r="SSC84" s="126"/>
      <c r="SSD84" s="126"/>
      <c r="SSE84" s="126"/>
      <c r="SSF84" s="126"/>
      <c r="SSG84" s="126"/>
      <c r="SSH84" s="126"/>
      <c r="SSI84" s="126"/>
      <c r="SSJ84" s="126"/>
      <c r="SSK84" s="126"/>
      <c r="SSL84" s="126"/>
      <c r="SSM84" s="126"/>
      <c r="SSN84" s="126"/>
      <c r="SSO84" s="126"/>
      <c r="SSP84" s="126"/>
      <c r="SSQ84" s="126"/>
      <c r="SSR84" s="126"/>
      <c r="SSS84" s="126"/>
      <c r="SST84" s="126"/>
      <c r="SSU84" s="126"/>
      <c r="SSV84" s="126"/>
      <c r="SSW84" s="126"/>
      <c r="SSX84" s="126"/>
      <c r="SSY84" s="126"/>
      <c r="SSZ84" s="126"/>
      <c r="STA84" s="126"/>
      <c r="STB84" s="126"/>
      <c r="STC84" s="126"/>
      <c r="STD84" s="126"/>
      <c r="STE84" s="126"/>
      <c r="STF84" s="126"/>
      <c r="STG84" s="126"/>
      <c r="STH84" s="126"/>
      <c r="STI84" s="126"/>
      <c r="STJ84" s="126"/>
      <c r="STK84" s="126"/>
      <c r="STL84" s="126"/>
      <c r="STM84" s="126"/>
      <c r="STN84" s="126"/>
      <c r="STO84" s="126"/>
      <c r="STP84" s="126"/>
      <c r="STQ84" s="126"/>
      <c r="STR84" s="126"/>
      <c r="STS84" s="126"/>
      <c r="STT84" s="126"/>
      <c r="STU84" s="126"/>
      <c r="STV84" s="126"/>
      <c r="STW84" s="126"/>
      <c r="STX84" s="126"/>
      <c r="STY84" s="126"/>
      <c r="STZ84" s="126"/>
      <c r="SUA84" s="126"/>
      <c r="SUB84" s="126"/>
      <c r="SUC84" s="126"/>
      <c r="SUD84" s="126"/>
      <c r="SUE84" s="126"/>
      <c r="SUF84" s="126"/>
      <c r="SUG84" s="126"/>
      <c r="SUH84" s="126"/>
      <c r="SUI84" s="126"/>
      <c r="SUJ84" s="126"/>
      <c r="SUK84" s="126"/>
      <c r="SUL84" s="126"/>
      <c r="SUM84" s="126"/>
      <c r="SUN84" s="126"/>
      <c r="SUO84" s="126"/>
      <c r="SUP84" s="126"/>
      <c r="SUQ84" s="126"/>
      <c r="SUR84" s="126"/>
      <c r="SUS84" s="126"/>
      <c r="SUT84" s="126"/>
      <c r="SUU84" s="126"/>
      <c r="SUV84" s="126"/>
      <c r="SUW84" s="126"/>
      <c r="SUX84" s="126"/>
      <c r="SUY84" s="126"/>
      <c r="SUZ84" s="126"/>
      <c r="SVA84" s="126"/>
      <c r="SVB84" s="126"/>
      <c r="SVC84" s="126"/>
      <c r="SVD84" s="126"/>
      <c r="SVE84" s="126"/>
      <c r="SVF84" s="126"/>
      <c r="SVG84" s="126"/>
      <c r="SVH84" s="126"/>
      <c r="SVI84" s="126"/>
      <c r="SVJ84" s="126"/>
      <c r="SVK84" s="126"/>
      <c r="SVL84" s="126"/>
      <c r="SVM84" s="126"/>
      <c r="SVN84" s="126"/>
      <c r="SVO84" s="126"/>
      <c r="SVP84" s="126"/>
      <c r="SVQ84" s="126"/>
      <c r="SVR84" s="126"/>
      <c r="SVS84" s="126"/>
      <c r="SVT84" s="126"/>
      <c r="SVU84" s="126"/>
      <c r="SVV84" s="126"/>
      <c r="SVW84" s="126"/>
      <c r="SVX84" s="126"/>
      <c r="SVY84" s="126"/>
      <c r="SVZ84" s="126"/>
      <c r="SWA84" s="126"/>
      <c r="SWB84" s="126"/>
      <c r="SWC84" s="126"/>
      <c r="SWD84" s="126"/>
      <c r="SWE84" s="126"/>
      <c r="SWF84" s="126"/>
      <c r="SWG84" s="126"/>
      <c r="SWH84" s="126"/>
      <c r="SWI84" s="126"/>
      <c r="SWJ84" s="126"/>
      <c r="SWK84" s="126"/>
      <c r="SWL84" s="126"/>
      <c r="SWM84" s="126"/>
      <c r="SWN84" s="126"/>
      <c r="SWO84" s="126"/>
      <c r="SWP84" s="126"/>
      <c r="SWQ84" s="126"/>
      <c r="SWR84" s="126"/>
      <c r="SWS84" s="126"/>
      <c r="SWT84" s="126"/>
      <c r="SWU84" s="126"/>
      <c r="SWV84" s="126"/>
      <c r="SWW84" s="126"/>
      <c r="SWX84" s="126"/>
      <c r="SWY84" s="126"/>
      <c r="SWZ84" s="126"/>
      <c r="SXA84" s="126"/>
      <c r="SXB84" s="126"/>
      <c r="SXC84" s="126"/>
      <c r="SXD84" s="126"/>
      <c r="SXE84" s="126"/>
      <c r="SXF84" s="126"/>
      <c r="SXG84" s="126"/>
      <c r="SXH84" s="126"/>
      <c r="SXI84" s="126"/>
      <c r="SXJ84" s="126"/>
      <c r="SXK84" s="126"/>
      <c r="SXL84" s="126"/>
      <c r="SXM84" s="126"/>
      <c r="SXN84" s="126"/>
      <c r="SXO84" s="126"/>
      <c r="SXP84" s="126"/>
      <c r="SXQ84" s="126"/>
      <c r="SXR84" s="126"/>
      <c r="SXS84" s="126"/>
      <c r="SXT84" s="126"/>
      <c r="SXU84" s="126"/>
      <c r="SXV84" s="126"/>
      <c r="SXW84" s="126"/>
      <c r="SXX84" s="126"/>
      <c r="SXY84" s="126"/>
      <c r="SXZ84" s="126"/>
      <c r="SYA84" s="126"/>
      <c r="SYB84" s="126"/>
      <c r="SYC84" s="126"/>
      <c r="SYD84" s="126"/>
      <c r="SYE84" s="126"/>
      <c r="SYF84" s="126"/>
      <c r="SYG84" s="126"/>
      <c r="SYH84" s="126"/>
      <c r="SYI84" s="126"/>
      <c r="SYJ84" s="126"/>
      <c r="SYK84" s="126"/>
      <c r="SYL84" s="126"/>
      <c r="SYM84" s="126"/>
      <c r="SYN84" s="126"/>
      <c r="SYO84" s="126"/>
      <c r="SYP84" s="126"/>
      <c r="SYQ84" s="126"/>
      <c r="SYR84" s="126"/>
      <c r="SYS84" s="126"/>
      <c r="SYT84" s="126"/>
      <c r="SYU84" s="126"/>
      <c r="SYV84" s="126"/>
      <c r="SYW84" s="126"/>
      <c r="SYX84" s="126"/>
      <c r="SYY84" s="126"/>
      <c r="SYZ84" s="126"/>
      <c r="SZA84" s="126"/>
      <c r="SZB84" s="126"/>
      <c r="SZC84" s="126"/>
      <c r="SZD84" s="126"/>
      <c r="SZE84" s="126"/>
      <c r="SZF84" s="126"/>
      <c r="SZG84" s="126"/>
      <c r="SZH84" s="126"/>
      <c r="SZI84" s="126"/>
      <c r="SZJ84" s="126"/>
      <c r="SZK84" s="126"/>
      <c r="SZL84" s="126"/>
      <c r="SZM84" s="126"/>
      <c r="SZN84" s="126"/>
      <c r="SZO84" s="126"/>
      <c r="SZP84" s="126"/>
      <c r="SZQ84" s="126"/>
      <c r="SZR84" s="126"/>
      <c r="SZS84" s="126"/>
      <c r="SZT84" s="126"/>
      <c r="SZU84" s="126"/>
      <c r="SZV84" s="126"/>
      <c r="SZW84" s="126"/>
      <c r="SZX84" s="126"/>
      <c r="SZY84" s="126"/>
      <c r="SZZ84" s="126"/>
      <c r="TAA84" s="126"/>
      <c r="TAB84" s="126"/>
      <c r="TAC84" s="126"/>
      <c r="TAD84" s="126"/>
      <c r="TAE84" s="126"/>
      <c r="TAF84" s="126"/>
      <c r="TAG84" s="126"/>
      <c r="TAH84" s="126"/>
      <c r="TAI84" s="126"/>
      <c r="TAJ84" s="126"/>
      <c r="TAK84" s="126"/>
      <c r="TAL84" s="126"/>
      <c r="TAM84" s="126"/>
      <c r="TAN84" s="126"/>
      <c r="TAO84" s="126"/>
      <c r="TAP84" s="126"/>
      <c r="TAQ84" s="126"/>
      <c r="TAR84" s="126"/>
      <c r="TAS84" s="126"/>
      <c r="TAT84" s="126"/>
      <c r="TAU84" s="126"/>
      <c r="TAV84" s="126"/>
      <c r="TAW84" s="126"/>
      <c r="TAX84" s="126"/>
      <c r="TAY84" s="126"/>
      <c r="TAZ84" s="126"/>
      <c r="TBA84" s="126"/>
      <c r="TBB84" s="126"/>
      <c r="TBC84" s="126"/>
      <c r="TBD84" s="126"/>
      <c r="TBE84" s="126"/>
      <c r="TBF84" s="126"/>
      <c r="TBG84" s="126"/>
      <c r="TBH84" s="126"/>
      <c r="TBI84" s="126"/>
      <c r="TBJ84" s="126"/>
      <c r="TBK84" s="126"/>
      <c r="TBL84" s="126"/>
      <c r="TBM84" s="126"/>
      <c r="TBN84" s="126"/>
      <c r="TBO84" s="126"/>
      <c r="TBP84" s="126"/>
      <c r="TBQ84" s="126"/>
      <c r="TBR84" s="126"/>
      <c r="TBS84" s="126"/>
      <c r="TBT84" s="126"/>
      <c r="TBU84" s="126"/>
      <c r="TBV84" s="126"/>
      <c r="TBW84" s="126"/>
      <c r="TBX84" s="126"/>
      <c r="TBY84" s="126"/>
      <c r="TBZ84" s="126"/>
      <c r="TCA84" s="126"/>
      <c r="TCB84" s="126"/>
      <c r="TCC84" s="126"/>
      <c r="TCD84" s="126"/>
      <c r="TCE84" s="126"/>
      <c r="TCF84" s="126"/>
      <c r="TCG84" s="126"/>
      <c r="TCH84" s="126"/>
      <c r="TCI84" s="126"/>
      <c r="TCJ84" s="126"/>
      <c r="TCK84" s="126"/>
      <c r="TCL84" s="126"/>
      <c r="TCM84" s="126"/>
      <c r="TCN84" s="126"/>
      <c r="TCO84" s="126"/>
      <c r="TCP84" s="126"/>
      <c r="TCQ84" s="126"/>
      <c r="TCR84" s="126"/>
      <c r="TCS84" s="126"/>
      <c r="TCT84" s="126"/>
      <c r="TCU84" s="126"/>
      <c r="TCV84" s="126"/>
      <c r="TCW84" s="126"/>
      <c r="TCX84" s="126"/>
      <c r="TCY84" s="126"/>
      <c r="TCZ84" s="126"/>
      <c r="TDA84" s="126"/>
      <c r="TDB84" s="126"/>
      <c r="TDC84" s="126"/>
      <c r="TDD84" s="126"/>
      <c r="TDE84" s="126"/>
      <c r="TDF84" s="126"/>
      <c r="TDG84" s="126"/>
      <c r="TDH84" s="126"/>
      <c r="TDI84" s="126"/>
      <c r="TDJ84" s="126"/>
      <c r="TDK84" s="126"/>
      <c r="TDL84" s="126"/>
      <c r="TDM84" s="126"/>
      <c r="TDN84" s="126"/>
      <c r="TDO84" s="126"/>
      <c r="TDP84" s="126"/>
      <c r="TDQ84" s="126"/>
      <c r="TDR84" s="126"/>
      <c r="TDS84" s="126"/>
      <c r="TDT84" s="126"/>
      <c r="TDU84" s="126"/>
      <c r="TDV84" s="126"/>
      <c r="TDW84" s="126"/>
      <c r="TDX84" s="126"/>
      <c r="TDY84" s="126"/>
      <c r="TDZ84" s="126"/>
      <c r="TEA84" s="126"/>
      <c r="TEB84" s="126"/>
      <c r="TEC84" s="126"/>
      <c r="TED84" s="126"/>
      <c r="TEE84" s="126"/>
      <c r="TEF84" s="126"/>
      <c r="TEG84" s="126"/>
      <c r="TEH84" s="126"/>
      <c r="TEI84" s="126"/>
      <c r="TEJ84" s="126"/>
      <c r="TEK84" s="126"/>
      <c r="TEL84" s="126"/>
      <c r="TEM84" s="126"/>
      <c r="TEN84" s="126"/>
      <c r="TEO84" s="126"/>
      <c r="TEP84" s="126"/>
      <c r="TEQ84" s="126"/>
      <c r="TER84" s="126"/>
      <c r="TES84" s="126"/>
      <c r="TET84" s="126"/>
      <c r="TEU84" s="126"/>
      <c r="TEV84" s="126"/>
      <c r="TEW84" s="126"/>
      <c r="TEX84" s="126"/>
      <c r="TEY84" s="126"/>
      <c r="TEZ84" s="126"/>
      <c r="TFA84" s="126"/>
      <c r="TFB84" s="126"/>
      <c r="TFC84" s="126"/>
      <c r="TFD84" s="126"/>
      <c r="TFE84" s="126"/>
      <c r="TFF84" s="126"/>
      <c r="TFG84" s="126"/>
      <c r="TFH84" s="126"/>
      <c r="TFI84" s="126"/>
      <c r="TFJ84" s="126"/>
      <c r="TFK84" s="126"/>
      <c r="TFL84" s="126"/>
      <c r="TFM84" s="126"/>
      <c r="TFN84" s="126"/>
      <c r="TFO84" s="126"/>
      <c r="TFP84" s="126"/>
      <c r="TFQ84" s="126"/>
      <c r="TFR84" s="126"/>
      <c r="TFS84" s="126"/>
      <c r="TFT84" s="126"/>
      <c r="TFU84" s="126"/>
      <c r="TFV84" s="126"/>
      <c r="TFW84" s="126"/>
      <c r="TFX84" s="126"/>
      <c r="TFY84" s="126"/>
      <c r="TFZ84" s="126"/>
      <c r="TGA84" s="126"/>
      <c r="TGB84" s="126"/>
      <c r="TGC84" s="126"/>
      <c r="TGD84" s="126"/>
      <c r="TGE84" s="126"/>
      <c r="TGF84" s="126"/>
      <c r="TGG84" s="126"/>
      <c r="TGH84" s="126"/>
      <c r="TGI84" s="126"/>
      <c r="TGJ84" s="126"/>
      <c r="TGK84" s="126"/>
      <c r="TGL84" s="126"/>
      <c r="TGM84" s="126"/>
      <c r="TGN84" s="126"/>
      <c r="TGO84" s="126"/>
      <c r="TGP84" s="126"/>
      <c r="TGQ84" s="126"/>
      <c r="TGR84" s="126"/>
      <c r="TGS84" s="126"/>
      <c r="TGT84" s="126"/>
      <c r="TGU84" s="126"/>
      <c r="TGV84" s="126"/>
      <c r="TGW84" s="126"/>
      <c r="TGX84" s="126"/>
      <c r="TGY84" s="126"/>
      <c r="TGZ84" s="126"/>
      <c r="THA84" s="126"/>
      <c r="THB84" s="126"/>
      <c r="THC84" s="126"/>
      <c r="THD84" s="126"/>
      <c r="THE84" s="126"/>
      <c r="THF84" s="126"/>
      <c r="THG84" s="126"/>
      <c r="THH84" s="126"/>
      <c r="THI84" s="126"/>
      <c r="THJ84" s="126"/>
      <c r="THK84" s="126"/>
      <c r="THL84" s="126"/>
      <c r="THM84" s="126"/>
      <c r="THN84" s="126"/>
      <c r="THO84" s="126"/>
      <c r="THP84" s="126"/>
      <c r="THQ84" s="126"/>
      <c r="THR84" s="126"/>
      <c r="THS84" s="126"/>
      <c r="THT84" s="126"/>
      <c r="THU84" s="126"/>
      <c r="THV84" s="126"/>
      <c r="THW84" s="126"/>
      <c r="THX84" s="126"/>
      <c r="THY84" s="126"/>
      <c r="THZ84" s="126"/>
      <c r="TIA84" s="126"/>
      <c r="TIB84" s="126"/>
      <c r="TIC84" s="126"/>
      <c r="TID84" s="126"/>
      <c r="TIE84" s="126"/>
      <c r="TIF84" s="126"/>
      <c r="TIG84" s="126"/>
      <c r="TIH84" s="126"/>
      <c r="TII84" s="126"/>
      <c r="TIJ84" s="126"/>
      <c r="TIK84" s="126"/>
      <c r="TIL84" s="126"/>
      <c r="TIM84" s="126"/>
      <c r="TIN84" s="126"/>
      <c r="TIO84" s="126"/>
      <c r="TIP84" s="126"/>
      <c r="TIQ84" s="126"/>
      <c r="TIR84" s="126"/>
      <c r="TIS84" s="126"/>
      <c r="TIT84" s="126"/>
      <c r="TIU84" s="126"/>
      <c r="TIV84" s="126"/>
      <c r="TIW84" s="126"/>
      <c r="TIX84" s="126"/>
      <c r="TIY84" s="126"/>
      <c r="TIZ84" s="126"/>
      <c r="TJA84" s="126"/>
      <c r="TJB84" s="126"/>
      <c r="TJC84" s="126"/>
      <c r="TJD84" s="126"/>
      <c r="TJE84" s="126"/>
      <c r="TJF84" s="126"/>
      <c r="TJG84" s="126"/>
      <c r="TJH84" s="126"/>
      <c r="TJI84" s="126"/>
      <c r="TJJ84" s="126"/>
      <c r="TJK84" s="126"/>
      <c r="TJL84" s="126"/>
      <c r="TJM84" s="126"/>
      <c r="TJN84" s="126"/>
      <c r="TJO84" s="126"/>
      <c r="TJP84" s="126"/>
      <c r="TJQ84" s="126"/>
      <c r="TJR84" s="126"/>
      <c r="TJS84" s="126"/>
      <c r="TJT84" s="126"/>
      <c r="TJU84" s="126"/>
      <c r="TJV84" s="126"/>
      <c r="TJW84" s="126"/>
      <c r="TJX84" s="126"/>
      <c r="TJY84" s="126"/>
      <c r="TJZ84" s="126"/>
      <c r="TKA84" s="126"/>
      <c r="TKB84" s="126"/>
      <c r="TKC84" s="126"/>
      <c r="TKD84" s="126"/>
      <c r="TKE84" s="126"/>
      <c r="TKF84" s="126"/>
      <c r="TKG84" s="126"/>
      <c r="TKH84" s="126"/>
      <c r="TKI84" s="126"/>
      <c r="TKJ84" s="126"/>
      <c r="TKK84" s="126"/>
      <c r="TKL84" s="126"/>
      <c r="TKM84" s="126"/>
      <c r="TKN84" s="126"/>
      <c r="TKO84" s="126"/>
      <c r="TKP84" s="126"/>
      <c r="TKQ84" s="126"/>
      <c r="TKR84" s="126"/>
      <c r="TKS84" s="126"/>
      <c r="TKT84" s="126"/>
      <c r="TKU84" s="126"/>
      <c r="TKV84" s="126"/>
      <c r="TKW84" s="126"/>
      <c r="TKX84" s="126"/>
      <c r="TKY84" s="126"/>
      <c r="TKZ84" s="126"/>
      <c r="TLA84" s="126"/>
      <c r="TLB84" s="126"/>
      <c r="TLC84" s="126"/>
      <c r="TLD84" s="126"/>
      <c r="TLE84" s="126"/>
      <c r="TLF84" s="126"/>
      <c r="TLG84" s="126"/>
      <c r="TLH84" s="126"/>
      <c r="TLI84" s="126"/>
      <c r="TLJ84" s="126"/>
      <c r="TLK84" s="126"/>
      <c r="TLL84" s="126"/>
      <c r="TLM84" s="126"/>
      <c r="TLN84" s="126"/>
      <c r="TLO84" s="126"/>
      <c r="TLP84" s="126"/>
      <c r="TLQ84" s="126"/>
      <c r="TLR84" s="126"/>
      <c r="TLS84" s="126"/>
      <c r="TLT84" s="126"/>
      <c r="TLU84" s="126"/>
      <c r="TLV84" s="126"/>
      <c r="TLW84" s="126"/>
      <c r="TLX84" s="126"/>
      <c r="TLY84" s="126"/>
      <c r="TLZ84" s="126"/>
      <c r="TMA84" s="126"/>
      <c r="TMB84" s="126"/>
      <c r="TMC84" s="126"/>
      <c r="TMD84" s="126"/>
      <c r="TME84" s="126"/>
      <c r="TMF84" s="126"/>
      <c r="TMG84" s="126"/>
      <c r="TMH84" s="126"/>
      <c r="TMI84" s="126"/>
      <c r="TMJ84" s="126"/>
      <c r="TMK84" s="126"/>
      <c r="TML84" s="126"/>
      <c r="TMM84" s="126"/>
      <c r="TMN84" s="126"/>
      <c r="TMO84" s="126"/>
      <c r="TMP84" s="126"/>
      <c r="TMQ84" s="126"/>
      <c r="TMR84" s="126"/>
      <c r="TMS84" s="126"/>
      <c r="TMT84" s="126"/>
      <c r="TMU84" s="126"/>
      <c r="TMV84" s="126"/>
      <c r="TMW84" s="126"/>
      <c r="TMX84" s="126"/>
      <c r="TMY84" s="126"/>
      <c r="TMZ84" s="126"/>
      <c r="TNA84" s="126"/>
      <c r="TNB84" s="126"/>
      <c r="TNC84" s="126"/>
      <c r="TND84" s="126"/>
      <c r="TNE84" s="126"/>
      <c r="TNF84" s="126"/>
      <c r="TNG84" s="126"/>
      <c r="TNH84" s="126"/>
      <c r="TNI84" s="126"/>
      <c r="TNJ84" s="126"/>
      <c r="TNK84" s="126"/>
      <c r="TNL84" s="126"/>
      <c r="TNM84" s="126"/>
      <c r="TNN84" s="126"/>
      <c r="TNO84" s="126"/>
      <c r="TNP84" s="126"/>
      <c r="TNQ84" s="126"/>
      <c r="TNR84" s="126"/>
      <c r="TNS84" s="126"/>
      <c r="TNT84" s="126"/>
      <c r="TNU84" s="126"/>
      <c r="TNV84" s="126"/>
      <c r="TNW84" s="126"/>
      <c r="TNX84" s="126"/>
      <c r="TNY84" s="126"/>
      <c r="TNZ84" s="126"/>
      <c r="TOA84" s="126"/>
      <c r="TOB84" s="126"/>
      <c r="TOC84" s="126"/>
      <c r="TOD84" s="126"/>
      <c r="TOE84" s="126"/>
      <c r="TOF84" s="126"/>
      <c r="TOG84" s="126"/>
      <c r="TOH84" s="126"/>
      <c r="TOI84" s="126"/>
      <c r="TOJ84" s="126"/>
      <c r="TOK84" s="126"/>
      <c r="TOL84" s="126"/>
      <c r="TOM84" s="126"/>
      <c r="TON84" s="126"/>
      <c r="TOO84" s="126"/>
      <c r="TOP84" s="126"/>
      <c r="TOQ84" s="126"/>
      <c r="TOR84" s="126"/>
      <c r="TOS84" s="126"/>
      <c r="TOT84" s="126"/>
      <c r="TOU84" s="126"/>
      <c r="TOV84" s="126"/>
      <c r="TOW84" s="126"/>
      <c r="TOX84" s="126"/>
      <c r="TOY84" s="126"/>
      <c r="TOZ84" s="126"/>
      <c r="TPA84" s="126"/>
      <c r="TPB84" s="126"/>
      <c r="TPC84" s="126"/>
      <c r="TPD84" s="126"/>
      <c r="TPE84" s="126"/>
      <c r="TPF84" s="126"/>
      <c r="TPG84" s="126"/>
      <c r="TPH84" s="126"/>
      <c r="TPI84" s="126"/>
      <c r="TPJ84" s="126"/>
      <c r="TPK84" s="126"/>
      <c r="TPL84" s="126"/>
      <c r="TPM84" s="126"/>
      <c r="TPN84" s="126"/>
      <c r="TPO84" s="126"/>
      <c r="TPP84" s="126"/>
      <c r="TPQ84" s="126"/>
      <c r="TPR84" s="126"/>
      <c r="TPS84" s="126"/>
      <c r="TPT84" s="126"/>
      <c r="TPU84" s="126"/>
      <c r="TPV84" s="126"/>
      <c r="TPW84" s="126"/>
      <c r="TPX84" s="126"/>
      <c r="TPY84" s="126"/>
      <c r="TPZ84" s="126"/>
      <c r="TQA84" s="126"/>
      <c r="TQB84" s="126"/>
      <c r="TQC84" s="126"/>
      <c r="TQD84" s="126"/>
      <c r="TQE84" s="126"/>
      <c r="TQF84" s="126"/>
      <c r="TQG84" s="126"/>
      <c r="TQH84" s="126"/>
      <c r="TQI84" s="126"/>
      <c r="TQJ84" s="126"/>
      <c r="TQK84" s="126"/>
      <c r="TQL84" s="126"/>
      <c r="TQM84" s="126"/>
      <c r="TQN84" s="126"/>
      <c r="TQO84" s="126"/>
      <c r="TQP84" s="126"/>
      <c r="TQQ84" s="126"/>
      <c r="TQR84" s="126"/>
      <c r="TQS84" s="126"/>
      <c r="TQT84" s="126"/>
      <c r="TQU84" s="126"/>
      <c r="TQV84" s="126"/>
      <c r="TQW84" s="126"/>
      <c r="TQX84" s="126"/>
      <c r="TQY84" s="126"/>
      <c r="TQZ84" s="126"/>
      <c r="TRA84" s="126"/>
      <c r="TRB84" s="126"/>
      <c r="TRC84" s="126"/>
      <c r="TRD84" s="126"/>
      <c r="TRE84" s="126"/>
      <c r="TRF84" s="126"/>
      <c r="TRG84" s="126"/>
      <c r="TRH84" s="126"/>
      <c r="TRI84" s="126"/>
      <c r="TRJ84" s="126"/>
      <c r="TRK84" s="126"/>
      <c r="TRL84" s="126"/>
      <c r="TRM84" s="126"/>
      <c r="TRN84" s="126"/>
      <c r="TRO84" s="126"/>
      <c r="TRP84" s="126"/>
      <c r="TRQ84" s="126"/>
      <c r="TRR84" s="126"/>
      <c r="TRS84" s="126"/>
      <c r="TRT84" s="126"/>
      <c r="TRU84" s="126"/>
      <c r="TRV84" s="126"/>
      <c r="TRW84" s="126"/>
      <c r="TRX84" s="126"/>
      <c r="TRY84" s="126"/>
      <c r="TRZ84" s="126"/>
      <c r="TSA84" s="126"/>
      <c r="TSB84" s="126"/>
      <c r="TSC84" s="126"/>
      <c r="TSD84" s="126"/>
      <c r="TSE84" s="126"/>
      <c r="TSF84" s="126"/>
      <c r="TSG84" s="126"/>
      <c r="TSH84" s="126"/>
      <c r="TSI84" s="126"/>
      <c r="TSJ84" s="126"/>
      <c r="TSK84" s="126"/>
      <c r="TSL84" s="126"/>
      <c r="TSM84" s="126"/>
      <c r="TSN84" s="126"/>
      <c r="TSO84" s="126"/>
      <c r="TSP84" s="126"/>
      <c r="TSQ84" s="126"/>
      <c r="TSR84" s="126"/>
      <c r="TSS84" s="126"/>
      <c r="TST84" s="126"/>
      <c r="TSU84" s="126"/>
      <c r="TSV84" s="126"/>
      <c r="TSW84" s="126"/>
      <c r="TSX84" s="126"/>
      <c r="TSY84" s="126"/>
      <c r="TSZ84" s="126"/>
      <c r="TTA84" s="126"/>
      <c r="TTB84" s="126"/>
      <c r="TTC84" s="126"/>
      <c r="TTD84" s="126"/>
      <c r="TTE84" s="126"/>
      <c r="TTF84" s="126"/>
      <c r="TTG84" s="126"/>
      <c r="TTH84" s="126"/>
      <c r="TTI84" s="126"/>
      <c r="TTJ84" s="126"/>
      <c r="TTK84" s="126"/>
      <c r="TTL84" s="126"/>
      <c r="TTM84" s="126"/>
      <c r="TTN84" s="126"/>
      <c r="TTO84" s="126"/>
      <c r="TTP84" s="126"/>
      <c r="TTQ84" s="126"/>
      <c r="TTR84" s="126"/>
      <c r="TTS84" s="126"/>
      <c r="TTT84" s="126"/>
      <c r="TTU84" s="126"/>
      <c r="TTV84" s="126"/>
      <c r="TTW84" s="126"/>
      <c r="TTX84" s="126"/>
      <c r="TTY84" s="126"/>
      <c r="TTZ84" s="126"/>
      <c r="TUA84" s="126"/>
      <c r="TUB84" s="126"/>
      <c r="TUC84" s="126"/>
      <c r="TUD84" s="126"/>
      <c r="TUE84" s="126"/>
      <c r="TUF84" s="126"/>
      <c r="TUG84" s="126"/>
      <c r="TUH84" s="126"/>
      <c r="TUI84" s="126"/>
      <c r="TUJ84" s="126"/>
      <c r="TUK84" s="126"/>
      <c r="TUL84" s="126"/>
      <c r="TUM84" s="126"/>
      <c r="TUN84" s="126"/>
      <c r="TUO84" s="126"/>
      <c r="TUP84" s="126"/>
      <c r="TUQ84" s="126"/>
      <c r="TUR84" s="126"/>
      <c r="TUS84" s="126"/>
      <c r="TUT84" s="126"/>
      <c r="TUU84" s="126"/>
      <c r="TUV84" s="126"/>
      <c r="TUW84" s="126"/>
      <c r="TUX84" s="126"/>
      <c r="TUY84" s="126"/>
      <c r="TUZ84" s="126"/>
      <c r="TVA84" s="126"/>
      <c r="TVB84" s="126"/>
      <c r="TVC84" s="126"/>
      <c r="TVD84" s="126"/>
      <c r="TVE84" s="126"/>
      <c r="TVF84" s="126"/>
      <c r="TVG84" s="126"/>
      <c r="TVH84" s="126"/>
      <c r="TVI84" s="126"/>
      <c r="TVJ84" s="126"/>
      <c r="TVK84" s="126"/>
      <c r="TVL84" s="126"/>
      <c r="TVM84" s="126"/>
      <c r="TVN84" s="126"/>
      <c r="TVO84" s="126"/>
      <c r="TVP84" s="126"/>
      <c r="TVQ84" s="126"/>
      <c r="TVR84" s="126"/>
      <c r="TVS84" s="126"/>
      <c r="TVT84" s="126"/>
      <c r="TVU84" s="126"/>
      <c r="TVV84" s="126"/>
      <c r="TVW84" s="126"/>
      <c r="TVX84" s="126"/>
      <c r="TVY84" s="126"/>
      <c r="TVZ84" s="126"/>
      <c r="TWA84" s="126"/>
      <c r="TWB84" s="126"/>
      <c r="TWC84" s="126"/>
      <c r="TWD84" s="126"/>
      <c r="TWE84" s="126"/>
      <c r="TWF84" s="126"/>
      <c r="TWG84" s="126"/>
      <c r="TWH84" s="126"/>
      <c r="TWI84" s="126"/>
      <c r="TWJ84" s="126"/>
      <c r="TWK84" s="126"/>
      <c r="TWL84" s="126"/>
      <c r="TWM84" s="126"/>
      <c r="TWN84" s="126"/>
      <c r="TWO84" s="126"/>
      <c r="TWP84" s="126"/>
      <c r="TWQ84" s="126"/>
      <c r="TWR84" s="126"/>
      <c r="TWS84" s="126"/>
      <c r="TWT84" s="126"/>
      <c r="TWU84" s="126"/>
      <c r="TWV84" s="126"/>
      <c r="TWW84" s="126"/>
      <c r="TWX84" s="126"/>
      <c r="TWY84" s="126"/>
      <c r="TWZ84" s="126"/>
      <c r="TXA84" s="126"/>
      <c r="TXB84" s="126"/>
      <c r="TXC84" s="126"/>
      <c r="TXD84" s="126"/>
      <c r="TXE84" s="126"/>
      <c r="TXF84" s="126"/>
      <c r="TXG84" s="126"/>
      <c r="TXH84" s="126"/>
      <c r="TXI84" s="126"/>
      <c r="TXJ84" s="126"/>
      <c r="TXK84" s="126"/>
      <c r="TXL84" s="126"/>
      <c r="TXM84" s="126"/>
      <c r="TXN84" s="126"/>
      <c r="TXO84" s="126"/>
      <c r="TXP84" s="126"/>
      <c r="TXQ84" s="126"/>
      <c r="TXR84" s="126"/>
      <c r="TXS84" s="126"/>
      <c r="TXT84" s="126"/>
      <c r="TXU84" s="126"/>
      <c r="TXV84" s="126"/>
      <c r="TXW84" s="126"/>
      <c r="TXX84" s="126"/>
      <c r="TXY84" s="126"/>
      <c r="TXZ84" s="126"/>
      <c r="TYA84" s="126"/>
      <c r="TYB84" s="126"/>
      <c r="TYC84" s="126"/>
      <c r="TYD84" s="126"/>
      <c r="TYE84" s="126"/>
      <c r="TYF84" s="126"/>
      <c r="TYG84" s="126"/>
      <c r="TYH84" s="126"/>
      <c r="TYI84" s="126"/>
      <c r="TYJ84" s="126"/>
      <c r="TYK84" s="126"/>
      <c r="TYL84" s="126"/>
      <c r="TYM84" s="126"/>
      <c r="TYN84" s="126"/>
      <c r="TYO84" s="126"/>
      <c r="TYP84" s="126"/>
      <c r="TYQ84" s="126"/>
      <c r="TYR84" s="126"/>
      <c r="TYS84" s="126"/>
      <c r="TYT84" s="126"/>
      <c r="TYU84" s="126"/>
      <c r="TYV84" s="126"/>
      <c r="TYW84" s="126"/>
      <c r="TYX84" s="126"/>
      <c r="TYY84" s="126"/>
      <c r="TYZ84" s="126"/>
      <c r="TZA84" s="126"/>
      <c r="TZB84" s="126"/>
      <c r="TZC84" s="126"/>
      <c r="TZD84" s="126"/>
      <c r="TZE84" s="126"/>
      <c r="TZF84" s="126"/>
      <c r="TZG84" s="126"/>
      <c r="TZH84" s="126"/>
      <c r="TZI84" s="126"/>
      <c r="TZJ84" s="126"/>
      <c r="TZK84" s="126"/>
      <c r="TZL84" s="126"/>
      <c r="TZM84" s="126"/>
      <c r="TZN84" s="126"/>
      <c r="TZO84" s="126"/>
      <c r="TZP84" s="126"/>
      <c r="TZQ84" s="126"/>
      <c r="TZR84" s="126"/>
      <c r="TZS84" s="126"/>
      <c r="TZT84" s="126"/>
      <c r="TZU84" s="126"/>
      <c r="TZV84" s="126"/>
      <c r="TZW84" s="126"/>
      <c r="TZX84" s="126"/>
      <c r="TZY84" s="126"/>
      <c r="TZZ84" s="126"/>
      <c r="UAA84" s="126"/>
      <c r="UAB84" s="126"/>
      <c r="UAC84" s="126"/>
      <c r="UAD84" s="126"/>
      <c r="UAE84" s="126"/>
      <c r="UAF84" s="126"/>
      <c r="UAG84" s="126"/>
      <c r="UAH84" s="126"/>
      <c r="UAI84" s="126"/>
      <c r="UAJ84" s="126"/>
      <c r="UAK84" s="126"/>
      <c r="UAL84" s="126"/>
      <c r="UAM84" s="126"/>
      <c r="UAN84" s="126"/>
      <c r="UAO84" s="126"/>
      <c r="UAP84" s="126"/>
      <c r="UAQ84" s="126"/>
      <c r="UAR84" s="126"/>
      <c r="UAS84" s="126"/>
      <c r="UAT84" s="126"/>
      <c r="UAU84" s="126"/>
      <c r="UAV84" s="126"/>
      <c r="UAW84" s="126"/>
      <c r="UAX84" s="126"/>
      <c r="UAY84" s="126"/>
      <c r="UAZ84" s="126"/>
      <c r="UBA84" s="126"/>
      <c r="UBB84" s="126"/>
      <c r="UBC84" s="126"/>
      <c r="UBD84" s="126"/>
      <c r="UBE84" s="126"/>
      <c r="UBF84" s="126"/>
      <c r="UBG84" s="126"/>
      <c r="UBH84" s="126"/>
      <c r="UBI84" s="126"/>
      <c r="UBJ84" s="126"/>
      <c r="UBK84" s="126"/>
      <c r="UBL84" s="126"/>
      <c r="UBM84" s="126"/>
      <c r="UBN84" s="126"/>
      <c r="UBO84" s="126"/>
      <c r="UBP84" s="126"/>
      <c r="UBQ84" s="126"/>
      <c r="UBR84" s="126"/>
      <c r="UBS84" s="126"/>
      <c r="UBT84" s="126"/>
      <c r="UBU84" s="126"/>
      <c r="UBV84" s="126"/>
      <c r="UBW84" s="126"/>
      <c r="UBX84" s="126"/>
      <c r="UBY84" s="126"/>
      <c r="UBZ84" s="126"/>
      <c r="UCA84" s="126"/>
      <c r="UCB84" s="126"/>
      <c r="UCC84" s="126"/>
      <c r="UCD84" s="126"/>
      <c r="UCE84" s="126"/>
      <c r="UCF84" s="126"/>
      <c r="UCG84" s="126"/>
      <c r="UCH84" s="126"/>
      <c r="UCI84" s="126"/>
      <c r="UCJ84" s="126"/>
      <c r="UCK84" s="126"/>
      <c r="UCL84" s="126"/>
      <c r="UCM84" s="126"/>
      <c r="UCN84" s="126"/>
      <c r="UCO84" s="126"/>
      <c r="UCP84" s="126"/>
      <c r="UCQ84" s="126"/>
      <c r="UCR84" s="126"/>
      <c r="UCS84" s="126"/>
      <c r="UCT84" s="126"/>
      <c r="UCU84" s="126"/>
      <c r="UCV84" s="126"/>
      <c r="UCW84" s="126"/>
      <c r="UCX84" s="126"/>
      <c r="UCY84" s="126"/>
      <c r="UCZ84" s="126"/>
      <c r="UDA84" s="126"/>
      <c r="UDB84" s="126"/>
      <c r="UDC84" s="126"/>
      <c r="UDD84" s="126"/>
      <c r="UDE84" s="126"/>
      <c r="UDF84" s="126"/>
      <c r="UDG84" s="126"/>
      <c r="UDH84" s="126"/>
      <c r="UDI84" s="126"/>
      <c r="UDJ84" s="126"/>
      <c r="UDK84" s="126"/>
      <c r="UDL84" s="126"/>
      <c r="UDM84" s="126"/>
      <c r="UDN84" s="126"/>
      <c r="UDO84" s="126"/>
      <c r="UDP84" s="126"/>
      <c r="UDQ84" s="126"/>
      <c r="UDR84" s="126"/>
      <c r="UDS84" s="126"/>
      <c r="UDT84" s="126"/>
      <c r="UDU84" s="126"/>
      <c r="UDV84" s="126"/>
      <c r="UDW84" s="126"/>
      <c r="UDX84" s="126"/>
      <c r="UDY84" s="126"/>
      <c r="UDZ84" s="126"/>
      <c r="UEA84" s="126"/>
      <c r="UEB84" s="126"/>
      <c r="UEC84" s="126"/>
      <c r="UED84" s="126"/>
      <c r="UEE84" s="126"/>
      <c r="UEF84" s="126"/>
      <c r="UEG84" s="126"/>
      <c r="UEH84" s="126"/>
      <c r="UEI84" s="126"/>
      <c r="UEJ84" s="126"/>
      <c r="UEK84" s="126"/>
      <c r="UEL84" s="126"/>
      <c r="UEM84" s="126"/>
      <c r="UEN84" s="126"/>
      <c r="UEO84" s="126"/>
      <c r="UEP84" s="126"/>
      <c r="UEQ84" s="126"/>
      <c r="UER84" s="126"/>
      <c r="UES84" s="126"/>
      <c r="UET84" s="126"/>
      <c r="UEU84" s="126"/>
      <c r="UEV84" s="126"/>
      <c r="UEW84" s="126"/>
      <c r="UEX84" s="126"/>
      <c r="UEY84" s="126"/>
      <c r="UEZ84" s="126"/>
      <c r="UFA84" s="126"/>
      <c r="UFB84" s="126"/>
      <c r="UFC84" s="126"/>
      <c r="UFD84" s="126"/>
      <c r="UFE84" s="126"/>
      <c r="UFF84" s="126"/>
      <c r="UFG84" s="126"/>
      <c r="UFH84" s="126"/>
      <c r="UFI84" s="126"/>
      <c r="UFJ84" s="126"/>
      <c r="UFK84" s="126"/>
      <c r="UFL84" s="126"/>
      <c r="UFM84" s="126"/>
      <c r="UFN84" s="126"/>
      <c r="UFO84" s="126"/>
      <c r="UFP84" s="126"/>
      <c r="UFQ84" s="126"/>
      <c r="UFR84" s="126"/>
      <c r="UFS84" s="126"/>
      <c r="UFT84" s="126"/>
      <c r="UFU84" s="126"/>
      <c r="UFV84" s="126"/>
      <c r="UFW84" s="126"/>
      <c r="UFX84" s="126"/>
      <c r="UFY84" s="126"/>
      <c r="UFZ84" s="126"/>
      <c r="UGA84" s="126"/>
      <c r="UGB84" s="126"/>
      <c r="UGC84" s="126"/>
      <c r="UGD84" s="126"/>
      <c r="UGE84" s="126"/>
      <c r="UGF84" s="126"/>
      <c r="UGG84" s="126"/>
      <c r="UGH84" s="126"/>
      <c r="UGI84" s="126"/>
      <c r="UGJ84" s="126"/>
      <c r="UGK84" s="126"/>
      <c r="UGL84" s="126"/>
      <c r="UGM84" s="126"/>
      <c r="UGN84" s="126"/>
      <c r="UGO84" s="126"/>
      <c r="UGP84" s="126"/>
      <c r="UGQ84" s="126"/>
      <c r="UGR84" s="126"/>
      <c r="UGS84" s="126"/>
      <c r="UGT84" s="126"/>
      <c r="UGU84" s="126"/>
      <c r="UGV84" s="126"/>
      <c r="UGW84" s="126"/>
      <c r="UGX84" s="126"/>
      <c r="UGY84" s="126"/>
      <c r="UGZ84" s="126"/>
      <c r="UHA84" s="126"/>
      <c r="UHB84" s="126"/>
      <c r="UHC84" s="126"/>
      <c r="UHD84" s="126"/>
      <c r="UHE84" s="126"/>
      <c r="UHF84" s="126"/>
      <c r="UHG84" s="126"/>
      <c r="UHH84" s="126"/>
      <c r="UHI84" s="126"/>
      <c r="UHJ84" s="126"/>
      <c r="UHK84" s="126"/>
      <c r="UHL84" s="126"/>
      <c r="UHM84" s="126"/>
      <c r="UHN84" s="126"/>
      <c r="UHO84" s="126"/>
      <c r="UHP84" s="126"/>
      <c r="UHQ84" s="126"/>
      <c r="UHR84" s="126"/>
      <c r="UHS84" s="126"/>
      <c r="UHT84" s="126"/>
      <c r="UHU84" s="126"/>
      <c r="UHV84" s="126"/>
      <c r="UHW84" s="126"/>
      <c r="UHX84" s="126"/>
      <c r="UHY84" s="126"/>
      <c r="UHZ84" s="126"/>
      <c r="UIA84" s="126"/>
      <c r="UIB84" s="126"/>
      <c r="UIC84" s="126"/>
      <c r="UID84" s="126"/>
      <c r="UIE84" s="126"/>
      <c r="UIF84" s="126"/>
      <c r="UIG84" s="126"/>
      <c r="UIH84" s="126"/>
      <c r="UII84" s="126"/>
      <c r="UIJ84" s="126"/>
      <c r="UIK84" s="126"/>
      <c r="UIL84" s="126"/>
      <c r="UIM84" s="126"/>
      <c r="UIN84" s="126"/>
      <c r="UIO84" s="126"/>
      <c r="UIP84" s="126"/>
      <c r="UIQ84" s="126"/>
      <c r="UIR84" s="126"/>
      <c r="UIS84" s="126"/>
      <c r="UIT84" s="126"/>
      <c r="UIU84" s="126"/>
      <c r="UIV84" s="126"/>
      <c r="UIW84" s="126"/>
      <c r="UIX84" s="126"/>
      <c r="UIY84" s="126"/>
      <c r="UIZ84" s="126"/>
      <c r="UJA84" s="126"/>
      <c r="UJB84" s="126"/>
      <c r="UJC84" s="126"/>
      <c r="UJD84" s="126"/>
      <c r="UJE84" s="126"/>
      <c r="UJF84" s="126"/>
      <c r="UJG84" s="126"/>
      <c r="UJH84" s="126"/>
      <c r="UJI84" s="126"/>
      <c r="UJJ84" s="126"/>
      <c r="UJK84" s="126"/>
      <c r="UJL84" s="126"/>
      <c r="UJM84" s="126"/>
      <c r="UJN84" s="126"/>
      <c r="UJO84" s="126"/>
      <c r="UJP84" s="126"/>
      <c r="UJQ84" s="126"/>
      <c r="UJR84" s="126"/>
      <c r="UJS84" s="126"/>
      <c r="UJT84" s="126"/>
      <c r="UJU84" s="126"/>
      <c r="UJV84" s="126"/>
      <c r="UJW84" s="126"/>
      <c r="UJX84" s="126"/>
      <c r="UJY84" s="126"/>
      <c r="UJZ84" s="126"/>
      <c r="UKA84" s="126"/>
      <c r="UKB84" s="126"/>
      <c r="UKC84" s="126"/>
      <c r="UKD84" s="126"/>
      <c r="UKE84" s="126"/>
      <c r="UKF84" s="126"/>
      <c r="UKG84" s="126"/>
      <c r="UKH84" s="126"/>
      <c r="UKI84" s="126"/>
      <c r="UKJ84" s="126"/>
      <c r="UKK84" s="126"/>
      <c r="UKL84" s="126"/>
      <c r="UKM84" s="126"/>
      <c r="UKN84" s="126"/>
      <c r="UKO84" s="126"/>
      <c r="UKP84" s="126"/>
      <c r="UKQ84" s="126"/>
      <c r="UKR84" s="126"/>
      <c r="UKS84" s="126"/>
      <c r="UKT84" s="126"/>
      <c r="UKU84" s="126"/>
      <c r="UKV84" s="126"/>
      <c r="UKW84" s="126"/>
      <c r="UKX84" s="126"/>
      <c r="UKY84" s="126"/>
      <c r="UKZ84" s="126"/>
      <c r="ULA84" s="126"/>
      <c r="ULB84" s="126"/>
      <c r="ULC84" s="126"/>
      <c r="ULD84" s="126"/>
      <c r="ULE84" s="126"/>
      <c r="ULF84" s="126"/>
      <c r="ULG84" s="126"/>
      <c r="ULH84" s="126"/>
      <c r="ULI84" s="126"/>
      <c r="ULJ84" s="126"/>
      <c r="ULK84" s="126"/>
      <c r="ULL84" s="126"/>
      <c r="ULM84" s="126"/>
      <c r="ULN84" s="126"/>
      <c r="ULO84" s="126"/>
      <c r="ULP84" s="126"/>
      <c r="ULQ84" s="126"/>
      <c r="ULR84" s="126"/>
      <c r="ULS84" s="126"/>
      <c r="ULT84" s="126"/>
      <c r="ULU84" s="126"/>
      <c r="ULV84" s="126"/>
      <c r="ULW84" s="126"/>
      <c r="ULX84" s="126"/>
      <c r="ULY84" s="126"/>
      <c r="ULZ84" s="126"/>
      <c r="UMA84" s="126"/>
      <c r="UMB84" s="126"/>
      <c r="UMC84" s="126"/>
      <c r="UMD84" s="126"/>
      <c r="UME84" s="126"/>
      <c r="UMF84" s="126"/>
      <c r="UMG84" s="126"/>
      <c r="UMH84" s="126"/>
      <c r="UMI84" s="126"/>
      <c r="UMJ84" s="126"/>
      <c r="UMK84" s="126"/>
      <c r="UML84" s="126"/>
      <c r="UMM84" s="126"/>
      <c r="UMN84" s="126"/>
      <c r="UMO84" s="126"/>
      <c r="UMP84" s="126"/>
      <c r="UMQ84" s="126"/>
      <c r="UMR84" s="126"/>
      <c r="UMS84" s="126"/>
      <c r="UMT84" s="126"/>
      <c r="UMU84" s="126"/>
      <c r="UMV84" s="126"/>
      <c r="UMW84" s="126"/>
      <c r="UMX84" s="126"/>
      <c r="UMY84" s="126"/>
      <c r="UMZ84" s="126"/>
      <c r="UNA84" s="126"/>
      <c r="UNB84" s="126"/>
      <c r="UNC84" s="126"/>
      <c r="UND84" s="126"/>
      <c r="UNE84" s="126"/>
      <c r="UNF84" s="126"/>
      <c r="UNG84" s="126"/>
      <c r="UNH84" s="126"/>
      <c r="UNI84" s="126"/>
      <c r="UNJ84" s="126"/>
      <c r="UNK84" s="126"/>
      <c r="UNL84" s="126"/>
      <c r="UNM84" s="126"/>
      <c r="UNN84" s="126"/>
      <c r="UNO84" s="126"/>
      <c r="UNP84" s="126"/>
      <c r="UNQ84" s="126"/>
      <c r="UNR84" s="126"/>
      <c r="UNS84" s="126"/>
      <c r="UNT84" s="126"/>
      <c r="UNU84" s="126"/>
      <c r="UNV84" s="126"/>
      <c r="UNW84" s="126"/>
      <c r="UNX84" s="126"/>
      <c r="UNY84" s="126"/>
      <c r="UNZ84" s="126"/>
      <c r="UOA84" s="126"/>
      <c r="UOB84" s="126"/>
      <c r="UOC84" s="126"/>
      <c r="UOD84" s="126"/>
      <c r="UOE84" s="126"/>
      <c r="UOF84" s="126"/>
      <c r="UOG84" s="126"/>
      <c r="UOH84" s="126"/>
      <c r="UOI84" s="126"/>
      <c r="UOJ84" s="126"/>
      <c r="UOK84" s="126"/>
      <c r="UOL84" s="126"/>
      <c r="UOM84" s="126"/>
      <c r="UON84" s="126"/>
      <c r="UOO84" s="126"/>
      <c r="UOP84" s="126"/>
      <c r="UOQ84" s="126"/>
      <c r="UOR84" s="126"/>
      <c r="UOS84" s="126"/>
      <c r="UOT84" s="126"/>
      <c r="UOU84" s="126"/>
      <c r="UOV84" s="126"/>
      <c r="UOW84" s="126"/>
      <c r="UOX84" s="126"/>
      <c r="UOY84" s="126"/>
      <c r="UOZ84" s="126"/>
      <c r="UPA84" s="126"/>
      <c r="UPB84" s="126"/>
      <c r="UPC84" s="126"/>
      <c r="UPD84" s="126"/>
      <c r="UPE84" s="126"/>
      <c r="UPF84" s="126"/>
      <c r="UPG84" s="126"/>
      <c r="UPH84" s="126"/>
      <c r="UPI84" s="126"/>
      <c r="UPJ84" s="126"/>
      <c r="UPK84" s="126"/>
      <c r="UPL84" s="126"/>
      <c r="UPM84" s="126"/>
      <c r="UPN84" s="126"/>
      <c r="UPO84" s="126"/>
      <c r="UPP84" s="126"/>
      <c r="UPQ84" s="126"/>
      <c r="UPR84" s="126"/>
      <c r="UPS84" s="126"/>
      <c r="UPT84" s="126"/>
      <c r="UPU84" s="126"/>
      <c r="UPV84" s="126"/>
      <c r="UPW84" s="126"/>
      <c r="UPX84" s="126"/>
      <c r="UPY84" s="126"/>
      <c r="UPZ84" s="126"/>
      <c r="UQA84" s="126"/>
      <c r="UQB84" s="126"/>
      <c r="UQC84" s="126"/>
      <c r="UQD84" s="126"/>
      <c r="UQE84" s="126"/>
      <c r="UQF84" s="126"/>
      <c r="UQG84" s="126"/>
      <c r="UQH84" s="126"/>
      <c r="UQI84" s="126"/>
      <c r="UQJ84" s="126"/>
      <c r="UQK84" s="126"/>
      <c r="UQL84" s="126"/>
      <c r="UQM84" s="126"/>
      <c r="UQN84" s="126"/>
      <c r="UQO84" s="126"/>
      <c r="UQP84" s="126"/>
      <c r="UQQ84" s="126"/>
      <c r="UQR84" s="126"/>
      <c r="UQS84" s="126"/>
      <c r="UQT84" s="126"/>
      <c r="UQU84" s="126"/>
      <c r="UQV84" s="126"/>
      <c r="UQW84" s="126"/>
      <c r="UQX84" s="126"/>
      <c r="UQY84" s="126"/>
      <c r="UQZ84" s="126"/>
      <c r="URA84" s="126"/>
      <c r="URB84" s="126"/>
      <c r="URC84" s="126"/>
      <c r="URD84" s="126"/>
      <c r="URE84" s="126"/>
      <c r="URF84" s="126"/>
      <c r="URG84" s="126"/>
      <c r="URH84" s="126"/>
      <c r="URI84" s="126"/>
      <c r="URJ84" s="126"/>
      <c r="URK84" s="126"/>
      <c r="URL84" s="126"/>
      <c r="URM84" s="126"/>
      <c r="URN84" s="126"/>
      <c r="URO84" s="126"/>
      <c r="URP84" s="126"/>
      <c r="URQ84" s="126"/>
      <c r="URR84" s="126"/>
      <c r="URS84" s="126"/>
      <c r="URT84" s="126"/>
      <c r="URU84" s="126"/>
      <c r="URV84" s="126"/>
      <c r="URW84" s="126"/>
      <c r="URX84" s="126"/>
      <c r="URY84" s="126"/>
      <c r="URZ84" s="126"/>
      <c r="USA84" s="126"/>
      <c r="USB84" s="126"/>
      <c r="USC84" s="126"/>
      <c r="USD84" s="126"/>
      <c r="USE84" s="126"/>
      <c r="USF84" s="126"/>
      <c r="USG84" s="126"/>
      <c r="USH84" s="126"/>
      <c r="USI84" s="126"/>
      <c r="USJ84" s="126"/>
      <c r="USK84" s="126"/>
      <c r="USL84" s="126"/>
      <c r="USM84" s="126"/>
      <c r="USN84" s="126"/>
      <c r="USO84" s="126"/>
      <c r="USP84" s="126"/>
      <c r="USQ84" s="126"/>
      <c r="USR84" s="126"/>
      <c r="USS84" s="126"/>
      <c r="UST84" s="126"/>
      <c r="USU84" s="126"/>
      <c r="USV84" s="126"/>
      <c r="USW84" s="126"/>
      <c r="USX84" s="126"/>
      <c r="USY84" s="126"/>
      <c r="USZ84" s="126"/>
      <c r="UTA84" s="126"/>
      <c r="UTB84" s="126"/>
      <c r="UTC84" s="126"/>
      <c r="UTD84" s="126"/>
      <c r="UTE84" s="126"/>
      <c r="UTF84" s="126"/>
      <c r="UTG84" s="126"/>
      <c r="UTH84" s="126"/>
      <c r="UTI84" s="126"/>
      <c r="UTJ84" s="126"/>
      <c r="UTK84" s="126"/>
      <c r="UTL84" s="126"/>
      <c r="UTM84" s="126"/>
      <c r="UTN84" s="126"/>
      <c r="UTO84" s="126"/>
      <c r="UTP84" s="126"/>
      <c r="UTQ84" s="126"/>
      <c r="UTR84" s="126"/>
      <c r="UTS84" s="126"/>
      <c r="UTT84" s="126"/>
      <c r="UTU84" s="126"/>
      <c r="UTV84" s="126"/>
      <c r="UTW84" s="126"/>
      <c r="UTX84" s="126"/>
      <c r="UTY84" s="126"/>
      <c r="UTZ84" s="126"/>
      <c r="UUA84" s="126"/>
      <c r="UUB84" s="126"/>
      <c r="UUC84" s="126"/>
      <c r="UUD84" s="126"/>
      <c r="UUE84" s="126"/>
      <c r="UUF84" s="126"/>
      <c r="UUG84" s="126"/>
      <c r="UUH84" s="126"/>
      <c r="UUI84" s="126"/>
      <c r="UUJ84" s="126"/>
      <c r="UUK84" s="126"/>
      <c r="UUL84" s="126"/>
      <c r="UUM84" s="126"/>
      <c r="UUN84" s="126"/>
      <c r="UUO84" s="126"/>
      <c r="UUP84" s="126"/>
      <c r="UUQ84" s="126"/>
      <c r="UUR84" s="126"/>
      <c r="UUS84" s="126"/>
      <c r="UUT84" s="126"/>
      <c r="UUU84" s="126"/>
      <c r="UUV84" s="126"/>
      <c r="UUW84" s="126"/>
      <c r="UUX84" s="126"/>
      <c r="UUY84" s="126"/>
      <c r="UUZ84" s="126"/>
      <c r="UVA84" s="126"/>
      <c r="UVB84" s="126"/>
      <c r="UVC84" s="126"/>
      <c r="UVD84" s="126"/>
      <c r="UVE84" s="126"/>
      <c r="UVF84" s="126"/>
      <c r="UVG84" s="126"/>
      <c r="UVH84" s="126"/>
      <c r="UVI84" s="126"/>
      <c r="UVJ84" s="126"/>
      <c r="UVK84" s="126"/>
      <c r="UVL84" s="126"/>
      <c r="UVM84" s="126"/>
      <c r="UVN84" s="126"/>
      <c r="UVO84" s="126"/>
      <c r="UVP84" s="126"/>
      <c r="UVQ84" s="126"/>
      <c r="UVR84" s="126"/>
      <c r="UVS84" s="126"/>
      <c r="UVT84" s="126"/>
      <c r="UVU84" s="126"/>
      <c r="UVV84" s="126"/>
      <c r="UVW84" s="126"/>
      <c r="UVX84" s="126"/>
      <c r="UVY84" s="126"/>
      <c r="UVZ84" s="126"/>
      <c r="UWA84" s="126"/>
      <c r="UWB84" s="126"/>
      <c r="UWC84" s="126"/>
      <c r="UWD84" s="126"/>
      <c r="UWE84" s="126"/>
      <c r="UWF84" s="126"/>
      <c r="UWG84" s="126"/>
      <c r="UWH84" s="126"/>
      <c r="UWI84" s="126"/>
      <c r="UWJ84" s="126"/>
      <c r="UWK84" s="126"/>
      <c r="UWL84" s="126"/>
      <c r="UWM84" s="126"/>
      <c r="UWN84" s="126"/>
      <c r="UWO84" s="126"/>
      <c r="UWP84" s="126"/>
      <c r="UWQ84" s="126"/>
      <c r="UWR84" s="126"/>
      <c r="UWS84" s="126"/>
      <c r="UWT84" s="126"/>
      <c r="UWU84" s="126"/>
      <c r="UWV84" s="126"/>
      <c r="UWW84" s="126"/>
      <c r="UWX84" s="126"/>
      <c r="UWY84" s="126"/>
      <c r="UWZ84" s="126"/>
      <c r="UXA84" s="126"/>
      <c r="UXB84" s="126"/>
      <c r="UXC84" s="126"/>
      <c r="UXD84" s="126"/>
      <c r="UXE84" s="126"/>
      <c r="UXF84" s="126"/>
      <c r="UXG84" s="126"/>
      <c r="UXH84" s="126"/>
      <c r="UXI84" s="126"/>
      <c r="UXJ84" s="126"/>
      <c r="UXK84" s="126"/>
      <c r="UXL84" s="126"/>
      <c r="UXM84" s="126"/>
      <c r="UXN84" s="126"/>
      <c r="UXO84" s="126"/>
      <c r="UXP84" s="126"/>
      <c r="UXQ84" s="126"/>
      <c r="UXR84" s="126"/>
      <c r="UXS84" s="126"/>
      <c r="UXT84" s="126"/>
      <c r="UXU84" s="126"/>
      <c r="UXV84" s="126"/>
      <c r="UXW84" s="126"/>
      <c r="UXX84" s="126"/>
      <c r="UXY84" s="126"/>
      <c r="UXZ84" s="126"/>
      <c r="UYA84" s="126"/>
      <c r="UYB84" s="126"/>
      <c r="UYC84" s="126"/>
      <c r="UYD84" s="126"/>
      <c r="UYE84" s="126"/>
      <c r="UYF84" s="126"/>
      <c r="UYG84" s="126"/>
      <c r="UYH84" s="126"/>
      <c r="UYI84" s="126"/>
      <c r="UYJ84" s="126"/>
      <c r="UYK84" s="126"/>
      <c r="UYL84" s="126"/>
      <c r="UYM84" s="126"/>
      <c r="UYN84" s="126"/>
      <c r="UYO84" s="126"/>
      <c r="UYP84" s="126"/>
      <c r="UYQ84" s="126"/>
      <c r="UYR84" s="126"/>
      <c r="UYS84" s="126"/>
      <c r="UYT84" s="126"/>
      <c r="UYU84" s="126"/>
      <c r="UYV84" s="126"/>
      <c r="UYW84" s="126"/>
      <c r="UYX84" s="126"/>
      <c r="UYY84" s="126"/>
      <c r="UYZ84" s="126"/>
      <c r="UZA84" s="126"/>
      <c r="UZB84" s="126"/>
      <c r="UZC84" s="126"/>
      <c r="UZD84" s="126"/>
      <c r="UZE84" s="126"/>
      <c r="UZF84" s="126"/>
      <c r="UZG84" s="126"/>
      <c r="UZH84" s="126"/>
      <c r="UZI84" s="126"/>
      <c r="UZJ84" s="126"/>
      <c r="UZK84" s="126"/>
      <c r="UZL84" s="126"/>
      <c r="UZM84" s="126"/>
      <c r="UZN84" s="126"/>
      <c r="UZO84" s="126"/>
      <c r="UZP84" s="126"/>
      <c r="UZQ84" s="126"/>
      <c r="UZR84" s="126"/>
      <c r="UZS84" s="126"/>
      <c r="UZT84" s="126"/>
      <c r="UZU84" s="126"/>
      <c r="UZV84" s="126"/>
      <c r="UZW84" s="126"/>
      <c r="UZX84" s="126"/>
      <c r="UZY84" s="126"/>
      <c r="UZZ84" s="126"/>
      <c r="VAA84" s="126"/>
      <c r="VAB84" s="126"/>
      <c r="VAC84" s="126"/>
      <c r="VAD84" s="126"/>
      <c r="VAE84" s="126"/>
      <c r="VAF84" s="126"/>
      <c r="VAG84" s="126"/>
      <c r="VAH84" s="126"/>
      <c r="VAI84" s="126"/>
      <c r="VAJ84" s="126"/>
      <c r="VAK84" s="126"/>
      <c r="VAL84" s="126"/>
      <c r="VAM84" s="126"/>
      <c r="VAN84" s="126"/>
      <c r="VAO84" s="126"/>
      <c r="VAP84" s="126"/>
      <c r="VAQ84" s="126"/>
      <c r="VAR84" s="126"/>
      <c r="VAS84" s="126"/>
      <c r="VAT84" s="126"/>
      <c r="VAU84" s="126"/>
      <c r="VAV84" s="126"/>
      <c r="VAW84" s="126"/>
      <c r="VAX84" s="126"/>
      <c r="VAY84" s="126"/>
      <c r="VAZ84" s="126"/>
      <c r="VBA84" s="126"/>
      <c r="VBB84" s="126"/>
      <c r="VBC84" s="126"/>
      <c r="VBD84" s="126"/>
      <c r="VBE84" s="126"/>
      <c r="VBF84" s="126"/>
      <c r="VBG84" s="126"/>
      <c r="VBH84" s="126"/>
      <c r="VBI84" s="126"/>
      <c r="VBJ84" s="126"/>
      <c r="VBK84" s="126"/>
      <c r="VBL84" s="126"/>
      <c r="VBM84" s="126"/>
      <c r="VBN84" s="126"/>
      <c r="VBO84" s="126"/>
      <c r="VBP84" s="126"/>
      <c r="VBQ84" s="126"/>
      <c r="VBR84" s="126"/>
      <c r="VBS84" s="126"/>
      <c r="VBT84" s="126"/>
      <c r="VBU84" s="126"/>
      <c r="VBV84" s="126"/>
      <c r="VBW84" s="126"/>
      <c r="VBX84" s="126"/>
      <c r="VBY84" s="126"/>
      <c r="VBZ84" s="126"/>
      <c r="VCA84" s="126"/>
      <c r="VCB84" s="126"/>
      <c r="VCC84" s="126"/>
      <c r="VCD84" s="126"/>
      <c r="VCE84" s="126"/>
      <c r="VCF84" s="126"/>
      <c r="VCG84" s="126"/>
      <c r="VCH84" s="126"/>
      <c r="VCI84" s="126"/>
      <c r="VCJ84" s="126"/>
      <c r="VCK84" s="126"/>
      <c r="VCL84" s="126"/>
      <c r="VCM84" s="126"/>
      <c r="VCN84" s="126"/>
      <c r="VCO84" s="126"/>
      <c r="VCP84" s="126"/>
      <c r="VCQ84" s="126"/>
      <c r="VCR84" s="126"/>
      <c r="VCS84" s="126"/>
      <c r="VCT84" s="126"/>
      <c r="VCU84" s="126"/>
      <c r="VCV84" s="126"/>
      <c r="VCW84" s="126"/>
      <c r="VCX84" s="126"/>
      <c r="VCY84" s="126"/>
      <c r="VCZ84" s="126"/>
      <c r="VDA84" s="126"/>
      <c r="VDB84" s="126"/>
      <c r="VDC84" s="126"/>
      <c r="VDD84" s="126"/>
      <c r="VDE84" s="126"/>
      <c r="VDF84" s="126"/>
      <c r="VDG84" s="126"/>
      <c r="VDH84" s="126"/>
      <c r="VDI84" s="126"/>
      <c r="VDJ84" s="126"/>
      <c r="VDK84" s="126"/>
      <c r="VDL84" s="126"/>
      <c r="VDM84" s="126"/>
      <c r="VDN84" s="126"/>
      <c r="VDO84" s="126"/>
      <c r="VDP84" s="126"/>
      <c r="VDQ84" s="126"/>
      <c r="VDR84" s="126"/>
      <c r="VDS84" s="126"/>
      <c r="VDT84" s="126"/>
      <c r="VDU84" s="126"/>
      <c r="VDV84" s="126"/>
      <c r="VDW84" s="126"/>
      <c r="VDX84" s="126"/>
      <c r="VDY84" s="126"/>
      <c r="VDZ84" s="126"/>
      <c r="VEA84" s="126"/>
      <c r="VEB84" s="126"/>
      <c r="VEC84" s="126"/>
      <c r="VED84" s="126"/>
      <c r="VEE84" s="126"/>
      <c r="VEF84" s="126"/>
      <c r="VEG84" s="126"/>
      <c r="VEH84" s="126"/>
      <c r="VEI84" s="126"/>
      <c r="VEJ84" s="126"/>
      <c r="VEK84" s="126"/>
      <c r="VEL84" s="126"/>
      <c r="VEM84" s="126"/>
      <c r="VEN84" s="126"/>
      <c r="VEO84" s="126"/>
      <c r="VEP84" s="126"/>
      <c r="VEQ84" s="126"/>
      <c r="VER84" s="126"/>
      <c r="VES84" s="126"/>
      <c r="VET84" s="126"/>
      <c r="VEU84" s="126"/>
      <c r="VEV84" s="126"/>
      <c r="VEW84" s="126"/>
      <c r="VEX84" s="126"/>
      <c r="VEY84" s="126"/>
      <c r="VEZ84" s="126"/>
      <c r="VFA84" s="126"/>
      <c r="VFB84" s="126"/>
      <c r="VFC84" s="126"/>
      <c r="VFD84" s="126"/>
      <c r="VFE84" s="126"/>
      <c r="VFF84" s="126"/>
      <c r="VFG84" s="126"/>
      <c r="VFH84" s="126"/>
      <c r="VFI84" s="126"/>
      <c r="VFJ84" s="126"/>
      <c r="VFK84" s="126"/>
      <c r="VFL84" s="126"/>
      <c r="VFM84" s="126"/>
      <c r="VFN84" s="126"/>
      <c r="VFO84" s="126"/>
      <c r="VFP84" s="126"/>
      <c r="VFQ84" s="126"/>
      <c r="VFR84" s="126"/>
      <c r="VFS84" s="126"/>
      <c r="VFT84" s="126"/>
      <c r="VFU84" s="126"/>
      <c r="VFV84" s="126"/>
      <c r="VFW84" s="126"/>
      <c r="VFX84" s="126"/>
      <c r="VFY84" s="126"/>
      <c r="VFZ84" s="126"/>
      <c r="VGA84" s="126"/>
      <c r="VGB84" s="126"/>
      <c r="VGC84" s="126"/>
      <c r="VGD84" s="126"/>
      <c r="VGE84" s="126"/>
      <c r="VGF84" s="126"/>
      <c r="VGG84" s="126"/>
      <c r="VGH84" s="126"/>
      <c r="VGI84" s="126"/>
      <c r="VGJ84" s="126"/>
      <c r="VGK84" s="126"/>
      <c r="VGL84" s="126"/>
      <c r="VGM84" s="126"/>
      <c r="VGN84" s="126"/>
      <c r="VGO84" s="126"/>
      <c r="VGP84" s="126"/>
      <c r="VGQ84" s="126"/>
      <c r="VGR84" s="126"/>
      <c r="VGS84" s="126"/>
      <c r="VGT84" s="126"/>
      <c r="VGU84" s="126"/>
      <c r="VGV84" s="126"/>
      <c r="VGW84" s="126"/>
      <c r="VGX84" s="126"/>
      <c r="VGY84" s="126"/>
      <c r="VGZ84" s="126"/>
      <c r="VHA84" s="126"/>
      <c r="VHB84" s="126"/>
      <c r="VHC84" s="126"/>
      <c r="VHD84" s="126"/>
      <c r="VHE84" s="126"/>
      <c r="VHF84" s="126"/>
      <c r="VHG84" s="126"/>
      <c r="VHH84" s="126"/>
      <c r="VHI84" s="126"/>
      <c r="VHJ84" s="126"/>
      <c r="VHK84" s="126"/>
      <c r="VHL84" s="126"/>
      <c r="VHM84" s="126"/>
      <c r="VHN84" s="126"/>
      <c r="VHO84" s="126"/>
      <c r="VHP84" s="126"/>
      <c r="VHQ84" s="126"/>
      <c r="VHR84" s="126"/>
      <c r="VHS84" s="126"/>
      <c r="VHT84" s="126"/>
      <c r="VHU84" s="126"/>
      <c r="VHV84" s="126"/>
      <c r="VHW84" s="126"/>
      <c r="VHX84" s="126"/>
      <c r="VHY84" s="126"/>
      <c r="VHZ84" s="126"/>
      <c r="VIA84" s="126"/>
      <c r="VIB84" s="126"/>
      <c r="VIC84" s="126"/>
      <c r="VID84" s="126"/>
      <c r="VIE84" s="126"/>
      <c r="VIF84" s="126"/>
      <c r="VIG84" s="126"/>
      <c r="VIH84" s="126"/>
      <c r="VII84" s="126"/>
      <c r="VIJ84" s="126"/>
      <c r="VIK84" s="126"/>
      <c r="VIL84" s="126"/>
      <c r="VIM84" s="126"/>
      <c r="VIN84" s="126"/>
      <c r="VIO84" s="126"/>
      <c r="VIP84" s="126"/>
      <c r="VIQ84" s="126"/>
      <c r="VIR84" s="126"/>
      <c r="VIS84" s="126"/>
      <c r="VIT84" s="126"/>
      <c r="VIU84" s="126"/>
      <c r="VIV84" s="126"/>
      <c r="VIW84" s="126"/>
      <c r="VIX84" s="126"/>
      <c r="VIY84" s="126"/>
      <c r="VIZ84" s="126"/>
      <c r="VJA84" s="126"/>
      <c r="VJB84" s="126"/>
      <c r="VJC84" s="126"/>
      <c r="VJD84" s="126"/>
      <c r="VJE84" s="126"/>
      <c r="VJF84" s="126"/>
      <c r="VJG84" s="126"/>
      <c r="VJH84" s="126"/>
      <c r="VJI84" s="126"/>
      <c r="VJJ84" s="126"/>
      <c r="VJK84" s="126"/>
      <c r="VJL84" s="126"/>
      <c r="VJM84" s="126"/>
      <c r="VJN84" s="126"/>
      <c r="VJO84" s="126"/>
      <c r="VJP84" s="126"/>
      <c r="VJQ84" s="126"/>
      <c r="VJR84" s="126"/>
      <c r="VJS84" s="126"/>
      <c r="VJT84" s="126"/>
      <c r="VJU84" s="126"/>
      <c r="VJV84" s="126"/>
      <c r="VJW84" s="126"/>
      <c r="VJX84" s="126"/>
      <c r="VJY84" s="126"/>
      <c r="VJZ84" s="126"/>
      <c r="VKA84" s="126"/>
      <c r="VKB84" s="126"/>
      <c r="VKC84" s="126"/>
      <c r="VKD84" s="126"/>
      <c r="VKE84" s="126"/>
      <c r="VKF84" s="126"/>
      <c r="VKG84" s="126"/>
      <c r="VKH84" s="126"/>
      <c r="VKI84" s="126"/>
      <c r="VKJ84" s="126"/>
      <c r="VKK84" s="126"/>
      <c r="VKL84" s="126"/>
      <c r="VKM84" s="126"/>
      <c r="VKN84" s="126"/>
      <c r="VKO84" s="126"/>
      <c r="VKP84" s="126"/>
      <c r="VKQ84" s="126"/>
      <c r="VKR84" s="126"/>
      <c r="VKS84" s="126"/>
      <c r="VKT84" s="126"/>
      <c r="VKU84" s="126"/>
      <c r="VKV84" s="126"/>
      <c r="VKW84" s="126"/>
      <c r="VKX84" s="126"/>
      <c r="VKY84" s="126"/>
      <c r="VKZ84" s="126"/>
      <c r="VLA84" s="126"/>
      <c r="VLB84" s="126"/>
      <c r="VLC84" s="126"/>
      <c r="VLD84" s="126"/>
      <c r="VLE84" s="126"/>
      <c r="VLF84" s="126"/>
      <c r="VLG84" s="126"/>
      <c r="VLH84" s="126"/>
      <c r="VLI84" s="126"/>
      <c r="VLJ84" s="126"/>
      <c r="VLK84" s="126"/>
      <c r="VLL84" s="126"/>
      <c r="VLM84" s="126"/>
      <c r="VLN84" s="126"/>
      <c r="VLO84" s="126"/>
      <c r="VLP84" s="126"/>
      <c r="VLQ84" s="126"/>
      <c r="VLR84" s="126"/>
      <c r="VLS84" s="126"/>
      <c r="VLT84" s="126"/>
      <c r="VLU84" s="126"/>
      <c r="VLV84" s="126"/>
      <c r="VLW84" s="126"/>
      <c r="VLX84" s="126"/>
      <c r="VLY84" s="126"/>
      <c r="VLZ84" s="126"/>
      <c r="VMA84" s="126"/>
      <c r="VMB84" s="126"/>
      <c r="VMC84" s="126"/>
      <c r="VMD84" s="126"/>
      <c r="VME84" s="126"/>
      <c r="VMF84" s="126"/>
      <c r="VMG84" s="126"/>
      <c r="VMH84" s="126"/>
      <c r="VMI84" s="126"/>
      <c r="VMJ84" s="126"/>
      <c r="VMK84" s="126"/>
      <c r="VML84" s="126"/>
      <c r="VMM84" s="126"/>
      <c r="VMN84" s="126"/>
      <c r="VMO84" s="126"/>
      <c r="VMP84" s="126"/>
      <c r="VMQ84" s="126"/>
      <c r="VMR84" s="126"/>
      <c r="VMS84" s="126"/>
      <c r="VMT84" s="126"/>
      <c r="VMU84" s="126"/>
      <c r="VMV84" s="126"/>
      <c r="VMW84" s="126"/>
      <c r="VMX84" s="126"/>
      <c r="VMY84" s="126"/>
      <c r="VMZ84" s="126"/>
      <c r="VNA84" s="126"/>
      <c r="VNB84" s="126"/>
      <c r="VNC84" s="126"/>
      <c r="VND84" s="126"/>
      <c r="VNE84" s="126"/>
      <c r="VNF84" s="126"/>
      <c r="VNG84" s="126"/>
      <c r="VNH84" s="126"/>
      <c r="VNI84" s="126"/>
      <c r="VNJ84" s="126"/>
      <c r="VNK84" s="126"/>
      <c r="VNL84" s="126"/>
      <c r="VNM84" s="126"/>
      <c r="VNN84" s="126"/>
      <c r="VNO84" s="126"/>
      <c r="VNP84" s="126"/>
      <c r="VNQ84" s="126"/>
      <c r="VNR84" s="126"/>
      <c r="VNS84" s="126"/>
      <c r="VNT84" s="126"/>
      <c r="VNU84" s="126"/>
      <c r="VNV84" s="126"/>
      <c r="VNW84" s="126"/>
      <c r="VNX84" s="126"/>
      <c r="VNY84" s="126"/>
      <c r="VNZ84" s="126"/>
      <c r="VOA84" s="126"/>
      <c r="VOB84" s="126"/>
      <c r="VOC84" s="126"/>
      <c r="VOD84" s="126"/>
      <c r="VOE84" s="126"/>
      <c r="VOF84" s="126"/>
      <c r="VOG84" s="126"/>
      <c r="VOH84" s="126"/>
      <c r="VOI84" s="126"/>
      <c r="VOJ84" s="126"/>
      <c r="VOK84" s="126"/>
      <c r="VOL84" s="126"/>
      <c r="VOM84" s="126"/>
      <c r="VON84" s="126"/>
      <c r="VOO84" s="126"/>
      <c r="VOP84" s="126"/>
      <c r="VOQ84" s="126"/>
      <c r="VOR84" s="126"/>
      <c r="VOS84" s="126"/>
      <c r="VOT84" s="126"/>
      <c r="VOU84" s="126"/>
      <c r="VOV84" s="126"/>
      <c r="VOW84" s="126"/>
      <c r="VOX84" s="126"/>
      <c r="VOY84" s="126"/>
      <c r="VOZ84" s="126"/>
      <c r="VPA84" s="126"/>
      <c r="VPB84" s="126"/>
      <c r="VPC84" s="126"/>
      <c r="VPD84" s="126"/>
      <c r="VPE84" s="126"/>
      <c r="VPF84" s="126"/>
      <c r="VPG84" s="126"/>
      <c r="VPH84" s="126"/>
      <c r="VPI84" s="126"/>
      <c r="VPJ84" s="126"/>
      <c r="VPK84" s="126"/>
      <c r="VPL84" s="126"/>
      <c r="VPM84" s="126"/>
      <c r="VPN84" s="126"/>
      <c r="VPO84" s="126"/>
      <c r="VPP84" s="126"/>
      <c r="VPQ84" s="126"/>
      <c r="VPR84" s="126"/>
      <c r="VPS84" s="126"/>
      <c r="VPT84" s="126"/>
      <c r="VPU84" s="126"/>
      <c r="VPV84" s="126"/>
      <c r="VPW84" s="126"/>
      <c r="VPX84" s="126"/>
      <c r="VPY84" s="126"/>
      <c r="VPZ84" s="126"/>
      <c r="VQA84" s="126"/>
      <c r="VQB84" s="126"/>
      <c r="VQC84" s="126"/>
      <c r="VQD84" s="126"/>
      <c r="VQE84" s="126"/>
      <c r="VQF84" s="126"/>
      <c r="VQG84" s="126"/>
      <c r="VQH84" s="126"/>
      <c r="VQI84" s="126"/>
      <c r="VQJ84" s="126"/>
      <c r="VQK84" s="126"/>
      <c r="VQL84" s="126"/>
      <c r="VQM84" s="126"/>
      <c r="VQN84" s="126"/>
      <c r="VQO84" s="126"/>
      <c r="VQP84" s="126"/>
      <c r="VQQ84" s="126"/>
      <c r="VQR84" s="126"/>
      <c r="VQS84" s="126"/>
      <c r="VQT84" s="126"/>
      <c r="VQU84" s="126"/>
      <c r="VQV84" s="126"/>
      <c r="VQW84" s="126"/>
      <c r="VQX84" s="126"/>
      <c r="VQY84" s="126"/>
      <c r="VQZ84" s="126"/>
      <c r="VRA84" s="126"/>
      <c r="VRB84" s="126"/>
      <c r="VRC84" s="126"/>
      <c r="VRD84" s="126"/>
      <c r="VRE84" s="126"/>
      <c r="VRF84" s="126"/>
      <c r="VRG84" s="126"/>
      <c r="VRH84" s="126"/>
      <c r="VRI84" s="126"/>
      <c r="VRJ84" s="126"/>
      <c r="VRK84" s="126"/>
      <c r="VRL84" s="126"/>
      <c r="VRM84" s="126"/>
      <c r="VRN84" s="126"/>
      <c r="VRO84" s="126"/>
      <c r="VRP84" s="126"/>
      <c r="VRQ84" s="126"/>
      <c r="VRR84" s="126"/>
      <c r="VRS84" s="126"/>
      <c r="VRT84" s="126"/>
      <c r="VRU84" s="126"/>
      <c r="VRV84" s="126"/>
      <c r="VRW84" s="126"/>
      <c r="VRX84" s="126"/>
      <c r="VRY84" s="126"/>
      <c r="VRZ84" s="126"/>
      <c r="VSA84" s="126"/>
      <c r="VSB84" s="126"/>
      <c r="VSC84" s="126"/>
      <c r="VSD84" s="126"/>
      <c r="VSE84" s="126"/>
      <c r="VSF84" s="126"/>
      <c r="VSG84" s="126"/>
      <c r="VSH84" s="126"/>
      <c r="VSI84" s="126"/>
      <c r="VSJ84" s="126"/>
      <c r="VSK84" s="126"/>
      <c r="VSL84" s="126"/>
      <c r="VSM84" s="126"/>
      <c r="VSN84" s="126"/>
      <c r="VSO84" s="126"/>
      <c r="VSP84" s="126"/>
      <c r="VSQ84" s="126"/>
      <c r="VSR84" s="126"/>
      <c r="VSS84" s="126"/>
      <c r="VST84" s="126"/>
      <c r="VSU84" s="126"/>
      <c r="VSV84" s="126"/>
      <c r="VSW84" s="126"/>
      <c r="VSX84" s="126"/>
      <c r="VSY84" s="126"/>
      <c r="VSZ84" s="126"/>
      <c r="VTA84" s="126"/>
      <c r="VTB84" s="126"/>
      <c r="VTC84" s="126"/>
      <c r="VTD84" s="126"/>
      <c r="VTE84" s="126"/>
      <c r="VTF84" s="126"/>
      <c r="VTG84" s="126"/>
      <c r="VTH84" s="126"/>
      <c r="VTI84" s="126"/>
      <c r="VTJ84" s="126"/>
      <c r="VTK84" s="126"/>
      <c r="VTL84" s="126"/>
      <c r="VTM84" s="126"/>
      <c r="VTN84" s="126"/>
      <c r="VTO84" s="126"/>
      <c r="VTP84" s="126"/>
      <c r="VTQ84" s="126"/>
      <c r="VTR84" s="126"/>
      <c r="VTS84" s="126"/>
      <c r="VTT84" s="126"/>
      <c r="VTU84" s="126"/>
      <c r="VTV84" s="126"/>
      <c r="VTW84" s="126"/>
      <c r="VTX84" s="126"/>
      <c r="VTY84" s="126"/>
      <c r="VTZ84" s="126"/>
      <c r="VUA84" s="126"/>
      <c r="VUB84" s="126"/>
      <c r="VUC84" s="126"/>
      <c r="VUD84" s="126"/>
      <c r="VUE84" s="126"/>
      <c r="VUF84" s="126"/>
      <c r="VUG84" s="126"/>
      <c r="VUH84" s="126"/>
      <c r="VUI84" s="126"/>
      <c r="VUJ84" s="126"/>
      <c r="VUK84" s="126"/>
      <c r="VUL84" s="126"/>
      <c r="VUM84" s="126"/>
      <c r="VUN84" s="126"/>
      <c r="VUO84" s="126"/>
      <c r="VUP84" s="126"/>
      <c r="VUQ84" s="126"/>
      <c r="VUR84" s="126"/>
      <c r="VUS84" s="126"/>
      <c r="VUT84" s="126"/>
      <c r="VUU84" s="126"/>
      <c r="VUV84" s="126"/>
      <c r="VUW84" s="126"/>
      <c r="VUX84" s="126"/>
      <c r="VUY84" s="126"/>
      <c r="VUZ84" s="126"/>
      <c r="VVA84" s="126"/>
      <c r="VVB84" s="126"/>
      <c r="VVC84" s="126"/>
      <c r="VVD84" s="126"/>
      <c r="VVE84" s="126"/>
      <c r="VVF84" s="126"/>
      <c r="VVG84" s="126"/>
      <c r="VVH84" s="126"/>
      <c r="VVI84" s="126"/>
      <c r="VVJ84" s="126"/>
      <c r="VVK84" s="126"/>
      <c r="VVL84" s="126"/>
      <c r="VVM84" s="126"/>
      <c r="VVN84" s="126"/>
      <c r="VVO84" s="126"/>
      <c r="VVP84" s="126"/>
      <c r="VVQ84" s="126"/>
      <c r="VVR84" s="126"/>
      <c r="VVS84" s="126"/>
      <c r="VVT84" s="126"/>
      <c r="VVU84" s="126"/>
      <c r="VVV84" s="126"/>
      <c r="VVW84" s="126"/>
      <c r="VVX84" s="126"/>
      <c r="VVY84" s="126"/>
      <c r="VVZ84" s="126"/>
      <c r="VWA84" s="126"/>
      <c r="VWB84" s="126"/>
      <c r="VWC84" s="126"/>
      <c r="VWD84" s="126"/>
      <c r="VWE84" s="126"/>
      <c r="VWF84" s="126"/>
      <c r="VWG84" s="126"/>
      <c r="VWH84" s="126"/>
      <c r="VWI84" s="126"/>
      <c r="VWJ84" s="126"/>
      <c r="VWK84" s="126"/>
      <c r="VWL84" s="126"/>
      <c r="VWM84" s="126"/>
      <c r="VWN84" s="126"/>
      <c r="VWO84" s="126"/>
      <c r="VWP84" s="126"/>
      <c r="VWQ84" s="126"/>
      <c r="VWR84" s="126"/>
      <c r="VWS84" s="126"/>
      <c r="VWT84" s="126"/>
      <c r="VWU84" s="126"/>
      <c r="VWV84" s="126"/>
      <c r="VWW84" s="126"/>
      <c r="VWX84" s="126"/>
      <c r="VWY84" s="126"/>
      <c r="VWZ84" s="126"/>
      <c r="VXA84" s="126"/>
      <c r="VXB84" s="126"/>
      <c r="VXC84" s="126"/>
      <c r="VXD84" s="126"/>
      <c r="VXE84" s="126"/>
      <c r="VXF84" s="126"/>
      <c r="VXG84" s="126"/>
      <c r="VXH84" s="126"/>
      <c r="VXI84" s="126"/>
      <c r="VXJ84" s="126"/>
      <c r="VXK84" s="126"/>
      <c r="VXL84" s="126"/>
      <c r="VXM84" s="126"/>
      <c r="VXN84" s="126"/>
      <c r="VXO84" s="126"/>
      <c r="VXP84" s="126"/>
      <c r="VXQ84" s="126"/>
      <c r="VXR84" s="126"/>
      <c r="VXS84" s="126"/>
      <c r="VXT84" s="126"/>
      <c r="VXU84" s="126"/>
      <c r="VXV84" s="126"/>
      <c r="VXW84" s="126"/>
      <c r="VXX84" s="126"/>
      <c r="VXY84" s="126"/>
      <c r="VXZ84" s="126"/>
      <c r="VYA84" s="126"/>
      <c r="VYB84" s="126"/>
      <c r="VYC84" s="126"/>
      <c r="VYD84" s="126"/>
      <c r="VYE84" s="126"/>
      <c r="VYF84" s="126"/>
      <c r="VYG84" s="126"/>
      <c r="VYH84" s="126"/>
      <c r="VYI84" s="126"/>
      <c r="VYJ84" s="126"/>
      <c r="VYK84" s="126"/>
      <c r="VYL84" s="126"/>
      <c r="VYM84" s="126"/>
      <c r="VYN84" s="126"/>
      <c r="VYO84" s="126"/>
      <c r="VYP84" s="126"/>
      <c r="VYQ84" s="126"/>
      <c r="VYR84" s="126"/>
      <c r="VYS84" s="126"/>
      <c r="VYT84" s="126"/>
      <c r="VYU84" s="126"/>
      <c r="VYV84" s="126"/>
      <c r="VYW84" s="126"/>
      <c r="VYX84" s="126"/>
      <c r="VYY84" s="126"/>
      <c r="VYZ84" s="126"/>
      <c r="VZA84" s="126"/>
      <c r="VZB84" s="126"/>
      <c r="VZC84" s="126"/>
      <c r="VZD84" s="126"/>
      <c r="VZE84" s="126"/>
      <c r="VZF84" s="126"/>
      <c r="VZG84" s="126"/>
      <c r="VZH84" s="126"/>
      <c r="VZI84" s="126"/>
      <c r="VZJ84" s="126"/>
      <c r="VZK84" s="126"/>
      <c r="VZL84" s="126"/>
      <c r="VZM84" s="126"/>
      <c r="VZN84" s="126"/>
      <c r="VZO84" s="126"/>
      <c r="VZP84" s="126"/>
      <c r="VZQ84" s="126"/>
      <c r="VZR84" s="126"/>
      <c r="VZS84" s="126"/>
      <c r="VZT84" s="126"/>
      <c r="VZU84" s="126"/>
      <c r="VZV84" s="126"/>
      <c r="VZW84" s="126"/>
      <c r="VZX84" s="126"/>
      <c r="VZY84" s="126"/>
      <c r="VZZ84" s="126"/>
      <c r="WAA84" s="126"/>
      <c r="WAB84" s="126"/>
      <c r="WAC84" s="126"/>
      <c r="WAD84" s="126"/>
      <c r="WAE84" s="126"/>
      <c r="WAF84" s="126"/>
      <c r="WAG84" s="126"/>
      <c r="WAH84" s="126"/>
      <c r="WAI84" s="126"/>
      <c r="WAJ84" s="126"/>
      <c r="WAK84" s="126"/>
      <c r="WAL84" s="126"/>
      <c r="WAM84" s="126"/>
      <c r="WAN84" s="126"/>
      <c r="WAO84" s="126"/>
      <c r="WAP84" s="126"/>
      <c r="WAQ84" s="126"/>
      <c r="WAR84" s="126"/>
      <c r="WAS84" s="126"/>
      <c r="WAT84" s="126"/>
      <c r="WAU84" s="126"/>
      <c r="WAV84" s="126"/>
      <c r="WAW84" s="126"/>
      <c r="WAX84" s="126"/>
      <c r="WAY84" s="126"/>
      <c r="WAZ84" s="126"/>
      <c r="WBA84" s="126"/>
      <c r="WBB84" s="126"/>
      <c r="WBC84" s="126"/>
      <c r="WBD84" s="126"/>
      <c r="WBE84" s="126"/>
      <c r="WBF84" s="126"/>
      <c r="WBG84" s="126"/>
      <c r="WBH84" s="126"/>
      <c r="WBI84" s="126"/>
      <c r="WBJ84" s="126"/>
      <c r="WBK84" s="126"/>
      <c r="WBL84" s="126"/>
      <c r="WBM84" s="126"/>
      <c r="WBN84" s="126"/>
      <c r="WBO84" s="126"/>
      <c r="WBP84" s="126"/>
      <c r="WBQ84" s="126"/>
      <c r="WBR84" s="126"/>
      <c r="WBS84" s="126"/>
      <c r="WBT84" s="126"/>
      <c r="WBU84" s="126"/>
      <c r="WBV84" s="126"/>
      <c r="WBW84" s="126"/>
      <c r="WBX84" s="126"/>
      <c r="WBY84" s="126"/>
      <c r="WBZ84" s="126"/>
      <c r="WCA84" s="126"/>
      <c r="WCB84" s="126"/>
      <c r="WCC84" s="126"/>
      <c r="WCD84" s="126"/>
      <c r="WCE84" s="126"/>
      <c r="WCF84" s="126"/>
      <c r="WCG84" s="126"/>
      <c r="WCH84" s="126"/>
      <c r="WCI84" s="126"/>
      <c r="WCJ84" s="126"/>
      <c r="WCK84" s="126"/>
      <c r="WCL84" s="126"/>
      <c r="WCM84" s="126"/>
      <c r="WCN84" s="126"/>
      <c r="WCO84" s="126"/>
      <c r="WCP84" s="126"/>
      <c r="WCQ84" s="126"/>
      <c r="WCR84" s="126"/>
      <c r="WCS84" s="126"/>
      <c r="WCT84" s="126"/>
      <c r="WCU84" s="126"/>
      <c r="WCV84" s="126"/>
      <c r="WCW84" s="126"/>
      <c r="WCX84" s="126"/>
      <c r="WCY84" s="126"/>
      <c r="WCZ84" s="126"/>
      <c r="WDA84" s="126"/>
      <c r="WDB84" s="126"/>
      <c r="WDC84" s="126"/>
      <c r="WDD84" s="126"/>
      <c r="WDE84" s="126"/>
      <c r="WDF84" s="126"/>
      <c r="WDG84" s="126"/>
      <c r="WDH84" s="126"/>
      <c r="WDI84" s="126"/>
      <c r="WDJ84" s="126"/>
      <c r="WDK84" s="126"/>
      <c r="WDL84" s="126"/>
      <c r="WDM84" s="126"/>
      <c r="WDN84" s="126"/>
      <c r="WDO84" s="126"/>
      <c r="WDP84" s="126"/>
      <c r="WDQ84" s="126"/>
      <c r="WDR84" s="126"/>
      <c r="WDS84" s="126"/>
      <c r="WDT84" s="126"/>
      <c r="WDU84" s="126"/>
      <c r="WDV84" s="126"/>
      <c r="WDW84" s="126"/>
      <c r="WDX84" s="126"/>
      <c r="WDY84" s="126"/>
      <c r="WDZ84" s="126"/>
      <c r="WEA84" s="126"/>
      <c r="WEB84" s="126"/>
      <c r="WEC84" s="126"/>
      <c r="WED84" s="126"/>
      <c r="WEE84" s="126"/>
      <c r="WEF84" s="126"/>
      <c r="WEG84" s="126"/>
      <c r="WEH84" s="126"/>
      <c r="WEI84" s="126"/>
      <c r="WEJ84" s="126"/>
      <c r="WEK84" s="126"/>
      <c r="WEL84" s="126"/>
      <c r="WEM84" s="126"/>
      <c r="WEN84" s="126"/>
      <c r="WEO84" s="126"/>
      <c r="WEP84" s="126"/>
      <c r="WEQ84" s="126"/>
      <c r="WER84" s="126"/>
      <c r="WES84" s="126"/>
      <c r="WET84" s="126"/>
      <c r="WEU84" s="126"/>
      <c r="WEV84" s="126"/>
      <c r="WEW84" s="126"/>
      <c r="WEX84" s="126"/>
      <c r="WEY84" s="126"/>
      <c r="WEZ84" s="126"/>
      <c r="WFA84" s="126"/>
      <c r="WFB84" s="126"/>
      <c r="WFC84" s="126"/>
      <c r="WFD84" s="126"/>
      <c r="WFE84" s="126"/>
      <c r="WFF84" s="126"/>
      <c r="WFG84" s="126"/>
      <c r="WFH84" s="126"/>
      <c r="WFI84" s="126"/>
      <c r="WFJ84" s="126"/>
      <c r="WFK84" s="126"/>
      <c r="WFL84" s="126"/>
      <c r="WFM84" s="126"/>
      <c r="WFN84" s="126"/>
      <c r="WFO84" s="126"/>
      <c r="WFP84" s="126"/>
      <c r="WFQ84" s="126"/>
      <c r="WFR84" s="126"/>
      <c r="WFS84" s="126"/>
      <c r="WFT84" s="126"/>
      <c r="WFU84" s="126"/>
      <c r="WFV84" s="126"/>
      <c r="WFW84" s="126"/>
      <c r="WFX84" s="126"/>
      <c r="WFY84" s="126"/>
      <c r="WFZ84" s="126"/>
      <c r="WGA84" s="126"/>
      <c r="WGB84" s="126"/>
      <c r="WGC84" s="126"/>
      <c r="WGD84" s="126"/>
      <c r="WGE84" s="126"/>
      <c r="WGF84" s="126"/>
      <c r="WGG84" s="126"/>
      <c r="WGH84" s="126"/>
      <c r="WGI84" s="126"/>
      <c r="WGJ84" s="126"/>
      <c r="WGK84" s="126"/>
      <c r="WGL84" s="126"/>
      <c r="WGM84" s="126"/>
      <c r="WGN84" s="126"/>
      <c r="WGO84" s="126"/>
      <c r="WGP84" s="126"/>
      <c r="WGQ84" s="126"/>
      <c r="WGR84" s="126"/>
      <c r="WGS84" s="126"/>
      <c r="WGT84" s="126"/>
      <c r="WGU84" s="126"/>
      <c r="WGV84" s="126"/>
      <c r="WGW84" s="126"/>
      <c r="WGX84" s="126"/>
      <c r="WGY84" s="126"/>
      <c r="WGZ84" s="126"/>
      <c r="WHA84" s="126"/>
      <c r="WHB84" s="126"/>
      <c r="WHC84" s="126"/>
      <c r="WHD84" s="126"/>
      <c r="WHE84" s="126"/>
      <c r="WHF84" s="126"/>
      <c r="WHG84" s="126"/>
      <c r="WHH84" s="126"/>
      <c r="WHI84" s="126"/>
      <c r="WHJ84" s="126"/>
      <c r="WHK84" s="126"/>
      <c r="WHL84" s="126"/>
      <c r="WHM84" s="126"/>
      <c r="WHN84" s="126"/>
      <c r="WHO84" s="126"/>
      <c r="WHP84" s="126"/>
      <c r="WHQ84" s="126"/>
      <c r="WHR84" s="126"/>
      <c r="WHS84" s="126"/>
      <c r="WHT84" s="126"/>
      <c r="WHU84" s="126"/>
      <c r="WHV84" s="126"/>
      <c r="WHW84" s="126"/>
      <c r="WHX84" s="126"/>
      <c r="WHY84" s="126"/>
      <c r="WHZ84" s="126"/>
      <c r="WIA84" s="126"/>
      <c r="WIB84" s="126"/>
      <c r="WIC84" s="126"/>
      <c r="WID84" s="126"/>
      <c r="WIE84" s="126"/>
      <c r="WIF84" s="126"/>
      <c r="WIG84" s="126"/>
      <c r="WIH84" s="126"/>
      <c r="WII84" s="126"/>
      <c r="WIJ84" s="126"/>
      <c r="WIK84" s="126"/>
      <c r="WIL84" s="126"/>
      <c r="WIM84" s="126"/>
      <c r="WIN84" s="126"/>
      <c r="WIO84" s="126"/>
      <c r="WIP84" s="126"/>
      <c r="WIQ84" s="126"/>
      <c r="WIR84" s="126"/>
      <c r="WIS84" s="126"/>
      <c r="WIT84" s="126"/>
      <c r="WIU84" s="126"/>
      <c r="WIV84" s="126"/>
      <c r="WIW84" s="126"/>
      <c r="WIX84" s="126"/>
      <c r="WIY84" s="126"/>
      <c r="WIZ84" s="126"/>
      <c r="WJA84" s="126"/>
      <c r="WJB84" s="126"/>
      <c r="WJC84" s="126"/>
      <c r="WJD84" s="126"/>
      <c r="WJE84" s="126"/>
      <c r="WJF84" s="126"/>
      <c r="WJG84" s="126"/>
      <c r="WJH84" s="126"/>
      <c r="WJI84" s="126"/>
      <c r="WJJ84" s="126"/>
      <c r="WJK84" s="126"/>
      <c r="WJL84" s="126"/>
      <c r="WJM84" s="126"/>
      <c r="WJN84" s="126"/>
      <c r="WJO84" s="126"/>
      <c r="WJP84" s="126"/>
      <c r="WJQ84" s="126"/>
      <c r="WJR84" s="126"/>
      <c r="WJS84" s="126"/>
      <c r="WJT84" s="126"/>
      <c r="WJU84" s="126"/>
      <c r="WJV84" s="126"/>
      <c r="WJW84" s="126"/>
      <c r="WJX84" s="126"/>
      <c r="WJY84" s="126"/>
      <c r="WJZ84" s="126"/>
      <c r="WKA84" s="126"/>
      <c r="WKB84" s="126"/>
      <c r="WKC84" s="126"/>
      <c r="WKD84" s="126"/>
      <c r="WKE84" s="126"/>
      <c r="WKF84" s="126"/>
      <c r="WKG84" s="126"/>
      <c r="WKH84" s="126"/>
      <c r="WKI84" s="126"/>
      <c r="WKJ84" s="126"/>
      <c r="WKK84" s="126"/>
      <c r="WKL84" s="126"/>
      <c r="WKM84" s="126"/>
      <c r="WKN84" s="126"/>
      <c r="WKO84" s="126"/>
      <c r="WKP84" s="126"/>
      <c r="WKQ84" s="126"/>
      <c r="WKR84" s="126"/>
      <c r="WKS84" s="126"/>
      <c r="WKT84" s="126"/>
      <c r="WKU84" s="126"/>
      <c r="WKV84" s="126"/>
      <c r="WKW84" s="126"/>
      <c r="WKX84" s="126"/>
      <c r="WKY84" s="126"/>
      <c r="WKZ84" s="126"/>
      <c r="WLA84" s="126"/>
      <c r="WLB84" s="126"/>
      <c r="WLC84" s="126"/>
      <c r="WLD84" s="126"/>
      <c r="WLE84" s="126"/>
      <c r="WLF84" s="126"/>
      <c r="WLG84" s="126"/>
      <c r="WLH84" s="126"/>
      <c r="WLI84" s="126"/>
      <c r="WLJ84" s="126"/>
      <c r="WLK84" s="126"/>
      <c r="WLL84" s="126"/>
      <c r="WLM84" s="126"/>
      <c r="WLN84" s="126"/>
      <c r="WLO84" s="126"/>
      <c r="WLP84" s="126"/>
      <c r="WLQ84" s="126"/>
      <c r="WLR84" s="126"/>
      <c r="WLS84" s="126"/>
      <c r="WLT84" s="126"/>
      <c r="WLU84" s="126"/>
      <c r="WLV84" s="126"/>
      <c r="WLW84" s="126"/>
      <c r="WLX84" s="126"/>
      <c r="WLY84" s="126"/>
      <c r="WLZ84" s="126"/>
      <c r="WMA84" s="126"/>
      <c r="WMB84" s="126"/>
      <c r="WMC84" s="126"/>
      <c r="WMD84" s="126"/>
      <c r="WME84" s="126"/>
      <c r="WMF84" s="126"/>
      <c r="WMG84" s="126"/>
      <c r="WMH84" s="126"/>
      <c r="WMI84" s="126"/>
      <c r="WMJ84" s="126"/>
      <c r="WMK84" s="126"/>
      <c r="WML84" s="126"/>
      <c r="WMM84" s="126"/>
      <c r="WMN84" s="126"/>
      <c r="WMO84" s="126"/>
      <c r="WMP84" s="126"/>
      <c r="WMQ84" s="126"/>
      <c r="WMR84" s="126"/>
      <c r="WMS84" s="126"/>
      <c r="WMT84" s="126"/>
      <c r="WMU84" s="126"/>
      <c r="WMV84" s="126"/>
      <c r="WMW84" s="126"/>
      <c r="WMX84" s="126"/>
      <c r="WMY84" s="126"/>
      <c r="WMZ84" s="126"/>
      <c r="WNA84" s="126"/>
      <c r="WNB84" s="126"/>
      <c r="WNC84" s="126"/>
      <c r="WND84" s="126"/>
      <c r="WNE84" s="126"/>
      <c r="WNF84" s="126"/>
      <c r="WNG84" s="126"/>
      <c r="WNH84" s="126"/>
      <c r="WNI84" s="126"/>
      <c r="WNJ84" s="126"/>
      <c r="WNK84" s="126"/>
      <c r="WNL84" s="126"/>
      <c r="WNM84" s="126"/>
      <c r="WNN84" s="126"/>
      <c r="WNO84" s="126"/>
      <c r="WNP84" s="126"/>
      <c r="WNQ84" s="126"/>
      <c r="WNR84" s="126"/>
      <c r="WNS84" s="126"/>
      <c r="WNT84" s="126"/>
      <c r="WNU84" s="126"/>
      <c r="WNV84" s="126"/>
      <c r="WNW84" s="126"/>
      <c r="WNX84" s="126"/>
      <c r="WNY84" s="126"/>
      <c r="WNZ84" s="126"/>
      <c r="WOA84" s="126"/>
      <c r="WOB84" s="126"/>
      <c r="WOC84" s="126"/>
      <c r="WOD84" s="126"/>
      <c r="WOE84" s="126"/>
      <c r="WOF84" s="126"/>
      <c r="WOG84" s="126"/>
      <c r="WOH84" s="126"/>
      <c r="WOI84" s="126"/>
      <c r="WOJ84" s="126"/>
      <c r="WOK84" s="126"/>
      <c r="WOL84" s="126"/>
      <c r="WOM84" s="126"/>
      <c r="WON84" s="126"/>
      <c r="WOO84" s="126"/>
      <c r="WOP84" s="126"/>
      <c r="WOQ84" s="126"/>
      <c r="WOR84" s="126"/>
      <c r="WOS84" s="126"/>
      <c r="WOT84" s="126"/>
      <c r="WOU84" s="126"/>
      <c r="WOV84" s="126"/>
      <c r="WOW84" s="126"/>
      <c r="WOX84" s="126"/>
      <c r="WOY84" s="126"/>
      <c r="WOZ84" s="126"/>
      <c r="WPA84" s="126"/>
      <c r="WPB84" s="126"/>
      <c r="WPC84" s="126"/>
      <c r="WPD84" s="126"/>
      <c r="WPE84" s="126"/>
      <c r="WPF84" s="126"/>
      <c r="WPG84" s="126"/>
      <c r="WPH84" s="126"/>
      <c r="WPI84" s="126"/>
      <c r="WPJ84" s="126"/>
      <c r="WPK84" s="126"/>
      <c r="WPL84" s="126"/>
      <c r="WPM84" s="126"/>
      <c r="WPN84" s="126"/>
      <c r="WPO84" s="126"/>
      <c r="WPP84" s="126"/>
      <c r="WPQ84" s="126"/>
      <c r="WPR84" s="126"/>
      <c r="WPS84" s="126"/>
      <c r="WPT84" s="126"/>
      <c r="WPU84" s="126"/>
      <c r="WPV84" s="126"/>
      <c r="WPW84" s="126"/>
      <c r="WPX84" s="126"/>
      <c r="WPY84" s="126"/>
      <c r="WPZ84" s="126"/>
      <c r="WQA84" s="126"/>
      <c r="WQB84" s="126"/>
      <c r="WQC84" s="126"/>
      <c r="WQD84" s="126"/>
      <c r="WQE84" s="126"/>
      <c r="WQF84" s="126"/>
      <c r="WQG84" s="126"/>
      <c r="WQH84" s="126"/>
      <c r="WQI84" s="126"/>
      <c r="WQJ84" s="126"/>
      <c r="WQK84" s="126"/>
      <c r="WQL84" s="126"/>
      <c r="WQM84" s="126"/>
      <c r="WQN84" s="126"/>
      <c r="WQO84" s="126"/>
      <c r="WQP84" s="126"/>
      <c r="WQQ84" s="126"/>
      <c r="WQR84" s="126"/>
      <c r="WQS84" s="126"/>
      <c r="WQT84" s="126"/>
      <c r="WQU84" s="126"/>
      <c r="WQV84" s="126"/>
      <c r="WQW84" s="126"/>
      <c r="WQX84" s="126"/>
      <c r="WQY84" s="126"/>
      <c r="WQZ84" s="126"/>
      <c r="WRA84" s="126"/>
      <c r="WRB84" s="126"/>
      <c r="WRC84" s="126"/>
      <c r="WRD84" s="126"/>
      <c r="WRE84" s="126"/>
      <c r="WRF84" s="126"/>
      <c r="WRG84" s="126"/>
      <c r="WRH84" s="126"/>
      <c r="WRI84" s="126"/>
      <c r="WRJ84" s="126"/>
      <c r="WRK84" s="126"/>
      <c r="WRL84" s="126"/>
      <c r="WRM84" s="126"/>
      <c r="WRN84" s="126"/>
      <c r="WRO84" s="126"/>
      <c r="WRP84" s="126"/>
      <c r="WRQ84" s="126"/>
      <c r="WRR84" s="126"/>
      <c r="WRS84" s="126"/>
      <c r="WRT84" s="126"/>
      <c r="WRU84" s="126"/>
      <c r="WRV84" s="126"/>
      <c r="WRW84" s="126"/>
      <c r="WRX84" s="126"/>
      <c r="WRY84" s="126"/>
      <c r="WRZ84" s="126"/>
      <c r="WSA84" s="126"/>
      <c r="WSB84" s="126"/>
      <c r="WSC84" s="126"/>
      <c r="WSD84" s="126"/>
      <c r="WSE84" s="126"/>
      <c r="WSF84" s="126"/>
      <c r="WSG84" s="126"/>
      <c r="WSH84" s="126"/>
      <c r="WSI84" s="126"/>
      <c r="WSJ84" s="126"/>
      <c r="WSK84" s="126"/>
      <c r="WSL84" s="126"/>
      <c r="WSM84" s="126"/>
      <c r="WSN84" s="126"/>
      <c r="WSO84" s="126"/>
      <c r="WSP84" s="126"/>
      <c r="WSQ84" s="126"/>
      <c r="WSR84" s="126"/>
      <c r="WSS84" s="126"/>
      <c r="WST84" s="126"/>
      <c r="WSU84" s="126"/>
      <c r="WSV84" s="126"/>
      <c r="WSW84" s="126"/>
      <c r="WSX84" s="126"/>
      <c r="WSY84" s="126"/>
      <c r="WSZ84" s="126"/>
      <c r="WTA84" s="126"/>
      <c r="WTB84" s="126"/>
      <c r="WTC84" s="126"/>
      <c r="WTD84" s="126"/>
      <c r="WTE84" s="126"/>
      <c r="WTF84" s="126"/>
      <c r="WTG84" s="126"/>
      <c r="WTH84" s="126"/>
      <c r="WTI84" s="126"/>
      <c r="WTJ84" s="126"/>
      <c r="WTK84" s="126"/>
      <c r="WTL84" s="126"/>
      <c r="WTM84" s="126"/>
      <c r="WTN84" s="126"/>
      <c r="WTO84" s="126"/>
      <c r="WTP84" s="126"/>
      <c r="WTQ84" s="126"/>
      <c r="WTR84" s="126"/>
      <c r="WTS84" s="126"/>
      <c r="WTT84" s="126"/>
      <c r="WTU84" s="126"/>
      <c r="WTV84" s="126"/>
      <c r="WTW84" s="126"/>
      <c r="WTX84" s="126"/>
      <c r="WTY84" s="126"/>
      <c r="WTZ84" s="126"/>
      <c r="WUA84" s="126"/>
      <c r="WUB84" s="126"/>
      <c r="WUC84" s="126"/>
      <c r="WUD84" s="126"/>
      <c r="WUE84" s="126"/>
      <c r="WUF84" s="126"/>
      <c r="WUG84" s="126"/>
      <c r="WUH84" s="126"/>
      <c r="WUI84" s="126"/>
      <c r="WUJ84" s="126"/>
      <c r="WUK84" s="126"/>
      <c r="WUL84" s="126"/>
      <c r="WUM84" s="126"/>
      <c r="WUN84" s="126"/>
      <c r="WUO84" s="126"/>
      <c r="WUP84" s="126"/>
      <c r="WUQ84" s="126"/>
      <c r="WUR84" s="126"/>
      <c r="WUS84" s="126"/>
      <c r="WUT84" s="126"/>
      <c r="WUU84" s="126"/>
      <c r="WUV84" s="126"/>
      <c r="WUW84" s="126"/>
      <c r="WUX84" s="126"/>
      <c r="WUY84" s="126"/>
      <c r="WUZ84" s="126"/>
      <c r="WVA84" s="126"/>
      <c r="WVB84" s="126"/>
      <c r="WVC84" s="126"/>
      <c r="WVD84" s="126"/>
      <c r="WVE84" s="126"/>
      <c r="WVF84" s="126"/>
      <c r="WVG84" s="126"/>
      <c r="WVH84" s="126"/>
      <c r="WVI84" s="126"/>
      <c r="WVJ84" s="126"/>
      <c r="WVK84" s="126"/>
      <c r="WVL84" s="126"/>
      <c r="WVM84" s="126"/>
    </row>
    <row r="85" spans="1:16133" s="140" customFormat="1" x14ac:dyDescent="0.15">
      <c r="A85" s="126"/>
      <c r="B85" s="126"/>
      <c r="C85" s="142"/>
      <c r="D85" s="126"/>
      <c r="F85" s="142"/>
      <c r="G85" s="142"/>
      <c r="H85" s="77"/>
      <c r="I85" s="77"/>
      <c r="J85" s="77"/>
      <c r="K85" s="77"/>
      <c r="L85" s="141"/>
      <c r="M85" s="126"/>
      <c r="N85" s="126"/>
      <c r="Q85" s="126"/>
      <c r="R85" s="151"/>
      <c r="S85" s="151"/>
      <c r="T85" s="126"/>
      <c r="U85" s="151"/>
      <c r="V85" s="126"/>
      <c r="W85" s="151"/>
      <c r="X85" s="151"/>
      <c r="Y85" s="126"/>
      <c r="Z85" s="126"/>
      <c r="AA85" s="126"/>
      <c r="AB85" s="126"/>
      <c r="AC85" s="126"/>
      <c r="AD85" s="126"/>
      <c r="AE85" s="126"/>
      <c r="AF85" s="126"/>
      <c r="AG85" s="126"/>
      <c r="AH85" s="126"/>
      <c r="AI85" s="126"/>
      <c r="AJ85" s="126"/>
      <c r="AK85" s="126"/>
      <c r="AL85" s="126"/>
      <c r="AM85" s="126"/>
      <c r="AN85" s="126"/>
      <c r="AO85" s="126"/>
      <c r="AP85" s="126"/>
      <c r="AQ85" s="126"/>
      <c r="AR85" s="126"/>
      <c r="AS85" s="126"/>
      <c r="AT85" s="126"/>
      <c r="AU85" s="126"/>
      <c r="AV85" s="126"/>
      <c r="AW85" s="126"/>
      <c r="AX85" s="126"/>
      <c r="AY85" s="126"/>
      <c r="AZ85" s="126"/>
      <c r="BA85" s="126"/>
      <c r="BB85" s="126"/>
      <c r="BC85" s="126"/>
      <c r="BD85" s="126"/>
      <c r="BE85" s="126"/>
      <c r="BF85" s="126"/>
      <c r="BG85" s="126"/>
      <c r="BH85" s="126"/>
      <c r="BI85" s="126"/>
      <c r="BJ85" s="126"/>
      <c r="BK85" s="126"/>
      <c r="BL85" s="126"/>
      <c r="BM85" s="126"/>
      <c r="BN85" s="126"/>
      <c r="BO85" s="126"/>
      <c r="BP85" s="126"/>
      <c r="BQ85" s="126"/>
      <c r="BR85" s="126"/>
      <c r="BS85" s="126"/>
      <c r="BT85" s="126"/>
      <c r="BU85" s="126"/>
      <c r="BV85" s="126"/>
      <c r="BW85" s="126"/>
      <c r="BX85" s="126"/>
      <c r="BY85" s="126"/>
      <c r="BZ85" s="126"/>
      <c r="CA85" s="126"/>
      <c r="CB85" s="126"/>
      <c r="CC85" s="126"/>
      <c r="CD85" s="126"/>
      <c r="CE85" s="126"/>
      <c r="CF85" s="126"/>
      <c r="CG85" s="126"/>
      <c r="CH85" s="126"/>
      <c r="CI85" s="126"/>
      <c r="CJ85" s="126"/>
      <c r="CK85" s="126"/>
      <c r="CL85" s="126"/>
      <c r="CM85" s="126"/>
      <c r="CN85" s="126"/>
      <c r="CO85" s="126"/>
      <c r="CP85" s="126"/>
      <c r="CQ85" s="126"/>
      <c r="CR85" s="126"/>
      <c r="CS85" s="126"/>
      <c r="CT85" s="126"/>
      <c r="CU85" s="126"/>
      <c r="CV85" s="126"/>
      <c r="CW85" s="126"/>
      <c r="CX85" s="126"/>
      <c r="CY85" s="126"/>
      <c r="CZ85" s="126"/>
      <c r="DA85" s="126"/>
      <c r="DB85" s="126"/>
      <c r="DC85" s="126"/>
      <c r="DD85" s="126"/>
      <c r="DE85" s="126"/>
      <c r="DF85" s="126"/>
      <c r="DG85" s="126"/>
      <c r="DH85" s="126"/>
      <c r="DI85" s="126"/>
      <c r="DJ85" s="126"/>
      <c r="DK85" s="126"/>
      <c r="DL85" s="126"/>
      <c r="DM85" s="126"/>
      <c r="DN85" s="126"/>
      <c r="DO85" s="126"/>
      <c r="DP85" s="126"/>
      <c r="DQ85" s="126"/>
      <c r="DR85" s="126"/>
      <c r="DS85" s="126"/>
      <c r="DT85" s="126"/>
      <c r="DU85" s="126"/>
      <c r="DV85" s="126"/>
      <c r="DW85" s="126"/>
      <c r="DX85" s="126"/>
      <c r="DY85" s="126"/>
      <c r="DZ85" s="126"/>
      <c r="EA85" s="126"/>
      <c r="EB85" s="126"/>
      <c r="EC85" s="126"/>
      <c r="ED85" s="126"/>
      <c r="EE85" s="126"/>
      <c r="EF85" s="126"/>
      <c r="EG85" s="126"/>
      <c r="EH85" s="126"/>
      <c r="EI85" s="126"/>
      <c r="EJ85" s="126"/>
      <c r="EK85" s="126"/>
      <c r="EL85" s="126"/>
      <c r="EM85" s="126"/>
      <c r="EN85" s="126"/>
      <c r="EO85" s="126"/>
      <c r="EP85" s="126"/>
      <c r="EQ85" s="126"/>
      <c r="ER85" s="126"/>
      <c r="ES85" s="126"/>
      <c r="ET85" s="126"/>
      <c r="EU85" s="126"/>
      <c r="EV85" s="126"/>
      <c r="EW85" s="126"/>
      <c r="EX85" s="126"/>
      <c r="EY85" s="126"/>
      <c r="EZ85" s="126"/>
      <c r="FA85" s="126"/>
      <c r="FB85" s="126"/>
      <c r="FC85" s="126"/>
      <c r="FD85" s="126"/>
      <c r="FE85" s="126"/>
      <c r="FF85" s="126"/>
      <c r="FG85" s="126"/>
      <c r="FH85" s="126"/>
      <c r="FI85" s="126"/>
      <c r="FJ85" s="126"/>
      <c r="FK85" s="126"/>
      <c r="FL85" s="126"/>
      <c r="FM85" s="126"/>
      <c r="FN85" s="126"/>
      <c r="FO85" s="126"/>
      <c r="FP85" s="126"/>
      <c r="FQ85" s="126"/>
      <c r="FR85" s="126"/>
      <c r="FS85" s="126"/>
      <c r="FT85" s="126"/>
      <c r="FU85" s="126"/>
      <c r="FV85" s="126"/>
      <c r="FW85" s="126"/>
      <c r="FX85" s="126"/>
      <c r="FY85" s="126"/>
      <c r="FZ85" s="126"/>
      <c r="GA85" s="126"/>
      <c r="GB85" s="126"/>
      <c r="GC85" s="126"/>
      <c r="GD85" s="126"/>
      <c r="GE85" s="126"/>
      <c r="GF85" s="126"/>
      <c r="GG85" s="126"/>
      <c r="GH85" s="126"/>
      <c r="GI85" s="126"/>
      <c r="GJ85" s="126"/>
      <c r="GK85" s="126"/>
      <c r="GL85" s="126"/>
      <c r="GM85" s="126"/>
      <c r="GN85" s="126"/>
      <c r="GO85" s="126"/>
      <c r="GP85" s="126"/>
      <c r="GQ85" s="126"/>
      <c r="GR85" s="126"/>
      <c r="GS85" s="126"/>
      <c r="GT85" s="126"/>
      <c r="GU85" s="126"/>
      <c r="GV85" s="126"/>
      <c r="GW85" s="126"/>
      <c r="GX85" s="126"/>
      <c r="GY85" s="126"/>
      <c r="GZ85" s="126"/>
      <c r="HA85" s="126"/>
      <c r="HB85" s="126"/>
      <c r="HC85" s="126"/>
      <c r="HD85" s="126"/>
      <c r="HE85" s="126"/>
      <c r="HF85" s="126"/>
      <c r="HG85" s="126"/>
      <c r="HH85" s="126"/>
      <c r="HI85" s="126"/>
      <c r="HJ85" s="126"/>
      <c r="HK85" s="126"/>
      <c r="HL85" s="126"/>
      <c r="HM85" s="126"/>
      <c r="HN85" s="126"/>
      <c r="HO85" s="126"/>
      <c r="HP85" s="126"/>
      <c r="HQ85" s="126"/>
      <c r="HR85" s="126"/>
      <c r="HS85" s="126"/>
      <c r="HT85" s="126"/>
      <c r="HU85" s="126"/>
      <c r="HV85" s="126"/>
      <c r="HW85" s="126"/>
      <c r="HX85" s="126"/>
      <c r="HY85" s="126"/>
      <c r="HZ85" s="126"/>
      <c r="IA85" s="126"/>
      <c r="IB85" s="126"/>
      <c r="IC85" s="126"/>
      <c r="ID85" s="126"/>
      <c r="IE85" s="126"/>
      <c r="IF85" s="126"/>
      <c r="IG85" s="126"/>
      <c r="IH85" s="126"/>
      <c r="II85" s="126"/>
      <c r="IJ85" s="126"/>
      <c r="IK85" s="126"/>
      <c r="IL85" s="126"/>
      <c r="IM85" s="126"/>
      <c r="IN85" s="126"/>
      <c r="IO85" s="126"/>
      <c r="IP85" s="126"/>
      <c r="IQ85" s="126"/>
      <c r="IR85" s="126"/>
      <c r="IS85" s="126"/>
      <c r="IT85" s="126"/>
      <c r="IU85" s="126"/>
      <c r="IV85" s="126"/>
      <c r="IW85" s="126"/>
      <c r="IX85" s="126"/>
      <c r="IY85" s="126"/>
      <c r="IZ85" s="126"/>
      <c r="JA85" s="126"/>
      <c r="JB85" s="126"/>
      <c r="JC85" s="126"/>
      <c r="JD85" s="126"/>
      <c r="JE85" s="126"/>
      <c r="JF85" s="126"/>
      <c r="JG85" s="126"/>
      <c r="JH85" s="126"/>
      <c r="JI85" s="126"/>
      <c r="JJ85" s="126"/>
      <c r="JK85" s="126"/>
      <c r="JL85" s="126"/>
      <c r="JM85" s="126"/>
      <c r="JN85" s="126"/>
      <c r="JO85" s="126"/>
      <c r="JP85" s="126"/>
      <c r="JQ85" s="126"/>
      <c r="JR85" s="126"/>
      <c r="JS85" s="126"/>
      <c r="JT85" s="126"/>
      <c r="JU85" s="126"/>
      <c r="JV85" s="126"/>
      <c r="JW85" s="126"/>
      <c r="JX85" s="126"/>
      <c r="JY85" s="126"/>
      <c r="JZ85" s="126"/>
      <c r="KA85" s="126"/>
      <c r="KB85" s="126"/>
      <c r="KC85" s="126"/>
      <c r="KD85" s="126"/>
      <c r="KE85" s="126"/>
      <c r="KF85" s="126"/>
      <c r="KG85" s="126"/>
      <c r="KH85" s="126"/>
      <c r="KI85" s="126"/>
      <c r="KJ85" s="126"/>
      <c r="KK85" s="126"/>
      <c r="KL85" s="126"/>
      <c r="KM85" s="126"/>
      <c r="KN85" s="126"/>
      <c r="KO85" s="126"/>
      <c r="KP85" s="126"/>
      <c r="KQ85" s="126"/>
      <c r="KR85" s="126"/>
      <c r="KS85" s="126"/>
      <c r="KT85" s="126"/>
      <c r="KU85" s="126"/>
      <c r="KV85" s="126"/>
      <c r="KW85" s="126"/>
      <c r="KX85" s="126"/>
      <c r="KY85" s="126"/>
      <c r="KZ85" s="126"/>
      <c r="LA85" s="126"/>
      <c r="LB85" s="126"/>
      <c r="LC85" s="126"/>
      <c r="LD85" s="126"/>
      <c r="LE85" s="126"/>
      <c r="LF85" s="126"/>
      <c r="LG85" s="126"/>
      <c r="LH85" s="126"/>
      <c r="LI85" s="126"/>
      <c r="LJ85" s="126"/>
      <c r="LK85" s="126"/>
      <c r="LL85" s="126"/>
      <c r="LM85" s="126"/>
      <c r="LN85" s="126"/>
      <c r="LO85" s="126"/>
      <c r="LP85" s="126"/>
      <c r="LQ85" s="126"/>
      <c r="LR85" s="126"/>
      <c r="LS85" s="126"/>
      <c r="LT85" s="126"/>
      <c r="LU85" s="126"/>
      <c r="LV85" s="126"/>
      <c r="LW85" s="126"/>
      <c r="LX85" s="126"/>
      <c r="LY85" s="126"/>
      <c r="LZ85" s="126"/>
      <c r="MA85" s="126"/>
      <c r="MB85" s="126"/>
      <c r="MC85" s="126"/>
      <c r="MD85" s="126"/>
      <c r="ME85" s="126"/>
      <c r="MF85" s="126"/>
      <c r="MG85" s="126"/>
      <c r="MH85" s="126"/>
      <c r="MI85" s="126"/>
      <c r="MJ85" s="126"/>
      <c r="MK85" s="126"/>
      <c r="ML85" s="126"/>
      <c r="MM85" s="126"/>
      <c r="MN85" s="126"/>
      <c r="MO85" s="126"/>
      <c r="MP85" s="126"/>
      <c r="MQ85" s="126"/>
      <c r="MR85" s="126"/>
      <c r="MS85" s="126"/>
      <c r="MT85" s="126"/>
      <c r="MU85" s="126"/>
      <c r="MV85" s="126"/>
      <c r="MW85" s="126"/>
      <c r="MX85" s="126"/>
      <c r="MY85" s="126"/>
      <c r="MZ85" s="126"/>
      <c r="NA85" s="126"/>
      <c r="NB85" s="126"/>
      <c r="NC85" s="126"/>
      <c r="ND85" s="126"/>
      <c r="NE85" s="126"/>
      <c r="NF85" s="126"/>
      <c r="NG85" s="126"/>
      <c r="NH85" s="126"/>
      <c r="NI85" s="126"/>
      <c r="NJ85" s="126"/>
      <c r="NK85" s="126"/>
      <c r="NL85" s="126"/>
      <c r="NM85" s="126"/>
      <c r="NN85" s="126"/>
      <c r="NO85" s="126"/>
      <c r="NP85" s="126"/>
      <c r="NQ85" s="126"/>
      <c r="NR85" s="126"/>
      <c r="NS85" s="126"/>
      <c r="NT85" s="126"/>
      <c r="NU85" s="126"/>
      <c r="NV85" s="126"/>
      <c r="NW85" s="126"/>
      <c r="NX85" s="126"/>
      <c r="NY85" s="126"/>
      <c r="NZ85" s="126"/>
      <c r="OA85" s="126"/>
      <c r="OB85" s="126"/>
      <c r="OC85" s="126"/>
      <c r="OD85" s="126"/>
      <c r="OE85" s="126"/>
      <c r="OF85" s="126"/>
      <c r="OG85" s="126"/>
      <c r="OH85" s="126"/>
      <c r="OI85" s="126"/>
      <c r="OJ85" s="126"/>
      <c r="OK85" s="126"/>
      <c r="OL85" s="126"/>
      <c r="OM85" s="126"/>
      <c r="ON85" s="126"/>
      <c r="OO85" s="126"/>
      <c r="OP85" s="126"/>
      <c r="OQ85" s="126"/>
      <c r="OR85" s="126"/>
      <c r="OS85" s="126"/>
      <c r="OT85" s="126"/>
      <c r="OU85" s="126"/>
      <c r="OV85" s="126"/>
      <c r="OW85" s="126"/>
      <c r="OX85" s="126"/>
      <c r="OY85" s="126"/>
      <c r="OZ85" s="126"/>
      <c r="PA85" s="126"/>
      <c r="PB85" s="126"/>
      <c r="PC85" s="126"/>
      <c r="PD85" s="126"/>
      <c r="PE85" s="126"/>
      <c r="PF85" s="126"/>
      <c r="PG85" s="126"/>
      <c r="PH85" s="126"/>
      <c r="PI85" s="126"/>
      <c r="PJ85" s="126"/>
      <c r="PK85" s="126"/>
      <c r="PL85" s="126"/>
      <c r="PM85" s="126"/>
      <c r="PN85" s="126"/>
      <c r="PO85" s="126"/>
      <c r="PP85" s="126"/>
      <c r="PQ85" s="126"/>
      <c r="PR85" s="126"/>
      <c r="PS85" s="126"/>
      <c r="PT85" s="126"/>
      <c r="PU85" s="126"/>
      <c r="PV85" s="126"/>
      <c r="PW85" s="126"/>
      <c r="PX85" s="126"/>
      <c r="PY85" s="126"/>
      <c r="PZ85" s="126"/>
      <c r="QA85" s="126"/>
      <c r="QB85" s="126"/>
      <c r="QC85" s="126"/>
      <c r="QD85" s="126"/>
      <c r="QE85" s="126"/>
      <c r="QF85" s="126"/>
      <c r="QG85" s="126"/>
      <c r="QH85" s="126"/>
      <c r="QI85" s="126"/>
      <c r="QJ85" s="126"/>
      <c r="QK85" s="126"/>
      <c r="QL85" s="126"/>
      <c r="QM85" s="126"/>
      <c r="QN85" s="126"/>
      <c r="QO85" s="126"/>
      <c r="QP85" s="126"/>
      <c r="QQ85" s="126"/>
      <c r="QR85" s="126"/>
      <c r="QS85" s="126"/>
      <c r="QT85" s="126"/>
      <c r="QU85" s="126"/>
      <c r="QV85" s="126"/>
      <c r="QW85" s="126"/>
      <c r="QX85" s="126"/>
      <c r="QY85" s="126"/>
      <c r="QZ85" s="126"/>
      <c r="RA85" s="126"/>
      <c r="RB85" s="126"/>
      <c r="RC85" s="126"/>
      <c r="RD85" s="126"/>
      <c r="RE85" s="126"/>
      <c r="RF85" s="126"/>
      <c r="RG85" s="126"/>
      <c r="RH85" s="126"/>
      <c r="RI85" s="126"/>
      <c r="RJ85" s="126"/>
      <c r="RK85" s="126"/>
      <c r="RL85" s="126"/>
      <c r="RM85" s="126"/>
      <c r="RN85" s="126"/>
      <c r="RO85" s="126"/>
      <c r="RP85" s="126"/>
      <c r="RQ85" s="126"/>
      <c r="RR85" s="126"/>
      <c r="RS85" s="126"/>
      <c r="RT85" s="126"/>
      <c r="RU85" s="126"/>
      <c r="RV85" s="126"/>
      <c r="RW85" s="126"/>
      <c r="RX85" s="126"/>
      <c r="RY85" s="126"/>
      <c r="RZ85" s="126"/>
      <c r="SA85" s="126"/>
      <c r="SB85" s="126"/>
      <c r="SC85" s="126"/>
      <c r="SD85" s="126"/>
      <c r="SE85" s="126"/>
      <c r="SF85" s="126"/>
      <c r="SG85" s="126"/>
      <c r="SH85" s="126"/>
      <c r="SI85" s="126"/>
      <c r="SJ85" s="126"/>
      <c r="SK85" s="126"/>
      <c r="SL85" s="126"/>
      <c r="SM85" s="126"/>
      <c r="SN85" s="126"/>
      <c r="SO85" s="126"/>
      <c r="SP85" s="126"/>
      <c r="SQ85" s="126"/>
      <c r="SR85" s="126"/>
      <c r="SS85" s="126"/>
      <c r="ST85" s="126"/>
      <c r="SU85" s="126"/>
      <c r="SV85" s="126"/>
      <c r="SW85" s="126"/>
      <c r="SX85" s="126"/>
      <c r="SY85" s="126"/>
      <c r="SZ85" s="126"/>
      <c r="TA85" s="126"/>
      <c r="TB85" s="126"/>
      <c r="TC85" s="126"/>
      <c r="TD85" s="126"/>
      <c r="TE85" s="126"/>
      <c r="TF85" s="126"/>
      <c r="TG85" s="126"/>
      <c r="TH85" s="126"/>
      <c r="TI85" s="126"/>
      <c r="TJ85" s="126"/>
      <c r="TK85" s="126"/>
      <c r="TL85" s="126"/>
      <c r="TM85" s="126"/>
      <c r="TN85" s="126"/>
      <c r="TO85" s="126"/>
      <c r="TP85" s="126"/>
      <c r="TQ85" s="126"/>
      <c r="TR85" s="126"/>
      <c r="TS85" s="126"/>
      <c r="TT85" s="126"/>
      <c r="TU85" s="126"/>
      <c r="TV85" s="126"/>
      <c r="TW85" s="126"/>
      <c r="TX85" s="126"/>
      <c r="TY85" s="126"/>
      <c r="TZ85" s="126"/>
      <c r="UA85" s="126"/>
      <c r="UB85" s="126"/>
      <c r="UC85" s="126"/>
      <c r="UD85" s="126"/>
      <c r="UE85" s="126"/>
      <c r="UF85" s="126"/>
      <c r="UG85" s="126"/>
      <c r="UH85" s="126"/>
      <c r="UI85" s="126"/>
      <c r="UJ85" s="126"/>
      <c r="UK85" s="126"/>
      <c r="UL85" s="126"/>
      <c r="UM85" s="126"/>
      <c r="UN85" s="126"/>
      <c r="UO85" s="126"/>
      <c r="UP85" s="126"/>
      <c r="UQ85" s="126"/>
      <c r="UR85" s="126"/>
      <c r="US85" s="126"/>
      <c r="UT85" s="126"/>
      <c r="UU85" s="126"/>
      <c r="UV85" s="126"/>
      <c r="UW85" s="126"/>
      <c r="UX85" s="126"/>
      <c r="UY85" s="126"/>
      <c r="UZ85" s="126"/>
      <c r="VA85" s="126"/>
      <c r="VB85" s="126"/>
      <c r="VC85" s="126"/>
      <c r="VD85" s="126"/>
      <c r="VE85" s="126"/>
      <c r="VF85" s="126"/>
      <c r="VG85" s="126"/>
      <c r="VH85" s="126"/>
      <c r="VI85" s="126"/>
      <c r="VJ85" s="126"/>
      <c r="VK85" s="126"/>
      <c r="VL85" s="126"/>
      <c r="VM85" s="126"/>
      <c r="VN85" s="126"/>
      <c r="VO85" s="126"/>
      <c r="VP85" s="126"/>
      <c r="VQ85" s="126"/>
      <c r="VR85" s="126"/>
      <c r="VS85" s="126"/>
      <c r="VT85" s="126"/>
      <c r="VU85" s="126"/>
      <c r="VV85" s="126"/>
      <c r="VW85" s="126"/>
      <c r="VX85" s="126"/>
      <c r="VY85" s="126"/>
      <c r="VZ85" s="126"/>
      <c r="WA85" s="126"/>
      <c r="WB85" s="126"/>
      <c r="WC85" s="126"/>
      <c r="WD85" s="126"/>
      <c r="WE85" s="126"/>
      <c r="WF85" s="126"/>
      <c r="WG85" s="126"/>
      <c r="WH85" s="126"/>
      <c r="WI85" s="126"/>
      <c r="WJ85" s="126"/>
      <c r="WK85" s="126"/>
      <c r="WL85" s="126"/>
      <c r="WM85" s="126"/>
      <c r="WN85" s="126"/>
      <c r="WO85" s="126"/>
      <c r="WP85" s="126"/>
      <c r="WQ85" s="126"/>
      <c r="WR85" s="126"/>
      <c r="WS85" s="126"/>
      <c r="WT85" s="126"/>
      <c r="WU85" s="126"/>
      <c r="WV85" s="126"/>
      <c r="WW85" s="126"/>
      <c r="WX85" s="126"/>
      <c r="WY85" s="126"/>
      <c r="WZ85" s="126"/>
      <c r="XA85" s="126"/>
      <c r="XB85" s="126"/>
      <c r="XC85" s="126"/>
      <c r="XD85" s="126"/>
      <c r="XE85" s="126"/>
      <c r="XF85" s="126"/>
      <c r="XG85" s="126"/>
      <c r="XH85" s="126"/>
      <c r="XI85" s="126"/>
      <c r="XJ85" s="126"/>
      <c r="XK85" s="126"/>
      <c r="XL85" s="126"/>
      <c r="XM85" s="126"/>
      <c r="XN85" s="126"/>
      <c r="XO85" s="126"/>
      <c r="XP85" s="126"/>
      <c r="XQ85" s="126"/>
      <c r="XR85" s="126"/>
      <c r="XS85" s="126"/>
      <c r="XT85" s="126"/>
      <c r="XU85" s="126"/>
      <c r="XV85" s="126"/>
      <c r="XW85" s="126"/>
      <c r="XX85" s="126"/>
      <c r="XY85" s="126"/>
      <c r="XZ85" s="126"/>
      <c r="YA85" s="126"/>
      <c r="YB85" s="126"/>
      <c r="YC85" s="126"/>
      <c r="YD85" s="126"/>
      <c r="YE85" s="126"/>
      <c r="YF85" s="126"/>
      <c r="YG85" s="126"/>
      <c r="YH85" s="126"/>
      <c r="YI85" s="126"/>
      <c r="YJ85" s="126"/>
      <c r="YK85" s="126"/>
      <c r="YL85" s="126"/>
      <c r="YM85" s="126"/>
      <c r="YN85" s="126"/>
      <c r="YO85" s="126"/>
      <c r="YP85" s="126"/>
      <c r="YQ85" s="126"/>
      <c r="YR85" s="126"/>
      <c r="YS85" s="126"/>
      <c r="YT85" s="126"/>
      <c r="YU85" s="126"/>
      <c r="YV85" s="126"/>
      <c r="YW85" s="126"/>
      <c r="YX85" s="126"/>
      <c r="YY85" s="126"/>
      <c r="YZ85" s="126"/>
      <c r="ZA85" s="126"/>
      <c r="ZB85" s="126"/>
      <c r="ZC85" s="126"/>
      <c r="ZD85" s="126"/>
      <c r="ZE85" s="126"/>
      <c r="ZF85" s="126"/>
      <c r="ZG85" s="126"/>
      <c r="ZH85" s="126"/>
      <c r="ZI85" s="126"/>
      <c r="ZJ85" s="126"/>
      <c r="ZK85" s="126"/>
      <c r="ZL85" s="126"/>
      <c r="ZM85" s="126"/>
      <c r="ZN85" s="126"/>
      <c r="ZO85" s="126"/>
      <c r="ZP85" s="126"/>
      <c r="ZQ85" s="126"/>
      <c r="ZR85" s="126"/>
      <c r="ZS85" s="126"/>
      <c r="ZT85" s="126"/>
      <c r="ZU85" s="126"/>
      <c r="ZV85" s="126"/>
      <c r="ZW85" s="126"/>
      <c r="ZX85" s="126"/>
      <c r="ZY85" s="126"/>
      <c r="ZZ85" s="126"/>
      <c r="AAA85" s="126"/>
      <c r="AAB85" s="126"/>
      <c r="AAC85" s="126"/>
      <c r="AAD85" s="126"/>
      <c r="AAE85" s="126"/>
      <c r="AAF85" s="126"/>
      <c r="AAG85" s="126"/>
      <c r="AAH85" s="126"/>
      <c r="AAI85" s="126"/>
      <c r="AAJ85" s="126"/>
      <c r="AAK85" s="126"/>
      <c r="AAL85" s="126"/>
      <c r="AAM85" s="126"/>
      <c r="AAN85" s="126"/>
      <c r="AAO85" s="126"/>
      <c r="AAP85" s="126"/>
      <c r="AAQ85" s="126"/>
      <c r="AAR85" s="126"/>
      <c r="AAS85" s="126"/>
      <c r="AAT85" s="126"/>
      <c r="AAU85" s="126"/>
      <c r="AAV85" s="126"/>
      <c r="AAW85" s="126"/>
      <c r="AAX85" s="126"/>
      <c r="AAY85" s="126"/>
      <c r="AAZ85" s="126"/>
      <c r="ABA85" s="126"/>
      <c r="ABB85" s="126"/>
      <c r="ABC85" s="126"/>
      <c r="ABD85" s="126"/>
      <c r="ABE85" s="126"/>
      <c r="ABF85" s="126"/>
      <c r="ABG85" s="126"/>
      <c r="ABH85" s="126"/>
      <c r="ABI85" s="126"/>
      <c r="ABJ85" s="126"/>
      <c r="ABK85" s="126"/>
      <c r="ABL85" s="126"/>
      <c r="ABM85" s="126"/>
      <c r="ABN85" s="126"/>
      <c r="ABO85" s="126"/>
      <c r="ABP85" s="126"/>
      <c r="ABQ85" s="126"/>
      <c r="ABR85" s="126"/>
      <c r="ABS85" s="126"/>
      <c r="ABT85" s="126"/>
      <c r="ABU85" s="126"/>
      <c r="ABV85" s="126"/>
      <c r="ABW85" s="126"/>
      <c r="ABX85" s="126"/>
      <c r="ABY85" s="126"/>
      <c r="ABZ85" s="126"/>
      <c r="ACA85" s="126"/>
      <c r="ACB85" s="126"/>
      <c r="ACC85" s="126"/>
      <c r="ACD85" s="126"/>
      <c r="ACE85" s="126"/>
      <c r="ACF85" s="126"/>
      <c r="ACG85" s="126"/>
      <c r="ACH85" s="126"/>
      <c r="ACI85" s="126"/>
      <c r="ACJ85" s="126"/>
      <c r="ACK85" s="126"/>
      <c r="ACL85" s="126"/>
      <c r="ACM85" s="126"/>
      <c r="ACN85" s="126"/>
      <c r="ACO85" s="126"/>
      <c r="ACP85" s="126"/>
      <c r="ACQ85" s="126"/>
      <c r="ACR85" s="126"/>
      <c r="ACS85" s="126"/>
      <c r="ACT85" s="126"/>
      <c r="ACU85" s="126"/>
      <c r="ACV85" s="126"/>
      <c r="ACW85" s="126"/>
      <c r="ACX85" s="126"/>
      <c r="ACY85" s="126"/>
      <c r="ACZ85" s="126"/>
      <c r="ADA85" s="126"/>
      <c r="ADB85" s="126"/>
      <c r="ADC85" s="126"/>
      <c r="ADD85" s="126"/>
      <c r="ADE85" s="126"/>
      <c r="ADF85" s="126"/>
      <c r="ADG85" s="126"/>
      <c r="ADH85" s="126"/>
      <c r="ADI85" s="126"/>
      <c r="ADJ85" s="126"/>
      <c r="ADK85" s="126"/>
      <c r="ADL85" s="126"/>
      <c r="ADM85" s="126"/>
      <c r="ADN85" s="126"/>
      <c r="ADO85" s="126"/>
      <c r="ADP85" s="126"/>
      <c r="ADQ85" s="126"/>
      <c r="ADR85" s="126"/>
      <c r="ADS85" s="126"/>
      <c r="ADT85" s="126"/>
      <c r="ADU85" s="126"/>
      <c r="ADV85" s="126"/>
      <c r="ADW85" s="126"/>
      <c r="ADX85" s="126"/>
      <c r="ADY85" s="126"/>
      <c r="ADZ85" s="126"/>
      <c r="AEA85" s="126"/>
      <c r="AEB85" s="126"/>
      <c r="AEC85" s="126"/>
      <c r="AED85" s="126"/>
      <c r="AEE85" s="126"/>
      <c r="AEF85" s="126"/>
      <c r="AEG85" s="126"/>
      <c r="AEH85" s="126"/>
      <c r="AEI85" s="126"/>
      <c r="AEJ85" s="126"/>
      <c r="AEK85" s="126"/>
      <c r="AEL85" s="126"/>
      <c r="AEM85" s="126"/>
      <c r="AEN85" s="126"/>
      <c r="AEO85" s="126"/>
      <c r="AEP85" s="126"/>
      <c r="AEQ85" s="126"/>
      <c r="AER85" s="126"/>
      <c r="AES85" s="126"/>
      <c r="AET85" s="126"/>
      <c r="AEU85" s="126"/>
      <c r="AEV85" s="126"/>
      <c r="AEW85" s="126"/>
      <c r="AEX85" s="126"/>
      <c r="AEY85" s="126"/>
      <c r="AEZ85" s="126"/>
      <c r="AFA85" s="126"/>
      <c r="AFB85" s="126"/>
      <c r="AFC85" s="126"/>
      <c r="AFD85" s="126"/>
      <c r="AFE85" s="126"/>
      <c r="AFF85" s="126"/>
      <c r="AFG85" s="126"/>
      <c r="AFH85" s="126"/>
      <c r="AFI85" s="126"/>
      <c r="AFJ85" s="126"/>
      <c r="AFK85" s="126"/>
      <c r="AFL85" s="126"/>
      <c r="AFM85" s="126"/>
      <c r="AFN85" s="126"/>
      <c r="AFO85" s="126"/>
      <c r="AFP85" s="126"/>
      <c r="AFQ85" s="126"/>
      <c r="AFR85" s="126"/>
      <c r="AFS85" s="126"/>
      <c r="AFT85" s="126"/>
      <c r="AFU85" s="126"/>
      <c r="AFV85" s="126"/>
      <c r="AFW85" s="126"/>
      <c r="AFX85" s="126"/>
      <c r="AFY85" s="126"/>
      <c r="AFZ85" s="126"/>
      <c r="AGA85" s="126"/>
      <c r="AGB85" s="126"/>
      <c r="AGC85" s="126"/>
      <c r="AGD85" s="126"/>
      <c r="AGE85" s="126"/>
      <c r="AGF85" s="126"/>
      <c r="AGG85" s="126"/>
      <c r="AGH85" s="126"/>
      <c r="AGI85" s="126"/>
      <c r="AGJ85" s="126"/>
      <c r="AGK85" s="126"/>
      <c r="AGL85" s="126"/>
      <c r="AGM85" s="126"/>
      <c r="AGN85" s="126"/>
      <c r="AGO85" s="126"/>
      <c r="AGP85" s="126"/>
      <c r="AGQ85" s="126"/>
      <c r="AGR85" s="126"/>
      <c r="AGS85" s="126"/>
      <c r="AGT85" s="126"/>
      <c r="AGU85" s="126"/>
      <c r="AGV85" s="126"/>
      <c r="AGW85" s="126"/>
      <c r="AGX85" s="126"/>
      <c r="AGY85" s="126"/>
      <c r="AGZ85" s="126"/>
      <c r="AHA85" s="126"/>
      <c r="AHB85" s="126"/>
      <c r="AHC85" s="126"/>
      <c r="AHD85" s="126"/>
      <c r="AHE85" s="126"/>
      <c r="AHF85" s="126"/>
      <c r="AHG85" s="126"/>
      <c r="AHH85" s="126"/>
      <c r="AHI85" s="126"/>
      <c r="AHJ85" s="126"/>
      <c r="AHK85" s="126"/>
      <c r="AHL85" s="126"/>
      <c r="AHM85" s="126"/>
      <c r="AHN85" s="126"/>
      <c r="AHO85" s="126"/>
      <c r="AHP85" s="126"/>
      <c r="AHQ85" s="126"/>
      <c r="AHR85" s="126"/>
      <c r="AHS85" s="126"/>
      <c r="AHT85" s="126"/>
      <c r="AHU85" s="126"/>
      <c r="AHV85" s="126"/>
      <c r="AHW85" s="126"/>
      <c r="AHX85" s="126"/>
      <c r="AHY85" s="126"/>
      <c r="AHZ85" s="126"/>
      <c r="AIA85" s="126"/>
      <c r="AIB85" s="126"/>
      <c r="AIC85" s="126"/>
      <c r="AID85" s="126"/>
      <c r="AIE85" s="126"/>
      <c r="AIF85" s="126"/>
      <c r="AIG85" s="126"/>
      <c r="AIH85" s="126"/>
      <c r="AII85" s="126"/>
      <c r="AIJ85" s="126"/>
      <c r="AIK85" s="126"/>
      <c r="AIL85" s="126"/>
      <c r="AIM85" s="126"/>
      <c r="AIN85" s="126"/>
      <c r="AIO85" s="126"/>
      <c r="AIP85" s="126"/>
      <c r="AIQ85" s="126"/>
      <c r="AIR85" s="126"/>
      <c r="AIS85" s="126"/>
      <c r="AIT85" s="126"/>
      <c r="AIU85" s="126"/>
      <c r="AIV85" s="126"/>
      <c r="AIW85" s="126"/>
      <c r="AIX85" s="126"/>
      <c r="AIY85" s="126"/>
      <c r="AIZ85" s="126"/>
      <c r="AJA85" s="126"/>
      <c r="AJB85" s="126"/>
      <c r="AJC85" s="126"/>
      <c r="AJD85" s="126"/>
      <c r="AJE85" s="126"/>
      <c r="AJF85" s="126"/>
      <c r="AJG85" s="126"/>
      <c r="AJH85" s="126"/>
      <c r="AJI85" s="126"/>
      <c r="AJJ85" s="126"/>
      <c r="AJK85" s="126"/>
      <c r="AJL85" s="126"/>
      <c r="AJM85" s="126"/>
      <c r="AJN85" s="126"/>
      <c r="AJO85" s="126"/>
      <c r="AJP85" s="126"/>
      <c r="AJQ85" s="126"/>
      <c r="AJR85" s="126"/>
      <c r="AJS85" s="126"/>
      <c r="AJT85" s="126"/>
      <c r="AJU85" s="126"/>
      <c r="AJV85" s="126"/>
      <c r="AJW85" s="126"/>
      <c r="AJX85" s="126"/>
      <c r="AJY85" s="126"/>
      <c r="AJZ85" s="126"/>
      <c r="AKA85" s="126"/>
      <c r="AKB85" s="126"/>
      <c r="AKC85" s="126"/>
      <c r="AKD85" s="126"/>
      <c r="AKE85" s="126"/>
      <c r="AKF85" s="126"/>
      <c r="AKG85" s="126"/>
      <c r="AKH85" s="126"/>
      <c r="AKI85" s="126"/>
      <c r="AKJ85" s="126"/>
      <c r="AKK85" s="126"/>
      <c r="AKL85" s="126"/>
      <c r="AKM85" s="126"/>
      <c r="AKN85" s="126"/>
      <c r="AKO85" s="126"/>
      <c r="AKP85" s="126"/>
      <c r="AKQ85" s="126"/>
      <c r="AKR85" s="126"/>
      <c r="AKS85" s="126"/>
      <c r="AKT85" s="126"/>
      <c r="AKU85" s="126"/>
      <c r="AKV85" s="126"/>
      <c r="AKW85" s="126"/>
      <c r="AKX85" s="126"/>
      <c r="AKY85" s="126"/>
      <c r="AKZ85" s="126"/>
      <c r="ALA85" s="126"/>
      <c r="ALB85" s="126"/>
      <c r="ALC85" s="126"/>
      <c r="ALD85" s="126"/>
      <c r="ALE85" s="126"/>
      <c r="ALF85" s="126"/>
      <c r="ALG85" s="126"/>
      <c r="ALH85" s="126"/>
      <c r="ALI85" s="126"/>
      <c r="ALJ85" s="126"/>
      <c r="ALK85" s="126"/>
      <c r="ALL85" s="126"/>
      <c r="ALM85" s="126"/>
      <c r="ALN85" s="126"/>
      <c r="ALO85" s="126"/>
      <c r="ALP85" s="126"/>
      <c r="ALQ85" s="126"/>
      <c r="ALR85" s="126"/>
      <c r="ALS85" s="126"/>
      <c r="ALT85" s="126"/>
      <c r="ALU85" s="126"/>
      <c r="ALV85" s="126"/>
      <c r="ALW85" s="126"/>
      <c r="ALX85" s="126"/>
      <c r="ALY85" s="126"/>
      <c r="ALZ85" s="126"/>
      <c r="AMA85" s="126"/>
      <c r="AMB85" s="126"/>
      <c r="AMC85" s="126"/>
      <c r="AMD85" s="126"/>
      <c r="AME85" s="126"/>
      <c r="AMF85" s="126"/>
      <c r="AMG85" s="126"/>
      <c r="AMH85" s="126"/>
      <c r="AMI85" s="126"/>
      <c r="AMJ85" s="126"/>
      <c r="AMK85" s="126"/>
      <c r="AML85" s="126"/>
      <c r="AMM85" s="126"/>
      <c r="AMN85" s="126"/>
      <c r="AMO85" s="126"/>
      <c r="AMP85" s="126"/>
      <c r="AMQ85" s="126"/>
      <c r="AMR85" s="126"/>
      <c r="AMS85" s="126"/>
      <c r="AMT85" s="126"/>
      <c r="AMU85" s="126"/>
      <c r="AMV85" s="126"/>
      <c r="AMW85" s="126"/>
      <c r="AMX85" s="126"/>
      <c r="AMY85" s="126"/>
      <c r="AMZ85" s="126"/>
      <c r="ANA85" s="126"/>
      <c r="ANB85" s="126"/>
      <c r="ANC85" s="126"/>
      <c r="AND85" s="126"/>
      <c r="ANE85" s="126"/>
      <c r="ANF85" s="126"/>
      <c r="ANG85" s="126"/>
      <c r="ANH85" s="126"/>
      <c r="ANI85" s="126"/>
      <c r="ANJ85" s="126"/>
      <c r="ANK85" s="126"/>
      <c r="ANL85" s="126"/>
      <c r="ANM85" s="126"/>
      <c r="ANN85" s="126"/>
      <c r="ANO85" s="126"/>
      <c r="ANP85" s="126"/>
      <c r="ANQ85" s="126"/>
      <c r="ANR85" s="126"/>
      <c r="ANS85" s="126"/>
      <c r="ANT85" s="126"/>
      <c r="ANU85" s="126"/>
      <c r="ANV85" s="126"/>
      <c r="ANW85" s="126"/>
      <c r="ANX85" s="126"/>
      <c r="ANY85" s="126"/>
      <c r="ANZ85" s="126"/>
      <c r="AOA85" s="126"/>
      <c r="AOB85" s="126"/>
      <c r="AOC85" s="126"/>
      <c r="AOD85" s="126"/>
      <c r="AOE85" s="126"/>
      <c r="AOF85" s="126"/>
      <c r="AOG85" s="126"/>
      <c r="AOH85" s="126"/>
      <c r="AOI85" s="126"/>
      <c r="AOJ85" s="126"/>
      <c r="AOK85" s="126"/>
      <c r="AOL85" s="126"/>
      <c r="AOM85" s="126"/>
      <c r="AON85" s="126"/>
      <c r="AOO85" s="126"/>
      <c r="AOP85" s="126"/>
      <c r="AOQ85" s="126"/>
      <c r="AOR85" s="126"/>
      <c r="AOS85" s="126"/>
      <c r="AOT85" s="126"/>
      <c r="AOU85" s="126"/>
      <c r="AOV85" s="126"/>
      <c r="AOW85" s="126"/>
      <c r="AOX85" s="126"/>
      <c r="AOY85" s="126"/>
      <c r="AOZ85" s="126"/>
      <c r="APA85" s="126"/>
      <c r="APB85" s="126"/>
      <c r="APC85" s="126"/>
      <c r="APD85" s="126"/>
      <c r="APE85" s="126"/>
      <c r="APF85" s="126"/>
      <c r="APG85" s="126"/>
      <c r="APH85" s="126"/>
      <c r="API85" s="126"/>
      <c r="APJ85" s="126"/>
      <c r="APK85" s="126"/>
      <c r="APL85" s="126"/>
      <c r="APM85" s="126"/>
      <c r="APN85" s="126"/>
      <c r="APO85" s="126"/>
      <c r="APP85" s="126"/>
      <c r="APQ85" s="126"/>
      <c r="APR85" s="126"/>
      <c r="APS85" s="126"/>
      <c r="APT85" s="126"/>
      <c r="APU85" s="126"/>
      <c r="APV85" s="126"/>
      <c r="APW85" s="126"/>
      <c r="APX85" s="126"/>
      <c r="APY85" s="126"/>
      <c r="APZ85" s="126"/>
      <c r="AQA85" s="126"/>
      <c r="AQB85" s="126"/>
      <c r="AQC85" s="126"/>
      <c r="AQD85" s="126"/>
      <c r="AQE85" s="126"/>
      <c r="AQF85" s="126"/>
      <c r="AQG85" s="126"/>
      <c r="AQH85" s="126"/>
      <c r="AQI85" s="126"/>
      <c r="AQJ85" s="126"/>
      <c r="AQK85" s="126"/>
      <c r="AQL85" s="126"/>
      <c r="AQM85" s="126"/>
      <c r="AQN85" s="126"/>
      <c r="AQO85" s="126"/>
      <c r="AQP85" s="126"/>
      <c r="AQQ85" s="126"/>
      <c r="AQR85" s="126"/>
      <c r="AQS85" s="126"/>
      <c r="AQT85" s="126"/>
      <c r="AQU85" s="126"/>
      <c r="AQV85" s="126"/>
      <c r="AQW85" s="126"/>
      <c r="AQX85" s="126"/>
      <c r="AQY85" s="126"/>
      <c r="AQZ85" s="126"/>
      <c r="ARA85" s="126"/>
      <c r="ARB85" s="126"/>
      <c r="ARC85" s="126"/>
      <c r="ARD85" s="126"/>
      <c r="ARE85" s="126"/>
      <c r="ARF85" s="126"/>
      <c r="ARG85" s="126"/>
      <c r="ARH85" s="126"/>
      <c r="ARI85" s="126"/>
      <c r="ARJ85" s="126"/>
      <c r="ARK85" s="126"/>
      <c r="ARL85" s="126"/>
      <c r="ARM85" s="126"/>
      <c r="ARN85" s="126"/>
      <c r="ARO85" s="126"/>
      <c r="ARP85" s="126"/>
      <c r="ARQ85" s="126"/>
      <c r="ARR85" s="126"/>
      <c r="ARS85" s="126"/>
      <c r="ART85" s="126"/>
      <c r="ARU85" s="126"/>
      <c r="ARV85" s="126"/>
      <c r="ARW85" s="126"/>
      <c r="ARX85" s="126"/>
      <c r="ARY85" s="126"/>
      <c r="ARZ85" s="126"/>
      <c r="ASA85" s="126"/>
      <c r="ASB85" s="126"/>
      <c r="ASC85" s="126"/>
      <c r="ASD85" s="126"/>
      <c r="ASE85" s="126"/>
      <c r="ASF85" s="126"/>
      <c r="ASG85" s="126"/>
      <c r="ASH85" s="126"/>
      <c r="ASI85" s="126"/>
      <c r="ASJ85" s="126"/>
      <c r="ASK85" s="126"/>
      <c r="ASL85" s="126"/>
      <c r="ASM85" s="126"/>
      <c r="ASN85" s="126"/>
      <c r="ASO85" s="126"/>
      <c r="ASP85" s="126"/>
      <c r="ASQ85" s="126"/>
      <c r="ASR85" s="126"/>
      <c r="ASS85" s="126"/>
      <c r="AST85" s="126"/>
      <c r="ASU85" s="126"/>
      <c r="ASV85" s="126"/>
      <c r="ASW85" s="126"/>
      <c r="ASX85" s="126"/>
      <c r="ASY85" s="126"/>
      <c r="ASZ85" s="126"/>
      <c r="ATA85" s="126"/>
      <c r="ATB85" s="126"/>
      <c r="ATC85" s="126"/>
      <c r="ATD85" s="126"/>
      <c r="ATE85" s="126"/>
      <c r="ATF85" s="126"/>
      <c r="ATG85" s="126"/>
      <c r="ATH85" s="126"/>
      <c r="ATI85" s="126"/>
      <c r="ATJ85" s="126"/>
      <c r="ATK85" s="126"/>
      <c r="ATL85" s="126"/>
      <c r="ATM85" s="126"/>
      <c r="ATN85" s="126"/>
      <c r="ATO85" s="126"/>
      <c r="ATP85" s="126"/>
      <c r="ATQ85" s="126"/>
      <c r="ATR85" s="126"/>
      <c r="ATS85" s="126"/>
      <c r="ATT85" s="126"/>
      <c r="ATU85" s="126"/>
      <c r="ATV85" s="126"/>
      <c r="ATW85" s="126"/>
      <c r="ATX85" s="126"/>
      <c r="ATY85" s="126"/>
      <c r="ATZ85" s="126"/>
      <c r="AUA85" s="126"/>
      <c r="AUB85" s="126"/>
      <c r="AUC85" s="126"/>
      <c r="AUD85" s="126"/>
      <c r="AUE85" s="126"/>
      <c r="AUF85" s="126"/>
      <c r="AUG85" s="126"/>
      <c r="AUH85" s="126"/>
      <c r="AUI85" s="126"/>
      <c r="AUJ85" s="126"/>
      <c r="AUK85" s="126"/>
      <c r="AUL85" s="126"/>
      <c r="AUM85" s="126"/>
      <c r="AUN85" s="126"/>
      <c r="AUO85" s="126"/>
      <c r="AUP85" s="126"/>
      <c r="AUQ85" s="126"/>
      <c r="AUR85" s="126"/>
      <c r="AUS85" s="126"/>
      <c r="AUT85" s="126"/>
      <c r="AUU85" s="126"/>
      <c r="AUV85" s="126"/>
      <c r="AUW85" s="126"/>
      <c r="AUX85" s="126"/>
      <c r="AUY85" s="126"/>
      <c r="AUZ85" s="126"/>
      <c r="AVA85" s="126"/>
      <c r="AVB85" s="126"/>
      <c r="AVC85" s="126"/>
      <c r="AVD85" s="126"/>
      <c r="AVE85" s="126"/>
      <c r="AVF85" s="126"/>
      <c r="AVG85" s="126"/>
      <c r="AVH85" s="126"/>
      <c r="AVI85" s="126"/>
      <c r="AVJ85" s="126"/>
      <c r="AVK85" s="126"/>
      <c r="AVL85" s="126"/>
      <c r="AVM85" s="126"/>
      <c r="AVN85" s="126"/>
      <c r="AVO85" s="126"/>
      <c r="AVP85" s="126"/>
      <c r="AVQ85" s="126"/>
      <c r="AVR85" s="126"/>
      <c r="AVS85" s="126"/>
      <c r="AVT85" s="126"/>
      <c r="AVU85" s="126"/>
      <c r="AVV85" s="126"/>
      <c r="AVW85" s="126"/>
      <c r="AVX85" s="126"/>
      <c r="AVY85" s="126"/>
      <c r="AVZ85" s="126"/>
      <c r="AWA85" s="126"/>
      <c r="AWB85" s="126"/>
      <c r="AWC85" s="126"/>
      <c r="AWD85" s="126"/>
      <c r="AWE85" s="126"/>
      <c r="AWF85" s="126"/>
      <c r="AWG85" s="126"/>
      <c r="AWH85" s="126"/>
      <c r="AWI85" s="126"/>
      <c r="AWJ85" s="126"/>
      <c r="AWK85" s="126"/>
      <c r="AWL85" s="126"/>
      <c r="AWM85" s="126"/>
      <c r="AWN85" s="126"/>
      <c r="AWO85" s="126"/>
      <c r="AWP85" s="126"/>
      <c r="AWQ85" s="126"/>
      <c r="AWR85" s="126"/>
      <c r="AWS85" s="126"/>
      <c r="AWT85" s="126"/>
      <c r="AWU85" s="126"/>
      <c r="AWV85" s="126"/>
      <c r="AWW85" s="126"/>
      <c r="AWX85" s="126"/>
      <c r="AWY85" s="126"/>
      <c r="AWZ85" s="126"/>
      <c r="AXA85" s="126"/>
      <c r="AXB85" s="126"/>
      <c r="AXC85" s="126"/>
      <c r="AXD85" s="126"/>
      <c r="AXE85" s="126"/>
      <c r="AXF85" s="126"/>
      <c r="AXG85" s="126"/>
      <c r="AXH85" s="126"/>
      <c r="AXI85" s="126"/>
      <c r="AXJ85" s="126"/>
      <c r="AXK85" s="126"/>
      <c r="AXL85" s="126"/>
      <c r="AXM85" s="126"/>
      <c r="AXN85" s="126"/>
      <c r="AXO85" s="126"/>
      <c r="AXP85" s="126"/>
      <c r="AXQ85" s="126"/>
      <c r="AXR85" s="126"/>
      <c r="AXS85" s="126"/>
      <c r="AXT85" s="126"/>
      <c r="AXU85" s="126"/>
      <c r="AXV85" s="126"/>
      <c r="AXW85" s="126"/>
      <c r="AXX85" s="126"/>
      <c r="AXY85" s="126"/>
      <c r="AXZ85" s="126"/>
      <c r="AYA85" s="126"/>
      <c r="AYB85" s="126"/>
      <c r="AYC85" s="126"/>
      <c r="AYD85" s="126"/>
      <c r="AYE85" s="126"/>
      <c r="AYF85" s="126"/>
      <c r="AYG85" s="126"/>
      <c r="AYH85" s="126"/>
      <c r="AYI85" s="126"/>
      <c r="AYJ85" s="126"/>
      <c r="AYK85" s="126"/>
      <c r="AYL85" s="126"/>
      <c r="AYM85" s="126"/>
      <c r="AYN85" s="126"/>
      <c r="AYO85" s="126"/>
      <c r="AYP85" s="126"/>
      <c r="AYQ85" s="126"/>
      <c r="AYR85" s="126"/>
      <c r="AYS85" s="126"/>
      <c r="AYT85" s="126"/>
      <c r="AYU85" s="126"/>
      <c r="AYV85" s="126"/>
      <c r="AYW85" s="126"/>
      <c r="AYX85" s="126"/>
      <c r="AYY85" s="126"/>
      <c r="AYZ85" s="126"/>
      <c r="AZA85" s="126"/>
      <c r="AZB85" s="126"/>
      <c r="AZC85" s="126"/>
      <c r="AZD85" s="126"/>
      <c r="AZE85" s="126"/>
      <c r="AZF85" s="126"/>
      <c r="AZG85" s="126"/>
      <c r="AZH85" s="126"/>
      <c r="AZI85" s="126"/>
      <c r="AZJ85" s="126"/>
      <c r="AZK85" s="126"/>
      <c r="AZL85" s="126"/>
      <c r="AZM85" s="126"/>
      <c r="AZN85" s="126"/>
      <c r="AZO85" s="126"/>
      <c r="AZP85" s="126"/>
      <c r="AZQ85" s="126"/>
      <c r="AZR85" s="126"/>
      <c r="AZS85" s="126"/>
      <c r="AZT85" s="126"/>
      <c r="AZU85" s="126"/>
      <c r="AZV85" s="126"/>
      <c r="AZW85" s="126"/>
      <c r="AZX85" s="126"/>
      <c r="AZY85" s="126"/>
      <c r="AZZ85" s="126"/>
      <c r="BAA85" s="126"/>
      <c r="BAB85" s="126"/>
      <c r="BAC85" s="126"/>
      <c r="BAD85" s="126"/>
      <c r="BAE85" s="126"/>
      <c r="BAF85" s="126"/>
      <c r="BAG85" s="126"/>
      <c r="BAH85" s="126"/>
      <c r="BAI85" s="126"/>
      <c r="BAJ85" s="126"/>
      <c r="BAK85" s="126"/>
      <c r="BAL85" s="126"/>
      <c r="BAM85" s="126"/>
      <c r="BAN85" s="126"/>
      <c r="BAO85" s="126"/>
      <c r="BAP85" s="126"/>
      <c r="BAQ85" s="126"/>
      <c r="BAR85" s="126"/>
      <c r="BAS85" s="126"/>
      <c r="BAT85" s="126"/>
      <c r="BAU85" s="126"/>
      <c r="BAV85" s="126"/>
      <c r="BAW85" s="126"/>
      <c r="BAX85" s="126"/>
      <c r="BAY85" s="126"/>
      <c r="BAZ85" s="126"/>
      <c r="BBA85" s="126"/>
      <c r="BBB85" s="126"/>
      <c r="BBC85" s="126"/>
      <c r="BBD85" s="126"/>
      <c r="BBE85" s="126"/>
      <c r="BBF85" s="126"/>
      <c r="BBG85" s="126"/>
      <c r="BBH85" s="126"/>
      <c r="BBI85" s="126"/>
      <c r="BBJ85" s="126"/>
      <c r="BBK85" s="126"/>
      <c r="BBL85" s="126"/>
      <c r="BBM85" s="126"/>
      <c r="BBN85" s="126"/>
      <c r="BBO85" s="126"/>
      <c r="BBP85" s="126"/>
      <c r="BBQ85" s="126"/>
      <c r="BBR85" s="126"/>
      <c r="BBS85" s="126"/>
      <c r="BBT85" s="126"/>
      <c r="BBU85" s="126"/>
      <c r="BBV85" s="126"/>
      <c r="BBW85" s="126"/>
      <c r="BBX85" s="126"/>
      <c r="BBY85" s="126"/>
      <c r="BBZ85" s="126"/>
      <c r="BCA85" s="126"/>
      <c r="BCB85" s="126"/>
      <c r="BCC85" s="126"/>
      <c r="BCD85" s="126"/>
      <c r="BCE85" s="126"/>
      <c r="BCF85" s="126"/>
      <c r="BCG85" s="126"/>
      <c r="BCH85" s="126"/>
      <c r="BCI85" s="126"/>
      <c r="BCJ85" s="126"/>
      <c r="BCK85" s="126"/>
      <c r="BCL85" s="126"/>
      <c r="BCM85" s="126"/>
      <c r="BCN85" s="126"/>
      <c r="BCO85" s="126"/>
      <c r="BCP85" s="126"/>
      <c r="BCQ85" s="126"/>
      <c r="BCR85" s="126"/>
      <c r="BCS85" s="126"/>
      <c r="BCT85" s="126"/>
      <c r="BCU85" s="126"/>
      <c r="BCV85" s="126"/>
      <c r="BCW85" s="126"/>
      <c r="BCX85" s="126"/>
      <c r="BCY85" s="126"/>
      <c r="BCZ85" s="126"/>
      <c r="BDA85" s="126"/>
      <c r="BDB85" s="126"/>
      <c r="BDC85" s="126"/>
      <c r="BDD85" s="126"/>
      <c r="BDE85" s="126"/>
      <c r="BDF85" s="126"/>
      <c r="BDG85" s="126"/>
      <c r="BDH85" s="126"/>
      <c r="BDI85" s="126"/>
      <c r="BDJ85" s="126"/>
      <c r="BDK85" s="126"/>
      <c r="BDL85" s="126"/>
      <c r="BDM85" s="126"/>
      <c r="BDN85" s="126"/>
      <c r="BDO85" s="126"/>
      <c r="BDP85" s="126"/>
      <c r="BDQ85" s="126"/>
      <c r="BDR85" s="126"/>
      <c r="BDS85" s="126"/>
      <c r="BDT85" s="126"/>
      <c r="BDU85" s="126"/>
      <c r="BDV85" s="126"/>
      <c r="BDW85" s="126"/>
      <c r="BDX85" s="126"/>
      <c r="BDY85" s="126"/>
      <c r="BDZ85" s="126"/>
      <c r="BEA85" s="126"/>
      <c r="BEB85" s="126"/>
      <c r="BEC85" s="126"/>
      <c r="BED85" s="126"/>
      <c r="BEE85" s="126"/>
      <c r="BEF85" s="126"/>
      <c r="BEG85" s="126"/>
      <c r="BEH85" s="126"/>
      <c r="BEI85" s="126"/>
      <c r="BEJ85" s="126"/>
      <c r="BEK85" s="126"/>
      <c r="BEL85" s="126"/>
      <c r="BEM85" s="126"/>
      <c r="BEN85" s="126"/>
      <c r="BEO85" s="126"/>
      <c r="BEP85" s="126"/>
      <c r="BEQ85" s="126"/>
      <c r="BER85" s="126"/>
      <c r="BES85" s="126"/>
      <c r="BET85" s="126"/>
      <c r="BEU85" s="126"/>
      <c r="BEV85" s="126"/>
      <c r="BEW85" s="126"/>
      <c r="BEX85" s="126"/>
      <c r="BEY85" s="126"/>
      <c r="BEZ85" s="126"/>
      <c r="BFA85" s="126"/>
      <c r="BFB85" s="126"/>
      <c r="BFC85" s="126"/>
      <c r="BFD85" s="126"/>
      <c r="BFE85" s="126"/>
      <c r="BFF85" s="126"/>
      <c r="BFG85" s="126"/>
      <c r="BFH85" s="126"/>
      <c r="BFI85" s="126"/>
      <c r="BFJ85" s="126"/>
      <c r="BFK85" s="126"/>
      <c r="BFL85" s="126"/>
      <c r="BFM85" s="126"/>
      <c r="BFN85" s="126"/>
      <c r="BFO85" s="126"/>
      <c r="BFP85" s="126"/>
      <c r="BFQ85" s="126"/>
      <c r="BFR85" s="126"/>
      <c r="BFS85" s="126"/>
      <c r="BFT85" s="126"/>
      <c r="BFU85" s="126"/>
      <c r="BFV85" s="126"/>
      <c r="BFW85" s="126"/>
      <c r="BFX85" s="126"/>
      <c r="BFY85" s="126"/>
      <c r="BFZ85" s="126"/>
      <c r="BGA85" s="126"/>
      <c r="BGB85" s="126"/>
      <c r="BGC85" s="126"/>
      <c r="BGD85" s="126"/>
      <c r="BGE85" s="126"/>
      <c r="BGF85" s="126"/>
      <c r="BGG85" s="126"/>
      <c r="BGH85" s="126"/>
      <c r="BGI85" s="126"/>
      <c r="BGJ85" s="126"/>
      <c r="BGK85" s="126"/>
      <c r="BGL85" s="126"/>
      <c r="BGM85" s="126"/>
      <c r="BGN85" s="126"/>
      <c r="BGO85" s="126"/>
      <c r="BGP85" s="126"/>
      <c r="BGQ85" s="126"/>
      <c r="BGR85" s="126"/>
      <c r="BGS85" s="126"/>
      <c r="BGT85" s="126"/>
      <c r="BGU85" s="126"/>
      <c r="BGV85" s="126"/>
      <c r="BGW85" s="126"/>
      <c r="BGX85" s="126"/>
      <c r="BGY85" s="126"/>
      <c r="BGZ85" s="126"/>
      <c r="BHA85" s="126"/>
      <c r="BHB85" s="126"/>
      <c r="BHC85" s="126"/>
      <c r="BHD85" s="126"/>
      <c r="BHE85" s="126"/>
      <c r="BHF85" s="126"/>
      <c r="BHG85" s="126"/>
      <c r="BHH85" s="126"/>
      <c r="BHI85" s="126"/>
      <c r="BHJ85" s="126"/>
      <c r="BHK85" s="126"/>
      <c r="BHL85" s="126"/>
      <c r="BHM85" s="126"/>
      <c r="BHN85" s="126"/>
      <c r="BHO85" s="126"/>
      <c r="BHP85" s="126"/>
      <c r="BHQ85" s="126"/>
      <c r="BHR85" s="126"/>
      <c r="BHS85" s="126"/>
      <c r="BHT85" s="126"/>
      <c r="BHU85" s="126"/>
      <c r="BHV85" s="126"/>
      <c r="BHW85" s="126"/>
      <c r="BHX85" s="126"/>
      <c r="BHY85" s="126"/>
      <c r="BHZ85" s="126"/>
      <c r="BIA85" s="126"/>
      <c r="BIB85" s="126"/>
      <c r="BIC85" s="126"/>
      <c r="BID85" s="126"/>
      <c r="BIE85" s="126"/>
      <c r="BIF85" s="126"/>
      <c r="BIG85" s="126"/>
      <c r="BIH85" s="126"/>
      <c r="BII85" s="126"/>
      <c r="BIJ85" s="126"/>
      <c r="BIK85" s="126"/>
      <c r="BIL85" s="126"/>
      <c r="BIM85" s="126"/>
      <c r="BIN85" s="126"/>
      <c r="BIO85" s="126"/>
      <c r="BIP85" s="126"/>
      <c r="BIQ85" s="126"/>
      <c r="BIR85" s="126"/>
      <c r="BIS85" s="126"/>
      <c r="BIT85" s="126"/>
      <c r="BIU85" s="126"/>
      <c r="BIV85" s="126"/>
      <c r="BIW85" s="126"/>
      <c r="BIX85" s="126"/>
      <c r="BIY85" s="126"/>
      <c r="BIZ85" s="126"/>
      <c r="BJA85" s="126"/>
      <c r="BJB85" s="126"/>
      <c r="BJC85" s="126"/>
      <c r="BJD85" s="126"/>
      <c r="BJE85" s="126"/>
      <c r="BJF85" s="126"/>
      <c r="BJG85" s="126"/>
      <c r="BJH85" s="126"/>
      <c r="BJI85" s="126"/>
      <c r="BJJ85" s="126"/>
      <c r="BJK85" s="126"/>
      <c r="BJL85" s="126"/>
      <c r="BJM85" s="126"/>
      <c r="BJN85" s="126"/>
      <c r="BJO85" s="126"/>
      <c r="BJP85" s="126"/>
      <c r="BJQ85" s="126"/>
      <c r="BJR85" s="126"/>
      <c r="BJS85" s="126"/>
      <c r="BJT85" s="126"/>
      <c r="BJU85" s="126"/>
      <c r="BJV85" s="126"/>
      <c r="BJW85" s="126"/>
      <c r="BJX85" s="126"/>
      <c r="BJY85" s="126"/>
      <c r="BJZ85" s="126"/>
      <c r="BKA85" s="126"/>
      <c r="BKB85" s="126"/>
      <c r="BKC85" s="126"/>
      <c r="BKD85" s="126"/>
      <c r="BKE85" s="126"/>
      <c r="BKF85" s="126"/>
      <c r="BKG85" s="126"/>
      <c r="BKH85" s="126"/>
      <c r="BKI85" s="126"/>
      <c r="BKJ85" s="126"/>
      <c r="BKK85" s="126"/>
      <c r="BKL85" s="126"/>
      <c r="BKM85" s="126"/>
      <c r="BKN85" s="126"/>
      <c r="BKO85" s="126"/>
      <c r="BKP85" s="126"/>
      <c r="BKQ85" s="126"/>
      <c r="BKR85" s="126"/>
      <c r="BKS85" s="126"/>
      <c r="BKT85" s="126"/>
      <c r="BKU85" s="126"/>
      <c r="BKV85" s="126"/>
      <c r="BKW85" s="126"/>
      <c r="BKX85" s="126"/>
      <c r="BKY85" s="126"/>
      <c r="BKZ85" s="126"/>
      <c r="BLA85" s="126"/>
      <c r="BLB85" s="126"/>
      <c r="BLC85" s="126"/>
      <c r="BLD85" s="126"/>
      <c r="BLE85" s="126"/>
      <c r="BLF85" s="126"/>
      <c r="BLG85" s="126"/>
      <c r="BLH85" s="126"/>
      <c r="BLI85" s="126"/>
      <c r="BLJ85" s="126"/>
      <c r="BLK85" s="126"/>
      <c r="BLL85" s="126"/>
      <c r="BLM85" s="126"/>
      <c r="BLN85" s="126"/>
      <c r="BLO85" s="126"/>
      <c r="BLP85" s="126"/>
      <c r="BLQ85" s="126"/>
      <c r="BLR85" s="126"/>
      <c r="BLS85" s="126"/>
      <c r="BLT85" s="126"/>
      <c r="BLU85" s="126"/>
      <c r="BLV85" s="126"/>
      <c r="BLW85" s="126"/>
      <c r="BLX85" s="126"/>
      <c r="BLY85" s="126"/>
      <c r="BLZ85" s="126"/>
      <c r="BMA85" s="126"/>
      <c r="BMB85" s="126"/>
      <c r="BMC85" s="126"/>
      <c r="BMD85" s="126"/>
      <c r="BME85" s="126"/>
      <c r="BMF85" s="126"/>
      <c r="BMG85" s="126"/>
      <c r="BMH85" s="126"/>
      <c r="BMI85" s="126"/>
      <c r="BMJ85" s="126"/>
      <c r="BMK85" s="126"/>
      <c r="BML85" s="126"/>
      <c r="BMM85" s="126"/>
      <c r="BMN85" s="126"/>
      <c r="BMO85" s="126"/>
      <c r="BMP85" s="126"/>
      <c r="BMQ85" s="126"/>
      <c r="BMR85" s="126"/>
      <c r="BMS85" s="126"/>
      <c r="BMT85" s="126"/>
      <c r="BMU85" s="126"/>
      <c r="BMV85" s="126"/>
      <c r="BMW85" s="126"/>
      <c r="BMX85" s="126"/>
      <c r="BMY85" s="126"/>
      <c r="BMZ85" s="126"/>
      <c r="BNA85" s="126"/>
      <c r="BNB85" s="126"/>
      <c r="BNC85" s="126"/>
      <c r="BND85" s="126"/>
      <c r="BNE85" s="126"/>
      <c r="BNF85" s="126"/>
      <c r="BNG85" s="126"/>
      <c r="BNH85" s="126"/>
      <c r="BNI85" s="126"/>
      <c r="BNJ85" s="126"/>
      <c r="BNK85" s="126"/>
      <c r="BNL85" s="126"/>
      <c r="BNM85" s="126"/>
      <c r="BNN85" s="126"/>
      <c r="BNO85" s="126"/>
      <c r="BNP85" s="126"/>
      <c r="BNQ85" s="126"/>
      <c r="BNR85" s="126"/>
      <c r="BNS85" s="126"/>
      <c r="BNT85" s="126"/>
      <c r="BNU85" s="126"/>
      <c r="BNV85" s="126"/>
      <c r="BNW85" s="126"/>
      <c r="BNX85" s="126"/>
      <c r="BNY85" s="126"/>
      <c r="BNZ85" s="126"/>
      <c r="BOA85" s="126"/>
      <c r="BOB85" s="126"/>
      <c r="BOC85" s="126"/>
      <c r="BOD85" s="126"/>
      <c r="BOE85" s="126"/>
      <c r="BOF85" s="126"/>
      <c r="BOG85" s="126"/>
      <c r="BOH85" s="126"/>
      <c r="BOI85" s="126"/>
      <c r="BOJ85" s="126"/>
      <c r="BOK85" s="126"/>
      <c r="BOL85" s="126"/>
      <c r="BOM85" s="126"/>
      <c r="BON85" s="126"/>
      <c r="BOO85" s="126"/>
      <c r="BOP85" s="126"/>
      <c r="BOQ85" s="126"/>
      <c r="BOR85" s="126"/>
      <c r="BOS85" s="126"/>
      <c r="BOT85" s="126"/>
      <c r="BOU85" s="126"/>
      <c r="BOV85" s="126"/>
      <c r="BOW85" s="126"/>
      <c r="BOX85" s="126"/>
      <c r="BOY85" s="126"/>
      <c r="BOZ85" s="126"/>
      <c r="BPA85" s="126"/>
      <c r="BPB85" s="126"/>
      <c r="BPC85" s="126"/>
      <c r="BPD85" s="126"/>
      <c r="BPE85" s="126"/>
      <c r="BPF85" s="126"/>
      <c r="BPG85" s="126"/>
      <c r="BPH85" s="126"/>
      <c r="BPI85" s="126"/>
      <c r="BPJ85" s="126"/>
      <c r="BPK85" s="126"/>
      <c r="BPL85" s="126"/>
      <c r="BPM85" s="126"/>
      <c r="BPN85" s="126"/>
      <c r="BPO85" s="126"/>
      <c r="BPP85" s="126"/>
      <c r="BPQ85" s="126"/>
      <c r="BPR85" s="126"/>
      <c r="BPS85" s="126"/>
      <c r="BPT85" s="126"/>
      <c r="BPU85" s="126"/>
      <c r="BPV85" s="126"/>
      <c r="BPW85" s="126"/>
      <c r="BPX85" s="126"/>
      <c r="BPY85" s="126"/>
      <c r="BPZ85" s="126"/>
      <c r="BQA85" s="126"/>
      <c r="BQB85" s="126"/>
      <c r="BQC85" s="126"/>
      <c r="BQD85" s="126"/>
      <c r="BQE85" s="126"/>
      <c r="BQF85" s="126"/>
      <c r="BQG85" s="126"/>
      <c r="BQH85" s="126"/>
      <c r="BQI85" s="126"/>
      <c r="BQJ85" s="126"/>
      <c r="BQK85" s="126"/>
      <c r="BQL85" s="126"/>
      <c r="BQM85" s="126"/>
      <c r="BQN85" s="126"/>
      <c r="BQO85" s="126"/>
      <c r="BQP85" s="126"/>
      <c r="BQQ85" s="126"/>
      <c r="BQR85" s="126"/>
      <c r="BQS85" s="126"/>
      <c r="BQT85" s="126"/>
      <c r="BQU85" s="126"/>
      <c r="BQV85" s="126"/>
      <c r="BQW85" s="126"/>
      <c r="BQX85" s="126"/>
      <c r="BQY85" s="126"/>
      <c r="BQZ85" s="126"/>
      <c r="BRA85" s="126"/>
      <c r="BRB85" s="126"/>
      <c r="BRC85" s="126"/>
      <c r="BRD85" s="126"/>
      <c r="BRE85" s="126"/>
      <c r="BRF85" s="126"/>
      <c r="BRG85" s="126"/>
      <c r="BRH85" s="126"/>
      <c r="BRI85" s="126"/>
      <c r="BRJ85" s="126"/>
      <c r="BRK85" s="126"/>
      <c r="BRL85" s="126"/>
      <c r="BRM85" s="126"/>
      <c r="BRN85" s="126"/>
      <c r="BRO85" s="126"/>
      <c r="BRP85" s="126"/>
      <c r="BRQ85" s="126"/>
      <c r="BRR85" s="126"/>
      <c r="BRS85" s="126"/>
      <c r="BRT85" s="126"/>
      <c r="BRU85" s="126"/>
      <c r="BRV85" s="126"/>
      <c r="BRW85" s="126"/>
      <c r="BRX85" s="126"/>
      <c r="BRY85" s="126"/>
      <c r="BRZ85" s="126"/>
      <c r="BSA85" s="126"/>
      <c r="BSB85" s="126"/>
      <c r="BSC85" s="126"/>
      <c r="BSD85" s="126"/>
      <c r="BSE85" s="126"/>
      <c r="BSF85" s="126"/>
      <c r="BSG85" s="126"/>
      <c r="BSH85" s="126"/>
      <c r="BSI85" s="126"/>
      <c r="BSJ85" s="126"/>
      <c r="BSK85" s="126"/>
      <c r="BSL85" s="126"/>
      <c r="BSM85" s="126"/>
      <c r="BSN85" s="126"/>
      <c r="BSO85" s="126"/>
      <c r="BSP85" s="126"/>
      <c r="BSQ85" s="126"/>
      <c r="BSR85" s="126"/>
      <c r="BSS85" s="126"/>
      <c r="BST85" s="126"/>
      <c r="BSU85" s="126"/>
      <c r="BSV85" s="126"/>
      <c r="BSW85" s="126"/>
      <c r="BSX85" s="126"/>
      <c r="BSY85" s="126"/>
      <c r="BSZ85" s="126"/>
      <c r="BTA85" s="126"/>
      <c r="BTB85" s="126"/>
      <c r="BTC85" s="126"/>
      <c r="BTD85" s="126"/>
      <c r="BTE85" s="126"/>
      <c r="BTF85" s="126"/>
      <c r="BTG85" s="126"/>
      <c r="BTH85" s="126"/>
      <c r="BTI85" s="126"/>
      <c r="BTJ85" s="126"/>
      <c r="BTK85" s="126"/>
      <c r="BTL85" s="126"/>
      <c r="BTM85" s="126"/>
      <c r="BTN85" s="126"/>
      <c r="BTO85" s="126"/>
      <c r="BTP85" s="126"/>
      <c r="BTQ85" s="126"/>
      <c r="BTR85" s="126"/>
      <c r="BTS85" s="126"/>
      <c r="BTT85" s="126"/>
      <c r="BTU85" s="126"/>
      <c r="BTV85" s="126"/>
      <c r="BTW85" s="126"/>
      <c r="BTX85" s="126"/>
      <c r="BTY85" s="126"/>
      <c r="BTZ85" s="126"/>
      <c r="BUA85" s="126"/>
      <c r="BUB85" s="126"/>
      <c r="BUC85" s="126"/>
      <c r="BUD85" s="126"/>
      <c r="BUE85" s="126"/>
      <c r="BUF85" s="126"/>
      <c r="BUG85" s="126"/>
      <c r="BUH85" s="126"/>
      <c r="BUI85" s="126"/>
      <c r="BUJ85" s="126"/>
      <c r="BUK85" s="126"/>
      <c r="BUL85" s="126"/>
      <c r="BUM85" s="126"/>
      <c r="BUN85" s="126"/>
      <c r="BUO85" s="126"/>
      <c r="BUP85" s="126"/>
      <c r="BUQ85" s="126"/>
      <c r="BUR85" s="126"/>
      <c r="BUS85" s="126"/>
      <c r="BUT85" s="126"/>
      <c r="BUU85" s="126"/>
      <c r="BUV85" s="126"/>
      <c r="BUW85" s="126"/>
      <c r="BUX85" s="126"/>
      <c r="BUY85" s="126"/>
      <c r="BUZ85" s="126"/>
      <c r="BVA85" s="126"/>
      <c r="BVB85" s="126"/>
      <c r="BVC85" s="126"/>
      <c r="BVD85" s="126"/>
      <c r="BVE85" s="126"/>
      <c r="BVF85" s="126"/>
      <c r="BVG85" s="126"/>
      <c r="BVH85" s="126"/>
      <c r="BVI85" s="126"/>
      <c r="BVJ85" s="126"/>
      <c r="BVK85" s="126"/>
      <c r="BVL85" s="126"/>
      <c r="BVM85" s="126"/>
      <c r="BVN85" s="126"/>
      <c r="BVO85" s="126"/>
      <c r="BVP85" s="126"/>
      <c r="BVQ85" s="126"/>
      <c r="BVR85" s="126"/>
      <c r="BVS85" s="126"/>
      <c r="BVT85" s="126"/>
      <c r="BVU85" s="126"/>
      <c r="BVV85" s="126"/>
      <c r="BVW85" s="126"/>
      <c r="BVX85" s="126"/>
      <c r="BVY85" s="126"/>
      <c r="BVZ85" s="126"/>
      <c r="BWA85" s="126"/>
      <c r="BWB85" s="126"/>
      <c r="BWC85" s="126"/>
      <c r="BWD85" s="126"/>
      <c r="BWE85" s="126"/>
      <c r="BWF85" s="126"/>
      <c r="BWG85" s="126"/>
      <c r="BWH85" s="126"/>
      <c r="BWI85" s="126"/>
      <c r="BWJ85" s="126"/>
      <c r="BWK85" s="126"/>
      <c r="BWL85" s="126"/>
      <c r="BWM85" s="126"/>
      <c r="BWN85" s="126"/>
      <c r="BWO85" s="126"/>
      <c r="BWP85" s="126"/>
      <c r="BWQ85" s="126"/>
      <c r="BWR85" s="126"/>
      <c r="BWS85" s="126"/>
      <c r="BWT85" s="126"/>
      <c r="BWU85" s="126"/>
      <c r="BWV85" s="126"/>
      <c r="BWW85" s="126"/>
      <c r="BWX85" s="126"/>
      <c r="BWY85" s="126"/>
      <c r="BWZ85" s="126"/>
      <c r="BXA85" s="126"/>
      <c r="BXB85" s="126"/>
      <c r="BXC85" s="126"/>
      <c r="BXD85" s="126"/>
      <c r="BXE85" s="126"/>
      <c r="BXF85" s="126"/>
      <c r="BXG85" s="126"/>
      <c r="BXH85" s="126"/>
      <c r="BXI85" s="126"/>
      <c r="BXJ85" s="126"/>
      <c r="BXK85" s="126"/>
      <c r="BXL85" s="126"/>
      <c r="BXM85" s="126"/>
      <c r="BXN85" s="126"/>
      <c r="BXO85" s="126"/>
      <c r="BXP85" s="126"/>
      <c r="BXQ85" s="126"/>
      <c r="BXR85" s="126"/>
      <c r="BXS85" s="126"/>
      <c r="BXT85" s="126"/>
      <c r="BXU85" s="126"/>
      <c r="BXV85" s="126"/>
      <c r="BXW85" s="126"/>
      <c r="BXX85" s="126"/>
      <c r="BXY85" s="126"/>
      <c r="BXZ85" s="126"/>
      <c r="BYA85" s="126"/>
      <c r="BYB85" s="126"/>
      <c r="BYC85" s="126"/>
      <c r="BYD85" s="126"/>
      <c r="BYE85" s="126"/>
      <c r="BYF85" s="126"/>
      <c r="BYG85" s="126"/>
      <c r="BYH85" s="126"/>
      <c r="BYI85" s="126"/>
      <c r="BYJ85" s="126"/>
      <c r="BYK85" s="126"/>
      <c r="BYL85" s="126"/>
      <c r="BYM85" s="126"/>
      <c r="BYN85" s="126"/>
      <c r="BYO85" s="126"/>
      <c r="BYP85" s="126"/>
      <c r="BYQ85" s="126"/>
      <c r="BYR85" s="126"/>
      <c r="BYS85" s="126"/>
      <c r="BYT85" s="126"/>
      <c r="BYU85" s="126"/>
      <c r="BYV85" s="126"/>
      <c r="BYW85" s="126"/>
      <c r="BYX85" s="126"/>
      <c r="BYY85" s="126"/>
      <c r="BYZ85" s="126"/>
      <c r="BZA85" s="126"/>
      <c r="BZB85" s="126"/>
      <c r="BZC85" s="126"/>
      <c r="BZD85" s="126"/>
      <c r="BZE85" s="126"/>
      <c r="BZF85" s="126"/>
      <c r="BZG85" s="126"/>
      <c r="BZH85" s="126"/>
      <c r="BZI85" s="126"/>
      <c r="BZJ85" s="126"/>
      <c r="BZK85" s="126"/>
      <c r="BZL85" s="126"/>
      <c r="BZM85" s="126"/>
      <c r="BZN85" s="126"/>
      <c r="BZO85" s="126"/>
      <c r="BZP85" s="126"/>
      <c r="BZQ85" s="126"/>
      <c r="BZR85" s="126"/>
      <c r="BZS85" s="126"/>
      <c r="BZT85" s="126"/>
      <c r="BZU85" s="126"/>
      <c r="BZV85" s="126"/>
      <c r="BZW85" s="126"/>
      <c r="BZX85" s="126"/>
      <c r="BZY85" s="126"/>
      <c r="BZZ85" s="126"/>
      <c r="CAA85" s="126"/>
      <c r="CAB85" s="126"/>
      <c r="CAC85" s="126"/>
      <c r="CAD85" s="126"/>
      <c r="CAE85" s="126"/>
      <c r="CAF85" s="126"/>
      <c r="CAG85" s="126"/>
      <c r="CAH85" s="126"/>
      <c r="CAI85" s="126"/>
      <c r="CAJ85" s="126"/>
      <c r="CAK85" s="126"/>
      <c r="CAL85" s="126"/>
      <c r="CAM85" s="126"/>
      <c r="CAN85" s="126"/>
      <c r="CAO85" s="126"/>
      <c r="CAP85" s="126"/>
      <c r="CAQ85" s="126"/>
      <c r="CAR85" s="126"/>
      <c r="CAS85" s="126"/>
      <c r="CAT85" s="126"/>
      <c r="CAU85" s="126"/>
      <c r="CAV85" s="126"/>
      <c r="CAW85" s="126"/>
      <c r="CAX85" s="126"/>
      <c r="CAY85" s="126"/>
      <c r="CAZ85" s="126"/>
      <c r="CBA85" s="126"/>
      <c r="CBB85" s="126"/>
      <c r="CBC85" s="126"/>
      <c r="CBD85" s="126"/>
      <c r="CBE85" s="126"/>
      <c r="CBF85" s="126"/>
      <c r="CBG85" s="126"/>
      <c r="CBH85" s="126"/>
      <c r="CBI85" s="126"/>
      <c r="CBJ85" s="126"/>
      <c r="CBK85" s="126"/>
      <c r="CBL85" s="126"/>
      <c r="CBM85" s="126"/>
      <c r="CBN85" s="126"/>
      <c r="CBO85" s="126"/>
      <c r="CBP85" s="126"/>
      <c r="CBQ85" s="126"/>
      <c r="CBR85" s="126"/>
      <c r="CBS85" s="126"/>
      <c r="CBT85" s="126"/>
      <c r="CBU85" s="126"/>
      <c r="CBV85" s="126"/>
      <c r="CBW85" s="126"/>
      <c r="CBX85" s="126"/>
      <c r="CBY85" s="126"/>
      <c r="CBZ85" s="126"/>
      <c r="CCA85" s="126"/>
      <c r="CCB85" s="126"/>
      <c r="CCC85" s="126"/>
      <c r="CCD85" s="126"/>
      <c r="CCE85" s="126"/>
      <c r="CCF85" s="126"/>
      <c r="CCG85" s="126"/>
      <c r="CCH85" s="126"/>
      <c r="CCI85" s="126"/>
      <c r="CCJ85" s="126"/>
      <c r="CCK85" s="126"/>
      <c r="CCL85" s="126"/>
      <c r="CCM85" s="126"/>
      <c r="CCN85" s="126"/>
      <c r="CCO85" s="126"/>
      <c r="CCP85" s="126"/>
      <c r="CCQ85" s="126"/>
      <c r="CCR85" s="126"/>
      <c r="CCS85" s="126"/>
      <c r="CCT85" s="126"/>
      <c r="CCU85" s="126"/>
      <c r="CCV85" s="126"/>
      <c r="CCW85" s="126"/>
      <c r="CCX85" s="126"/>
      <c r="CCY85" s="126"/>
      <c r="CCZ85" s="126"/>
      <c r="CDA85" s="126"/>
      <c r="CDB85" s="126"/>
      <c r="CDC85" s="126"/>
      <c r="CDD85" s="126"/>
      <c r="CDE85" s="126"/>
      <c r="CDF85" s="126"/>
      <c r="CDG85" s="126"/>
      <c r="CDH85" s="126"/>
      <c r="CDI85" s="126"/>
      <c r="CDJ85" s="126"/>
      <c r="CDK85" s="126"/>
      <c r="CDL85" s="126"/>
      <c r="CDM85" s="126"/>
      <c r="CDN85" s="126"/>
      <c r="CDO85" s="126"/>
      <c r="CDP85" s="126"/>
      <c r="CDQ85" s="126"/>
      <c r="CDR85" s="126"/>
      <c r="CDS85" s="126"/>
      <c r="CDT85" s="126"/>
      <c r="CDU85" s="126"/>
      <c r="CDV85" s="126"/>
      <c r="CDW85" s="126"/>
      <c r="CDX85" s="126"/>
      <c r="CDY85" s="126"/>
      <c r="CDZ85" s="126"/>
      <c r="CEA85" s="126"/>
      <c r="CEB85" s="126"/>
      <c r="CEC85" s="126"/>
      <c r="CED85" s="126"/>
      <c r="CEE85" s="126"/>
      <c r="CEF85" s="126"/>
      <c r="CEG85" s="126"/>
      <c r="CEH85" s="126"/>
      <c r="CEI85" s="126"/>
      <c r="CEJ85" s="126"/>
      <c r="CEK85" s="126"/>
      <c r="CEL85" s="126"/>
      <c r="CEM85" s="126"/>
      <c r="CEN85" s="126"/>
      <c r="CEO85" s="126"/>
      <c r="CEP85" s="126"/>
      <c r="CEQ85" s="126"/>
      <c r="CER85" s="126"/>
      <c r="CES85" s="126"/>
      <c r="CET85" s="126"/>
      <c r="CEU85" s="126"/>
      <c r="CEV85" s="126"/>
      <c r="CEW85" s="126"/>
      <c r="CEX85" s="126"/>
      <c r="CEY85" s="126"/>
      <c r="CEZ85" s="126"/>
      <c r="CFA85" s="126"/>
      <c r="CFB85" s="126"/>
      <c r="CFC85" s="126"/>
      <c r="CFD85" s="126"/>
      <c r="CFE85" s="126"/>
      <c r="CFF85" s="126"/>
      <c r="CFG85" s="126"/>
      <c r="CFH85" s="126"/>
      <c r="CFI85" s="126"/>
      <c r="CFJ85" s="126"/>
      <c r="CFK85" s="126"/>
      <c r="CFL85" s="126"/>
      <c r="CFM85" s="126"/>
      <c r="CFN85" s="126"/>
      <c r="CFO85" s="126"/>
      <c r="CFP85" s="126"/>
      <c r="CFQ85" s="126"/>
      <c r="CFR85" s="126"/>
      <c r="CFS85" s="126"/>
      <c r="CFT85" s="126"/>
      <c r="CFU85" s="126"/>
      <c r="CFV85" s="126"/>
      <c r="CFW85" s="126"/>
      <c r="CFX85" s="126"/>
      <c r="CFY85" s="126"/>
      <c r="CFZ85" s="126"/>
      <c r="CGA85" s="126"/>
      <c r="CGB85" s="126"/>
      <c r="CGC85" s="126"/>
      <c r="CGD85" s="126"/>
      <c r="CGE85" s="126"/>
      <c r="CGF85" s="126"/>
      <c r="CGG85" s="126"/>
      <c r="CGH85" s="126"/>
      <c r="CGI85" s="126"/>
      <c r="CGJ85" s="126"/>
      <c r="CGK85" s="126"/>
      <c r="CGL85" s="126"/>
      <c r="CGM85" s="126"/>
      <c r="CGN85" s="126"/>
      <c r="CGO85" s="126"/>
      <c r="CGP85" s="126"/>
      <c r="CGQ85" s="126"/>
      <c r="CGR85" s="126"/>
      <c r="CGS85" s="126"/>
      <c r="CGT85" s="126"/>
      <c r="CGU85" s="126"/>
      <c r="CGV85" s="126"/>
      <c r="CGW85" s="126"/>
      <c r="CGX85" s="126"/>
      <c r="CGY85" s="126"/>
      <c r="CGZ85" s="126"/>
      <c r="CHA85" s="126"/>
      <c r="CHB85" s="126"/>
      <c r="CHC85" s="126"/>
      <c r="CHD85" s="126"/>
      <c r="CHE85" s="126"/>
      <c r="CHF85" s="126"/>
      <c r="CHG85" s="126"/>
      <c r="CHH85" s="126"/>
      <c r="CHI85" s="126"/>
      <c r="CHJ85" s="126"/>
      <c r="CHK85" s="126"/>
      <c r="CHL85" s="126"/>
      <c r="CHM85" s="126"/>
      <c r="CHN85" s="126"/>
      <c r="CHO85" s="126"/>
      <c r="CHP85" s="126"/>
      <c r="CHQ85" s="126"/>
      <c r="CHR85" s="126"/>
      <c r="CHS85" s="126"/>
      <c r="CHT85" s="126"/>
      <c r="CHU85" s="126"/>
      <c r="CHV85" s="126"/>
      <c r="CHW85" s="126"/>
      <c r="CHX85" s="126"/>
      <c r="CHY85" s="126"/>
      <c r="CHZ85" s="126"/>
      <c r="CIA85" s="126"/>
      <c r="CIB85" s="126"/>
      <c r="CIC85" s="126"/>
      <c r="CID85" s="126"/>
      <c r="CIE85" s="126"/>
      <c r="CIF85" s="126"/>
      <c r="CIG85" s="126"/>
      <c r="CIH85" s="126"/>
      <c r="CII85" s="126"/>
      <c r="CIJ85" s="126"/>
      <c r="CIK85" s="126"/>
      <c r="CIL85" s="126"/>
      <c r="CIM85" s="126"/>
      <c r="CIN85" s="126"/>
      <c r="CIO85" s="126"/>
      <c r="CIP85" s="126"/>
      <c r="CIQ85" s="126"/>
      <c r="CIR85" s="126"/>
      <c r="CIS85" s="126"/>
      <c r="CIT85" s="126"/>
      <c r="CIU85" s="126"/>
      <c r="CIV85" s="126"/>
      <c r="CIW85" s="126"/>
      <c r="CIX85" s="126"/>
      <c r="CIY85" s="126"/>
      <c r="CIZ85" s="126"/>
      <c r="CJA85" s="126"/>
      <c r="CJB85" s="126"/>
      <c r="CJC85" s="126"/>
      <c r="CJD85" s="126"/>
      <c r="CJE85" s="126"/>
      <c r="CJF85" s="126"/>
      <c r="CJG85" s="126"/>
      <c r="CJH85" s="126"/>
      <c r="CJI85" s="126"/>
      <c r="CJJ85" s="126"/>
      <c r="CJK85" s="126"/>
      <c r="CJL85" s="126"/>
      <c r="CJM85" s="126"/>
      <c r="CJN85" s="126"/>
      <c r="CJO85" s="126"/>
      <c r="CJP85" s="126"/>
      <c r="CJQ85" s="126"/>
      <c r="CJR85" s="126"/>
      <c r="CJS85" s="126"/>
      <c r="CJT85" s="126"/>
      <c r="CJU85" s="126"/>
      <c r="CJV85" s="126"/>
      <c r="CJW85" s="126"/>
      <c r="CJX85" s="126"/>
      <c r="CJY85" s="126"/>
      <c r="CJZ85" s="126"/>
      <c r="CKA85" s="126"/>
      <c r="CKB85" s="126"/>
      <c r="CKC85" s="126"/>
      <c r="CKD85" s="126"/>
      <c r="CKE85" s="126"/>
      <c r="CKF85" s="126"/>
      <c r="CKG85" s="126"/>
      <c r="CKH85" s="126"/>
      <c r="CKI85" s="126"/>
      <c r="CKJ85" s="126"/>
      <c r="CKK85" s="126"/>
      <c r="CKL85" s="126"/>
      <c r="CKM85" s="126"/>
      <c r="CKN85" s="126"/>
      <c r="CKO85" s="126"/>
      <c r="CKP85" s="126"/>
      <c r="CKQ85" s="126"/>
      <c r="CKR85" s="126"/>
      <c r="CKS85" s="126"/>
      <c r="CKT85" s="126"/>
      <c r="CKU85" s="126"/>
      <c r="CKV85" s="126"/>
      <c r="CKW85" s="126"/>
      <c r="CKX85" s="126"/>
      <c r="CKY85" s="126"/>
      <c r="CKZ85" s="126"/>
      <c r="CLA85" s="126"/>
      <c r="CLB85" s="126"/>
      <c r="CLC85" s="126"/>
      <c r="CLD85" s="126"/>
      <c r="CLE85" s="126"/>
      <c r="CLF85" s="126"/>
      <c r="CLG85" s="126"/>
      <c r="CLH85" s="126"/>
      <c r="CLI85" s="126"/>
      <c r="CLJ85" s="126"/>
      <c r="CLK85" s="126"/>
      <c r="CLL85" s="126"/>
      <c r="CLM85" s="126"/>
      <c r="CLN85" s="126"/>
      <c r="CLO85" s="126"/>
      <c r="CLP85" s="126"/>
      <c r="CLQ85" s="126"/>
      <c r="CLR85" s="126"/>
      <c r="CLS85" s="126"/>
      <c r="CLT85" s="126"/>
      <c r="CLU85" s="126"/>
      <c r="CLV85" s="126"/>
      <c r="CLW85" s="126"/>
      <c r="CLX85" s="126"/>
      <c r="CLY85" s="126"/>
      <c r="CLZ85" s="126"/>
      <c r="CMA85" s="126"/>
      <c r="CMB85" s="126"/>
      <c r="CMC85" s="126"/>
      <c r="CMD85" s="126"/>
      <c r="CME85" s="126"/>
      <c r="CMF85" s="126"/>
      <c r="CMG85" s="126"/>
      <c r="CMH85" s="126"/>
      <c r="CMI85" s="126"/>
      <c r="CMJ85" s="126"/>
      <c r="CMK85" s="126"/>
      <c r="CML85" s="126"/>
      <c r="CMM85" s="126"/>
      <c r="CMN85" s="126"/>
      <c r="CMO85" s="126"/>
      <c r="CMP85" s="126"/>
      <c r="CMQ85" s="126"/>
      <c r="CMR85" s="126"/>
      <c r="CMS85" s="126"/>
      <c r="CMT85" s="126"/>
      <c r="CMU85" s="126"/>
      <c r="CMV85" s="126"/>
      <c r="CMW85" s="126"/>
      <c r="CMX85" s="126"/>
      <c r="CMY85" s="126"/>
      <c r="CMZ85" s="126"/>
      <c r="CNA85" s="126"/>
      <c r="CNB85" s="126"/>
      <c r="CNC85" s="126"/>
      <c r="CND85" s="126"/>
      <c r="CNE85" s="126"/>
      <c r="CNF85" s="126"/>
      <c r="CNG85" s="126"/>
      <c r="CNH85" s="126"/>
      <c r="CNI85" s="126"/>
      <c r="CNJ85" s="126"/>
      <c r="CNK85" s="126"/>
      <c r="CNL85" s="126"/>
      <c r="CNM85" s="126"/>
      <c r="CNN85" s="126"/>
      <c r="CNO85" s="126"/>
      <c r="CNP85" s="126"/>
      <c r="CNQ85" s="126"/>
      <c r="CNR85" s="126"/>
      <c r="CNS85" s="126"/>
      <c r="CNT85" s="126"/>
      <c r="CNU85" s="126"/>
      <c r="CNV85" s="126"/>
      <c r="CNW85" s="126"/>
      <c r="CNX85" s="126"/>
      <c r="CNY85" s="126"/>
      <c r="CNZ85" s="126"/>
      <c r="COA85" s="126"/>
      <c r="COB85" s="126"/>
      <c r="COC85" s="126"/>
      <c r="COD85" s="126"/>
      <c r="COE85" s="126"/>
      <c r="COF85" s="126"/>
      <c r="COG85" s="126"/>
      <c r="COH85" s="126"/>
      <c r="COI85" s="126"/>
      <c r="COJ85" s="126"/>
      <c r="COK85" s="126"/>
      <c r="COL85" s="126"/>
      <c r="COM85" s="126"/>
      <c r="CON85" s="126"/>
      <c r="COO85" s="126"/>
      <c r="COP85" s="126"/>
      <c r="COQ85" s="126"/>
      <c r="COR85" s="126"/>
      <c r="COS85" s="126"/>
      <c r="COT85" s="126"/>
      <c r="COU85" s="126"/>
      <c r="COV85" s="126"/>
      <c r="COW85" s="126"/>
      <c r="COX85" s="126"/>
      <c r="COY85" s="126"/>
      <c r="COZ85" s="126"/>
      <c r="CPA85" s="126"/>
      <c r="CPB85" s="126"/>
      <c r="CPC85" s="126"/>
      <c r="CPD85" s="126"/>
      <c r="CPE85" s="126"/>
      <c r="CPF85" s="126"/>
      <c r="CPG85" s="126"/>
      <c r="CPH85" s="126"/>
      <c r="CPI85" s="126"/>
      <c r="CPJ85" s="126"/>
      <c r="CPK85" s="126"/>
      <c r="CPL85" s="126"/>
      <c r="CPM85" s="126"/>
      <c r="CPN85" s="126"/>
      <c r="CPO85" s="126"/>
      <c r="CPP85" s="126"/>
      <c r="CPQ85" s="126"/>
      <c r="CPR85" s="126"/>
      <c r="CPS85" s="126"/>
      <c r="CPT85" s="126"/>
      <c r="CPU85" s="126"/>
      <c r="CPV85" s="126"/>
      <c r="CPW85" s="126"/>
      <c r="CPX85" s="126"/>
      <c r="CPY85" s="126"/>
      <c r="CPZ85" s="126"/>
      <c r="CQA85" s="126"/>
      <c r="CQB85" s="126"/>
      <c r="CQC85" s="126"/>
      <c r="CQD85" s="126"/>
      <c r="CQE85" s="126"/>
      <c r="CQF85" s="126"/>
      <c r="CQG85" s="126"/>
      <c r="CQH85" s="126"/>
      <c r="CQI85" s="126"/>
      <c r="CQJ85" s="126"/>
      <c r="CQK85" s="126"/>
      <c r="CQL85" s="126"/>
      <c r="CQM85" s="126"/>
      <c r="CQN85" s="126"/>
      <c r="CQO85" s="126"/>
      <c r="CQP85" s="126"/>
      <c r="CQQ85" s="126"/>
      <c r="CQR85" s="126"/>
      <c r="CQS85" s="126"/>
      <c r="CQT85" s="126"/>
      <c r="CQU85" s="126"/>
      <c r="CQV85" s="126"/>
      <c r="CQW85" s="126"/>
      <c r="CQX85" s="126"/>
      <c r="CQY85" s="126"/>
      <c r="CQZ85" s="126"/>
      <c r="CRA85" s="126"/>
      <c r="CRB85" s="126"/>
      <c r="CRC85" s="126"/>
      <c r="CRD85" s="126"/>
      <c r="CRE85" s="126"/>
      <c r="CRF85" s="126"/>
      <c r="CRG85" s="126"/>
      <c r="CRH85" s="126"/>
      <c r="CRI85" s="126"/>
      <c r="CRJ85" s="126"/>
      <c r="CRK85" s="126"/>
      <c r="CRL85" s="126"/>
      <c r="CRM85" s="126"/>
      <c r="CRN85" s="126"/>
      <c r="CRO85" s="126"/>
      <c r="CRP85" s="126"/>
      <c r="CRQ85" s="126"/>
      <c r="CRR85" s="126"/>
      <c r="CRS85" s="126"/>
      <c r="CRT85" s="126"/>
      <c r="CRU85" s="126"/>
      <c r="CRV85" s="126"/>
      <c r="CRW85" s="126"/>
      <c r="CRX85" s="126"/>
      <c r="CRY85" s="126"/>
      <c r="CRZ85" s="126"/>
      <c r="CSA85" s="126"/>
      <c r="CSB85" s="126"/>
      <c r="CSC85" s="126"/>
      <c r="CSD85" s="126"/>
      <c r="CSE85" s="126"/>
      <c r="CSF85" s="126"/>
      <c r="CSG85" s="126"/>
      <c r="CSH85" s="126"/>
      <c r="CSI85" s="126"/>
      <c r="CSJ85" s="126"/>
      <c r="CSK85" s="126"/>
      <c r="CSL85" s="126"/>
      <c r="CSM85" s="126"/>
      <c r="CSN85" s="126"/>
      <c r="CSO85" s="126"/>
      <c r="CSP85" s="126"/>
      <c r="CSQ85" s="126"/>
      <c r="CSR85" s="126"/>
      <c r="CSS85" s="126"/>
      <c r="CST85" s="126"/>
      <c r="CSU85" s="126"/>
      <c r="CSV85" s="126"/>
      <c r="CSW85" s="126"/>
      <c r="CSX85" s="126"/>
      <c r="CSY85" s="126"/>
      <c r="CSZ85" s="126"/>
      <c r="CTA85" s="126"/>
      <c r="CTB85" s="126"/>
      <c r="CTC85" s="126"/>
      <c r="CTD85" s="126"/>
      <c r="CTE85" s="126"/>
      <c r="CTF85" s="126"/>
      <c r="CTG85" s="126"/>
      <c r="CTH85" s="126"/>
      <c r="CTI85" s="126"/>
      <c r="CTJ85" s="126"/>
      <c r="CTK85" s="126"/>
      <c r="CTL85" s="126"/>
      <c r="CTM85" s="126"/>
      <c r="CTN85" s="126"/>
      <c r="CTO85" s="126"/>
      <c r="CTP85" s="126"/>
      <c r="CTQ85" s="126"/>
      <c r="CTR85" s="126"/>
      <c r="CTS85" s="126"/>
      <c r="CTT85" s="126"/>
      <c r="CTU85" s="126"/>
      <c r="CTV85" s="126"/>
      <c r="CTW85" s="126"/>
      <c r="CTX85" s="126"/>
      <c r="CTY85" s="126"/>
      <c r="CTZ85" s="126"/>
      <c r="CUA85" s="126"/>
      <c r="CUB85" s="126"/>
      <c r="CUC85" s="126"/>
      <c r="CUD85" s="126"/>
      <c r="CUE85" s="126"/>
      <c r="CUF85" s="126"/>
      <c r="CUG85" s="126"/>
      <c r="CUH85" s="126"/>
      <c r="CUI85" s="126"/>
      <c r="CUJ85" s="126"/>
      <c r="CUK85" s="126"/>
      <c r="CUL85" s="126"/>
      <c r="CUM85" s="126"/>
      <c r="CUN85" s="126"/>
      <c r="CUO85" s="126"/>
      <c r="CUP85" s="126"/>
      <c r="CUQ85" s="126"/>
      <c r="CUR85" s="126"/>
      <c r="CUS85" s="126"/>
      <c r="CUT85" s="126"/>
      <c r="CUU85" s="126"/>
      <c r="CUV85" s="126"/>
      <c r="CUW85" s="126"/>
      <c r="CUX85" s="126"/>
      <c r="CUY85" s="126"/>
      <c r="CUZ85" s="126"/>
      <c r="CVA85" s="126"/>
      <c r="CVB85" s="126"/>
      <c r="CVC85" s="126"/>
      <c r="CVD85" s="126"/>
      <c r="CVE85" s="126"/>
      <c r="CVF85" s="126"/>
      <c r="CVG85" s="126"/>
      <c r="CVH85" s="126"/>
      <c r="CVI85" s="126"/>
      <c r="CVJ85" s="126"/>
      <c r="CVK85" s="126"/>
      <c r="CVL85" s="126"/>
      <c r="CVM85" s="126"/>
      <c r="CVN85" s="126"/>
      <c r="CVO85" s="126"/>
      <c r="CVP85" s="126"/>
      <c r="CVQ85" s="126"/>
      <c r="CVR85" s="126"/>
      <c r="CVS85" s="126"/>
      <c r="CVT85" s="126"/>
      <c r="CVU85" s="126"/>
      <c r="CVV85" s="126"/>
      <c r="CVW85" s="126"/>
      <c r="CVX85" s="126"/>
      <c r="CVY85" s="126"/>
      <c r="CVZ85" s="126"/>
      <c r="CWA85" s="126"/>
      <c r="CWB85" s="126"/>
      <c r="CWC85" s="126"/>
      <c r="CWD85" s="126"/>
      <c r="CWE85" s="126"/>
      <c r="CWF85" s="126"/>
      <c r="CWG85" s="126"/>
      <c r="CWH85" s="126"/>
      <c r="CWI85" s="126"/>
      <c r="CWJ85" s="126"/>
      <c r="CWK85" s="126"/>
      <c r="CWL85" s="126"/>
      <c r="CWM85" s="126"/>
      <c r="CWN85" s="126"/>
      <c r="CWO85" s="126"/>
      <c r="CWP85" s="126"/>
      <c r="CWQ85" s="126"/>
      <c r="CWR85" s="126"/>
      <c r="CWS85" s="126"/>
      <c r="CWT85" s="126"/>
      <c r="CWU85" s="126"/>
      <c r="CWV85" s="126"/>
      <c r="CWW85" s="126"/>
      <c r="CWX85" s="126"/>
      <c r="CWY85" s="126"/>
      <c r="CWZ85" s="126"/>
      <c r="CXA85" s="126"/>
      <c r="CXB85" s="126"/>
      <c r="CXC85" s="126"/>
      <c r="CXD85" s="126"/>
      <c r="CXE85" s="126"/>
      <c r="CXF85" s="126"/>
      <c r="CXG85" s="126"/>
      <c r="CXH85" s="126"/>
      <c r="CXI85" s="126"/>
      <c r="CXJ85" s="126"/>
      <c r="CXK85" s="126"/>
      <c r="CXL85" s="126"/>
      <c r="CXM85" s="126"/>
      <c r="CXN85" s="126"/>
      <c r="CXO85" s="126"/>
      <c r="CXP85" s="126"/>
      <c r="CXQ85" s="126"/>
      <c r="CXR85" s="126"/>
      <c r="CXS85" s="126"/>
      <c r="CXT85" s="126"/>
      <c r="CXU85" s="126"/>
      <c r="CXV85" s="126"/>
      <c r="CXW85" s="126"/>
      <c r="CXX85" s="126"/>
      <c r="CXY85" s="126"/>
      <c r="CXZ85" s="126"/>
      <c r="CYA85" s="126"/>
      <c r="CYB85" s="126"/>
      <c r="CYC85" s="126"/>
      <c r="CYD85" s="126"/>
      <c r="CYE85" s="126"/>
      <c r="CYF85" s="126"/>
      <c r="CYG85" s="126"/>
      <c r="CYH85" s="126"/>
      <c r="CYI85" s="126"/>
      <c r="CYJ85" s="126"/>
      <c r="CYK85" s="126"/>
      <c r="CYL85" s="126"/>
      <c r="CYM85" s="126"/>
      <c r="CYN85" s="126"/>
      <c r="CYO85" s="126"/>
      <c r="CYP85" s="126"/>
      <c r="CYQ85" s="126"/>
      <c r="CYR85" s="126"/>
      <c r="CYS85" s="126"/>
      <c r="CYT85" s="126"/>
      <c r="CYU85" s="126"/>
      <c r="CYV85" s="126"/>
      <c r="CYW85" s="126"/>
      <c r="CYX85" s="126"/>
      <c r="CYY85" s="126"/>
      <c r="CYZ85" s="126"/>
      <c r="CZA85" s="126"/>
      <c r="CZB85" s="126"/>
      <c r="CZC85" s="126"/>
      <c r="CZD85" s="126"/>
      <c r="CZE85" s="126"/>
      <c r="CZF85" s="126"/>
      <c r="CZG85" s="126"/>
      <c r="CZH85" s="126"/>
      <c r="CZI85" s="126"/>
      <c r="CZJ85" s="126"/>
      <c r="CZK85" s="126"/>
      <c r="CZL85" s="126"/>
      <c r="CZM85" s="126"/>
      <c r="CZN85" s="126"/>
      <c r="CZO85" s="126"/>
      <c r="CZP85" s="126"/>
      <c r="CZQ85" s="126"/>
      <c r="CZR85" s="126"/>
      <c r="CZS85" s="126"/>
      <c r="CZT85" s="126"/>
      <c r="CZU85" s="126"/>
      <c r="CZV85" s="126"/>
      <c r="CZW85" s="126"/>
      <c r="CZX85" s="126"/>
      <c r="CZY85" s="126"/>
      <c r="CZZ85" s="126"/>
      <c r="DAA85" s="126"/>
      <c r="DAB85" s="126"/>
      <c r="DAC85" s="126"/>
      <c r="DAD85" s="126"/>
      <c r="DAE85" s="126"/>
      <c r="DAF85" s="126"/>
      <c r="DAG85" s="126"/>
      <c r="DAH85" s="126"/>
      <c r="DAI85" s="126"/>
      <c r="DAJ85" s="126"/>
      <c r="DAK85" s="126"/>
      <c r="DAL85" s="126"/>
      <c r="DAM85" s="126"/>
      <c r="DAN85" s="126"/>
      <c r="DAO85" s="126"/>
      <c r="DAP85" s="126"/>
      <c r="DAQ85" s="126"/>
      <c r="DAR85" s="126"/>
      <c r="DAS85" s="126"/>
      <c r="DAT85" s="126"/>
      <c r="DAU85" s="126"/>
      <c r="DAV85" s="126"/>
      <c r="DAW85" s="126"/>
      <c r="DAX85" s="126"/>
      <c r="DAY85" s="126"/>
      <c r="DAZ85" s="126"/>
      <c r="DBA85" s="126"/>
      <c r="DBB85" s="126"/>
      <c r="DBC85" s="126"/>
      <c r="DBD85" s="126"/>
      <c r="DBE85" s="126"/>
      <c r="DBF85" s="126"/>
      <c r="DBG85" s="126"/>
      <c r="DBH85" s="126"/>
      <c r="DBI85" s="126"/>
      <c r="DBJ85" s="126"/>
      <c r="DBK85" s="126"/>
      <c r="DBL85" s="126"/>
      <c r="DBM85" s="126"/>
      <c r="DBN85" s="126"/>
      <c r="DBO85" s="126"/>
      <c r="DBP85" s="126"/>
      <c r="DBQ85" s="126"/>
      <c r="DBR85" s="126"/>
      <c r="DBS85" s="126"/>
      <c r="DBT85" s="126"/>
      <c r="DBU85" s="126"/>
      <c r="DBV85" s="126"/>
      <c r="DBW85" s="126"/>
      <c r="DBX85" s="126"/>
      <c r="DBY85" s="126"/>
      <c r="DBZ85" s="126"/>
      <c r="DCA85" s="126"/>
      <c r="DCB85" s="126"/>
      <c r="DCC85" s="126"/>
      <c r="DCD85" s="126"/>
      <c r="DCE85" s="126"/>
      <c r="DCF85" s="126"/>
      <c r="DCG85" s="126"/>
      <c r="DCH85" s="126"/>
      <c r="DCI85" s="126"/>
      <c r="DCJ85" s="126"/>
      <c r="DCK85" s="126"/>
      <c r="DCL85" s="126"/>
      <c r="DCM85" s="126"/>
      <c r="DCN85" s="126"/>
      <c r="DCO85" s="126"/>
      <c r="DCP85" s="126"/>
      <c r="DCQ85" s="126"/>
      <c r="DCR85" s="126"/>
      <c r="DCS85" s="126"/>
      <c r="DCT85" s="126"/>
      <c r="DCU85" s="126"/>
      <c r="DCV85" s="126"/>
      <c r="DCW85" s="126"/>
      <c r="DCX85" s="126"/>
      <c r="DCY85" s="126"/>
      <c r="DCZ85" s="126"/>
      <c r="DDA85" s="126"/>
      <c r="DDB85" s="126"/>
      <c r="DDC85" s="126"/>
      <c r="DDD85" s="126"/>
      <c r="DDE85" s="126"/>
      <c r="DDF85" s="126"/>
      <c r="DDG85" s="126"/>
      <c r="DDH85" s="126"/>
      <c r="DDI85" s="126"/>
      <c r="DDJ85" s="126"/>
      <c r="DDK85" s="126"/>
      <c r="DDL85" s="126"/>
      <c r="DDM85" s="126"/>
      <c r="DDN85" s="126"/>
      <c r="DDO85" s="126"/>
      <c r="DDP85" s="126"/>
      <c r="DDQ85" s="126"/>
      <c r="DDR85" s="126"/>
      <c r="DDS85" s="126"/>
      <c r="DDT85" s="126"/>
      <c r="DDU85" s="126"/>
      <c r="DDV85" s="126"/>
      <c r="DDW85" s="126"/>
      <c r="DDX85" s="126"/>
      <c r="DDY85" s="126"/>
      <c r="DDZ85" s="126"/>
      <c r="DEA85" s="126"/>
      <c r="DEB85" s="126"/>
      <c r="DEC85" s="126"/>
      <c r="DED85" s="126"/>
      <c r="DEE85" s="126"/>
      <c r="DEF85" s="126"/>
      <c r="DEG85" s="126"/>
      <c r="DEH85" s="126"/>
      <c r="DEI85" s="126"/>
      <c r="DEJ85" s="126"/>
      <c r="DEK85" s="126"/>
      <c r="DEL85" s="126"/>
      <c r="DEM85" s="126"/>
      <c r="DEN85" s="126"/>
      <c r="DEO85" s="126"/>
      <c r="DEP85" s="126"/>
      <c r="DEQ85" s="126"/>
      <c r="DER85" s="126"/>
      <c r="DES85" s="126"/>
      <c r="DET85" s="126"/>
      <c r="DEU85" s="126"/>
      <c r="DEV85" s="126"/>
      <c r="DEW85" s="126"/>
      <c r="DEX85" s="126"/>
      <c r="DEY85" s="126"/>
      <c r="DEZ85" s="126"/>
      <c r="DFA85" s="126"/>
      <c r="DFB85" s="126"/>
      <c r="DFC85" s="126"/>
      <c r="DFD85" s="126"/>
      <c r="DFE85" s="126"/>
      <c r="DFF85" s="126"/>
      <c r="DFG85" s="126"/>
      <c r="DFH85" s="126"/>
      <c r="DFI85" s="126"/>
      <c r="DFJ85" s="126"/>
      <c r="DFK85" s="126"/>
      <c r="DFL85" s="126"/>
      <c r="DFM85" s="126"/>
      <c r="DFN85" s="126"/>
      <c r="DFO85" s="126"/>
      <c r="DFP85" s="126"/>
      <c r="DFQ85" s="126"/>
      <c r="DFR85" s="126"/>
      <c r="DFS85" s="126"/>
      <c r="DFT85" s="126"/>
      <c r="DFU85" s="126"/>
      <c r="DFV85" s="126"/>
      <c r="DFW85" s="126"/>
      <c r="DFX85" s="126"/>
      <c r="DFY85" s="126"/>
      <c r="DFZ85" s="126"/>
      <c r="DGA85" s="126"/>
      <c r="DGB85" s="126"/>
      <c r="DGC85" s="126"/>
      <c r="DGD85" s="126"/>
      <c r="DGE85" s="126"/>
      <c r="DGF85" s="126"/>
      <c r="DGG85" s="126"/>
      <c r="DGH85" s="126"/>
      <c r="DGI85" s="126"/>
      <c r="DGJ85" s="126"/>
      <c r="DGK85" s="126"/>
      <c r="DGL85" s="126"/>
      <c r="DGM85" s="126"/>
      <c r="DGN85" s="126"/>
      <c r="DGO85" s="126"/>
      <c r="DGP85" s="126"/>
      <c r="DGQ85" s="126"/>
      <c r="DGR85" s="126"/>
      <c r="DGS85" s="126"/>
      <c r="DGT85" s="126"/>
      <c r="DGU85" s="126"/>
      <c r="DGV85" s="126"/>
      <c r="DGW85" s="126"/>
      <c r="DGX85" s="126"/>
      <c r="DGY85" s="126"/>
      <c r="DGZ85" s="126"/>
      <c r="DHA85" s="126"/>
      <c r="DHB85" s="126"/>
      <c r="DHC85" s="126"/>
      <c r="DHD85" s="126"/>
      <c r="DHE85" s="126"/>
      <c r="DHF85" s="126"/>
      <c r="DHG85" s="126"/>
      <c r="DHH85" s="126"/>
      <c r="DHI85" s="126"/>
      <c r="DHJ85" s="126"/>
      <c r="DHK85" s="126"/>
      <c r="DHL85" s="126"/>
      <c r="DHM85" s="126"/>
      <c r="DHN85" s="126"/>
      <c r="DHO85" s="126"/>
      <c r="DHP85" s="126"/>
      <c r="DHQ85" s="126"/>
      <c r="DHR85" s="126"/>
      <c r="DHS85" s="126"/>
      <c r="DHT85" s="126"/>
      <c r="DHU85" s="126"/>
      <c r="DHV85" s="126"/>
      <c r="DHW85" s="126"/>
      <c r="DHX85" s="126"/>
      <c r="DHY85" s="126"/>
      <c r="DHZ85" s="126"/>
      <c r="DIA85" s="126"/>
      <c r="DIB85" s="126"/>
      <c r="DIC85" s="126"/>
      <c r="DID85" s="126"/>
      <c r="DIE85" s="126"/>
      <c r="DIF85" s="126"/>
      <c r="DIG85" s="126"/>
      <c r="DIH85" s="126"/>
      <c r="DII85" s="126"/>
      <c r="DIJ85" s="126"/>
      <c r="DIK85" s="126"/>
      <c r="DIL85" s="126"/>
      <c r="DIM85" s="126"/>
      <c r="DIN85" s="126"/>
      <c r="DIO85" s="126"/>
      <c r="DIP85" s="126"/>
      <c r="DIQ85" s="126"/>
      <c r="DIR85" s="126"/>
      <c r="DIS85" s="126"/>
      <c r="DIT85" s="126"/>
      <c r="DIU85" s="126"/>
      <c r="DIV85" s="126"/>
      <c r="DIW85" s="126"/>
      <c r="DIX85" s="126"/>
      <c r="DIY85" s="126"/>
      <c r="DIZ85" s="126"/>
      <c r="DJA85" s="126"/>
      <c r="DJB85" s="126"/>
      <c r="DJC85" s="126"/>
      <c r="DJD85" s="126"/>
      <c r="DJE85" s="126"/>
      <c r="DJF85" s="126"/>
      <c r="DJG85" s="126"/>
      <c r="DJH85" s="126"/>
      <c r="DJI85" s="126"/>
      <c r="DJJ85" s="126"/>
      <c r="DJK85" s="126"/>
      <c r="DJL85" s="126"/>
      <c r="DJM85" s="126"/>
      <c r="DJN85" s="126"/>
      <c r="DJO85" s="126"/>
      <c r="DJP85" s="126"/>
      <c r="DJQ85" s="126"/>
      <c r="DJR85" s="126"/>
      <c r="DJS85" s="126"/>
      <c r="DJT85" s="126"/>
      <c r="DJU85" s="126"/>
      <c r="DJV85" s="126"/>
      <c r="DJW85" s="126"/>
      <c r="DJX85" s="126"/>
      <c r="DJY85" s="126"/>
      <c r="DJZ85" s="126"/>
      <c r="DKA85" s="126"/>
      <c r="DKB85" s="126"/>
      <c r="DKC85" s="126"/>
      <c r="DKD85" s="126"/>
      <c r="DKE85" s="126"/>
      <c r="DKF85" s="126"/>
      <c r="DKG85" s="126"/>
      <c r="DKH85" s="126"/>
      <c r="DKI85" s="126"/>
      <c r="DKJ85" s="126"/>
      <c r="DKK85" s="126"/>
      <c r="DKL85" s="126"/>
      <c r="DKM85" s="126"/>
      <c r="DKN85" s="126"/>
      <c r="DKO85" s="126"/>
      <c r="DKP85" s="126"/>
      <c r="DKQ85" s="126"/>
      <c r="DKR85" s="126"/>
      <c r="DKS85" s="126"/>
      <c r="DKT85" s="126"/>
      <c r="DKU85" s="126"/>
      <c r="DKV85" s="126"/>
      <c r="DKW85" s="126"/>
      <c r="DKX85" s="126"/>
      <c r="DKY85" s="126"/>
      <c r="DKZ85" s="126"/>
      <c r="DLA85" s="126"/>
      <c r="DLB85" s="126"/>
      <c r="DLC85" s="126"/>
      <c r="DLD85" s="126"/>
      <c r="DLE85" s="126"/>
      <c r="DLF85" s="126"/>
      <c r="DLG85" s="126"/>
      <c r="DLH85" s="126"/>
      <c r="DLI85" s="126"/>
      <c r="DLJ85" s="126"/>
      <c r="DLK85" s="126"/>
      <c r="DLL85" s="126"/>
      <c r="DLM85" s="126"/>
      <c r="DLN85" s="126"/>
      <c r="DLO85" s="126"/>
      <c r="DLP85" s="126"/>
      <c r="DLQ85" s="126"/>
      <c r="DLR85" s="126"/>
      <c r="DLS85" s="126"/>
      <c r="DLT85" s="126"/>
      <c r="DLU85" s="126"/>
      <c r="DLV85" s="126"/>
      <c r="DLW85" s="126"/>
      <c r="DLX85" s="126"/>
      <c r="DLY85" s="126"/>
      <c r="DLZ85" s="126"/>
      <c r="DMA85" s="126"/>
      <c r="DMB85" s="126"/>
      <c r="DMC85" s="126"/>
      <c r="DMD85" s="126"/>
      <c r="DME85" s="126"/>
      <c r="DMF85" s="126"/>
      <c r="DMG85" s="126"/>
      <c r="DMH85" s="126"/>
      <c r="DMI85" s="126"/>
      <c r="DMJ85" s="126"/>
      <c r="DMK85" s="126"/>
      <c r="DML85" s="126"/>
      <c r="DMM85" s="126"/>
      <c r="DMN85" s="126"/>
      <c r="DMO85" s="126"/>
      <c r="DMP85" s="126"/>
      <c r="DMQ85" s="126"/>
      <c r="DMR85" s="126"/>
      <c r="DMS85" s="126"/>
      <c r="DMT85" s="126"/>
      <c r="DMU85" s="126"/>
      <c r="DMV85" s="126"/>
      <c r="DMW85" s="126"/>
      <c r="DMX85" s="126"/>
      <c r="DMY85" s="126"/>
      <c r="DMZ85" s="126"/>
      <c r="DNA85" s="126"/>
      <c r="DNB85" s="126"/>
      <c r="DNC85" s="126"/>
      <c r="DND85" s="126"/>
      <c r="DNE85" s="126"/>
      <c r="DNF85" s="126"/>
      <c r="DNG85" s="126"/>
      <c r="DNH85" s="126"/>
      <c r="DNI85" s="126"/>
      <c r="DNJ85" s="126"/>
      <c r="DNK85" s="126"/>
      <c r="DNL85" s="126"/>
      <c r="DNM85" s="126"/>
      <c r="DNN85" s="126"/>
      <c r="DNO85" s="126"/>
      <c r="DNP85" s="126"/>
      <c r="DNQ85" s="126"/>
      <c r="DNR85" s="126"/>
      <c r="DNS85" s="126"/>
      <c r="DNT85" s="126"/>
      <c r="DNU85" s="126"/>
      <c r="DNV85" s="126"/>
      <c r="DNW85" s="126"/>
      <c r="DNX85" s="126"/>
      <c r="DNY85" s="126"/>
      <c r="DNZ85" s="126"/>
      <c r="DOA85" s="126"/>
      <c r="DOB85" s="126"/>
      <c r="DOC85" s="126"/>
      <c r="DOD85" s="126"/>
      <c r="DOE85" s="126"/>
      <c r="DOF85" s="126"/>
      <c r="DOG85" s="126"/>
      <c r="DOH85" s="126"/>
      <c r="DOI85" s="126"/>
      <c r="DOJ85" s="126"/>
      <c r="DOK85" s="126"/>
      <c r="DOL85" s="126"/>
      <c r="DOM85" s="126"/>
      <c r="DON85" s="126"/>
      <c r="DOO85" s="126"/>
      <c r="DOP85" s="126"/>
      <c r="DOQ85" s="126"/>
      <c r="DOR85" s="126"/>
      <c r="DOS85" s="126"/>
      <c r="DOT85" s="126"/>
      <c r="DOU85" s="126"/>
      <c r="DOV85" s="126"/>
      <c r="DOW85" s="126"/>
      <c r="DOX85" s="126"/>
      <c r="DOY85" s="126"/>
      <c r="DOZ85" s="126"/>
      <c r="DPA85" s="126"/>
      <c r="DPB85" s="126"/>
      <c r="DPC85" s="126"/>
      <c r="DPD85" s="126"/>
      <c r="DPE85" s="126"/>
      <c r="DPF85" s="126"/>
      <c r="DPG85" s="126"/>
      <c r="DPH85" s="126"/>
      <c r="DPI85" s="126"/>
      <c r="DPJ85" s="126"/>
      <c r="DPK85" s="126"/>
      <c r="DPL85" s="126"/>
      <c r="DPM85" s="126"/>
      <c r="DPN85" s="126"/>
      <c r="DPO85" s="126"/>
      <c r="DPP85" s="126"/>
      <c r="DPQ85" s="126"/>
      <c r="DPR85" s="126"/>
      <c r="DPS85" s="126"/>
      <c r="DPT85" s="126"/>
      <c r="DPU85" s="126"/>
      <c r="DPV85" s="126"/>
      <c r="DPW85" s="126"/>
      <c r="DPX85" s="126"/>
      <c r="DPY85" s="126"/>
      <c r="DPZ85" s="126"/>
      <c r="DQA85" s="126"/>
      <c r="DQB85" s="126"/>
      <c r="DQC85" s="126"/>
      <c r="DQD85" s="126"/>
      <c r="DQE85" s="126"/>
      <c r="DQF85" s="126"/>
      <c r="DQG85" s="126"/>
      <c r="DQH85" s="126"/>
      <c r="DQI85" s="126"/>
      <c r="DQJ85" s="126"/>
      <c r="DQK85" s="126"/>
      <c r="DQL85" s="126"/>
      <c r="DQM85" s="126"/>
      <c r="DQN85" s="126"/>
      <c r="DQO85" s="126"/>
      <c r="DQP85" s="126"/>
      <c r="DQQ85" s="126"/>
      <c r="DQR85" s="126"/>
      <c r="DQS85" s="126"/>
      <c r="DQT85" s="126"/>
      <c r="DQU85" s="126"/>
      <c r="DQV85" s="126"/>
      <c r="DQW85" s="126"/>
      <c r="DQX85" s="126"/>
      <c r="DQY85" s="126"/>
      <c r="DQZ85" s="126"/>
      <c r="DRA85" s="126"/>
      <c r="DRB85" s="126"/>
      <c r="DRC85" s="126"/>
      <c r="DRD85" s="126"/>
      <c r="DRE85" s="126"/>
      <c r="DRF85" s="126"/>
      <c r="DRG85" s="126"/>
      <c r="DRH85" s="126"/>
      <c r="DRI85" s="126"/>
      <c r="DRJ85" s="126"/>
      <c r="DRK85" s="126"/>
      <c r="DRL85" s="126"/>
      <c r="DRM85" s="126"/>
      <c r="DRN85" s="126"/>
      <c r="DRO85" s="126"/>
      <c r="DRP85" s="126"/>
      <c r="DRQ85" s="126"/>
      <c r="DRR85" s="126"/>
      <c r="DRS85" s="126"/>
      <c r="DRT85" s="126"/>
      <c r="DRU85" s="126"/>
      <c r="DRV85" s="126"/>
      <c r="DRW85" s="126"/>
      <c r="DRX85" s="126"/>
      <c r="DRY85" s="126"/>
      <c r="DRZ85" s="126"/>
      <c r="DSA85" s="126"/>
      <c r="DSB85" s="126"/>
      <c r="DSC85" s="126"/>
      <c r="DSD85" s="126"/>
      <c r="DSE85" s="126"/>
      <c r="DSF85" s="126"/>
      <c r="DSG85" s="126"/>
      <c r="DSH85" s="126"/>
      <c r="DSI85" s="126"/>
      <c r="DSJ85" s="126"/>
      <c r="DSK85" s="126"/>
      <c r="DSL85" s="126"/>
      <c r="DSM85" s="126"/>
      <c r="DSN85" s="126"/>
      <c r="DSO85" s="126"/>
      <c r="DSP85" s="126"/>
      <c r="DSQ85" s="126"/>
      <c r="DSR85" s="126"/>
      <c r="DSS85" s="126"/>
      <c r="DST85" s="126"/>
      <c r="DSU85" s="126"/>
      <c r="DSV85" s="126"/>
      <c r="DSW85" s="126"/>
      <c r="DSX85" s="126"/>
      <c r="DSY85" s="126"/>
      <c r="DSZ85" s="126"/>
      <c r="DTA85" s="126"/>
      <c r="DTB85" s="126"/>
      <c r="DTC85" s="126"/>
      <c r="DTD85" s="126"/>
      <c r="DTE85" s="126"/>
      <c r="DTF85" s="126"/>
      <c r="DTG85" s="126"/>
      <c r="DTH85" s="126"/>
      <c r="DTI85" s="126"/>
      <c r="DTJ85" s="126"/>
      <c r="DTK85" s="126"/>
      <c r="DTL85" s="126"/>
      <c r="DTM85" s="126"/>
      <c r="DTN85" s="126"/>
      <c r="DTO85" s="126"/>
      <c r="DTP85" s="126"/>
      <c r="DTQ85" s="126"/>
      <c r="DTR85" s="126"/>
      <c r="DTS85" s="126"/>
      <c r="DTT85" s="126"/>
      <c r="DTU85" s="126"/>
      <c r="DTV85" s="126"/>
      <c r="DTW85" s="126"/>
      <c r="DTX85" s="126"/>
      <c r="DTY85" s="126"/>
      <c r="DTZ85" s="126"/>
      <c r="DUA85" s="126"/>
      <c r="DUB85" s="126"/>
      <c r="DUC85" s="126"/>
      <c r="DUD85" s="126"/>
      <c r="DUE85" s="126"/>
      <c r="DUF85" s="126"/>
      <c r="DUG85" s="126"/>
      <c r="DUH85" s="126"/>
      <c r="DUI85" s="126"/>
      <c r="DUJ85" s="126"/>
      <c r="DUK85" s="126"/>
      <c r="DUL85" s="126"/>
      <c r="DUM85" s="126"/>
      <c r="DUN85" s="126"/>
      <c r="DUO85" s="126"/>
      <c r="DUP85" s="126"/>
      <c r="DUQ85" s="126"/>
      <c r="DUR85" s="126"/>
      <c r="DUS85" s="126"/>
      <c r="DUT85" s="126"/>
      <c r="DUU85" s="126"/>
      <c r="DUV85" s="126"/>
      <c r="DUW85" s="126"/>
      <c r="DUX85" s="126"/>
      <c r="DUY85" s="126"/>
      <c r="DUZ85" s="126"/>
      <c r="DVA85" s="126"/>
      <c r="DVB85" s="126"/>
      <c r="DVC85" s="126"/>
      <c r="DVD85" s="126"/>
      <c r="DVE85" s="126"/>
      <c r="DVF85" s="126"/>
      <c r="DVG85" s="126"/>
      <c r="DVH85" s="126"/>
      <c r="DVI85" s="126"/>
      <c r="DVJ85" s="126"/>
      <c r="DVK85" s="126"/>
      <c r="DVL85" s="126"/>
      <c r="DVM85" s="126"/>
      <c r="DVN85" s="126"/>
      <c r="DVO85" s="126"/>
      <c r="DVP85" s="126"/>
      <c r="DVQ85" s="126"/>
      <c r="DVR85" s="126"/>
      <c r="DVS85" s="126"/>
      <c r="DVT85" s="126"/>
      <c r="DVU85" s="126"/>
      <c r="DVV85" s="126"/>
      <c r="DVW85" s="126"/>
      <c r="DVX85" s="126"/>
      <c r="DVY85" s="126"/>
      <c r="DVZ85" s="126"/>
      <c r="DWA85" s="126"/>
      <c r="DWB85" s="126"/>
      <c r="DWC85" s="126"/>
      <c r="DWD85" s="126"/>
      <c r="DWE85" s="126"/>
      <c r="DWF85" s="126"/>
      <c r="DWG85" s="126"/>
      <c r="DWH85" s="126"/>
      <c r="DWI85" s="126"/>
      <c r="DWJ85" s="126"/>
      <c r="DWK85" s="126"/>
      <c r="DWL85" s="126"/>
      <c r="DWM85" s="126"/>
      <c r="DWN85" s="126"/>
      <c r="DWO85" s="126"/>
      <c r="DWP85" s="126"/>
      <c r="DWQ85" s="126"/>
      <c r="DWR85" s="126"/>
      <c r="DWS85" s="126"/>
      <c r="DWT85" s="126"/>
      <c r="DWU85" s="126"/>
      <c r="DWV85" s="126"/>
      <c r="DWW85" s="126"/>
      <c r="DWX85" s="126"/>
      <c r="DWY85" s="126"/>
      <c r="DWZ85" s="126"/>
      <c r="DXA85" s="126"/>
      <c r="DXB85" s="126"/>
      <c r="DXC85" s="126"/>
      <c r="DXD85" s="126"/>
      <c r="DXE85" s="126"/>
      <c r="DXF85" s="126"/>
      <c r="DXG85" s="126"/>
      <c r="DXH85" s="126"/>
      <c r="DXI85" s="126"/>
      <c r="DXJ85" s="126"/>
      <c r="DXK85" s="126"/>
      <c r="DXL85" s="126"/>
      <c r="DXM85" s="126"/>
      <c r="DXN85" s="126"/>
      <c r="DXO85" s="126"/>
      <c r="DXP85" s="126"/>
      <c r="DXQ85" s="126"/>
      <c r="DXR85" s="126"/>
      <c r="DXS85" s="126"/>
      <c r="DXT85" s="126"/>
      <c r="DXU85" s="126"/>
      <c r="DXV85" s="126"/>
      <c r="DXW85" s="126"/>
      <c r="DXX85" s="126"/>
      <c r="DXY85" s="126"/>
      <c r="DXZ85" s="126"/>
      <c r="DYA85" s="126"/>
      <c r="DYB85" s="126"/>
      <c r="DYC85" s="126"/>
      <c r="DYD85" s="126"/>
      <c r="DYE85" s="126"/>
      <c r="DYF85" s="126"/>
      <c r="DYG85" s="126"/>
      <c r="DYH85" s="126"/>
      <c r="DYI85" s="126"/>
      <c r="DYJ85" s="126"/>
      <c r="DYK85" s="126"/>
      <c r="DYL85" s="126"/>
      <c r="DYM85" s="126"/>
      <c r="DYN85" s="126"/>
      <c r="DYO85" s="126"/>
      <c r="DYP85" s="126"/>
      <c r="DYQ85" s="126"/>
      <c r="DYR85" s="126"/>
      <c r="DYS85" s="126"/>
      <c r="DYT85" s="126"/>
      <c r="DYU85" s="126"/>
      <c r="DYV85" s="126"/>
      <c r="DYW85" s="126"/>
      <c r="DYX85" s="126"/>
      <c r="DYY85" s="126"/>
      <c r="DYZ85" s="126"/>
      <c r="DZA85" s="126"/>
      <c r="DZB85" s="126"/>
      <c r="DZC85" s="126"/>
      <c r="DZD85" s="126"/>
      <c r="DZE85" s="126"/>
      <c r="DZF85" s="126"/>
      <c r="DZG85" s="126"/>
      <c r="DZH85" s="126"/>
      <c r="DZI85" s="126"/>
      <c r="DZJ85" s="126"/>
      <c r="DZK85" s="126"/>
      <c r="DZL85" s="126"/>
      <c r="DZM85" s="126"/>
      <c r="DZN85" s="126"/>
      <c r="DZO85" s="126"/>
      <c r="DZP85" s="126"/>
      <c r="DZQ85" s="126"/>
      <c r="DZR85" s="126"/>
      <c r="DZS85" s="126"/>
      <c r="DZT85" s="126"/>
      <c r="DZU85" s="126"/>
      <c r="DZV85" s="126"/>
      <c r="DZW85" s="126"/>
      <c r="DZX85" s="126"/>
      <c r="DZY85" s="126"/>
      <c r="DZZ85" s="126"/>
      <c r="EAA85" s="126"/>
      <c r="EAB85" s="126"/>
      <c r="EAC85" s="126"/>
      <c r="EAD85" s="126"/>
      <c r="EAE85" s="126"/>
      <c r="EAF85" s="126"/>
      <c r="EAG85" s="126"/>
      <c r="EAH85" s="126"/>
      <c r="EAI85" s="126"/>
      <c r="EAJ85" s="126"/>
      <c r="EAK85" s="126"/>
      <c r="EAL85" s="126"/>
      <c r="EAM85" s="126"/>
      <c r="EAN85" s="126"/>
      <c r="EAO85" s="126"/>
      <c r="EAP85" s="126"/>
      <c r="EAQ85" s="126"/>
      <c r="EAR85" s="126"/>
      <c r="EAS85" s="126"/>
      <c r="EAT85" s="126"/>
      <c r="EAU85" s="126"/>
      <c r="EAV85" s="126"/>
      <c r="EAW85" s="126"/>
      <c r="EAX85" s="126"/>
      <c r="EAY85" s="126"/>
      <c r="EAZ85" s="126"/>
      <c r="EBA85" s="126"/>
      <c r="EBB85" s="126"/>
      <c r="EBC85" s="126"/>
      <c r="EBD85" s="126"/>
      <c r="EBE85" s="126"/>
      <c r="EBF85" s="126"/>
      <c r="EBG85" s="126"/>
      <c r="EBH85" s="126"/>
      <c r="EBI85" s="126"/>
      <c r="EBJ85" s="126"/>
      <c r="EBK85" s="126"/>
      <c r="EBL85" s="126"/>
      <c r="EBM85" s="126"/>
      <c r="EBN85" s="126"/>
      <c r="EBO85" s="126"/>
      <c r="EBP85" s="126"/>
      <c r="EBQ85" s="126"/>
      <c r="EBR85" s="126"/>
      <c r="EBS85" s="126"/>
      <c r="EBT85" s="126"/>
      <c r="EBU85" s="126"/>
      <c r="EBV85" s="126"/>
      <c r="EBW85" s="126"/>
      <c r="EBX85" s="126"/>
      <c r="EBY85" s="126"/>
      <c r="EBZ85" s="126"/>
      <c r="ECA85" s="126"/>
      <c r="ECB85" s="126"/>
      <c r="ECC85" s="126"/>
      <c r="ECD85" s="126"/>
      <c r="ECE85" s="126"/>
      <c r="ECF85" s="126"/>
      <c r="ECG85" s="126"/>
      <c r="ECH85" s="126"/>
      <c r="ECI85" s="126"/>
      <c r="ECJ85" s="126"/>
      <c r="ECK85" s="126"/>
      <c r="ECL85" s="126"/>
      <c r="ECM85" s="126"/>
      <c r="ECN85" s="126"/>
      <c r="ECO85" s="126"/>
      <c r="ECP85" s="126"/>
      <c r="ECQ85" s="126"/>
      <c r="ECR85" s="126"/>
      <c r="ECS85" s="126"/>
      <c r="ECT85" s="126"/>
      <c r="ECU85" s="126"/>
      <c r="ECV85" s="126"/>
      <c r="ECW85" s="126"/>
      <c r="ECX85" s="126"/>
      <c r="ECY85" s="126"/>
      <c r="ECZ85" s="126"/>
      <c r="EDA85" s="126"/>
      <c r="EDB85" s="126"/>
      <c r="EDC85" s="126"/>
      <c r="EDD85" s="126"/>
      <c r="EDE85" s="126"/>
      <c r="EDF85" s="126"/>
      <c r="EDG85" s="126"/>
      <c r="EDH85" s="126"/>
      <c r="EDI85" s="126"/>
      <c r="EDJ85" s="126"/>
      <c r="EDK85" s="126"/>
      <c r="EDL85" s="126"/>
      <c r="EDM85" s="126"/>
      <c r="EDN85" s="126"/>
      <c r="EDO85" s="126"/>
      <c r="EDP85" s="126"/>
      <c r="EDQ85" s="126"/>
      <c r="EDR85" s="126"/>
      <c r="EDS85" s="126"/>
      <c r="EDT85" s="126"/>
      <c r="EDU85" s="126"/>
      <c r="EDV85" s="126"/>
      <c r="EDW85" s="126"/>
      <c r="EDX85" s="126"/>
      <c r="EDY85" s="126"/>
      <c r="EDZ85" s="126"/>
      <c r="EEA85" s="126"/>
      <c r="EEB85" s="126"/>
      <c r="EEC85" s="126"/>
      <c r="EED85" s="126"/>
      <c r="EEE85" s="126"/>
      <c r="EEF85" s="126"/>
      <c r="EEG85" s="126"/>
      <c r="EEH85" s="126"/>
      <c r="EEI85" s="126"/>
      <c r="EEJ85" s="126"/>
      <c r="EEK85" s="126"/>
      <c r="EEL85" s="126"/>
      <c r="EEM85" s="126"/>
      <c r="EEN85" s="126"/>
      <c r="EEO85" s="126"/>
      <c r="EEP85" s="126"/>
      <c r="EEQ85" s="126"/>
      <c r="EER85" s="126"/>
      <c r="EES85" s="126"/>
      <c r="EET85" s="126"/>
      <c r="EEU85" s="126"/>
      <c r="EEV85" s="126"/>
      <c r="EEW85" s="126"/>
      <c r="EEX85" s="126"/>
      <c r="EEY85" s="126"/>
      <c r="EEZ85" s="126"/>
      <c r="EFA85" s="126"/>
      <c r="EFB85" s="126"/>
      <c r="EFC85" s="126"/>
      <c r="EFD85" s="126"/>
      <c r="EFE85" s="126"/>
      <c r="EFF85" s="126"/>
      <c r="EFG85" s="126"/>
      <c r="EFH85" s="126"/>
      <c r="EFI85" s="126"/>
      <c r="EFJ85" s="126"/>
      <c r="EFK85" s="126"/>
      <c r="EFL85" s="126"/>
      <c r="EFM85" s="126"/>
      <c r="EFN85" s="126"/>
      <c r="EFO85" s="126"/>
      <c r="EFP85" s="126"/>
      <c r="EFQ85" s="126"/>
      <c r="EFR85" s="126"/>
      <c r="EFS85" s="126"/>
      <c r="EFT85" s="126"/>
      <c r="EFU85" s="126"/>
      <c r="EFV85" s="126"/>
      <c r="EFW85" s="126"/>
      <c r="EFX85" s="126"/>
      <c r="EFY85" s="126"/>
      <c r="EFZ85" s="126"/>
      <c r="EGA85" s="126"/>
      <c r="EGB85" s="126"/>
      <c r="EGC85" s="126"/>
      <c r="EGD85" s="126"/>
      <c r="EGE85" s="126"/>
      <c r="EGF85" s="126"/>
      <c r="EGG85" s="126"/>
      <c r="EGH85" s="126"/>
      <c r="EGI85" s="126"/>
      <c r="EGJ85" s="126"/>
      <c r="EGK85" s="126"/>
      <c r="EGL85" s="126"/>
      <c r="EGM85" s="126"/>
      <c r="EGN85" s="126"/>
      <c r="EGO85" s="126"/>
      <c r="EGP85" s="126"/>
      <c r="EGQ85" s="126"/>
      <c r="EGR85" s="126"/>
      <c r="EGS85" s="126"/>
      <c r="EGT85" s="126"/>
      <c r="EGU85" s="126"/>
      <c r="EGV85" s="126"/>
      <c r="EGW85" s="126"/>
      <c r="EGX85" s="126"/>
      <c r="EGY85" s="126"/>
      <c r="EGZ85" s="126"/>
      <c r="EHA85" s="126"/>
      <c r="EHB85" s="126"/>
      <c r="EHC85" s="126"/>
      <c r="EHD85" s="126"/>
      <c r="EHE85" s="126"/>
      <c r="EHF85" s="126"/>
      <c r="EHG85" s="126"/>
      <c r="EHH85" s="126"/>
      <c r="EHI85" s="126"/>
      <c r="EHJ85" s="126"/>
      <c r="EHK85" s="126"/>
      <c r="EHL85" s="126"/>
      <c r="EHM85" s="126"/>
      <c r="EHN85" s="126"/>
      <c r="EHO85" s="126"/>
      <c r="EHP85" s="126"/>
      <c r="EHQ85" s="126"/>
      <c r="EHR85" s="126"/>
      <c r="EHS85" s="126"/>
      <c r="EHT85" s="126"/>
      <c r="EHU85" s="126"/>
      <c r="EHV85" s="126"/>
      <c r="EHW85" s="126"/>
      <c r="EHX85" s="126"/>
      <c r="EHY85" s="126"/>
      <c r="EHZ85" s="126"/>
      <c r="EIA85" s="126"/>
      <c r="EIB85" s="126"/>
      <c r="EIC85" s="126"/>
      <c r="EID85" s="126"/>
      <c r="EIE85" s="126"/>
      <c r="EIF85" s="126"/>
      <c r="EIG85" s="126"/>
      <c r="EIH85" s="126"/>
      <c r="EII85" s="126"/>
      <c r="EIJ85" s="126"/>
      <c r="EIK85" s="126"/>
      <c r="EIL85" s="126"/>
      <c r="EIM85" s="126"/>
      <c r="EIN85" s="126"/>
      <c r="EIO85" s="126"/>
      <c r="EIP85" s="126"/>
      <c r="EIQ85" s="126"/>
      <c r="EIR85" s="126"/>
      <c r="EIS85" s="126"/>
      <c r="EIT85" s="126"/>
      <c r="EIU85" s="126"/>
      <c r="EIV85" s="126"/>
      <c r="EIW85" s="126"/>
      <c r="EIX85" s="126"/>
      <c r="EIY85" s="126"/>
      <c r="EIZ85" s="126"/>
      <c r="EJA85" s="126"/>
      <c r="EJB85" s="126"/>
      <c r="EJC85" s="126"/>
      <c r="EJD85" s="126"/>
      <c r="EJE85" s="126"/>
      <c r="EJF85" s="126"/>
      <c r="EJG85" s="126"/>
      <c r="EJH85" s="126"/>
      <c r="EJI85" s="126"/>
      <c r="EJJ85" s="126"/>
      <c r="EJK85" s="126"/>
      <c r="EJL85" s="126"/>
      <c r="EJM85" s="126"/>
      <c r="EJN85" s="126"/>
      <c r="EJO85" s="126"/>
      <c r="EJP85" s="126"/>
      <c r="EJQ85" s="126"/>
      <c r="EJR85" s="126"/>
      <c r="EJS85" s="126"/>
      <c r="EJT85" s="126"/>
      <c r="EJU85" s="126"/>
      <c r="EJV85" s="126"/>
      <c r="EJW85" s="126"/>
      <c r="EJX85" s="126"/>
      <c r="EJY85" s="126"/>
      <c r="EJZ85" s="126"/>
      <c r="EKA85" s="126"/>
      <c r="EKB85" s="126"/>
      <c r="EKC85" s="126"/>
      <c r="EKD85" s="126"/>
      <c r="EKE85" s="126"/>
      <c r="EKF85" s="126"/>
      <c r="EKG85" s="126"/>
      <c r="EKH85" s="126"/>
      <c r="EKI85" s="126"/>
      <c r="EKJ85" s="126"/>
      <c r="EKK85" s="126"/>
      <c r="EKL85" s="126"/>
      <c r="EKM85" s="126"/>
      <c r="EKN85" s="126"/>
      <c r="EKO85" s="126"/>
      <c r="EKP85" s="126"/>
      <c r="EKQ85" s="126"/>
      <c r="EKR85" s="126"/>
      <c r="EKS85" s="126"/>
      <c r="EKT85" s="126"/>
      <c r="EKU85" s="126"/>
      <c r="EKV85" s="126"/>
      <c r="EKW85" s="126"/>
      <c r="EKX85" s="126"/>
      <c r="EKY85" s="126"/>
      <c r="EKZ85" s="126"/>
      <c r="ELA85" s="126"/>
      <c r="ELB85" s="126"/>
      <c r="ELC85" s="126"/>
      <c r="ELD85" s="126"/>
      <c r="ELE85" s="126"/>
      <c r="ELF85" s="126"/>
      <c r="ELG85" s="126"/>
      <c r="ELH85" s="126"/>
      <c r="ELI85" s="126"/>
      <c r="ELJ85" s="126"/>
      <c r="ELK85" s="126"/>
      <c r="ELL85" s="126"/>
      <c r="ELM85" s="126"/>
      <c r="ELN85" s="126"/>
      <c r="ELO85" s="126"/>
      <c r="ELP85" s="126"/>
      <c r="ELQ85" s="126"/>
      <c r="ELR85" s="126"/>
      <c r="ELS85" s="126"/>
      <c r="ELT85" s="126"/>
      <c r="ELU85" s="126"/>
      <c r="ELV85" s="126"/>
      <c r="ELW85" s="126"/>
      <c r="ELX85" s="126"/>
      <c r="ELY85" s="126"/>
      <c r="ELZ85" s="126"/>
      <c r="EMA85" s="126"/>
      <c r="EMB85" s="126"/>
      <c r="EMC85" s="126"/>
      <c r="EMD85" s="126"/>
      <c r="EME85" s="126"/>
      <c r="EMF85" s="126"/>
      <c r="EMG85" s="126"/>
      <c r="EMH85" s="126"/>
      <c r="EMI85" s="126"/>
      <c r="EMJ85" s="126"/>
      <c r="EMK85" s="126"/>
      <c r="EML85" s="126"/>
      <c r="EMM85" s="126"/>
      <c r="EMN85" s="126"/>
      <c r="EMO85" s="126"/>
      <c r="EMP85" s="126"/>
      <c r="EMQ85" s="126"/>
      <c r="EMR85" s="126"/>
      <c r="EMS85" s="126"/>
      <c r="EMT85" s="126"/>
      <c r="EMU85" s="126"/>
      <c r="EMV85" s="126"/>
      <c r="EMW85" s="126"/>
      <c r="EMX85" s="126"/>
      <c r="EMY85" s="126"/>
      <c r="EMZ85" s="126"/>
      <c r="ENA85" s="126"/>
      <c r="ENB85" s="126"/>
      <c r="ENC85" s="126"/>
      <c r="END85" s="126"/>
      <c r="ENE85" s="126"/>
      <c r="ENF85" s="126"/>
      <c r="ENG85" s="126"/>
      <c r="ENH85" s="126"/>
      <c r="ENI85" s="126"/>
      <c r="ENJ85" s="126"/>
      <c r="ENK85" s="126"/>
      <c r="ENL85" s="126"/>
      <c r="ENM85" s="126"/>
      <c r="ENN85" s="126"/>
      <c r="ENO85" s="126"/>
      <c r="ENP85" s="126"/>
      <c r="ENQ85" s="126"/>
      <c r="ENR85" s="126"/>
      <c r="ENS85" s="126"/>
      <c r="ENT85" s="126"/>
      <c r="ENU85" s="126"/>
      <c r="ENV85" s="126"/>
      <c r="ENW85" s="126"/>
      <c r="ENX85" s="126"/>
      <c r="ENY85" s="126"/>
      <c r="ENZ85" s="126"/>
      <c r="EOA85" s="126"/>
      <c r="EOB85" s="126"/>
      <c r="EOC85" s="126"/>
      <c r="EOD85" s="126"/>
      <c r="EOE85" s="126"/>
      <c r="EOF85" s="126"/>
      <c r="EOG85" s="126"/>
      <c r="EOH85" s="126"/>
      <c r="EOI85" s="126"/>
      <c r="EOJ85" s="126"/>
      <c r="EOK85" s="126"/>
      <c r="EOL85" s="126"/>
      <c r="EOM85" s="126"/>
      <c r="EON85" s="126"/>
      <c r="EOO85" s="126"/>
      <c r="EOP85" s="126"/>
      <c r="EOQ85" s="126"/>
      <c r="EOR85" s="126"/>
      <c r="EOS85" s="126"/>
      <c r="EOT85" s="126"/>
      <c r="EOU85" s="126"/>
      <c r="EOV85" s="126"/>
      <c r="EOW85" s="126"/>
      <c r="EOX85" s="126"/>
      <c r="EOY85" s="126"/>
      <c r="EOZ85" s="126"/>
      <c r="EPA85" s="126"/>
      <c r="EPB85" s="126"/>
      <c r="EPC85" s="126"/>
      <c r="EPD85" s="126"/>
      <c r="EPE85" s="126"/>
      <c r="EPF85" s="126"/>
      <c r="EPG85" s="126"/>
      <c r="EPH85" s="126"/>
      <c r="EPI85" s="126"/>
      <c r="EPJ85" s="126"/>
      <c r="EPK85" s="126"/>
      <c r="EPL85" s="126"/>
      <c r="EPM85" s="126"/>
      <c r="EPN85" s="126"/>
      <c r="EPO85" s="126"/>
      <c r="EPP85" s="126"/>
      <c r="EPQ85" s="126"/>
      <c r="EPR85" s="126"/>
      <c r="EPS85" s="126"/>
      <c r="EPT85" s="126"/>
      <c r="EPU85" s="126"/>
      <c r="EPV85" s="126"/>
      <c r="EPW85" s="126"/>
      <c r="EPX85" s="126"/>
      <c r="EPY85" s="126"/>
      <c r="EPZ85" s="126"/>
      <c r="EQA85" s="126"/>
      <c r="EQB85" s="126"/>
      <c r="EQC85" s="126"/>
      <c r="EQD85" s="126"/>
      <c r="EQE85" s="126"/>
      <c r="EQF85" s="126"/>
      <c r="EQG85" s="126"/>
      <c r="EQH85" s="126"/>
      <c r="EQI85" s="126"/>
      <c r="EQJ85" s="126"/>
      <c r="EQK85" s="126"/>
      <c r="EQL85" s="126"/>
      <c r="EQM85" s="126"/>
      <c r="EQN85" s="126"/>
      <c r="EQO85" s="126"/>
      <c r="EQP85" s="126"/>
      <c r="EQQ85" s="126"/>
      <c r="EQR85" s="126"/>
      <c r="EQS85" s="126"/>
      <c r="EQT85" s="126"/>
      <c r="EQU85" s="126"/>
      <c r="EQV85" s="126"/>
      <c r="EQW85" s="126"/>
      <c r="EQX85" s="126"/>
      <c r="EQY85" s="126"/>
      <c r="EQZ85" s="126"/>
      <c r="ERA85" s="126"/>
      <c r="ERB85" s="126"/>
      <c r="ERC85" s="126"/>
      <c r="ERD85" s="126"/>
      <c r="ERE85" s="126"/>
      <c r="ERF85" s="126"/>
      <c r="ERG85" s="126"/>
      <c r="ERH85" s="126"/>
      <c r="ERI85" s="126"/>
      <c r="ERJ85" s="126"/>
      <c r="ERK85" s="126"/>
      <c r="ERL85" s="126"/>
      <c r="ERM85" s="126"/>
      <c r="ERN85" s="126"/>
      <c r="ERO85" s="126"/>
      <c r="ERP85" s="126"/>
      <c r="ERQ85" s="126"/>
      <c r="ERR85" s="126"/>
      <c r="ERS85" s="126"/>
      <c r="ERT85" s="126"/>
      <c r="ERU85" s="126"/>
      <c r="ERV85" s="126"/>
      <c r="ERW85" s="126"/>
      <c r="ERX85" s="126"/>
      <c r="ERY85" s="126"/>
      <c r="ERZ85" s="126"/>
      <c r="ESA85" s="126"/>
      <c r="ESB85" s="126"/>
      <c r="ESC85" s="126"/>
      <c r="ESD85" s="126"/>
      <c r="ESE85" s="126"/>
      <c r="ESF85" s="126"/>
      <c r="ESG85" s="126"/>
      <c r="ESH85" s="126"/>
      <c r="ESI85" s="126"/>
      <c r="ESJ85" s="126"/>
      <c r="ESK85" s="126"/>
      <c r="ESL85" s="126"/>
      <c r="ESM85" s="126"/>
      <c r="ESN85" s="126"/>
      <c r="ESO85" s="126"/>
      <c r="ESP85" s="126"/>
      <c r="ESQ85" s="126"/>
      <c r="ESR85" s="126"/>
      <c r="ESS85" s="126"/>
      <c r="EST85" s="126"/>
      <c r="ESU85" s="126"/>
      <c r="ESV85" s="126"/>
      <c r="ESW85" s="126"/>
      <c r="ESX85" s="126"/>
      <c r="ESY85" s="126"/>
      <c r="ESZ85" s="126"/>
      <c r="ETA85" s="126"/>
      <c r="ETB85" s="126"/>
      <c r="ETC85" s="126"/>
      <c r="ETD85" s="126"/>
      <c r="ETE85" s="126"/>
      <c r="ETF85" s="126"/>
      <c r="ETG85" s="126"/>
      <c r="ETH85" s="126"/>
      <c r="ETI85" s="126"/>
      <c r="ETJ85" s="126"/>
      <c r="ETK85" s="126"/>
      <c r="ETL85" s="126"/>
      <c r="ETM85" s="126"/>
      <c r="ETN85" s="126"/>
      <c r="ETO85" s="126"/>
      <c r="ETP85" s="126"/>
      <c r="ETQ85" s="126"/>
      <c r="ETR85" s="126"/>
      <c r="ETS85" s="126"/>
      <c r="ETT85" s="126"/>
      <c r="ETU85" s="126"/>
      <c r="ETV85" s="126"/>
      <c r="ETW85" s="126"/>
      <c r="ETX85" s="126"/>
      <c r="ETY85" s="126"/>
      <c r="ETZ85" s="126"/>
      <c r="EUA85" s="126"/>
      <c r="EUB85" s="126"/>
      <c r="EUC85" s="126"/>
      <c r="EUD85" s="126"/>
      <c r="EUE85" s="126"/>
      <c r="EUF85" s="126"/>
      <c r="EUG85" s="126"/>
      <c r="EUH85" s="126"/>
      <c r="EUI85" s="126"/>
      <c r="EUJ85" s="126"/>
      <c r="EUK85" s="126"/>
      <c r="EUL85" s="126"/>
      <c r="EUM85" s="126"/>
      <c r="EUN85" s="126"/>
      <c r="EUO85" s="126"/>
      <c r="EUP85" s="126"/>
      <c r="EUQ85" s="126"/>
      <c r="EUR85" s="126"/>
      <c r="EUS85" s="126"/>
      <c r="EUT85" s="126"/>
      <c r="EUU85" s="126"/>
      <c r="EUV85" s="126"/>
      <c r="EUW85" s="126"/>
      <c r="EUX85" s="126"/>
      <c r="EUY85" s="126"/>
      <c r="EUZ85" s="126"/>
      <c r="EVA85" s="126"/>
      <c r="EVB85" s="126"/>
      <c r="EVC85" s="126"/>
      <c r="EVD85" s="126"/>
      <c r="EVE85" s="126"/>
      <c r="EVF85" s="126"/>
      <c r="EVG85" s="126"/>
      <c r="EVH85" s="126"/>
      <c r="EVI85" s="126"/>
      <c r="EVJ85" s="126"/>
      <c r="EVK85" s="126"/>
      <c r="EVL85" s="126"/>
      <c r="EVM85" s="126"/>
      <c r="EVN85" s="126"/>
      <c r="EVO85" s="126"/>
      <c r="EVP85" s="126"/>
      <c r="EVQ85" s="126"/>
      <c r="EVR85" s="126"/>
      <c r="EVS85" s="126"/>
      <c r="EVT85" s="126"/>
      <c r="EVU85" s="126"/>
      <c r="EVV85" s="126"/>
      <c r="EVW85" s="126"/>
      <c r="EVX85" s="126"/>
      <c r="EVY85" s="126"/>
      <c r="EVZ85" s="126"/>
      <c r="EWA85" s="126"/>
      <c r="EWB85" s="126"/>
      <c r="EWC85" s="126"/>
      <c r="EWD85" s="126"/>
      <c r="EWE85" s="126"/>
      <c r="EWF85" s="126"/>
      <c r="EWG85" s="126"/>
      <c r="EWH85" s="126"/>
      <c r="EWI85" s="126"/>
      <c r="EWJ85" s="126"/>
      <c r="EWK85" s="126"/>
      <c r="EWL85" s="126"/>
      <c r="EWM85" s="126"/>
      <c r="EWN85" s="126"/>
      <c r="EWO85" s="126"/>
      <c r="EWP85" s="126"/>
      <c r="EWQ85" s="126"/>
      <c r="EWR85" s="126"/>
      <c r="EWS85" s="126"/>
      <c r="EWT85" s="126"/>
      <c r="EWU85" s="126"/>
      <c r="EWV85" s="126"/>
      <c r="EWW85" s="126"/>
      <c r="EWX85" s="126"/>
      <c r="EWY85" s="126"/>
      <c r="EWZ85" s="126"/>
      <c r="EXA85" s="126"/>
      <c r="EXB85" s="126"/>
      <c r="EXC85" s="126"/>
      <c r="EXD85" s="126"/>
      <c r="EXE85" s="126"/>
      <c r="EXF85" s="126"/>
      <c r="EXG85" s="126"/>
      <c r="EXH85" s="126"/>
      <c r="EXI85" s="126"/>
      <c r="EXJ85" s="126"/>
      <c r="EXK85" s="126"/>
      <c r="EXL85" s="126"/>
      <c r="EXM85" s="126"/>
      <c r="EXN85" s="126"/>
      <c r="EXO85" s="126"/>
      <c r="EXP85" s="126"/>
      <c r="EXQ85" s="126"/>
      <c r="EXR85" s="126"/>
      <c r="EXS85" s="126"/>
      <c r="EXT85" s="126"/>
      <c r="EXU85" s="126"/>
      <c r="EXV85" s="126"/>
      <c r="EXW85" s="126"/>
      <c r="EXX85" s="126"/>
      <c r="EXY85" s="126"/>
      <c r="EXZ85" s="126"/>
      <c r="EYA85" s="126"/>
      <c r="EYB85" s="126"/>
      <c r="EYC85" s="126"/>
      <c r="EYD85" s="126"/>
      <c r="EYE85" s="126"/>
      <c r="EYF85" s="126"/>
      <c r="EYG85" s="126"/>
      <c r="EYH85" s="126"/>
      <c r="EYI85" s="126"/>
      <c r="EYJ85" s="126"/>
      <c r="EYK85" s="126"/>
      <c r="EYL85" s="126"/>
      <c r="EYM85" s="126"/>
      <c r="EYN85" s="126"/>
      <c r="EYO85" s="126"/>
      <c r="EYP85" s="126"/>
      <c r="EYQ85" s="126"/>
      <c r="EYR85" s="126"/>
      <c r="EYS85" s="126"/>
      <c r="EYT85" s="126"/>
      <c r="EYU85" s="126"/>
      <c r="EYV85" s="126"/>
      <c r="EYW85" s="126"/>
      <c r="EYX85" s="126"/>
      <c r="EYY85" s="126"/>
      <c r="EYZ85" s="126"/>
      <c r="EZA85" s="126"/>
      <c r="EZB85" s="126"/>
      <c r="EZC85" s="126"/>
      <c r="EZD85" s="126"/>
      <c r="EZE85" s="126"/>
      <c r="EZF85" s="126"/>
      <c r="EZG85" s="126"/>
      <c r="EZH85" s="126"/>
      <c r="EZI85" s="126"/>
      <c r="EZJ85" s="126"/>
      <c r="EZK85" s="126"/>
      <c r="EZL85" s="126"/>
      <c r="EZM85" s="126"/>
      <c r="EZN85" s="126"/>
      <c r="EZO85" s="126"/>
      <c r="EZP85" s="126"/>
      <c r="EZQ85" s="126"/>
      <c r="EZR85" s="126"/>
      <c r="EZS85" s="126"/>
      <c r="EZT85" s="126"/>
      <c r="EZU85" s="126"/>
      <c r="EZV85" s="126"/>
      <c r="EZW85" s="126"/>
      <c r="EZX85" s="126"/>
      <c r="EZY85" s="126"/>
      <c r="EZZ85" s="126"/>
      <c r="FAA85" s="126"/>
      <c r="FAB85" s="126"/>
      <c r="FAC85" s="126"/>
      <c r="FAD85" s="126"/>
      <c r="FAE85" s="126"/>
      <c r="FAF85" s="126"/>
      <c r="FAG85" s="126"/>
      <c r="FAH85" s="126"/>
      <c r="FAI85" s="126"/>
      <c r="FAJ85" s="126"/>
      <c r="FAK85" s="126"/>
      <c r="FAL85" s="126"/>
      <c r="FAM85" s="126"/>
      <c r="FAN85" s="126"/>
      <c r="FAO85" s="126"/>
      <c r="FAP85" s="126"/>
      <c r="FAQ85" s="126"/>
      <c r="FAR85" s="126"/>
      <c r="FAS85" s="126"/>
      <c r="FAT85" s="126"/>
      <c r="FAU85" s="126"/>
      <c r="FAV85" s="126"/>
      <c r="FAW85" s="126"/>
      <c r="FAX85" s="126"/>
      <c r="FAY85" s="126"/>
      <c r="FAZ85" s="126"/>
      <c r="FBA85" s="126"/>
      <c r="FBB85" s="126"/>
      <c r="FBC85" s="126"/>
      <c r="FBD85" s="126"/>
      <c r="FBE85" s="126"/>
      <c r="FBF85" s="126"/>
      <c r="FBG85" s="126"/>
      <c r="FBH85" s="126"/>
      <c r="FBI85" s="126"/>
      <c r="FBJ85" s="126"/>
      <c r="FBK85" s="126"/>
      <c r="FBL85" s="126"/>
      <c r="FBM85" s="126"/>
      <c r="FBN85" s="126"/>
      <c r="FBO85" s="126"/>
      <c r="FBP85" s="126"/>
      <c r="FBQ85" s="126"/>
      <c r="FBR85" s="126"/>
      <c r="FBS85" s="126"/>
      <c r="FBT85" s="126"/>
      <c r="FBU85" s="126"/>
      <c r="FBV85" s="126"/>
      <c r="FBW85" s="126"/>
      <c r="FBX85" s="126"/>
      <c r="FBY85" s="126"/>
      <c r="FBZ85" s="126"/>
      <c r="FCA85" s="126"/>
      <c r="FCB85" s="126"/>
      <c r="FCC85" s="126"/>
      <c r="FCD85" s="126"/>
      <c r="FCE85" s="126"/>
      <c r="FCF85" s="126"/>
      <c r="FCG85" s="126"/>
      <c r="FCH85" s="126"/>
      <c r="FCI85" s="126"/>
      <c r="FCJ85" s="126"/>
      <c r="FCK85" s="126"/>
      <c r="FCL85" s="126"/>
      <c r="FCM85" s="126"/>
      <c r="FCN85" s="126"/>
      <c r="FCO85" s="126"/>
      <c r="FCP85" s="126"/>
      <c r="FCQ85" s="126"/>
      <c r="FCR85" s="126"/>
      <c r="FCS85" s="126"/>
      <c r="FCT85" s="126"/>
      <c r="FCU85" s="126"/>
      <c r="FCV85" s="126"/>
      <c r="FCW85" s="126"/>
      <c r="FCX85" s="126"/>
      <c r="FCY85" s="126"/>
      <c r="FCZ85" s="126"/>
      <c r="FDA85" s="126"/>
      <c r="FDB85" s="126"/>
      <c r="FDC85" s="126"/>
      <c r="FDD85" s="126"/>
      <c r="FDE85" s="126"/>
      <c r="FDF85" s="126"/>
      <c r="FDG85" s="126"/>
      <c r="FDH85" s="126"/>
      <c r="FDI85" s="126"/>
      <c r="FDJ85" s="126"/>
      <c r="FDK85" s="126"/>
      <c r="FDL85" s="126"/>
      <c r="FDM85" s="126"/>
      <c r="FDN85" s="126"/>
      <c r="FDO85" s="126"/>
      <c r="FDP85" s="126"/>
      <c r="FDQ85" s="126"/>
      <c r="FDR85" s="126"/>
      <c r="FDS85" s="126"/>
      <c r="FDT85" s="126"/>
      <c r="FDU85" s="126"/>
      <c r="FDV85" s="126"/>
      <c r="FDW85" s="126"/>
      <c r="FDX85" s="126"/>
      <c r="FDY85" s="126"/>
      <c r="FDZ85" s="126"/>
      <c r="FEA85" s="126"/>
      <c r="FEB85" s="126"/>
      <c r="FEC85" s="126"/>
      <c r="FED85" s="126"/>
      <c r="FEE85" s="126"/>
      <c r="FEF85" s="126"/>
      <c r="FEG85" s="126"/>
      <c r="FEH85" s="126"/>
      <c r="FEI85" s="126"/>
      <c r="FEJ85" s="126"/>
      <c r="FEK85" s="126"/>
      <c r="FEL85" s="126"/>
      <c r="FEM85" s="126"/>
      <c r="FEN85" s="126"/>
      <c r="FEO85" s="126"/>
      <c r="FEP85" s="126"/>
      <c r="FEQ85" s="126"/>
      <c r="FER85" s="126"/>
      <c r="FES85" s="126"/>
      <c r="FET85" s="126"/>
      <c r="FEU85" s="126"/>
      <c r="FEV85" s="126"/>
      <c r="FEW85" s="126"/>
      <c r="FEX85" s="126"/>
      <c r="FEY85" s="126"/>
      <c r="FEZ85" s="126"/>
      <c r="FFA85" s="126"/>
      <c r="FFB85" s="126"/>
      <c r="FFC85" s="126"/>
      <c r="FFD85" s="126"/>
      <c r="FFE85" s="126"/>
      <c r="FFF85" s="126"/>
      <c r="FFG85" s="126"/>
      <c r="FFH85" s="126"/>
      <c r="FFI85" s="126"/>
      <c r="FFJ85" s="126"/>
      <c r="FFK85" s="126"/>
      <c r="FFL85" s="126"/>
      <c r="FFM85" s="126"/>
      <c r="FFN85" s="126"/>
      <c r="FFO85" s="126"/>
      <c r="FFP85" s="126"/>
      <c r="FFQ85" s="126"/>
      <c r="FFR85" s="126"/>
      <c r="FFS85" s="126"/>
      <c r="FFT85" s="126"/>
      <c r="FFU85" s="126"/>
      <c r="FFV85" s="126"/>
      <c r="FFW85" s="126"/>
      <c r="FFX85" s="126"/>
      <c r="FFY85" s="126"/>
      <c r="FFZ85" s="126"/>
      <c r="FGA85" s="126"/>
      <c r="FGB85" s="126"/>
      <c r="FGC85" s="126"/>
      <c r="FGD85" s="126"/>
      <c r="FGE85" s="126"/>
      <c r="FGF85" s="126"/>
      <c r="FGG85" s="126"/>
      <c r="FGH85" s="126"/>
      <c r="FGI85" s="126"/>
      <c r="FGJ85" s="126"/>
      <c r="FGK85" s="126"/>
      <c r="FGL85" s="126"/>
      <c r="FGM85" s="126"/>
      <c r="FGN85" s="126"/>
      <c r="FGO85" s="126"/>
      <c r="FGP85" s="126"/>
      <c r="FGQ85" s="126"/>
      <c r="FGR85" s="126"/>
      <c r="FGS85" s="126"/>
      <c r="FGT85" s="126"/>
      <c r="FGU85" s="126"/>
      <c r="FGV85" s="126"/>
      <c r="FGW85" s="126"/>
      <c r="FGX85" s="126"/>
      <c r="FGY85" s="126"/>
      <c r="FGZ85" s="126"/>
      <c r="FHA85" s="126"/>
      <c r="FHB85" s="126"/>
      <c r="FHC85" s="126"/>
      <c r="FHD85" s="126"/>
      <c r="FHE85" s="126"/>
      <c r="FHF85" s="126"/>
      <c r="FHG85" s="126"/>
      <c r="FHH85" s="126"/>
      <c r="FHI85" s="126"/>
      <c r="FHJ85" s="126"/>
      <c r="FHK85" s="126"/>
      <c r="FHL85" s="126"/>
      <c r="FHM85" s="126"/>
      <c r="FHN85" s="126"/>
      <c r="FHO85" s="126"/>
      <c r="FHP85" s="126"/>
      <c r="FHQ85" s="126"/>
      <c r="FHR85" s="126"/>
      <c r="FHS85" s="126"/>
      <c r="FHT85" s="126"/>
      <c r="FHU85" s="126"/>
      <c r="FHV85" s="126"/>
      <c r="FHW85" s="126"/>
      <c r="FHX85" s="126"/>
      <c r="FHY85" s="126"/>
      <c r="FHZ85" s="126"/>
      <c r="FIA85" s="126"/>
      <c r="FIB85" s="126"/>
      <c r="FIC85" s="126"/>
      <c r="FID85" s="126"/>
      <c r="FIE85" s="126"/>
      <c r="FIF85" s="126"/>
      <c r="FIG85" s="126"/>
      <c r="FIH85" s="126"/>
      <c r="FII85" s="126"/>
      <c r="FIJ85" s="126"/>
      <c r="FIK85" s="126"/>
      <c r="FIL85" s="126"/>
      <c r="FIM85" s="126"/>
      <c r="FIN85" s="126"/>
      <c r="FIO85" s="126"/>
      <c r="FIP85" s="126"/>
      <c r="FIQ85" s="126"/>
      <c r="FIR85" s="126"/>
      <c r="FIS85" s="126"/>
      <c r="FIT85" s="126"/>
      <c r="FIU85" s="126"/>
      <c r="FIV85" s="126"/>
      <c r="FIW85" s="126"/>
      <c r="FIX85" s="126"/>
      <c r="FIY85" s="126"/>
      <c r="FIZ85" s="126"/>
      <c r="FJA85" s="126"/>
      <c r="FJB85" s="126"/>
      <c r="FJC85" s="126"/>
      <c r="FJD85" s="126"/>
      <c r="FJE85" s="126"/>
      <c r="FJF85" s="126"/>
      <c r="FJG85" s="126"/>
      <c r="FJH85" s="126"/>
      <c r="FJI85" s="126"/>
      <c r="FJJ85" s="126"/>
      <c r="FJK85" s="126"/>
      <c r="FJL85" s="126"/>
      <c r="FJM85" s="126"/>
      <c r="FJN85" s="126"/>
      <c r="FJO85" s="126"/>
      <c r="FJP85" s="126"/>
      <c r="FJQ85" s="126"/>
      <c r="FJR85" s="126"/>
      <c r="FJS85" s="126"/>
      <c r="FJT85" s="126"/>
      <c r="FJU85" s="126"/>
      <c r="FJV85" s="126"/>
      <c r="FJW85" s="126"/>
      <c r="FJX85" s="126"/>
      <c r="FJY85" s="126"/>
      <c r="FJZ85" s="126"/>
      <c r="FKA85" s="126"/>
      <c r="FKB85" s="126"/>
      <c r="FKC85" s="126"/>
      <c r="FKD85" s="126"/>
      <c r="FKE85" s="126"/>
      <c r="FKF85" s="126"/>
      <c r="FKG85" s="126"/>
      <c r="FKH85" s="126"/>
      <c r="FKI85" s="126"/>
      <c r="FKJ85" s="126"/>
      <c r="FKK85" s="126"/>
      <c r="FKL85" s="126"/>
      <c r="FKM85" s="126"/>
      <c r="FKN85" s="126"/>
      <c r="FKO85" s="126"/>
      <c r="FKP85" s="126"/>
      <c r="FKQ85" s="126"/>
      <c r="FKR85" s="126"/>
      <c r="FKS85" s="126"/>
      <c r="FKT85" s="126"/>
      <c r="FKU85" s="126"/>
      <c r="FKV85" s="126"/>
      <c r="FKW85" s="126"/>
      <c r="FKX85" s="126"/>
      <c r="FKY85" s="126"/>
      <c r="FKZ85" s="126"/>
      <c r="FLA85" s="126"/>
      <c r="FLB85" s="126"/>
      <c r="FLC85" s="126"/>
      <c r="FLD85" s="126"/>
      <c r="FLE85" s="126"/>
      <c r="FLF85" s="126"/>
      <c r="FLG85" s="126"/>
      <c r="FLH85" s="126"/>
      <c r="FLI85" s="126"/>
      <c r="FLJ85" s="126"/>
      <c r="FLK85" s="126"/>
      <c r="FLL85" s="126"/>
      <c r="FLM85" s="126"/>
      <c r="FLN85" s="126"/>
      <c r="FLO85" s="126"/>
      <c r="FLP85" s="126"/>
      <c r="FLQ85" s="126"/>
      <c r="FLR85" s="126"/>
      <c r="FLS85" s="126"/>
      <c r="FLT85" s="126"/>
      <c r="FLU85" s="126"/>
      <c r="FLV85" s="126"/>
      <c r="FLW85" s="126"/>
      <c r="FLX85" s="126"/>
      <c r="FLY85" s="126"/>
      <c r="FLZ85" s="126"/>
      <c r="FMA85" s="126"/>
      <c r="FMB85" s="126"/>
      <c r="FMC85" s="126"/>
      <c r="FMD85" s="126"/>
      <c r="FME85" s="126"/>
      <c r="FMF85" s="126"/>
      <c r="FMG85" s="126"/>
      <c r="FMH85" s="126"/>
      <c r="FMI85" s="126"/>
      <c r="FMJ85" s="126"/>
      <c r="FMK85" s="126"/>
      <c r="FML85" s="126"/>
      <c r="FMM85" s="126"/>
      <c r="FMN85" s="126"/>
      <c r="FMO85" s="126"/>
      <c r="FMP85" s="126"/>
      <c r="FMQ85" s="126"/>
      <c r="FMR85" s="126"/>
      <c r="FMS85" s="126"/>
      <c r="FMT85" s="126"/>
      <c r="FMU85" s="126"/>
      <c r="FMV85" s="126"/>
      <c r="FMW85" s="126"/>
      <c r="FMX85" s="126"/>
      <c r="FMY85" s="126"/>
      <c r="FMZ85" s="126"/>
      <c r="FNA85" s="126"/>
      <c r="FNB85" s="126"/>
      <c r="FNC85" s="126"/>
      <c r="FND85" s="126"/>
      <c r="FNE85" s="126"/>
      <c r="FNF85" s="126"/>
      <c r="FNG85" s="126"/>
      <c r="FNH85" s="126"/>
      <c r="FNI85" s="126"/>
      <c r="FNJ85" s="126"/>
      <c r="FNK85" s="126"/>
      <c r="FNL85" s="126"/>
      <c r="FNM85" s="126"/>
      <c r="FNN85" s="126"/>
      <c r="FNO85" s="126"/>
      <c r="FNP85" s="126"/>
      <c r="FNQ85" s="126"/>
      <c r="FNR85" s="126"/>
      <c r="FNS85" s="126"/>
      <c r="FNT85" s="126"/>
      <c r="FNU85" s="126"/>
      <c r="FNV85" s="126"/>
      <c r="FNW85" s="126"/>
      <c r="FNX85" s="126"/>
      <c r="FNY85" s="126"/>
      <c r="FNZ85" s="126"/>
      <c r="FOA85" s="126"/>
      <c r="FOB85" s="126"/>
      <c r="FOC85" s="126"/>
      <c r="FOD85" s="126"/>
      <c r="FOE85" s="126"/>
      <c r="FOF85" s="126"/>
      <c r="FOG85" s="126"/>
      <c r="FOH85" s="126"/>
      <c r="FOI85" s="126"/>
      <c r="FOJ85" s="126"/>
      <c r="FOK85" s="126"/>
      <c r="FOL85" s="126"/>
      <c r="FOM85" s="126"/>
      <c r="FON85" s="126"/>
      <c r="FOO85" s="126"/>
      <c r="FOP85" s="126"/>
      <c r="FOQ85" s="126"/>
      <c r="FOR85" s="126"/>
      <c r="FOS85" s="126"/>
      <c r="FOT85" s="126"/>
      <c r="FOU85" s="126"/>
      <c r="FOV85" s="126"/>
      <c r="FOW85" s="126"/>
      <c r="FOX85" s="126"/>
      <c r="FOY85" s="126"/>
      <c r="FOZ85" s="126"/>
      <c r="FPA85" s="126"/>
      <c r="FPB85" s="126"/>
      <c r="FPC85" s="126"/>
      <c r="FPD85" s="126"/>
      <c r="FPE85" s="126"/>
      <c r="FPF85" s="126"/>
      <c r="FPG85" s="126"/>
      <c r="FPH85" s="126"/>
      <c r="FPI85" s="126"/>
      <c r="FPJ85" s="126"/>
      <c r="FPK85" s="126"/>
      <c r="FPL85" s="126"/>
      <c r="FPM85" s="126"/>
      <c r="FPN85" s="126"/>
      <c r="FPO85" s="126"/>
      <c r="FPP85" s="126"/>
      <c r="FPQ85" s="126"/>
      <c r="FPR85" s="126"/>
      <c r="FPS85" s="126"/>
      <c r="FPT85" s="126"/>
      <c r="FPU85" s="126"/>
      <c r="FPV85" s="126"/>
      <c r="FPW85" s="126"/>
      <c r="FPX85" s="126"/>
      <c r="FPY85" s="126"/>
      <c r="FPZ85" s="126"/>
      <c r="FQA85" s="126"/>
      <c r="FQB85" s="126"/>
      <c r="FQC85" s="126"/>
      <c r="FQD85" s="126"/>
      <c r="FQE85" s="126"/>
      <c r="FQF85" s="126"/>
      <c r="FQG85" s="126"/>
      <c r="FQH85" s="126"/>
      <c r="FQI85" s="126"/>
      <c r="FQJ85" s="126"/>
      <c r="FQK85" s="126"/>
      <c r="FQL85" s="126"/>
      <c r="FQM85" s="126"/>
      <c r="FQN85" s="126"/>
      <c r="FQO85" s="126"/>
      <c r="FQP85" s="126"/>
      <c r="FQQ85" s="126"/>
      <c r="FQR85" s="126"/>
      <c r="FQS85" s="126"/>
      <c r="FQT85" s="126"/>
      <c r="FQU85" s="126"/>
      <c r="FQV85" s="126"/>
      <c r="FQW85" s="126"/>
      <c r="FQX85" s="126"/>
      <c r="FQY85" s="126"/>
      <c r="FQZ85" s="126"/>
      <c r="FRA85" s="126"/>
      <c r="FRB85" s="126"/>
      <c r="FRC85" s="126"/>
      <c r="FRD85" s="126"/>
      <c r="FRE85" s="126"/>
      <c r="FRF85" s="126"/>
      <c r="FRG85" s="126"/>
      <c r="FRH85" s="126"/>
      <c r="FRI85" s="126"/>
      <c r="FRJ85" s="126"/>
      <c r="FRK85" s="126"/>
      <c r="FRL85" s="126"/>
      <c r="FRM85" s="126"/>
      <c r="FRN85" s="126"/>
      <c r="FRO85" s="126"/>
      <c r="FRP85" s="126"/>
      <c r="FRQ85" s="126"/>
      <c r="FRR85" s="126"/>
      <c r="FRS85" s="126"/>
      <c r="FRT85" s="126"/>
      <c r="FRU85" s="126"/>
      <c r="FRV85" s="126"/>
      <c r="FRW85" s="126"/>
      <c r="FRX85" s="126"/>
      <c r="FRY85" s="126"/>
      <c r="FRZ85" s="126"/>
      <c r="FSA85" s="126"/>
      <c r="FSB85" s="126"/>
      <c r="FSC85" s="126"/>
      <c r="FSD85" s="126"/>
      <c r="FSE85" s="126"/>
      <c r="FSF85" s="126"/>
      <c r="FSG85" s="126"/>
      <c r="FSH85" s="126"/>
      <c r="FSI85" s="126"/>
      <c r="FSJ85" s="126"/>
      <c r="FSK85" s="126"/>
      <c r="FSL85" s="126"/>
      <c r="FSM85" s="126"/>
      <c r="FSN85" s="126"/>
      <c r="FSO85" s="126"/>
      <c r="FSP85" s="126"/>
      <c r="FSQ85" s="126"/>
      <c r="FSR85" s="126"/>
      <c r="FSS85" s="126"/>
      <c r="FST85" s="126"/>
      <c r="FSU85" s="126"/>
      <c r="FSV85" s="126"/>
      <c r="FSW85" s="126"/>
      <c r="FSX85" s="126"/>
      <c r="FSY85" s="126"/>
      <c r="FSZ85" s="126"/>
      <c r="FTA85" s="126"/>
      <c r="FTB85" s="126"/>
      <c r="FTC85" s="126"/>
      <c r="FTD85" s="126"/>
      <c r="FTE85" s="126"/>
      <c r="FTF85" s="126"/>
      <c r="FTG85" s="126"/>
      <c r="FTH85" s="126"/>
      <c r="FTI85" s="126"/>
      <c r="FTJ85" s="126"/>
      <c r="FTK85" s="126"/>
      <c r="FTL85" s="126"/>
      <c r="FTM85" s="126"/>
      <c r="FTN85" s="126"/>
      <c r="FTO85" s="126"/>
      <c r="FTP85" s="126"/>
      <c r="FTQ85" s="126"/>
      <c r="FTR85" s="126"/>
      <c r="FTS85" s="126"/>
      <c r="FTT85" s="126"/>
      <c r="FTU85" s="126"/>
      <c r="FTV85" s="126"/>
      <c r="FTW85" s="126"/>
      <c r="FTX85" s="126"/>
      <c r="FTY85" s="126"/>
      <c r="FTZ85" s="126"/>
      <c r="FUA85" s="126"/>
      <c r="FUB85" s="126"/>
      <c r="FUC85" s="126"/>
      <c r="FUD85" s="126"/>
      <c r="FUE85" s="126"/>
      <c r="FUF85" s="126"/>
      <c r="FUG85" s="126"/>
      <c r="FUH85" s="126"/>
      <c r="FUI85" s="126"/>
      <c r="FUJ85" s="126"/>
      <c r="FUK85" s="126"/>
      <c r="FUL85" s="126"/>
      <c r="FUM85" s="126"/>
      <c r="FUN85" s="126"/>
      <c r="FUO85" s="126"/>
      <c r="FUP85" s="126"/>
      <c r="FUQ85" s="126"/>
      <c r="FUR85" s="126"/>
      <c r="FUS85" s="126"/>
      <c r="FUT85" s="126"/>
      <c r="FUU85" s="126"/>
      <c r="FUV85" s="126"/>
      <c r="FUW85" s="126"/>
      <c r="FUX85" s="126"/>
      <c r="FUY85" s="126"/>
      <c r="FUZ85" s="126"/>
      <c r="FVA85" s="126"/>
      <c r="FVB85" s="126"/>
      <c r="FVC85" s="126"/>
      <c r="FVD85" s="126"/>
      <c r="FVE85" s="126"/>
      <c r="FVF85" s="126"/>
      <c r="FVG85" s="126"/>
      <c r="FVH85" s="126"/>
      <c r="FVI85" s="126"/>
      <c r="FVJ85" s="126"/>
      <c r="FVK85" s="126"/>
      <c r="FVL85" s="126"/>
      <c r="FVM85" s="126"/>
      <c r="FVN85" s="126"/>
      <c r="FVO85" s="126"/>
      <c r="FVP85" s="126"/>
      <c r="FVQ85" s="126"/>
      <c r="FVR85" s="126"/>
      <c r="FVS85" s="126"/>
      <c r="FVT85" s="126"/>
      <c r="FVU85" s="126"/>
      <c r="FVV85" s="126"/>
      <c r="FVW85" s="126"/>
      <c r="FVX85" s="126"/>
      <c r="FVY85" s="126"/>
      <c r="FVZ85" s="126"/>
      <c r="FWA85" s="126"/>
      <c r="FWB85" s="126"/>
      <c r="FWC85" s="126"/>
      <c r="FWD85" s="126"/>
      <c r="FWE85" s="126"/>
      <c r="FWF85" s="126"/>
      <c r="FWG85" s="126"/>
      <c r="FWH85" s="126"/>
      <c r="FWI85" s="126"/>
      <c r="FWJ85" s="126"/>
      <c r="FWK85" s="126"/>
      <c r="FWL85" s="126"/>
      <c r="FWM85" s="126"/>
      <c r="FWN85" s="126"/>
      <c r="FWO85" s="126"/>
      <c r="FWP85" s="126"/>
      <c r="FWQ85" s="126"/>
      <c r="FWR85" s="126"/>
      <c r="FWS85" s="126"/>
      <c r="FWT85" s="126"/>
      <c r="FWU85" s="126"/>
      <c r="FWV85" s="126"/>
      <c r="FWW85" s="126"/>
      <c r="FWX85" s="126"/>
      <c r="FWY85" s="126"/>
      <c r="FWZ85" s="126"/>
      <c r="FXA85" s="126"/>
      <c r="FXB85" s="126"/>
      <c r="FXC85" s="126"/>
      <c r="FXD85" s="126"/>
      <c r="FXE85" s="126"/>
      <c r="FXF85" s="126"/>
      <c r="FXG85" s="126"/>
      <c r="FXH85" s="126"/>
      <c r="FXI85" s="126"/>
      <c r="FXJ85" s="126"/>
      <c r="FXK85" s="126"/>
      <c r="FXL85" s="126"/>
      <c r="FXM85" s="126"/>
      <c r="FXN85" s="126"/>
      <c r="FXO85" s="126"/>
      <c r="FXP85" s="126"/>
      <c r="FXQ85" s="126"/>
      <c r="FXR85" s="126"/>
      <c r="FXS85" s="126"/>
      <c r="FXT85" s="126"/>
      <c r="FXU85" s="126"/>
      <c r="FXV85" s="126"/>
      <c r="FXW85" s="126"/>
      <c r="FXX85" s="126"/>
      <c r="FXY85" s="126"/>
      <c r="FXZ85" s="126"/>
      <c r="FYA85" s="126"/>
      <c r="FYB85" s="126"/>
      <c r="FYC85" s="126"/>
      <c r="FYD85" s="126"/>
      <c r="FYE85" s="126"/>
      <c r="FYF85" s="126"/>
      <c r="FYG85" s="126"/>
      <c r="FYH85" s="126"/>
      <c r="FYI85" s="126"/>
      <c r="FYJ85" s="126"/>
      <c r="FYK85" s="126"/>
      <c r="FYL85" s="126"/>
      <c r="FYM85" s="126"/>
      <c r="FYN85" s="126"/>
      <c r="FYO85" s="126"/>
      <c r="FYP85" s="126"/>
      <c r="FYQ85" s="126"/>
      <c r="FYR85" s="126"/>
      <c r="FYS85" s="126"/>
      <c r="FYT85" s="126"/>
      <c r="FYU85" s="126"/>
      <c r="FYV85" s="126"/>
      <c r="FYW85" s="126"/>
      <c r="FYX85" s="126"/>
      <c r="FYY85" s="126"/>
      <c r="FYZ85" s="126"/>
      <c r="FZA85" s="126"/>
      <c r="FZB85" s="126"/>
      <c r="FZC85" s="126"/>
      <c r="FZD85" s="126"/>
      <c r="FZE85" s="126"/>
      <c r="FZF85" s="126"/>
      <c r="FZG85" s="126"/>
      <c r="FZH85" s="126"/>
      <c r="FZI85" s="126"/>
      <c r="FZJ85" s="126"/>
      <c r="FZK85" s="126"/>
      <c r="FZL85" s="126"/>
      <c r="FZM85" s="126"/>
      <c r="FZN85" s="126"/>
      <c r="FZO85" s="126"/>
      <c r="FZP85" s="126"/>
      <c r="FZQ85" s="126"/>
      <c r="FZR85" s="126"/>
      <c r="FZS85" s="126"/>
      <c r="FZT85" s="126"/>
      <c r="FZU85" s="126"/>
      <c r="FZV85" s="126"/>
      <c r="FZW85" s="126"/>
      <c r="FZX85" s="126"/>
      <c r="FZY85" s="126"/>
      <c r="FZZ85" s="126"/>
      <c r="GAA85" s="126"/>
      <c r="GAB85" s="126"/>
      <c r="GAC85" s="126"/>
      <c r="GAD85" s="126"/>
      <c r="GAE85" s="126"/>
      <c r="GAF85" s="126"/>
      <c r="GAG85" s="126"/>
      <c r="GAH85" s="126"/>
      <c r="GAI85" s="126"/>
      <c r="GAJ85" s="126"/>
      <c r="GAK85" s="126"/>
      <c r="GAL85" s="126"/>
      <c r="GAM85" s="126"/>
      <c r="GAN85" s="126"/>
      <c r="GAO85" s="126"/>
      <c r="GAP85" s="126"/>
      <c r="GAQ85" s="126"/>
      <c r="GAR85" s="126"/>
      <c r="GAS85" s="126"/>
      <c r="GAT85" s="126"/>
      <c r="GAU85" s="126"/>
      <c r="GAV85" s="126"/>
      <c r="GAW85" s="126"/>
      <c r="GAX85" s="126"/>
      <c r="GAY85" s="126"/>
      <c r="GAZ85" s="126"/>
      <c r="GBA85" s="126"/>
      <c r="GBB85" s="126"/>
      <c r="GBC85" s="126"/>
      <c r="GBD85" s="126"/>
      <c r="GBE85" s="126"/>
      <c r="GBF85" s="126"/>
      <c r="GBG85" s="126"/>
      <c r="GBH85" s="126"/>
      <c r="GBI85" s="126"/>
      <c r="GBJ85" s="126"/>
      <c r="GBK85" s="126"/>
      <c r="GBL85" s="126"/>
      <c r="GBM85" s="126"/>
      <c r="GBN85" s="126"/>
      <c r="GBO85" s="126"/>
      <c r="GBP85" s="126"/>
      <c r="GBQ85" s="126"/>
      <c r="GBR85" s="126"/>
      <c r="GBS85" s="126"/>
      <c r="GBT85" s="126"/>
      <c r="GBU85" s="126"/>
      <c r="GBV85" s="126"/>
      <c r="GBW85" s="126"/>
      <c r="GBX85" s="126"/>
      <c r="GBY85" s="126"/>
      <c r="GBZ85" s="126"/>
      <c r="GCA85" s="126"/>
      <c r="GCB85" s="126"/>
      <c r="GCC85" s="126"/>
      <c r="GCD85" s="126"/>
      <c r="GCE85" s="126"/>
      <c r="GCF85" s="126"/>
      <c r="GCG85" s="126"/>
      <c r="GCH85" s="126"/>
      <c r="GCI85" s="126"/>
      <c r="GCJ85" s="126"/>
      <c r="GCK85" s="126"/>
      <c r="GCL85" s="126"/>
      <c r="GCM85" s="126"/>
      <c r="GCN85" s="126"/>
      <c r="GCO85" s="126"/>
      <c r="GCP85" s="126"/>
      <c r="GCQ85" s="126"/>
      <c r="GCR85" s="126"/>
      <c r="GCS85" s="126"/>
      <c r="GCT85" s="126"/>
      <c r="GCU85" s="126"/>
      <c r="GCV85" s="126"/>
      <c r="GCW85" s="126"/>
      <c r="GCX85" s="126"/>
      <c r="GCY85" s="126"/>
      <c r="GCZ85" s="126"/>
      <c r="GDA85" s="126"/>
      <c r="GDB85" s="126"/>
      <c r="GDC85" s="126"/>
      <c r="GDD85" s="126"/>
      <c r="GDE85" s="126"/>
      <c r="GDF85" s="126"/>
      <c r="GDG85" s="126"/>
      <c r="GDH85" s="126"/>
      <c r="GDI85" s="126"/>
      <c r="GDJ85" s="126"/>
      <c r="GDK85" s="126"/>
      <c r="GDL85" s="126"/>
      <c r="GDM85" s="126"/>
      <c r="GDN85" s="126"/>
      <c r="GDO85" s="126"/>
      <c r="GDP85" s="126"/>
      <c r="GDQ85" s="126"/>
      <c r="GDR85" s="126"/>
      <c r="GDS85" s="126"/>
      <c r="GDT85" s="126"/>
      <c r="GDU85" s="126"/>
      <c r="GDV85" s="126"/>
      <c r="GDW85" s="126"/>
      <c r="GDX85" s="126"/>
      <c r="GDY85" s="126"/>
      <c r="GDZ85" s="126"/>
      <c r="GEA85" s="126"/>
      <c r="GEB85" s="126"/>
      <c r="GEC85" s="126"/>
      <c r="GED85" s="126"/>
      <c r="GEE85" s="126"/>
      <c r="GEF85" s="126"/>
      <c r="GEG85" s="126"/>
      <c r="GEH85" s="126"/>
      <c r="GEI85" s="126"/>
      <c r="GEJ85" s="126"/>
      <c r="GEK85" s="126"/>
      <c r="GEL85" s="126"/>
      <c r="GEM85" s="126"/>
      <c r="GEN85" s="126"/>
      <c r="GEO85" s="126"/>
      <c r="GEP85" s="126"/>
      <c r="GEQ85" s="126"/>
      <c r="GER85" s="126"/>
      <c r="GES85" s="126"/>
      <c r="GET85" s="126"/>
      <c r="GEU85" s="126"/>
      <c r="GEV85" s="126"/>
      <c r="GEW85" s="126"/>
      <c r="GEX85" s="126"/>
      <c r="GEY85" s="126"/>
      <c r="GEZ85" s="126"/>
      <c r="GFA85" s="126"/>
      <c r="GFB85" s="126"/>
      <c r="GFC85" s="126"/>
      <c r="GFD85" s="126"/>
      <c r="GFE85" s="126"/>
      <c r="GFF85" s="126"/>
      <c r="GFG85" s="126"/>
      <c r="GFH85" s="126"/>
      <c r="GFI85" s="126"/>
      <c r="GFJ85" s="126"/>
      <c r="GFK85" s="126"/>
      <c r="GFL85" s="126"/>
      <c r="GFM85" s="126"/>
      <c r="GFN85" s="126"/>
      <c r="GFO85" s="126"/>
      <c r="GFP85" s="126"/>
      <c r="GFQ85" s="126"/>
      <c r="GFR85" s="126"/>
      <c r="GFS85" s="126"/>
      <c r="GFT85" s="126"/>
      <c r="GFU85" s="126"/>
      <c r="GFV85" s="126"/>
      <c r="GFW85" s="126"/>
      <c r="GFX85" s="126"/>
      <c r="GFY85" s="126"/>
      <c r="GFZ85" s="126"/>
      <c r="GGA85" s="126"/>
      <c r="GGB85" s="126"/>
      <c r="GGC85" s="126"/>
      <c r="GGD85" s="126"/>
      <c r="GGE85" s="126"/>
      <c r="GGF85" s="126"/>
      <c r="GGG85" s="126"/>
      <c r="GGH85" s="126"/>
      <c r="GGI85" s="126"/>
      <c r="GGJ85" s="126"/>
      <c r="GGK85" s="126"/>
      <c r="GGL85" s="126"/>
      <c r="GGM85" s="126"/>
      <c r="GGN85" s="126"/>
      <c r="GGO85" s="126"/>
      <c r="GGP85" s="126"/>
      <c r="GGQ85" s="126"/>
      <c r="GGR85" s="126"/>
      <c r="GGS85" s="126"/>
      <c r="GGT85" s="126"/>
      <c r="GGU85" s="126"/>
      <c r="GGV85" s="126"/>
      <c r="GGW85" s="126"/>
      <c r="GGX85" s="126"/>
      <c r="GGY85" s="126"/>
      <c r="GGZ85" s="126"/>
      <c r="GHA85" s="126"/>
      <c r="GHB85" s="126"/>
      <c r="GHC85" s="126"/>
      <c r="GHD85" s="126"/>
      <c r="GHE85" s="126"/>
      <c r="GHF85" s="126"/>
      <c r="GHG85" s="126"/>
      <c r="GHH85" s="126"/>
      <c r="GHI85" s="126"/>
      <c r="GHJ85" s="126"/>
      <c r="GHK85" s="126"/>
      <c r="GHL85" s="126"/>
      <c r="GHM85" s="126"/>
      <c r="GHN85" s="126"/>
      <c r="GHO85" s="126"/>
      <c r="GHP85" s="126"/>
      <c r="GHQ85" s="126"/>
      <c r="GHR85" s="126"/>
      <c r="GHS85" s="126"/>
      <c r="GHT85" s="126"/>
      <c r="GHU85" s="126"/>
      <c r="GHV85" s="126"/>
      <c r="GHW85" s="126"/>
      <c r="GHX85" s="126"/>
      <c r="GHY85" s="126"/>
      <c r="GHZ85" s="126"/>
      <c r="GIA85" s="126"/>
      <c r="GIB85" s="126"/>
      <c r="GIC85" s="126"/>
      <c r="GID85" s="126"/>
      <c r="GIE85" s="126"/>
      <c r="GIF85" s="126"/>
      <c r="GIG85" s="126"/>
      <c r="GIH85" s="126"/>
      <c r="GII85" s="126"/>
      <c r="GIJ85" s="126"/>
      <c r="GIK85" s="126"/>
      <c r="GIL85" s="126"/>
      <c r="GIM85" s="126"/>
      <c r="GIN85" s="126"/>
      <c r="GIO85" s="126"/>
      <c r="GIP85" s="126"/>
      <c r="GIQ85" s="126"/>
      <c r="GIR85" s="126"/>
      <c r="GIS85" s="126"/>
      <c r="GIT85" s="126"/>
      <c r="GIU85" s="126"/>
      <c r="GIV85" s="126"/>
      <c r="GIW85" s="126"/>
      <c r="GIX85" s="126"/>
      <c r="GIY85" s="126"/>
      <c r="GIZ85" s="126"/>
      <c r="GJA85" s="126"/>
      <c r="GJB85" s="126"/>
      <c r="GJC85" s="126"/>
      <c r="GJD85" s="126"/>
      <c r="GJE85" s="126"/>
      <c r="GJF85" s="126"/>
      <c r="GJG85" s="126"/>
      <c r="GJH85" s="126"/>
      <c r="GJI85" s="126"/>
      <c r="GJJ85" s="126"/>
      <c r="GJK85" s="126"/>
      <c r="GJL85" s="126"/>
      <c r="GJM85" s="126"/>
      <c r="GJN85" s="126"/>
      <c r="GJO85" s="126"/>
      <c r="GJP85" s="126"/>
      <c r="GJQ85" s="126"/>
      <c r="GJR85" s="126"/>
      <c r="GJS85" s="126"/>
      <c r="GJT85" s="126"/>
      <c r="GJU85" s="126"/>
      <c r="GJV85" s="126"/>
      <c r="GJW85" s="126"/>
      <c r="GJX85" s="126"/>
      <c r="GJY85" s="126"/>
      <c r="GJZ85" s="126"/>
      <c r="GKA85" s="126"/>
      <c r="GKB85" s="126"/>
      <c r="GKC85" s="126"/>
      <c r="GKD85" s="126"/>
      <c r="GKE85" s="126"/>
      <c r="GKF85" s="126"/>
      <c r="GKG85" s="126"/>
      <c r="GKH85" s="126"/>
      <c r="GKI85" s="126"/>
      <c r="GKJ85" s="126"/>
      <c r="GKK85" s="126"/>
      <c r="GKL85" s="126"/>
      <c r="GKM85" s="126"/>
      <c r="GKN85" s="126"/>
      <c r="GKO85" s="126"/>
      <c r="GKP85" s="126"/>
      <c r="GKQ85" s="126"/>
      <c r="GKR85" s="126"/>
      <c r="GKS85" s="126"/>
      <c r="GKT85" s="126"/>
      <c r="GKU85" s="126"/>
      <c r="GKV85" s="126"/>
      <c r="GKW85" s="126"/>
      <c r="GKX85" s="126"/>
      <c r="GKY85" s="126"/>
      <c r="GKZ85" s="126"/>
      <c r="GLA85" s="126"/>
      <c r="GLB85" s="126"/>
      <c r="GLC85" s="126"/>
      <c r="GLD85" s="126"/>
      <c r="GLE85" s="126"/>
      <c r="GLF85" s="126"/>
      <c r="GLG85" s="126"/>
      <c r="GLH85" s="126"/>
      <c r="GLI85" s="126"/>
      <c r="GLJ85" s="126"/>
      <c r="GLK85" s="126"/>
      <c r="GLL85" s="126"/>
      <c r="GLM85" s="126"/>
      <c r="GLN85" s="126"/>
      <c r="GLO85" s="126"/>
      <c r="GLP85" s="126"/>
      <c r="GLQ85" s="126"/>
      <c r="GLR85" s="126"/>
      <c r="GLS85" s="126"/>
      <c r="GLT85" s="126"/>
      <c r="GLU85" s="126"/>
      <c r="GLV85" s="126"/>
      <c r="GLW85" s="126"/>
      <c r="GLX85" s="126"/>
      <c r="GLY85" s="126"/>
      <c r="GLZ85" s="126"/>
      <c r="GMA85" s="126"/>
      <c r="GMB85" s="126"/>
      <c r="GMC85" s="126"/>
      <c r="GMD85" s="126"/>
      <c r="GME85" s="126"/>
      <c r="GMF85" s="126"/>
      <c r="GMG85" s="126"/>
      <c r="GMH85" s="126"/>
      <c r="GMI85" s="126"/>
      <c r="GMJ85" s="126"/>
      <c r="GMK85" s="126"/>
      <c r="GML85" s="126"/>
      <c r="GMM85" s="126"/>
      <c r="GMN85" s="126"/>
      <c r="GMO85" s="126"/>
      <c r="GMP85" s="126"/>
      <c r="GMQ85" s="126"/>
      <c r="GMR85" s="126"/>
      <c r="GMS85" s="126"/>
      <c r="GMT85" s="126"/>
      <c r="GMU85" s="126"/>
      <c r="GMV85" s="126"/>
      <c r="GMW85" s="126"/>
      <c r="GMX85" s="126"/>
      <c r="GMY85" s="126"/>
      <c r="GMZ85" s="126"/>
      <c r="GNA85" s="126"/>
      <c r="GNB85" s="126"/>
      <c r="GNC85" s="126"/>
      <c r="GND85" s="126"/>
      <c r="GNE85" s="126"/>
      <c r="GNF85" s="126"/>
      <c r="GNG85" s="126"/>
      <c r="GNH85" s="126"/>
      <c r="GNI85" s="126"/>
      <c r="GNJ85" s="126"/>
      <c r="GNK85" s="126"/>
      <c r="GNL85" s="126"/>
      <c r="GNM85" s="126"/>
      <c r="GNN85" s="126"/>
      <c r="GNO85" s="126"/>
      <c r="GNP85" s="126"/>
      <c r="GNQ85" s="126"/>
      <c r="GNR85" s="126"/>
      <c r="GNS85" s="126"/>
      <c r="GNT85" s="126"/>
      <c r="GNU85" s="126"/>
      <c r="GNV85" s="126"/>
      <c r="GNW85" s="126"/>
      <c r="GNX85" s="126"/>
      <c r="GNY85" s="126"/>
      <c r="GNZ85" s="126"/>
      <c r="GOA85" s="126"/>
      <c r="GOB85" s="126"/>
      <c r="GOC85" s="126"/>
      <c r="GOD85" s="126"/>
      <c r="GOE85" s="126"/>
      <c r="GOF85" s="126"/>
      <c r="GOG85" s="126"/>
      <c r="GOH85" s="126"/>
      <c r="GOI85" s="126"/>
      <c r="GOJ85" s="126"/>
      <c r="GOK85" s="126"/>
      <c r="GOL85" s="126"/>
      <c r="GOM85" s="126"/>
      <c r="GON85" s="126"/>
      <c r="GOO85" s="126"/>
      <c r="GOP85" s="126"/>
      <c r="GOQ85" s="126"/>
      <c r="GOR85" s="126"/>
      <c r="GOS85" s="126"/>
      <c r="GOT85" s="126"/>
      <c r="GOU85" s="126"/>
      <c r="GOV85" s="126"/>
      <c r="GOW85" s="126"/>
      <c r="GOX85" s="126"/>
      <c r="GOY85" s="126"/>
      <c r="GOZ85" s="126"/>
      <c r="GPA85" s="126"/>
      <c r="GPB85" s="126"/>
      <c r="GPC85" s="126"/>
      <c r="GPD85" s="126"/>
      <c r="GPE85" s="126"/>
      <c r="GPF85" s="126"/>
      <c r="GPG85" s="126"/>
      <c r="GPH85" s="126"/>
      <c r="GPI85" s="126"/>
      <c r="GPJ85" s="126"/>
      <c r="GPK85" s="126"/>
      <c r="GPL85" s="126"/>
      <c r="GPM85" s="126"/>
      <c r="GPN85" s="126"/>
      <c r="GPO85" s="126"/>
      <c r="GPP85" s="126"/>
      <c r="GPQ85" s="126"/>
      <c r="GPR85" s="126"/>
      <c r="GPS85" s="126"/>
      <c r="GPT85" s="126"/>
      <c r="GPU85" s="126"/>
      <c r="GPV85" s="126"/>
      <c r="GPW85" s="126"/>
      <c r="GPX85" s="126"/>
      <c r="GPY85" s="126"/>
      <c r="GPZ85" s="126"/>
      <c r="GQA85" s="126"/>
      <c r="GQB85" s="126"/>
      <c r="GQC85" s="126"/>
      <c r="GQD85" s="126"/>
      <c r="GQE85" s="126"/>
      <c r="GQF85" s="126"/>
      <c r="GQG85" s="126"/>
      <c r="GQH85" s="126"/>
      <c r="GQI85" s="126"/>
      <c r="GQJ85" s="126"/>
      <c r="GQK85" s="126"/>
      <c r="GQL85" s="126"/>
      <c r="GQM85" s="126"/>
      <c r="GQN85" s="126"/>
      <c r="GQO85" s="126"/>
      <c r="GQP85" s="126"/>
      <c r="GQQ85" s="126"/>
      <c r="GQR85" s="126"/>
      <c r="GQS85" s="126"/>
      <c r="GQT85" s="126"/>
      <c r="GQU85" s="126"/>
      <c r="GQV85" s="126"/>
      <c r="GQW85" s="126"/>
      <c r="GQX85" s="126"/>
      <c r="GQY85" s="126"/>
      <c r="GQZ85" s="126"/>
      <c r="GRA85" s="126"/>
      <c r="GRB85" s="126"/>
      <c r="GRC85" s="126"/>
      <c r="GRD85" s="126"/>
      <c r="GRE85" s="126"/>
      <c r="GRF85" s="126"/>
      <c r="GRG85" s="126"/>
      <c r="GRH85" s="126"/>
      <c r="GRI85" s="126"/>
      <c r="GRJ85" s="126"/>
      <c r="GRK85" s="126"/>
      <c r="GRL85" s="126"/>
      <c r="GRM85" s="126"/>
      <c r="GRN85" s="126"/>
      <c r="GRO85" s="126"/>
      <c r="GRP85" s="126"/>
      <c r="GRQ85" s="126"/>
      <c r="GRR85" s="126"/>
      <c r="GRS85" s="126"/>
      <c r="GRT85" s="126"/>
      <c r="GRU85" s="126"/>
      <c r="GRV85" s="126"/>
      <c r="GRW85" s="126"/>
      <c r="GRX85" s="126"/>
      <c r="GRY85" s="126"/>
      <c r="GRZ85" s="126"/>
      <c r="GSA85" s="126"/>
      <c r="GSB85" s="126"/>
      <c r="GSC85" s="126"/>
      <c r="GSD85" s="126"/>
      <c r="GSE85" s="126"/>
      <c r="GSF85" s="126"/>
      <c r="GSG85" s="126"/>
      <c r="GSH85" s="126"/>
      <c r="GSI85" s="126"/>
      <c r="GSJ85" s="126"/>
      <c r="GSK85" s="126"/>
      <c r="GSL85" s="126"/>
      <c r="GSM85" s="126"/>
      <c r="GSN85" s="126"/>
      <c r="GSO85" s="126"/>
      <c r="GSP85" s="126"/>
      <c r="GSQ85" s="126"/>
      <c r="GSR85" s="126"/>
      <c r="GSS85" s="126"/>
      <c r="GST85" s="126"/>
      <c r="GSU85" s="126"/>
      <c r="GSV85" s="126"/>
      <c r="GSW85" s="126"/>
      <c r="GSX85" s="126"/>
      <c r="GSY85" s="126"/>
      <c r="GSZ85" s="126"/>
      <c r="GTA85" s="126"/>
      <c r="GTB85" s="126"/>
      <c r="GTC85" s="126"/>
      <c r="GTD85" s="126"/>
      <c r="GTE85" s="126"/>
      <c r="GTF85" s="126"/>
      <c r="GTG85" s="126"/>
      <c r="GTH85" s="126"/>
      <c r="GTI85" s="126"/>
      <c r="GTJ85" s="126"/>
      <c r="GTK85" s="126"/>
      <c r="GTL85" s="126"/>
      <c r="GTM85" s="126"/>
      <c r="GTN85" s="126"/>
      <c r="GTO85" s="126"/>
      <c r="GTP85" s="126"/>
      <c r="GTQ85" s="126"/>
      <c r="GTR85" s="126"/>
      <c r="GTS85" s="126"/>
      <c r="GTT85" s="126"/>
      <c r="GTU85" s="126"/>
      <c r="GTV85" s="126"/>
      <c r="GTW85" s="126"/>
      <c r="GTX85" s="126"/>
      <c r="GTY85" s="126"/>
      <c r="GTZ85" s="126"/>
      <c r="GUA85" s="126"/>
      <c r="GUB85" s="126"/>
      <c r="GUC85" s="126"/>
      <c r="GUD85" s="126"/>
      <c r="GUE85" s="126"/>
      <c r="GUF85" s="126"/>
      <c r="GUG85" s="126"/>
      <c r="GUH85" s="126"/>
      <c r="GUI85" s="126"/>
      <c r="GUJ85" s="126"/>
      <c r="GUK85" s="126"/>
      <c r="GUL85" s="126"/>
      <c r="GUM85" s="126"/>
      <c r="GUN85" s="126"/>
      <c r="GUO85" s="126"/>
      <c r="GUP85" s="126"/>
      <c r="GUQ85" s="126"/>
      <c r="GUR85" s="126"/>
      <c r="GUS85" s="126"/>
      <c r="GUT85" s="126"/>
      <c r="GUU85" s="126"/>
      <c r="GUV85" s="126"/>
      <c r="GUW85" s="126"/>
      <c r="GUX85" s="126"/>
      <c r="GUY85" s="126"/>
      <c r="GUZ85" s="126"/>
      <c r="GVA85" s="126"/>
      <c r="GVB85" s="126"/>
      <c r="GVC85" s="126"/>
      <c r="GVD85" s="126"/>
      <c r="GVE85" s="126"/>
      <c r="GVF85" s="126"/>
      <c r="GVG85" s="126"/>
      <c r="GVH85" s="126"/>
      <c r="GVI85" s="126"/>
      <c r="GVJ85" s="126"/>
      <c r="GVK85" s="126"/>
      <c r="GVL85" s="126"/>
      <c r="GVM85" s="126"/>
      <c r="GVN85" s="126"/>
      <c r="GVO85" s="126"/>
      <c r="GVP85" s="126"/>
      <c r="GVQ85" s="126"/>
      <c r="GVR85" s="126"/>
      <c r="GVS85" s="126"/>
      <c r="GVT85" s="126"/>
      <c r="GVU85" s="126"/>
      <c r="GVV85" s="126"/>
      <c r="GVW85" s="126"/>
      <c r="GVX85" s="126"/>
      <c r="GVY85" s="126"/>
      <c r="GVZ85" s="126"/>
      <c r="GWA85" s="126"/>
      <c r="GWB85" s="126"/>
      <c r="GWC85" s="126"/>
      <c r="GWD85" s="126"/>
      <c r="GWE85" s="126"/>
      <c r="GWF85" s="126"/>
      <c r="GWG85" s="126"/>
      <c r="GWH85" s="126"/>
      <c r="GWI85" s="126"/>
      <c r="GWJ85" s="126"/>
      <c r="GWK85" s="126"/>
      <c r="GWL85" s="126"/>
      <c r="GWM85" s="126"/>
      <c r="GWN85" s="126"/>
      <c r="GWO85" s="126"/>
      <c r="GWP85" s="126"/>
      <c r="GWQ85" s="126"/>
      <c r="GWR85" s="126"/>
      <c r="GWS85" s="126"/>
      <c r="GWT85" s="126"/>
      <c r="GWU85" s="126"/>
      <c r="GWV85" s="126"/>
      <c r="GWW85" s="126"/>
      <c r="GWX85" s="126"/>
      <c r="GWY85" s="126"/>
      <c r="GWZ85" s="126"/>
      <c r="GXA85" s="126"/>
      <c r="GXB85" s="126"/>
      <c r="GXC85" s="126"/>
      <c r="GXD85" s="126"/>
      <c r="GXE85" s="126"/>
      <c r="GXF85" s="126"/>
      <c r="GXG85" s="126"/>
      <c r="GXH85" s="126"/>
      <c r="GXI85" s="126"/>
      <c r="GXJ85" s="126"/>
      <c r="GXK85" s="126"/>
      <c r="GXL85" s="126"/>
      <c r="GXM85" s="126"/>
      <c r="GXN85" s="126"/>
      <c r="GXO85" s="126"/>
      <c r="GXP85" s="126"/>
      <c r="GXQ85" s="126"/>
      <c r="GXR85" s="126"/>
      <c r="GXS85" s="126"/>
      <c r="GXT85" s="126"/>
      <c r="GXU85" s="126"/>
      <c r="GXV85" s="126"/>
      <c r="GXW85" s="126"/>
      <c r="GXX85" s="126"/>
      <c r="GXY85" s="126"/>
      <c r="GXZ85" s="126"/>
      <c r="GYA85" s="126"/>
      <c r="GYB85" s="126"/>
      <c r="GYC85" s="126"/>
      <c r="GYD85" s="126"/>
      <c r="GYE85" s="126"/>
      <c r="GYF85" s="126"/>
      <c r="GYG85" s="126"/>
      <c r="GYH85" s="126"/>
      <c r="GYI85" s="126"/>
      <c r="GYJ85" s="126"/>
      <c r="GYK85" s="126"/>
      <c r="GYL85" s="126"/>
      <c r="GYM85" s="126"/>
      <c r="GYN85" s="126"/>
      <c r="GYO85" s="126"/>
      <c r="GYP85" s="126"/>
      <c r="GYQ85" s="126"/>
      <c r="GYR85" s="126"/>
      <c r="GYS85" s="126"/>
      <c r="GYT85" s="126"/>
      <c r="GYU85" s="126"/>
      <c r="GYV85" s="126"/>
      <c r="GYW85" s="126"/>
      <c r="GYX85" s="126"/>
      <c r="GYY85" s="126"/>
      <c r="GYZ85" s="126"/>
      <c r="GZA85" s="126"/>
      <c r="GZB85" s="126"/>
      <c r="GZC85" s="126"/>
      <c r="GZD85" s="126"/>
      <c r="GZE85" s="126"/>
      <c r="GZF85" s="126"/>
      <c r="GZG85" s="126"/>
      <c r="GZH85" s="126"/>
      <c r="GZI85" s="126"/>
      <c r="GZJ85" s="126"/>
      <c r="GZK85" s="126"/>
      <c r="GZL85" s="126"/>
      <c r="GZM85" s="126"/>
      <c r="GZN85" s="126"/>
      <c r="GZO85" s="126"/>
      <c r="GZP85" s="126"/>
      <c r="GZQ85" s="126"/>
      <c r="GZR85" s="126"/>
      <c r="GZS85" s="126"/>
      <c r="GZT85" s="126"/>
      <c r="GZU85" s="126"/>
      <c r="GZV85" s="126"/>
      <c r="GZW85" s="126"/>
      <c r="GZX85" s="126"/>
      <c r="GZY85" s="126"/>
      <c r="GZZ85" s="126"/>
      <c r="HAA85" s="126"/>
      <c r="HAB85" s="126"/>
      <c r="HAC85" s="126"/>
      <c r="HAD85" s="126"/>
      <c r="HAE85" s="126"/>
      <c r="HAF85" s="126"/>
      <c r="HAG85" s="126"/>
      <c r="HAH85" s="126"/>
      <c r="HAI85" s="126"/>
      <c r="HAJ85" s="126"/>
      <c r="HAK85" s="126"/>
      <c r="HAL85" s="126"/>
      <c r="HAM85" s="126"/>
      <c r="HAN85" s="126"/>
      <c r="HAO85" s="126"/>
      <c r="HAP85" s="126"/>
      <c r="HAQ85" s="126"/>
      <c r="HAR85" s="126"/>
      <c r="HAS85" s="126"/>
      <c r="HAT85" s="126"/>
      <c r="HAU85" s="126"/>
      <c r="HAV85" s="126"/>
      <c r="HAW85" s="126"/>
      <c r="HAX85" s="126"/>
      <c r="HAY85" s="126"/>
      <c r="HAZ85" s="126"/>
      <c r="HBA85" s="126"/>
      <c r="HBB85" s="126"/>
      <c r="HBC85" s="126"/>
      <c r="HBD85" s="126"/>
      <c r="HBE85" s="126"/>
      <c r="HBF85" s="126"/>
      <c r="HBG85" s="126"/>
      <c r="HBH85" s="126"/>
      <c r="HBI85" s="126"/>
      <c r="HBJ85" s="126"/>
      <c r="HBK85" s="126"/>
      <c r="HBL85" s="126"/>
      <c r="HBM85" s="126"/>
      <c r="HBN85" s="126"/>
      <c r="HBO85" s="126"/>
      <c r="HBP85" s="126"/>
      <c r="HBQ85" s="126"/>
      <c r="HBR85" s="126"/>
      <c r="HBS85" s="126"/>
      <c r="HBT85" s="126"/>
      <c r="HBU85" s="126"/>
      <c r="HBV85" s="126"/>
      <c r="HBW85" s="126"/>
      <c r="HBX85" s="126"/>
      <c r="HBY85" s="126"/>
      <c r="HBZ85" s="126"/>
      <c r="HCA85" s="126"/>
      <c r="HCB85" s="126"/>
      <c r="HCC85" s="126"/>
      <c r="HCD85" s="126"/>
      <c r="HCE85" s="126"/>
      <c r="HCF85" s="126"/>
      <c r="HCG85" s="126"/>
      <c r="HCH85" s="126"/>
      <c r="HCI85" s="126"/>
      <c r="HCJ85" s="126"/>
      <c r="HCK85" s="126"/>
      <c r="HCL85" s="126"/>
      <c r="HCM85" s="126"/>
      <c r="HCN85" s="126"/>
      <c r="HCO85" s="126"/>
      <c r="HCP85" s="126"/>
      <c r="HCQ85" s="126"/>
      <c r="HCR85" s="126"/>
      <c r="HCS85" s="126"/>
      <c r="HCT85" s="126"/>
      <c r="HCU85" s="126"/>
      <c r="HCV85" s="126"/>
      <c r="HCW85" s="126"/>
      <c r="HCX85" s="126"/>
      <c r="HCY85" s="126"/>
      <c r="HCZ85" s="126"/>
      <c r="HDA85" s="126"/>
      <c r="HDB85" s="126"/>
      <c r="HDC85" s="126"/>
      <c r="HDD85" s="126"/>
      <c r="HDE85" s="126"/>
      <c r="HDF85" s="126"/>
      <c r="HDG85" s="126"/>
      <c r="HDH85" s="126"/>
      <c r="HDI85" s="126"/>
      <c r="HDJ85" s="126"/>
      <c r="HDK85" s="126"/>
      <c r="HDL85" s="126"/>
      <c r="HDM85" s="126"/>
      <c r="HDN85" s="126"/>
      <c r="HDO85" s="126"/>
      <c r="HDP85" s="126"/>
      <c r="HDQ85" s="126"/>
      <c r="HDR85" s="126"/>
      <c r="HDS85" s="126"/>
      <c r="HDT85" s="126"/>
      <c r="HDU85" s="126"/>
      <c r="HDV85" s="126"/>
      <c r="HDW85" s="126"/>
      <c r="HDX85" s="126"/>
      <c r="HDY85" s="126"/>
      <c r="HDZ85" s="126"/>
      <c r="HEA85" s="126"/>
      <c r="HEB85" s="126"/>
      <c r="HEC85" s="126"/>
      <c r="HED85" s="126"/>
      <c r="HEE85" s="126"/>
      <c r="HEF85" s="126"/>
      <c r="HEG85" s="126"/>
      <c r="HEH85" s="126"/>
      <c r="HEI85" s="126"/>
      <c r="HEJ85" s="126"/>
      <c r="HEK85" s="126"/>
      <c r="HEL85" s="126"/>
      <c r="HEM85" s="126"/>
      <c r="HEN85" s="126"/>
      <c r="HEO85" s="126"/>
      <c r="HEP85" s="126"/>
      <c r="HEQ85" s="126"/>
      <c r="HER85" s="126"/>
      <c r="HES85" s="126"/>
      <c r="HET85" s="126"/>
      <c r="HEU85" s="126"/>
      <c r="HEV85" s="126"/>
      <c r="HEW85" s="126"/>
      <c r="HEX85" s="126"/>
      <c r="HEY85" s="126"/>
      <c r="HEZ85" s="126"/>
      <c r="HFA85" s="126"/>
      <c r="HFB85" s="126"/>
      <c r="HFC85" s="126"/>
      <c r="HFD85" s="126"/>
      <c r="HFE85" s="126"/>
      <c r="HFF85" s="126"/>
      <c r="HFG85" s="126"/>
      <c r="HFH85" s="126"/>
      <c r="HFI85" s="126"/>
      <c r="HFJ85" s="126"/>
      <c r="HFK85" s="126"/>
      <c r="HFL85" s="126"/>
      <c r="HFM85" s="126"/>
      <c r="HFN85" s="126"/>
      <c r="HFO85" s="126"/>
      <c r="HFP85" s="126"/>
      <c r="HFQ85" s="126"/>
      <c r="HFR85" s="126"/>
      <c r="HFS85" s="126"/>
      <c r="HFT85" s="126"/>
      <c r="HFU85" s="126"/>
      <c r="HFV85" s="126"/>
      <c r="HFW85" s="126"/>
      <c r="HFX85" s="126"/>
      <c r="HFY85" s="126"/>
      <c r="HFZ85" s="126"/>
      <c r="HGA85" s="126"/>
      <c r="HGB85" s="126"/>
      <c r="HGC85" s="126"/>
      <c r="HGD85" s="126"/>
      <c r="HGE85" s="126"/>
      <c r="HGF85" s="126"/>
      <c r="HGG85" s="126"/>
      <c r="HGH85" s="126"/>
      <c r="HGI85" s="126"/>
      <c r="HGJ85" s="126"/>
      <c r="HGK85" s="126"/>
      <c r="HGL85" s="126"/>
      <c r="HGM85" s="126"/>
      <c r="HGN85" s="126"/>
      <c r="HGO85" s="126"/>
      <c r="HGP85" s="126"/>
      <c r="HGQ85" s="126"/>
      <c r="HGR85" s="126"/>
      <c r="HGS85" s="126"/>
      <c r="HGT85" s="126"/>
      <c r="HGU85" s="126"/>
      <c r="HGV85" s="126"/>
      <c r="HGW85" s="126"/>
      <c r="HGX85" s="126"/>
      <c r="HGY85" s="126"/>
      <c r="HGZ85" s="126"/>
      <c r="HHA85" s="126"/>
      <c r="HHB85" s="126"/>
      <c r="HHC85" s="126"/>
      <c r="HHD85" s="126"/>
      <c r="HHE85" s="126"/>
      <c r="HHF85" s="126"/>
      <c r="HHG85" s="126"/>
      <c r="HHH85" s="126"/>
      <c r="HHI85" s="126"/>
      <c r="HHJ85" s="126"/>
      <c r="HHK85" s="126"/>
      <c r="HHL85" s="126"/>
      <c r="HHM85" s="126"/>
      <c r="HHN85" s="126"/>
      <c r="HHO85" s="126"/>
      <c r="HHP85" s="126"/>
      <c r="HHQ85" s="126"/>
      <c r="HHR85" s="126"/>
      <c r="HHS85" s="126"/>
      <c r="HHT85" s="126"/>
      <c r="HHU85" s="126"/>
      <c r="HHV85" s="126"/>
      <c r="HHW85" s="126"/>
      <c r="HHX85" s="126"/>
      <c r="HHY85" s="126"/>
      <c r="HHZ85" s="126"/>
      <c r="HIA85" s="126"/>
      <c r="HIB85" s="126"/>
      <c r="HIC85" s="126"/>
      <c r="HID85" s="126"/>
      <c r="HIE85" s="126"/>
      <c r="HIF85" s="126"/>
      <c r="HIG85" s="126"/>
      <c r="HIH85" s="126"/>
      <c r="HII85" s="126"/>
      <c r="HIJ85" s="126"/>
      <c r="HIK85" s="126"/>
      <c r="HIL85" s="126"/>
      <c r="HIM85" s="126"/>
      <c r="HIN85" s="126"/>
      <c r="HIO85" s="126"/>
      <c r="HIP85" s="126"/>
      <c r="HIQ85" s="126"/>
      <c r="HIR85" s="126"/>
      <c r="HIS85" s="126"/>
      <c r="HIT85" s="126"/>
      <c r="HIU85" s="126"/>
      <c r="HIV85" s="126"/>
      <c r="HIW85" s="126"/>
      <c r="HIX85" s="126"/>
      <c r="HIY85" s="126"/>
      <c r="HIZ85" s="126"/>
      <c r="HJA85" s="126"/>
      <c r="HJB85" s="126"/>
      <c r="HJC85" s="126"/>
      <c r="HJD85" s="126"/>
      <c r="HJE85" s="126"/>
      <c r="HJF85" s="126"/>
      <c r="HJG85" s="126"/>
      <c r="HJH85" s="126"/>
      <c r="HJI85" s="126"/>
      <c r="HJJ85" s="126"/>
      <c r="HJK85" s="126"/>
      <c r="HJL85" s="126"/>
      <c r="HJM85" s="126"/>
      <c r="HJN85" s="126"/>
      <c r="HJO85" s="126"/>
      <c r="HJP85" s="126"/>
      <c r="HJQ85" s="126"/>
      <c r="HJR85" s="126"/>
      <c r="HJS85" s="126"/>
      <c r="HJT85" s="126"/>
      <c r="HJU85" s="126"/>
      <c r="HJV85" s="126"/>
      <c r="HJW85" s="126"/>
      <c r="HJX85" s="126"/>
      <c r="HJY85" s="126"/>
      <c r="HJZ85" s="126"/>
      <c r="HKA85" s="126"/>
      <c r="HKB85" s="126"/>
      <c r="HKC85" s="126"/>
      <c r="HKD85" s="126"/>
      <c r="HKE85" s="126"/>
      <c r="HKF85" s="126"/>
      <c r="HKG85" s="126"/>
      <c r="HKH85" s="126"/>
      <c r="HKI85" s="126"/>
      <c r="HKJ85" s="126"/>
      <c r="HKK85" s="126"/>
      <c r="HKL85" s="126"/>
      <c r="HKM85" s="126"/>
      <c r="HKN85" s="126"/>
      <c r="HKO85" s="126"/>
      <c r="HKP85" s="126"/>
      <c r="HKQ85" s="126"/>
      <c r="HKR85" s="126"/>
      <c r="HKS85" s="126"/>
      <c r="HKT85" s="126"/>
      <c r="HKU85" s="126"/>
      <c r="HKV85" s="126"/>
      <c r="HKW85" s="126"/>
      <c r="HKX85" s="126"/>
      <c r="HKY85" s="126"/>
      <c r="HKZ85" s="126"/>
      <c r="HLA85" s="126"/>
      <c r="HLB85" s="126"/>
      <c r="HLC85" s="126"/>
      <c r="HLD85" s="126"/>
      <c r="HLE85" s="126"/>
      <c r="HLF85" s="126"/>
      <c r="HLG85" s="126"/>
      <c r="HLH85" s="126"/>
      <c r="HLI85" s="126"/>
      <c r="HLJ85" s="126"/>
      <c r="HLK85" s="126"/>
      <c r="HLL85" s="126"/>
      <c r="HLM85" s="126"/>
      <c r="HLN85" s="126"/>
      <c r="HLO85" s="126"/>
      <c r="HLP85" s="126"/>
      <c r="HLQ85" s="126"/>
      <c r="HLR85" s="126"/>
      <c r="HLS85" s="126"/>
      <c r="HLT85" s="126"/>
      <c r="HLU85" s="126"/>
      <c r="HLV85" s="126"/>
      <c r="HLW85" s="126"/>
      <c r="HLX85" s="126"/>
      <c r="HLY85" s="126"/>
      <c r="HLZ85" s="126"/>
      <c r="HMA85" s="126"/>
      <c r="HMB85" s="126"/>
      <c r="HMC85" s="126"/>
      <c r="HMD85" s="126"/>
      <c r="HME85" s="126"/>
      <c r="HMF85" s="126"/>
      <c r="HMG85" s="126"/>
      <c r="HMH85" s="126"/>
      <c r="HMI85" s="126"/>
      <c r="HMJ85" s="126"/>
      <c r="HMK85" s="126"/>
      <c r="HML85" s="126"/>
      <c r="HMM85" s="126"/>
      <c r="HMN85" s="126"/>
      <c r="HMO85" s="126"/>
      <c r="HMP85" s="126"/>
      <c r="HMQ85" s="126"/>
      <c r="HMR85" s="126"/>
      <c r="HMS85" s="126"/>
      <c r="HMT85" s="126"/>
      <c r="HMU85" s="126"/>
      <c r="HMV85" s="126"/>
      <c r="HMW85" s="126"/>
      <c r="HMX85" s="126"/>
      <c r="HMY85" s="126"/>
      <c r="HMZ85" s="126"/>
      <c r="HNA85" s="126"/>
      <c r="HNB85" s="126"/>
      <c r="HNC85" s="126"/>
      <c r="HND85" s="126"/>
      <c r="HNE85" s="126"/>
      <c r="HNF85" s="126"/>
      <c r="HNG85" s="126"/>
      <c r="HNH85" s="126"/>
      <c r="HNI85" s="126"/>
      <c r="HNJ85" s="126"/>
      <c r="HNK85" s="126"/>
      <c r="HNL85" s="126"/>
      <c r="HNM85" s="126"/>
      <c r="HNN85" s="126"/>
      <c r="HNO85" s="126"/>
      <c r="HNP85" s="126"/>
      <c r="HNQ85" s="126"/>
      <c r="HNR85" s="126"/>
      <c r="HNS85" s="126"/>
      <c r="HNT85" s="126"/>
      <c r="HNU85" s="126"/>
      <c r="HNV85" s="126"/>
      <c r="HNW85" s="126"/>
      <c r="HNX85" s="126"/>
      <c r="HNY85" s="126"/>
      <c r="HNZ85" s="126"/>
      <c r="HOA85" s="126"/>
      <c r="HOB85" s="126"/>
      <c r="HOC85" s="126"/>
      <c r="HOD85" s="126"/>
      <c r="HOE85" s="126"/>
      <c r="HOF85" s="126"/>
      <c r="HOG85" s="126"/>
      <c r="HOH85" s="126"/>
      <c r="HOI85" s="126"/>
      <c r="HOJ85" s="126"/>
      <c r="HOK85" s="126"/>
      <c r="HOL85" s="126"/>
      <c r="HOM85" s="126"/>
      <c r="HON85" s="126"/>
      <c r="HOO85" s="126"/>
      <c r="HOP85" s="126"/>
      <c r="HOQ85" s="126"/>
      <c r="HOR85" s="126"/>
      <c r="HOS85" s="126"/>
      <c r="HOT85" s="126"/>
      <c r="HOU85" s="126"/>
      <c r="HOV85" s="126"/>
      <c r="HOW85" s="126"/>
      <c r="HOX85" s="126"/>
      <c r="HOY85" s="126"/>
      <c r="HOZ85" s="126"/>
      <c r="HPA85" s="126"/>
      <c r="HPB85" s="126"/>
      <c r="HPC85" s="126"/>
      <c r="HPD85" s="126"/>
      <c r="HPE85" s="126"/>
      <c r="HPF85" s="126"/>
      <c r="HPG85" s="126"/>
      <c r="HPH85" s="126"/>
      <c r="HPI85" s="126"/>
      <c r="HPJ85" s="126"/>
      <c r="HPK85" s="126"/>
      <c r="HPL85" s="126"/>
      <c r="HPM85" s="126"/>
      <c r="HPN85" s="126"/>
      <c r="HPO85" s="126"/>
      <c r="HPP85" s="126"/>
      <c r="HPQ85" s="126"/>
      <c r="HPR85" s="126"/>
      <c r="HPS85" s="126"/>
      <c r="HPT85" s="126"/>
      <c r="HPU85" s="126"/>
      <c r="HPV85" s="126"/>
      <c r="HPW85" s="126"/>
      <c r="HPX85" s="126"/>
      <c r="HPY85" s="126"/>
      <c r="HPZ85" s="126"/>
      <c r="HQA85" s="126"/>
      <c r="HQB85" s="126"/>
      <c r="HQC85" s="126"/>
      <c r="HQD85" s="126"/>
      <c r="HQE85" s="126"/>
      <c r="HQF85" s="126"/>
      <c r="HQG85" s="126"/>
      <c r="HQH85" s="126"/>
      <c r="HQI85" s="126"/>
      <c r="HQJ85" s="126"/>
      <c r="HQK85" s="126"/>
      <c r="HQL85" s="126"/>
      <c r="HQM85" s="126"/>
      <c r="HQN85" s="126"/>
      <c r="HQO85" s="126"/>
      <c r="HQP85" s="126"/>
      <c r="HQQ85" s="126"/>
      <c r="HQR85" s="126"/>
      <c r="HQS85" s="126"/>
      <c r="HQT85" s="126"/>
      <c r="HQU85" s="126"/>
      <c r="HQV85" s="126"/>
      <c r="HQW85" s="126"/>
      <c r="HQX85" s="126"/>
      <c r="HQY85" s="126"/>
      <c r="HQZ85" s="126"/>
      <c r="HRA85" s="126"/>
      <c r="HRB85" s="126"/>
      <c r="HRC85" s="126"/>
      <c r="HRD85" s="126"/>
      <c r="HRE85" s="126"/>
      <c r="HRF85" s="126"/>
      <c r="HRG85" s="126"/>
      <c r="HRH85" s="126"/>
      <c r="HRI85" s="126"/>
      <c r="HRJ85" s="126"/>
      <c r="HRK85" s="126"/>
      <c r="HRL85" s="126"/>
      <c r="HRM85" s="126"/>
      <c r="HRN85" s="126"/>
      <c r="HRO85" s="126"/>
      <c r="HRP85" s="126"/>
      <c r="HRQ85" s="126"/>
      <c r="HRR85" s="126"/>
      <c r="HRS85" s="126"/>
      <c r="HRT85" s="126"/>
      <c r="HRU85" s="126"/>
      <c r="HRV85" s="126"/>
      <c r="HRW85" s="126"/>
      <c r="HRX85" s="126"/>
      <c r="HRY85" s="126"/>
      <c r="HRZ85" s="126"/>
      <c r="HSA85" s="126"/>
      <c r="HSB85" s="126"/>
      <c r="HSC85" s="126"/>
      <c r="HSD85" s="126"/>
      <c r="HSE85" s="126"/>
      <c r="HSF85" s="126"/>
      <c r="HSG85" s="126"/>
      <c r="HSH85" s="126"/>
      <c r="HSI85" s="126"/>
      <c r="HSJ85" s="126"/>
      <c r="HSK85" s="126"/>
      <c r="HSL85" s="126"/>
      <c r="HSM85" s="126"/>
      <c r="HSN85" s="126"/>
      <c r="HSO85" s="126"/>
      <c r="HSP85" s="126"/>
      <c r="HSQ85" s="126"/>
      <c r="HSR85" s="126"/>
      <c r="HSS85" s="126"/>
      <c r="HST85" s="126"/>
      <c r="HSU85" s="126"/>
      <c r="HSV85" s="126"/>
      <c r="HSW85" s="126"/>
      <c r="HSX85" s="126"/>
      <c r="HSY85" s="126"/>
      <c r="HSZ85" s="126"/>
      <c r="HTA85" s="126"/>
      <c r="HTB85" s="126"/>
      <c r="HTC85" s="126"/>
      <c r="HTD85" s="126"/>
      <c r="HTE85" s="126"/>
      <c r="HTF85" s="126"/>
      <c r="HTG85" s="126"/>
      <c r="HTH85" s="126"/>
      <c r="HTI85" s="126"/>
      <c r="HTJ85" s="126"/>
      <c r="HTK85" s="126"/>
      <c r="HTL85" s="126"/>
      <c r="HTM85" s="126"/>
      <c r="HTN85" s="126"/>
      <c r="HTO85" s="126"/>
      <c r="HTP85" s="126"/>
      <c r="HTQ85" s="126"/>
      <c r="HTR85" s="126"/>
      <c r="HTS85" s="126"/>
      <c r="HTT85" s="126"/>
      <c r="HTU85" s="126"/>
      <c r="HTV85" s="126"/>
      <c r="HTW85" s="126"/>
      <c r="HTX85" s="126"/>
      <c r="HTY85" s="126"/>
      <c r="HTZ85" s="126"/>
      <c r="HUA85" s="126"/>
      <c r="HUB85" s="126"/>
      <c r="HUC85" s="126"/>
      <c r="HUD85" s="126"/>
      <c r="HUE85" s="126"/>
      <c r="HUF85" s="126"/>
      <c r="HUG85" s="126"/>
      <c r="HUH85" s="126"/>
      <c r="HUI85" s="126"/>
      <c r="HUJ85" s="126"/>
      <c r="HUK85" s="126"/>
      <c r="HUL85" s="126"/>
      <c r="HUM85" s="126"/>
      <c r="HUN85" s="126"/>
      <c r="HUO85" s="126"/>
      <c r="HUP85" s="126"/>
      <c r="HUQ85" s="126"/>
      <c r="HUR85" s="126"/>
      <c r="HUS85" s="126"/>
      <c r="HUT85" s="126"/>
      <c r="HUU85" s="126"/>
      <c r="HUV85" s="126"/>
      <c r="HUW85" s="126"/>
      <c r="HUX85" s="126"/>
      <c r="HUY85" s="126"/>
      <c r="HUZ85" s="126"/>
      <c r="HVA85" s="126"/>
      <c r="HVB85" s="126"/>
      <c r="HVC85" s="126"/>
      <c r="HVD85" s="126"/>
      <c r="HVE85" s="126"/>
      <c r="HVF85" s="126"/>
      <c r="HVG85" s="126"/>
      <c r="HVH85" s="126"/>
      <c r="HVI85" s="126"/>
      <c r="HVJ85" s="126"/>
      <c r="HVK85" s="126"/>
      <c r="HVL85" s="126"/>
      <c r="HVM85" s="126"/>
      <c r="HVN85" s="126"/>
      <c r="HVO85" s="126"/>
      <c r="HVP85" s="126"/>
      <c r="HVQ85" s="126"/>
      <c r="HVR85" s="126"/>
      <c r="HVS85" s="126"/>
      <c r="HVT85" s="126"/>
      <c r="HVU85" s="126"/>
      <c r="HVV85" s="126"/>
      <c r="HVW85" s="126"/>
      <c r="HVX85" s="126"/>
      <c r="HVY85" s="126"/>
      <c r="HVZ85" s="126"/>
      <c r="HWA85" s="126"/>
      <c r="HWB85" s="126"/>
      <c r="HWC85" s="126"/>
      <c r="HWD85" s="126"/>
      <c r="HWE85" s="126"/>
      <c r="HWF85" s="126"/>
      <c r="HWG85" s="126"/>
      <c r="HWH85" s="126"/>
      <c r="HWI85" s="126"/>
      <c r="HWJ85" s="126"/>
      <c r="HWK85" s="126"/>
      <c r="HWL85" s="126"/>
      <c r="HWM85" s="126"/>
      <c r="HWN85" s="126"/>
      <c r="HWO85" s="126"/>
      <c r="HWP85" s="126"/>
      <c r="HWQ85" s="126"/>
      <c r="HWR85" s="126"/>
      <c r="HWS85" s="126"/>
      <c r="HWT85" s="126"/>
      <c r="HWU85" s="126"/>
      <c r="HWV85" s="126"/>
      <c r="HWW85" s="126"/>
      <c r="HWX85" s="126"/>
      <c r="HWY85" s="126"/>
      <c r="HWZ85" s="126"/>
      <c r="HXA85" s="126"/>
      <c r="HXB85" s="126"/>
      <c r="HXC85" s="126"/>
      <c r="HXD85" s="126"/>
      <c r="HXE85" s="126"/>
      <c r="HXF85" s="126"/>
      <c r="HXG85" s="126"/>
      <c r="HXH85" s="126"/>
      <c r="HXI85" s="126"/>
      <c r="HXJ85" s="126"/>
      <c r="HXK85" s="126"/>
      <c r="HXL85" s="126"/>
      <c r="HXM85" s="126"/>
      <c r="HXN85" s="126"/>
      <c r="HXO85" s="126"/>
      <c r="HXP85" s="126"/>
      <c r="HXQ85" s="126"/>
      <c r="HXR85" s="126"/>
      <c r="HXS85" s="126"/>
      <c r="HXT85" s="126"/>
      <c r="HXU85" s="126"/>
      <c r="HXV85" s="126"/>
      <c r="HXW85" s="126"/>
      <c r="HXX85" s="126"/>
      <c r="HXY85" s="126"/>
      <c r="HXZ85" s="126"/>
      <c r="HYA85" s="126"/>
      <c r="HYB85" s="126"/>
      <c r="HYC85" s="126"/>
      <c r="HYD85" s="126"/>
      <c r="HYE85" s="126"/>
      <c r="HYF85" s="126"/>
      <c r="HYG85" s="126"/>
      <c r="HYH85" s="126"/>
      <c r="HYI85" s="126"/>
      <c r="HYJ85" s="126"/>
      <c r="HYK85" s="126"/>
      <c r="HYL85" s="126"/>
      <c r="HYM85" s="126"/>
      <c r="HYN85" s="126"/>
      <c r="HYO85" s="126"/>
      <c r="HYP85" s="126"/>
      <c r="HYQ85" s="126"/>
      <c r="HYR85" s="126"/>
      <c r="HYS85" s="126"/>
      <c r="HYT85" s="126"/>
      <c r="HYU85" s="126"/>
      <c r="HYV85" s="126"/>
      <c r="HYW85" s="126"/>
      <c r="HYX85" s="126"/>
      <c r="HYY85" s="126"/>
      <c r="HYZ85" s="126"/>
      <c r="HZA85" s="126"/>
      <c r="HZB85" s="126"/>
      <c r="HZC85" s="126"/>
      <c r="HZD85" s="126"/>
      <c r="HZE85" s="126"/>
      <c r="HZF85" s="126"/>
      <c r="HZG85" s="126"/>
      <c r="HZH85" s="126"/>
      <c r="HZI85" s="126"/>
      <c r="HZJ85" s="126"/>
      <c r="HZK85" s="126"/>
      <c r="HZL85" s="126"/>
      <c r="HZM85" s="126"/>
      <c r="HZN85" s="126"/>
      <c r="HZO85" s="126"/>
      <c r="HZP85" s="126"/>
      <c r="HZQ85" s="126"/>
      <c r="HZR85" s="126"/>
      <c r="HZS85" s="126"/>
      <c r="HZT85" s="126"/>
      <c r="HZU85" s="126"/>
      <c r="HZV85" s="126"/>
      <c r="HZW85" s="126"/>
      <c r="HZX85" s="126"/>
      <c r="HZY85" s="126"/>
      <c r="HZZ85" s="126"/>
      <c r="IAA85" s="126"/>
      <c r="IAB85" s="126"/>
      <c r="IAC85" s="126"/>
      <c r="IAD85" s="126"/>
      <c r="IAE85" s="126"/>
      <c r="IAF85" s="126"/>
      <c r="IAG85" s="126"/>
      <c r="IAH85" s="126"/>
      <c r="IAI85" s="126"/>
      <c r="IAJ85" s="126"/>
      <c r="IAK85" s="126"/>
      <c r="IAL85" s="126"/>
      <c r="IAM85" s="126"/>
      <c r="IAN85" s="126"/>
      <c r="IAO85" s="126"/>
      <c r="IAP85" s="126"/>
      <c r="IAQ85" s="126"/>
      <c r="IAR85" s="126"/>
      <c r="IAS85" s="126"/>
      <c r="IAT85" s="126"/>
      <c r="IAU85" s="126"/>
      <c r="IAV85" s="126"/>
      <c r="IAW85" s="126"/>
      <c r="IAX85" s="126"/>
      <c r="IAY85" s="126"/>
      <c r="IAZ85" s="126"/>
      <c r="IBA85" s="126"/>
      <c r="IBB85" s="126"/>
      <c r="IBC85" s="126"/>
      <c r="IBD85" s="126"/>
      <c r="IBE85" s="126"/>
      <c r="IBF85" s="126"/>
      <c r="IBG85" s="126"/>
      <c r="IBH85" s="126"/>
      <c r="IBI85" s="126"/>
      <c r="IBJ85" s="126"/>
      <c r="IBK85" s="126"/>
      <c r="IBL85" s="126"/>
      <c r="IBM85" s="126"/>
      <c r="IBN85" s="126"/>
      <c r="IBO85" s="126"/>
      <c r="IBP85" s="126"/>
      <c r="IBQ85" s="126"/>
      <c r="IBR85" s="126"/>
      <c r="IBS85" s="126"/>
      <c r="IBT85" s="126"/>
      <c r="IBU85" s="126"/>
      <c r="IBV85" s="126"/>
      <c r="IBW85" s="126"/>
      <c r="IBX85" s="126"/>
      <c r="IBY85" s="126"/>
      <c r="IBZ85" s="126"/>
      <c r="ICA85" s="126"/>
      <c r="ICB85" s="126"/>
      <c r="ICC85" s="126"/>
      <c r="ICD85" s="126"/>
      <c r="ICE85" s="126"/>
      <c r="ICF85" s="126"/>
      <c r="ICG85" s="126"/>
      <c r="ICH85" s="126"/>
      <c r="ICI85" s="126"/>
      <c r="ICJ85" s="126"/>
      <c r="ICK85" s="126"/>
      <c r="ICL85" s="126"/>
      <c r="ICM85" s="126"/>
      <c r="ICN85" s="126"/>
      <c r="ICO85" s="126"/>
      <c r="ICP85" s="126"/>
      <c r="ICQ85" s="126"/>
      <c r="ICR85" s="126"/>
      <c r="ICS85" s="126"/>
      <c r="ICT85" s="126"/>
      <c r="ICU85" s="126"/>
      <c r="ICV85" s="126"/>
      <c r="ICW85" s="126"/>
      <c r="ICX85" s="126"/>
      <c r="ICY85" s="126"/>
      <c r="ICZ85" s="126"/>
      <c r="IDA85" s="126"/>
      <c r="IDB85" s="126"/>
      <c r="IDC85" s="126"/>
      <c r="IDD85" s="126"/>
      <c r="IDE85" s="126"/>
      <c r="IDF85" s="126"/>
      <c r="IDG85" s="126"/>
      <c r="IDH85" s="126"/>
      <c r="IDI85" s="126"/>
      <c r="IDJ85" s="126"/>
      <c r="IDK85" s="126"/>
      <c r="IDL85" s="126"/>
      <c r="IDM85" s="126"/>
      <c r="IDN85" s="126"/>
      <c r="IDO85" s="126"/>
      <c r="IDP85" s="126"/>
      <c r="IDQ85" s="126"/>
      <c r="IDR85" s="126"/>
      <c r="IDS85" s="126"/>
      <c r="IDT85" s="126"/>
      <c r="IDU85" s="126"/>
      <c r="IDV85" s="126"/>
      <c r="IDW85" s="126"/>
      <c r="IDX85" s="126"/>
      <c r="IDY85" s="126"/>
      <c r="IDZ85" s="126"/>
      <c r="IEA85" s="126"/>
      <c r="IEB85" s="126"/>
      <c r="IEC85" s="126"/>
      <c r="IED85" s="126"/>
      <c r="IEE85" s="126"/>
      <c r="IEF85" s="126"/>
      <c r="IEG85" s="126"/>
      <c r="IEH85" s="126"/>
      <c r="IEI85" s="126"/>
      <c r="IEJ85" s="126"/>
      <c r="IEK85" s="126"/>
      <c r="IEL85" s="126"/>
      <c r="IEM85" s="126"/>
      <c r="IEN85" s="126"/>
      <c r="IEO85" s="126"/>
      <c r="IEP85" s="126"/>
      <c r="IEQ85" s="126"/>
      <c r="IER85" s="126"/>
      <c r="IES85" s="126"/>
      <c r="IET85" s="126"/>
      <c r="IEU85" s="126"/>
      <c r="IEV85" s="126"/>
      <c r="IEW85" s="126"/>
      <c r="IEX85" s="126"/>
      <c r="IEY85" s="126"/>
      <c r="IEZ85" s="126"/>
      <c r="IFA85" s="126"/>
      <c r="IFB85" s="126"/>
      <c r="IFC85" s="126"/>
      <c r="IFD85" s="126"/>
      <c r="IFE85" s="126"/>
      <c r="IFF85" s="126"/>
      <c r="IFG85" s="126"/>
      <c r="IFH85" s="126"/>
      <c r="IFI85" s="126"/>
      <c r="IFJ85" s="126"/>
      <c r="IFK85" s="126"/>
      <c r="IFL85" s="126"/>
      <c r="IFM85" s="126"/>
      <c r="IFN85" s="126"/>
      <c r="IFO85" s="126"/>
      <c r="IFP85" s="126"/>
      <c r="IFQ85" s="126"/>
      <c r="IFR85" s="126"/>
      <c r="IFS85" s="126"/>
      <c r="IFT85" s="126"/>
      <c r="IFU85" s="126"/>
      <c r="IFV85" s="126"/>
      <c r="IFW85" s="126"/>
      <c r="IFX85" s="126"/>
      <c r="IFY85" s="126"/>
      <c r="IFZ85" s="126"/>
      <c r="IGA85" s="126"/>
      <c r="IGB85" s="126"/>
      <c r="IGC85" s="126"/>
      <c r="IGD85" s="126"/>
      <c r="IGE85" s="126"/>
      <c r="IGF85" s="126"/>
      <c r="IGG85" s="126"/>
      <c r="IGH85" s="126"/>
      <c r="IGI85" s="126"/>
      <c r="IGJ85" s="126"/>
      <c r="IGK85" s="126"/>
      <c r="IGL85" s="126"/>
      <c r="IGM85" s="126"/>
      <c r="IGN85" s="126"/>
      <c r="IGO85" s="126"/>
      <c r="IGP85" s="126"/>
      <c r="IGQ85" s="126"/>
      <c r="IGR85" s="126"/>
      <c r="IGS85" s="126"/>
      <c r="IGT85" s="126"/>
      <c r="IGU85" s="126"/>
      <c r="IGV85" s="126"/>
      <c r="IGW85" s="126"/>
      <c r="IGX85" s="126"/>
      <c r="IGY85" s="126"/>
      <c r="IGZ85" s="126"/>
      <c r="IHA85" s="126"/>
      <c r="IHB85" s="126"/>
      <c r="IHC85" s="126"/>
      <c r="IHD85" s="126"/>
      <c r="IHE85" s="126"/>
      <c r="IHF85" s="126"/>
      <c r="IHG85" s="126"/>
      <c r="IHH85" s="126"/>
      <c r="IHI85" s="126"/>
      <c r="IHJ85" s="126"/>
      <c r="IHK85" s="126"/>
      <c r="IHL85" s="126"/>
      <c r="IHM85" s="126"/>
      <c r="IHN85" s="126"/>
      <c r="IHO85" s="126"/>
      <c r="IHP85" s="126"/>
      <c r="IHQ85" s="126"/>
      <c r="IHR85" s="126"/>
      <c r="IHS85" s="126"/>
      <c r="IHT85" s="126"/>
      <c r="IHU85" s="126"/>
      <c r="IHV85" s="126"/>
      <c r="IHW85" s="126"/>
      <c r="IHX85" s="126"/>
      <c r="IHY85" s="126"/>
      <c r="IHZ85" s="126"/>
      <c r="IIA85" s="126"/>
      <c r="IIB85" s="126"/>
      <c r="IIC85" s="126"/>
      <c r="IID85" s="126"/>
      <c r="IIE85" s="126"/>
      <c r="IIF85" s="126"/>
      <c r="IIG85" s="126"/>
      <c r="IIH85" s="126"/>
      <c r="III85" s="126"/>
      <c r="IIJ85" s="126"/>
      <c r="IIK85" s="126"/>
      <c r="IIL85" s="126"/>
      <c r="IIM85" s="126"/>
      <c r="IIN85" s="126"/>
      <c r="IIO85" s="126"/>
      <c r="IIP85" s="126"/>
      <c r="IIQ85" s="126"/>
      <c r="IIR85" s="126"/>
      <c r="IIS85" s="126"/>
      <c r="IIT85" s="126"/>
      <c r="IIU85" s="126"/>
      <c r="IIV85" s="126"/>
      <c r="IIW85" s="126"/>
      <c r="IIX85" s="126"/>
      <c r="IIY85" s="126"/>
      <c r="IIZ85" s="126"/>
      <c r="IJA85" s="126"/>
      <c r="IJB85" s="126"/>
      <c r="IJC85" s="126"/>
      <c r="IJD85" s="126"/>
      <c r="IJE85" s="126"/>
      <c r="IJF85" s="126"/>
      <c r="IJG85" s="126"/>
      <c r="IJH85" s="126"/>
      <c r="IJI85" s="126"/>
      <c r="IJJ85" s="126"/>
      <c r="IJK85" s="126"/>
      <c r="IJL85" s="126"/>
      <c r="IJM85" s="126"/>
      <c r="IJN85" s="126"/>
      <c r="IJO85" s="126"/>
      <c r="IJP85" s="126"/>
      <c r="IJQ85" s="126"/>
      <c r="IJR85" s="126"/>
      <c r="IJS85" s="126"/>
      <c r="IJT85" s="126"/>
      <c r="IJU85" s="126"/>
      <c r="IJV85" s="126"/>
      <c r="IJW85" s="126"/>
      <c r="IJX85" s="126"/>
      <c r="IJY85" s="126"/>
      <c r="IJZ85" s="126"/>
      <c r="IKA85" s="126"/>
      <c r="IKB85" s="126"/>
      <c r="IKC85" s="126"/>
      <c r="IKD85" s="126"/>
      <c r="IKE85" s="126"/>
      <c r="IKF85" s="126"/>
      <c r="IKG85" s="126"/>
      <c r="IKH85" s="126"/>
      <c r="IKI85" s="126"/>
      <c r="IKJ85" s="126"/>
      <c r="IKK85" s="126"/>
      <c r="IKL85" s="126"/>
      <c r="IKM85" s="126"/>
      <c r="IKN85" s="126"/>
      <c r="IKO85" s="126"/>
      <c r="IKP85" s="126"/>
      <c r="IKQ85" s="126"/>
      <c r="IKR85" s="126"/>
      <c r="IKS85" s="126"/>
      <c r="IKT85" s="126"/>
      <c r="IKU85" s="126"/>
      <c r="IKV85" s="126"/>
      <c r="IKW85" s="126"/>
      <c r="IKX85" s="126"/>
      <c r="IKY85" s="126"/>
      <c r="IKZ85" s="126"/>
      <c r="ILA85" s="126"/>
      <c r="ILB85" s="126"/>
      <c r="ILC85" s="126"/>
      <c r="ILD85" s="126"/>
      <c r="ILE85" s="126"/>
      <c r="ILF85" s="126"/>
      <c r="ILG85" s="126"/>
      <c r="ILH85" s="126"/>
      <c r="ILI85" s="126"/>
      <c r="ILJ85" s="126"/>
      <c r="ILK85" s="126"/>
      <c r="ILL85" s="126"/>
      <c r="ILM85" s="126"/>
      <c r="ILN85" s="126"/>
      <c r="ILO85" s="126"/>
      <c r="ILP85" s="126"/>
      <c r="ILQ85" s="126"/>
      <c r="ILR85" s="126"/>
      <c r="ILS85" s="126"/>
      <c r="ILT85" s="126"/>
      <c r="ILU85" s="126"/>
      <c r="ILV85" s="126"/>
      <c r="ILW85" s="126"/>
      <c r="ILX85" s="126"/>
      <c r="ILY85" s="126"/>
      <c r="ILZ85" s="126"/>
      <c r="IMA85" s="126"/>
      <c r="IMB85" s="126"/>
      <c r="IMC85" s="126"/>
      <c r="IMD85" s="126"/>
      <c r="IME85" s="126"/>
      <c r="IMF85" s="126"/>
      <c r="IMG85" s="126"/>
      <c r="IMH85" s="126"/>
      <c r="IMI85" s="126"/>
      <c r="IMJ85" s="126"/>
      <c r="IMK85" s="126"/>
      <c r="IML85" s="126"/>
      <c r="IMM85" s="126"/>
      <c r="IMN85" s="126"/>
      <c r="IMO85" s="126"/>
      <c r="IMP85" s="126"/>
      <c r="IMQ85" s="126"/>
      <c r="IMR85" s="126"/>
      <c r="IMS85" s="126"/>
      <c r="IMT85" s="126"/>
      <c r="IMU85" s="126"/>
      <c r="IMV85" s="126"/>
      <c r="IMW85" s="126"/>
      <c r="IMX85" s="126"/>
      <c r="IMY85" s="126"/>
      <c r="IMZ85" s="126"/>
      <c r="INA85" s="126"/>
      <c r="INB85" s="126"/>
      <c r="INC85" s="126"/>
      <c r="IND85" s="126"/>
      <c r="INE85" s="126"/>
      <c r="INF85" s="126"/>
      <c r="ING85" s="126"/>
      <c r="INH85" s="126"/>
      <c r="INI85" s="126"/>
      <c r="INJ85" s="126"/>
      <c r="INK85" s="126"/>
      <c r="INL85" s="126"/>
      <c r="INM85" s="126"/>
      <c r="INN85" s="126"/>
      <c r="INO85" s="126"/>
      <c r="INP85" s="126"/>
      <c r="INQ85" s="126"/>
      <c r="INR85" s="126"/>
      <c r="INS85" s="126"/>
      <c r="INT85" s="126"/>
      <c r="INU85" s="126"/>
      <c r="INV85" s="126"/>
      <c r="INW85" s="126"/>
      <c r="INX85" s="126"/>
      <c r="INY85" s="126"/>
      <c r="INZ85" s="126"/>
      <c r="IOA85" s="126"/>
      <c r="IOB85" s="126"/>
      <c r="IOC85" s="126"/>
      <c r="IOD85" s="126"/>
      <c r="IOE85" s="126"/>
      <c r="IOF85" s="126"/>
      <c r="IOG85" s="126"/>
      <c r="IOH85" s="126"/>
      <c r="IOI85" s="126"/>
      <c r="IOJ85" s="126"/>
      <c r="IOK85" s="126"/>
      <c r="IOL85" s="126"/>
      <c r="IOM85" s="126"/>
      <c r="ION85" s="126"/>
      <c r="IOO85" s="126"/>
      <c r="IOP85" s="126"/>
      <c r="IOQ85" s="126"/>
      <c r="IOR85" s="126"/>
      <c r="IOS85" s="126"/>
      <c r="IOT85" s="126"/>
      <c r="IOU85" s="126"/>
      <c r="IOV85" s="126"/>
      <c r="IOW85" s="126"/>
      <c r="IOX85" s="126"/>
      <c r="IOY85" s="126"/>
      <c r="IOZ85" s="126"/>
      <c r="IPA85" s="126"/>
      <c r="IPB85" s="126"/>
      <c r="IPC85" s="126"/>
      <c r="IPD85" s="126"/>
      <c r="IPE85" s="126"/>
      <c r="IPF85" s="126"/>
      <c r="IPG85" s="126"/>
      <c r="IPH85" s="126"/>
      <c r="IPI85" s="126"/>
      <c r="IPJ85" s="126"/>
      <c r="IPK85" s="126"/>
      <c r="IPL85" s="126"/>
      <c r="IPM85" s="126"/>
      <c r="IPN85" s="126"/>
      <c r="IPO85" s="126"/>
      <c r="IPP85" s="126"/>
      <c r="IPQ85" s="126"/>
      <c r="IPR85" s="126"/>
      <c r="IPS85" s="126"/>
      <c r="IPT85" s="126"/>
      <c r="IPU85" s="126"/>
      <c r="IPV85" s="126"/>
      <c r="IPW85" s="126"/>
      <c r="IPX85" s="126"/>
      <c r="IPY85" s="126"/>
      <c r="IPZ85" s="126"/>
      <c r="IQA85" s="126"/>
      <c r="IQB85" s="126"/>
      <c r="IQC85" s="126"/>
      <c r="IQD85" s="126"/>
      <c r="IQE85" s="126"/>
      <c r="IQF85" s="126"/>
      <c r="IQG85" s="126"/>
      <c r="IQH85" s="126"/>
      <c r="IQI85" s="126"/>
      <c r="IQJ85" s="126"/>
      <c r="IQK85" s="126"/>
      <c r="IQL85" s="126"/>
      <c r="IQM85" s="126"/>
      <c r="IQN85" s="126"/>
      <c r="IQO85" s="126"/>
      <c r="IQP85" s="126"/>
      <c r="IQQ85" s="126"/>
      <c r="IQR85" s="126"/>
      <c r="IQS85" s="126"/>
      <c r="IQT85" s="126"/>
      <c r="IQU85" s="126"/>
      <c r="IQV85" s="126"/>
      <c r="IQW85" s="126"/>
      <c r="IQX85" s="126"/>
      <c r="IQY85" s="126"/>
      <c r="IQZ85" s="126"/>
      <c r="IRA85" s="126"/>
      <c r="IRB85" s="126"/>
      <c r="IRC85" s="126"/>
      <c r="IRD85" s="126"/>
      <c r="IRE85" s="126"/>
      <c r="IRF85" s="126"/>
      <c r="IRG85" s="126"/>
      <c r="IRH85" s="126"/>
      <c r="IRI85" s="126"/>
      <c r="IRJ85" s="126"/>
      <c r="IRK85" s="126"/>
      <c r="IRL85" s="126"/>
      <c r="IRM85" s="126"/>
      <c r="IRN85" s="126"/>
      <c r="IRO85" s="126"/>
      <c r="IRP85" s="126"/>
      <c r="IRQ85" s="126"/>
      <c r="IRR85" s="126"/>
      <c r="IRS85" s="126"/>
      <c r="IRT85" s="126"/>
      <c r="IRU85" s="126"/>
      <c r="IRV85" s="126"/>
      <c r="IRW85" s="126"/>
      <c r="IRX85" s="126"/>
      <c r="IRY85" s="126"/>
      <c r="IRZ85" s="126"/>
      <c r="ISA85" s="126"/>
      <c r="ISB85" s="126"/>
      <c r="ISC85" s="126"/>
      <c r="ISD85" s="126"/>
      <c r="ISE85" s="126"/>
      <c r="ISF85" s="126"/>
      <c r="ISG85" s="126"/>
      <c r="ISH85" s="126"/>
      <c r="ISI85" s="126"/>
      <c r="ISJ85" s="126"/>
      <c r="ISK85" s="126"/>
      <c r="ISL85" s="126"/>
      <c r="ISM85" s="126"/>
      <c r="ISN85" s="126"/>
      <c r="ISO85" s="126"/>
      <c r="ISP85" s="126"/>
      <c r="ISQ85" s="126"/>
      <c r="ISR85" s="126"/>
      <c r="ISS85" s="126"/>
      <c r="IST85" s="126"/>
      <c r="ISU85" s="126"/>
      <c r="ISV85" s="126"/>
      <c r="ISW85" s="126"/>
      <c r="ISX85" s="126"/>
      <c r="ISY85" s="126"/>
      <c r="ISZ85" s="126"/>
      <c r="ITA85" s="126"/>
      <c r="ITB85" s="126"/>
      <c r="ITC85" s="126"/>
      <c r="ITD85" s="126"/>
      <c r="ITE85" s="126"/>
      <c r="ITF85" s="126"/>
      <c r="ITG85" s="126"/>
      <c r="ITH85" s="126"/>
      <c r="ITI85" s="126"/>
      <c r="ITJ85" s="126"/>
      <c r="ITK85" s="126"/>
      <c r="ITL85" s="126"/>
      <c r="ITM85" s="126"/>
      <c r="ITN85" s="126"/>
      <c r="ITO85" s="126"/>
      <c r="ITP85" s="126"/>
      <c r="ITQ85" s="126"/>
      <c r="ITR85" s="126"/>
      <c r="ITS85" s="126"/>
      <c r="ITT85" s="126"/>
      <c r="ITU85" s="126"/>
      <c r="ITV85" s="126"/>
      <c r="ITW85" s="126"/>
      <c r="ITX85" s="126"/>
      <c r="ITY85" s="126"/>
      <c r="ITZ85" s="126"/>
      <c r="IUA85" s="126"/>
      <c r="IUB85" s="126"/>
      <c r="IUC85" s="126"/>
      <c r="IUD85" s="126"/>
      <c r="IUE85" s="126"/>
      <c r="IUF85" s="126"/>
      <c r="IUG85" s="126"/>
      <c r="IUH85" s="126"/>
      <c r="IUI85" s="126"/>
      <c r="IUJ85" s="126"/>
      <c r="IUK85" s="126"/>
      <c r="IUL85" s="126"/>
      <c r="IUM85" s="126"/>
      <c r="IUN85" s="126"/>
      <c r="IUO85" s="126"/>
      <c r="IUP85" s="126"/>
      <c r="IUQ85" s="126"/>
      <c r="IUR85" s="126"/>
      <c r="IUS85" s="126"/>
      <c r="IUT85" s="126"/>
      <c r="IUU85" s="126"/>
      <c r="IUV85" s="126"/>
      <c r="IUW85" s="126"/>
      <c r="IUX85" s="126"/>
      <c r="IUY85" s="126"/>
      <c r="IUZ85" s="126"/>
      <c r="IVA85" s="126"/>
      <c r="IVB85" s="126"/>
      <c r="IVC85" s="126"/>
      <c r="IVD85" s="126"/>
      <c r="IVE85" s="126"/>
      <c r="IVF85" s="126"/>
      <c r="IVG85" s="126"/>
      <c r="IVH85" s="126"/>
      <c r="IVI85" s="126"/>
      <c r="IVJ85" s="126"/>
      <c r="IVK85" s="126"/>
      <c r="IVL85" s="126"/>
      <c r="IVM85" s="126"/>
      <c r="IVN85" s="126"/>
      <c r="IVO85" s="126"/>
      <c r="IVP85" s="126"/>
      <c r="IVQ85" s="126"/>
      <c r="IVR85" s="126"/>
      <c r="IVS85" s="126"/>
      <c r="IVT85" s="126"/>
      <c r="IVU85" s="126"/>
      <c r="IVV85" s="126"/>
      <c r="IVW85" s="126"/>
      <c r="IVX85" s="126"/>
      <c r="IVY85" s="126"/>
      <c r="IVZ85" s="126"/>
      <c r="IWA85" s="126"/>
      <c r="IWB85" s="126"/>
      <c r="IWC85" s="126"/>
      <c r="IWD85" s="126"/>
      <c r="IWE85" s="126"/>
      <c r="IWF85" s="126"/>
      <c r="IWG85" s="126"/>
      <c r="IWH85" s="126"/>
      <c r="IWI85" s="126"/>
      <c r="IWJ85" s="126"/>
      <c r="IWK85" s="126"/>
      <c r="IWL85" s="126"/>
      <c r="IWM85" s="126"/>
      <c r="IWN85" s="126"/>
      <c r="IWO85" s="126"/>
      <c r="IWP85" s="126"/>
      <c r="IWQ85" s="126"/>
      <c r="IWR85" s="126"/>
      <c r="IWS85" s="126"/>
      <c r="IWT85" s="126"/>
      <c r="IWU85" s="126"/>
      <c r="IWV85" s="126"/>
      <c r="IWW85" s="126"/>
      <c r="IWX85" s="126"/>
      <c r="IWY85" s="126"/>
      <c r="IWZ85" s="126"/>
      <c r="IXA85" s="126"/>
      <c r="IXB85" s="126"/>
      <c r="IXC85" s="126"/>
      <c r="IXD85" s="126"/>
      <c r="IXE85" s="126"/>
      <c r="IXF85" s="126"/>
      <c r="IXG85" s="126"/>
      <c r="IXH85" s="126"/>
      <c r="IXI85" s="126"/>
      <c r="IXJ85" s="126"/>
      <c r="IXK85" s="126"/>
      <c r="IXL85" s="126"/>
      <c r="IXM85" s="126"/>
      <c r="IXN85" s="126"/>
      <c r="IXO85" s="126"/>
      <c r="IXP85" s="126"/>
      <c r="IXQ85" s="126"/>
      <c r="IXR85" s="126"/>
      <c r="IXS85" s="126"/>
      <c r="IXT85" s="126"/>
      <c r="IXU85" s="126"/>
      <c r="IXV85" s="126"/>
      <c r="IXW85" s="126"/>
      <c r="IXX85" s="126"/>
      <c r="IXY85" s="126"/>
      <c r="IXZ85" s="126"/>
      <c r="IYA85" s="126"/>
      <c r="IYB85" s="126"/>
      <c r="IYC85" s="126"/>
      <c r="IYD85" s="126"/>
      <c r="IYE85" s="126"/>
      <c r="IYF85" s="126"/>
      <c r="IYG85" s="126"/>
      <c r="IYH85" s="126"/>
      <c r="IYI85" s="126"/>
      <c r="IYJ85" s="126"/>
      <c r="IYK85" s="126"/>
      <c r="IYL85" s="126"/>
      <c r="IYM85" s="126"/>
      <c r="IYN85" s="126"/>
      <c r="IYO85" s="126"/>
      <c r="IYP85" s="126"/>
      <c r="IYQ85" s="126"/>
      <c r="IYR85" s="126"/>
      <c r="IYS85" s="126"/>
      <c r="IYT85" s="126"/>
      <c r="IYU85" s="126"/>
      <c r="IYV85" s="126"/>
      <c r="IYW85" s="126"/>
      <c r="IYX85" s="126"/>
      <c r="IYY85" s="126"/>
      <c r="IYZ85" s="126"/>
      <c r="IZA85" s="126"/>
      <c r="IZB85" s="126"/>
      <c r="IZC85" s="126"/>
      <c r="IZD85" s="126"/>
      <c r="IZE85" s="126"/>
      <c r="IZF85" s="126"/>
      <c r="IZG85" s="126"/>
      <c r="IZH85" s="126"/>
      <c r="IZI85" s="126"/>
      <c r="IZJ85" s="126"/>
      <c r="IZK85" s="126"/>
      <c r="IZL85" s="126"/>
      <c r="IZM85" s="126"/>
      <c r="IZN85" s="126"/>
      <c r="IZO85" s="126"/>
      <c r="IZP85" s="126"/>
      <c r="IZQ85" s="126"/>
      <c r="IZR85" s="126"/>
      <c r="IZS85" s="126"/>
      <c r="IZT85" s="126"/>
      <c r="IZU85" s="126"/>
      <c r="IZV85" s="126"/>
      <c r="IZW85" s="126"/>
      <c r="IZX85" s="126"/>
      <c r="IZY85" s="126"/>
      <c r="IZZ85" s="126"/>
      <c r="JAA85" s="126"/>
      <c r="JAB85" s="126"/>
      <c r="JAC85" s="126"/>
      <c r="JAD85" s="126"/>
      <c r="JAE85" s="126"/>
      <c r="JAF85" s="126"/>
      <c r="JAG85" s="126"/>
      <c r="JAH85" s="126"/>
      <c r="JAI85" s="126"/>
      <c r="JAJ85" s="126"/>
      <c r="JAK85" s="126"/>
      <c r="JAL85" s="126"/>
      <c r="JAM85" s="126"/>
      <c r="JAN85" s="126"/>
      <c r="JAO85" s="126"/>
      <c r="JAP85" s="126"/>
      <c r="JAQ85" s="126"/>
      <c r="JAR85" s="126"/>
      <c r="JAS85" s="126"/>
      <c r="JAT85" s="126"/>
      <c r="JAU85" s="126"/>
      <c r="JAV85" s="126"/>
      <c r="JAW85" s="126"/>
      <c r="JAX85" s="126"/>
      <c r="JAY85" s="126"/>
      <c r="JAZ85" s="126"/>
      <c r="JBA85" s="126"/>
      <c r="JBB85" s="126"/>
      <c r="JBC85" s="126"/>
      <c r="JBD85" s="126"/>
      <c r="JBE85" s="126"/>
      <c r="JBF85" s="126"/>
      <c r="JBG85" s="126"/>
      <c r="JBH85" s="126"/>
      <c r="JBI85" s="126"/>
      <c r="JBJ85" s="126"/>
      <c r="JBK85" s="126"/>
      <c r="JBL85" s="126"/>
      <c r="JBM85" s="126"/>
      <c r="JBN85" s="126"/>
      <c r="JBO85" s="126"/>
      <c r="JBP85" s="126"/>
      <c r="JBQ85" s="126"/>
      <c r="JBR85" s="126"/>
      <c r="JBS85" s="126"/>
      <c r="JBT85" s="126"/>
      <c r="JBU85" s="126"/>
      <c r="JBV85" s="126"/>
      <c r="JBW85" s="126"/>
      <c r="JBX85" s="126"/>
      <c r="JBY85" s="126"/>
      <c r="JBZ85" s="126"/>
      <c r="JCA85" s="126"/>
      <c r="JCB85" s="126"/>
      <c r="JCC85" s="126"/>
      <c r="JCD85" s="126"/>
      <c r="JCE85" s="126"/>
      <c r="JCF85" s="126"/>
      <c r="JCG85" s="126"/>
      <c r="JCH85" s="126"/>
      <c r="JCI85" s="126"/>
      <c r="JCJ85" s="126"/>
      <c r="JCK85" s="126"/>
      <c r="JCL85" s="126"/>
      <c r="JCM85" s="126"/>
      <c r="JCN85" s="126"/>
      <c r="JCO85" s="126"/>
      <c r="JCP85" s="126"/>
      <c r="JCQ85" s="126"/>
      <c r="JCR85" s="126"/>
      <c r="JCS85" s="126"/>
      <c r="JCT85" s="126"/>
      <c r="JCU85" s="126"/>
      <c r="JCV85" s="126"/>
      <c r="JCW85" s="126"/>
      <c r="JCX85" s="126"/>
      <c r="JCY85" s="126"/>
      <c r="JCZ85" s="126"/>
      <c r="JDA85" s="126"/>
      <c r="JDB85" s="126"/>
      <c r="JDC85" s="126"/>
      <c r="JDD85" s="126"/>
      <c r="JDE85" s="126"/>
      <c r="JDF85" s="126"/>
      <c r="JDG85" s="126"/>
      <c r="JDH85" s="126"/>
      <c r="JDI85" s="126"/>
      <c r="JDJ85" s="126"/>
      <c r="JDK85" s="126"/>
      <c r="JDL85" s="126"/>
      <c r="JDM85" s="126"/>
      <c r="JDN85" s="126"/>
      <c r="JDO85" s="126"/>
      <c r="JDP85" s="126"/>
      <c r="JDQ85" s="126"/>
      <c r="JDR85" s="126"/>
      <c r="JDS85" s="126"/>
      <c r="JDT85" s="126"/>
      <c r="JDU85" s="126"/>
      <c r="JDV85" s="126"/>
      <c r="JDW85" s="126"/>
      <c r="JDX85" s="126"/>
      <c r="JDY85" s="126"/>
      <c r="JDZ85" s="126"/>
      <c r="JEA85" s="126"/>
      <c r="JEB85" s="126"/>
      <c r="JEC85" s="126"/>
      <c r="JED85" s="126"/>
      <c r="JEE85" s="126"/>
      <c r="JEF85" s="126"/>
      <c r="JEG85" s="126"/>
      <c r="JEH85" s="126"/>
      <c r="JEI85" s="126"/>
      <c r="JEJ85" s="126"/>
      <c r="JEK85" s="126"/>
      <c r="JEL85" s="126"/>
      <c r="JEM85" s="126"/>
      <c r="JEN85" s="126"/>
      <c r="JEO85" s="126"/>
      <c r="JEP85" s="126"/>
      <c r="JEQ85" s="126"/>
      <c r="JER85" s="126"/>
      <c r="JES85" s="126"/>
      <c r="JET85" s="126"/>
      <c r="JEU85" s="126"/>
      <c r="JEV85" s="126"/>
      <c r="JEW85" s="126"/>
      <c r="JEX85" s="126"/>
      <c r="JEY85" s="126"/>
      <c r="JEZ85" s="126"/>
      <c r="JFA85" s="126"/>
      <c r="JFB85" s="126"/>
      <c r="JFC85" s="126"/>
      <c r="JFD85" s="126"/>
      <c r="JFE85" s="126"/>
      <c r="JFF85" s="126"/>
      <c r="JFG85" s="126"/>
      <c r="JFH85" s="126"/>
      <c r="JFI85" s="126"/>
      <c r="JFJ85" s="126"/>
      <c r="JFK85" s="126"/>
      <c r="JFL85" s="126"/>
      <c r="JFM85" s="126"/>
      <c r="JFN85" s="126"/>
      <c r="JFO85" s="126"/>
      <c r="JFP85" s="126"/>
      <c r="JFQ85" s="126"/>
      <c r="JFR85" s="126"/>
      <c r="JFS85" s="126"/>
      <c r="JFT85" s="126"/>
      <c r="JFU85" s="126"/>
      <c r="JFV85" s="126"/>
      <c r="JFW85" s="126"/>
      <c r="JFX85" s="126"/>
      <c r="JFY85" s="126"/>
      <c r="JFZ85" s="126"/>
      <c r="JGA85" s="126"/>
      <c r="JGB85" s="126"/>
      <c r="JGC85" s="126"/>
      <c r="JGD85" s="126"/>
      <c r="JGE85" s="126"/>
      <c r="JGF85" s="126"/>
      <c r="JGG85" s="126"/>
      <c r="JGH85" s="126"/>
      <c r="JGI85" s="126"/>
      <c r="JGJ85" s="126"/>
      <c r="JGK85" s="126"/>
      <c r="JGL85" s="126"/>
      <c r="JGM85" s="126"/>
      <c r="JGN85" s="126"/>
      <c r="JGO85" s="126"/>
      <c r="JGP85" s="126"/>
      <c r="JGQ85" s="126"/>
      <c r="JGR85" s="126"/>
      <c r="JGS85" s="126"/>
      <c r="JGT85" s="126"/>
      <c r="JGU85" s="126"/>
      <c r="JGV85" s="126"/>
      <c r="JGW85" s="126"/>
      <c r="JGX85" s="126"/>
      <c r="JGY85" s="126"/>
      <c r="JGZ85" s="126"/>
      <c r="JHA85" s="126"/>
      <c r="JHB85" s="126"/>
      <c r="JHC85" s="126"/>
      <c r="JHD85" s="126"/>
      <c r="JHE85" s="126"/>
      <c r="JHF85" s="126"/>
      <c r="JHG85" s="126"/>
      <c r="JHH85" s="126"/>
      <c r="JHI85" s="126"/>
      <c r="JHJ85" s="126"/>
      <c r="JHK85" s="126"/>
      <c r="JHL85" s="126"/>
      <c r="JHM85" s="126"/>
      <c r="JHN85" s="126"/>
      <c r="JHO85" s="126"/>
      <c r="JHP85" s="126"/>
      <c r="JHQ85" s="126"/>
      <c r="JHR85" s="126"/>
      <c r="JHS85" s="126"/>
      <c r="JHT85" s="126"/>
      <c r="JHU85" s="126"/>
      <c r="JHV85" s="126"/>
      <c r="JHW85" s="126"/>
      <c r="JHX85" s="126"/>
      <c r="JHY85" s="126"/>
      <c r="JHZ85" s="126"/>
      <c r="JIA85" s="126"/>
      <c r="JIB85" s="126"/>
      <c r="JIC85" s="126"/>
      <c r="JID85" s="126"/>
      <c r="JIE85" s="126"/>
      <c r="JIF85" s="126"/>
      <c r="JIG85" s="126"/>
      <c r="JIH85" s="126"/>
      <c r="JII85" s="126"/>
      <c r="JIJ85" s="126"/>
      <c r="JIK85" s="126"/>
      <c r="JIL85" s="126"/>
      <c r="JIM85" s="126"/>
      <c r="JIN85" s="126"/>
      <c r="JIO85" s="126"/>
      <c r="JIP85" s="126"/>
      <c r="JIQ85" s="126"/>
      <c r="JIR85" s="126"/>
      <c r="JIS85" s="126"/>
      <c r="JIT85" s="126"/>
      <c r="JIU85" s="126"/>
      <c r="JIV85" s="126"/>
      <c r="JIW85" s="126"/>
      <c r="JIX85" s="126"/>
      <c r="JIY85" s="126"/>
      <c r="JIZ85" s="126"/>
      <c r="JJA85" s="126"/>
      <c r="JJB85" s="126"/>
      <c r="JJC85" s="126"/>
      <c r="JJD85" s="126"/>
      <c r="JJE85" s="126"/>
      <c r="JJF85" s="126"/>
      <c r="JJG85" s="126"/>
      <c r="JJH85" s="126"/>
      <c r="JJI85" s="126"/>
      <c r="JJJ85" s="126"/>
      <c r="JJK85" s="126"/>
      <c r="JJL85" s="126"/>
      <c r="JJM85" s="126"/>
      <c r="JJN85" s="126"/>
      <c r="JJO85" s="126"/>
      <c r="JJP85" s="126"/>
      <c r="JJQ85" s="126"/>
      <c r="JJR85" s="126"/>
      <c r="JJS85" s="126"/>
      <c r="JJT85" s="126"/>
      <c r="JJU85" s="126"/>
      <c r="JJV85" s="126"/>
      <c r="JJW85" s="126"/>
      <c r="JJX85" s="126"/>
      <c r="JJY85" s="126"/>
      <c r="JJZ85" s="126"/>
      <c r="JKA85" s="126"/>
      <c r="JKB85" s="126"/>
      <c r="JKC85" s="126"/>
      <c r="JKD85" s="126"/>
      <c r="JKE85" s="126"/>
      <c r="JKF85" s="126"/>
      <c r="JKG85" s="126"/>
      <c r="JKH85" s="126"/>
      <c r="JKI85" s="126"/>
      <c r="JKJ85" s="126"/>
      <c r="JKK85" s="126"/>
      <c r="JKL85" s="126"/>
      <c r="JKM85" s="126"/>
      <c r="JKN85" s="126"/>
      <c r="JKO85" s="126"/>
      <c r="JKP85" s="126"/>
      <c r="JKQ85" s="126"/>
      <c r="JKR85" s="126"/>
      <c r="JKS85" s="126"/>
      <c r="JKT85" s="126"/>
      <c r="JKU85" s="126"/>
      <c r="JKV85" s="126"/>
      <c r="JKW85" s="126"/>
      <c r="JKX85" s="126"/>
      <c r="JKY85" s="126"/>
      <c r="JKZ85" s="126"/>
      <c r="JLA85" s="126"/>
      <c r="JLB85" s="126"/>
      <c r="JLC85" s="126"/>
      <c r="JLD85" s="126"/>
      <c r="JLE85" s="126"/>
      <c r="JLF85" s="126"/>
      <c r="JLG85" s="126"/>
      <c r="JLH85" s="126"/>
      <c r="JLI85" s="126"/>
      <c r="JLJ85" s="126"/>
      <c r="JLK85" s="126"/>
      <c r="JLL85" s="126"/>
      <c r="JLM85" s="126"/>
      <c r="JLN85" s="126"/>
      <c r="JLO85" s="126"/>
      <c r="JLP85" s="126"/>
      <c r="JLQ85" s="126"/>
      <c r="JLR85" s="126"/>
      <c r="JLS85" s="126"/>
      <c r="JLT85" s="126"/>
      <c r="JLU85" s="126"/>
      <c r="JLV85" s="126"/>
      <c r="JLW85" s="126"/>
      <c r="JLX85" s="126"/>
      <c r="JLY85" s="126"/>
      <c r="JLZ85" s="126"/>
      <c r="JMA85" s="126"/>
      <c r="JMB85" s="126"/>
      <c r="JMC85" s="126"/>
      <c r="JMD85" s="126"/>
      <c r="JME85" s="126"/>
      <c r="JMF85" s="126"/>
      <c r="JMG85" s="126"/>
      <c r="JMH85" s="126"/>
      <c r="JMI85" s="126"/>
      <c r="JMJ85" s="126"/>
      <c r="JMK85" s="126"/>
      <c r="JML85" s="126"/>
      <c r="JMM85" s="126"/>
      <c r="JMN85" s="126"/>
      <c r="JMO85" s="126"/>
      <c r="JMP85" s="126"/>
      <c r="JMQ85" s="126"/>
      <c r="JMR85" s="126"/>
      <c r="JMS85" s="126"/>
      <c r="JMT85" s="126"/>
      <c r="JMU85" s="126"/>
      <c r="JMV85" s="126"/>
      <c r="JMW85" s="126"/>
      <c r="JMX85" s="126"/>
      <c r="JMY85" s="126"/>
      <c r="JMZ85" s="126"/>
      <c r="JNA85" s="126"/>
      <c r="JNB85" s="126"/>
      <c r="JNC85" s="126"/>
      <c r="JND85" s="126"/>
      <c r="JNE85" s="126"/>
      <c r="JNF85" s="126"/>
      <c r="JNG85" s="126"/>
      <c r="JNH85" s="126"/>
      <c r="JNI85" s="126"/>
      <c r="JNJ85" s="126"/>
      <c r="JNK85" s="126"/>
      <c r="JNL85" s="126"/>
      <c r="JNM85" s="126"/>
      <c r="JNN85" s="126"/>
      <c r="JNO85" s="126"/>
      <c r="JNP85" s="126"/>
      <c r="JNQ85" s="126"/>
      <c r="JNR85" s="126"/>
      <c r="JNS85" s="126"/>
      <c r="JNT85" s="126"/>
      <c r="JNU85" s="126"/>
      <c r="JNV85" s="126"/>
      <c r="JNW85" s="126"/>
      <c r="JNX85" s="126"/>
      <c r="JNY85" s="126"/>
      <c r="JNZ85" s="126"/>
      <c r="JOA85" s="126"/>
      <c r="JOB85" s="126"/>
      <c r="JOC85" s="126"/>
      <c r="JOD85" s="126"/>
      <c r="JOE85" s="126"/>
      <c r="JOF85" s="126"/>
      <c r="JOG85" s="126"/>
      <c r="JOH85" s="126"/>
      <c r="JOI85" s="126"/>
      <c r="JOJ85" s="126"/>
      <c r="JOK85" s="126"/>
      <c r="JOL85" s="126"/>
      <c r="JOM85" s="126"/>
      <c r="JON85" s="126"/>
      <c r="JOO85" s="126"/>
      <c r="JOP85" s="126"/>
      <c r="JOQ85" s="126"/>
      <c r="JOR85" s="126"/>
      <c r="JOS85" s="126"/>
      <c r="JOT85" s="126"/>
      <c r="JOU85" s="126"/>
      <c r="JOV85" s="126"/>
      <c r="JOW85" s="126"/>
      <c r="JOX85" s="126"/>
      <c r="JOY85" s="126"/>
      <c r="JOZ85" s="126"/>
      <c r="JPA85" s="126"/>
      <c r="JPB85" s="126"/>
      <c r="JPC85" s="126"/>
      <c r="JPD85" s="126"/>
      <c r="JPE85" s="126"/>
      <c r="JPF85" s="126"/>
      <c r="JPG85" s="126"/>
      <c r="JPH85" s="126"/>
      <c r="JPI85" s="126"/>
      <c r="JPJ85" s="126"/>
      <c r="JPK85" s="126"/>
      <c r="JPL85" s="126"/>
      <c r="JPM85" s="126"/>
      <c r="JPN85" s="126"/>
      <c r="JPO85" s="126"/>
      <c r="JPP85" s="126"/>
      <c r="JPQ85" s="126"/>
      <c r="JPR85" s="126"/>
      <c r="JPS85" s="126"/>
      <c r="JPT85" s="126"/>
      <c r="JPU85" s="126"/>
      <c r="JPV85" s="126"/>
      <c r="JPW85" s="126"/>
      <c r="JPX85" s="126"/>
      <c r="JPY85" s="126"/>
      <c r="JPZ85" s="126"/>
      <c r="JQA85" s="126"/>
      <c r="JQB85" s="126"/>
      <c r="JQC85" s="126"/>
      <c r="JQD85" s="126"/>
      <c r="JQE85" s="126"/>
      <c r="JQF85" s="126"/>
      <c r="JQG85" s="126"/>
      <c r="JQH85" s="126"/>
      <c r="JQI85" s="126"/>
      <c r="JQJ85" s="126"/>
      <c r="JQK85" s="126"/>
      <c r="JQL85" s="126"/>
      <c r="JQM85" s="126"/>
      <c r="JQN85" s="126"/>
      <c r="JQO85" s="126"/>
      <c r="JQP85" s="126"/>
      <c r="JQQ85" s="126"/>
      <c r="JQR85" s="126"/>
      <c r="JQS85" s="126"/>
      <c r="JQT85" s="126"/>
      <c r="JQU85" s="126"/>
      <c r="JQV85" s="126"/>
      <c r="JQW85" s="126"/>
      <c r="JQX85" s="126"/>
      <c r="JQY85" s="126"/>
      <c r="JQZ85" s="126"/>
      <c r="JRA85" s="126"/>
      <c r="JRB85" s="126"/>
      <c r="JRC85" s="126"/>
      <c r="JRD85" s="126"/>
      <c r="JRE85" s="126"/>
      <c r="JRF85" s="126"/>
      <c r="JRG85" s="126"/>
      <c r="JRH85" s="126"/>
      <c r="JRI85" s="126"/>
      <c r="JRJ85" s="126"/>
      <c r="JRK85" s="126"/>
      <c r="JRL85" s="126"/>
      <c r="JRM85" s="126"/>
      <c r="JRN85" s="126"/>
      <c r="JRO85" s="126"/>
      <c r="JRP85" s="126"/>
      <c r="JRQ85" s="126"/>
      <c r="JRR85" s="126"/>
      <c r="JRS85" s="126"/>
      <c r="JRT85" s="126"/>
      <c r="JRU85" s="126"/>
      <c r="JRV85" s="126"/>
      <c r="JRW85" s="126"/>
      <c r="JRX85" s="126"/>
      <c r="JRY85" s="126"/>
      <c r="JRZ85" s="126"/>
      <c r="JSA85" s="126"/>
      <c r="JSB85" s="126"/>
      <c r="JSC85" s="126"/>
      <c r="JSD85" s="126"/>
      <c r="JSE85" s="126"/>
      <c r="JSF85" s="126"/>
      <c r="JSG85" s="126"/>
      <c r="JSH85" s="126"/>
      <c r="JSI85" s="126"/>
      <c r="JSJ85" s="126"/>
      <c r="JSK85" s="126"/>
      <c r="JSL85" s="126"/>
      <c r="JSM85" s="126"/>
      <c r="JSN85" s="126"/>
      <c r="JSO85" s="126"/>
      <c r="JSP85" s="126"/>
      <c r="JSQ85" s="126"/>
      <c r="JSR85" s="126"/>
      <c r="JSS85" s="126"/>
      <c r="JST85" s="126"/>
      <c r="JSU85" s="126"/>
      <c r="JSV85" s="126"/>
      <c r="JSW85" s="126"/>
      <c r="JSX85" s="126"/>
      <c r="JSY85" s="126"/>
      <c r="JSZ85" s="126"/>
      <c r="JTA85" s="126"/>
      <c r="JTB85" s="126"/>
      <c r="JTC85" s="126"/>
      <c r="JTD85" s="126"/>
      <c r="JTE85" s="126"/>
      <c r="JTF85" s="126"/>
      <c r="JTG85" s="126"/>
      <c r="JTH85" s="126"/>
      <c r="JTI85" s="126"/>
      <c r="JTJ85" s="126"/>
      <c r="JTK85" s="126"/>
      <c r="JTL85" s="126"/>
      <c r="JTM85" s="126"/>
      <c r="JTN85" s="126"/>
      <c r="JTO85" s="126"/>
      <c r="JTP85" s="126"/>
      <c r="JTQ85" s="126"/>
      <c r="JTR85" s="126"/>
      <c r="JTS85" s="126"/>
      <c r="JTT85" s="126"/>
      <c r="JTU85" s="126"/>
      <c r="JTV85" s="126"/>
      <c r="JTW85" s="126"/>
      <c r="JTX85" s="126"/>
      <c r="JTY85" s="126"/>
      <c r="JTZ85" s="126"/>
      <c r="JUA85" s="126"/>
      <c r="JUB85" s="126"/>
      <c r="JUC85" s="126"/>
      <c r="JUD85" s="126"/>
      <c r="JUE85" s="126"/>
      <c r="JUF85" s="126"/>
      <c r="JUG85" s="126"/>
      <c r="JUH85" s="126"/>
      <c r="JUI85" s="126"/>
      <c r="JUJ85" s="126"/>
      <c r="JUK85" s="126"/>
      <c r="JUL85" s="126"/>
      <c r="JUM85" s="126"/>
      <c r="JUN85" s="126"/>
      <c r="JUO85" s="126"/>
      <c r="JUP85" s="126"/>
      <c r="JUQ85" s="126"/>
      <c r="JUR85" s="126"/>
      <c r="JUS85" s="126"/>
      <c r="JUT85" s="126"/>
      <c r="JUU85" s="126"/>
      <c r="JUV85" s="126"/>
      <c r="JUW85" s="126"/>
      <c r="JUX85" s="126"/>
      <c r="JUY85" s="126"/>
      <c r="JUZ85" s="126"/>
      <c r="JVA85" s="126"/>
      <c r="JVB85" s="126"/>
      <c r="JVC85" s="126"/>
      <c r="JVD85" s="126"/>
      <c r="JVE85" s="126"/>
      <c r="JVF85" s="126"/>
      <c r="JVG85" s="126"/>
      <c r="JVH85" s="126"/>
      <c r="JVI85" s="126"/>
      <c r="JVJ85" s="126"/>
      <c r="JVK85" s="126"/>
      <c r="JVL85" s="126"/>
      <c r="JVM85" s="126"/>
      <c r="JVN85" s="126"/>
      <c r="JVO85" s="126"/>
      <c r="JVP85" s="126"/>
      <c r="JVQ85" s="126"/>
      <c r="JVR85" s="126"/>
      <c r="JVS85" s="126"/>
      <c r="JVT85" s="126"/>
      <c r="JVU85" s="126"/>
      <c r="JVV85" s="126"/>
      <c r="JVW85" s="126"/>
      <c r="JVX85" s="126"/>
      <c r="JVY85" s="126"/>
      <c r="JVZ85" s="126"/>
      <c r="JWA85" s="126"/>
      <c r="JWB85" s="126"/>
      <c r="JWC85" s="126"/>
      <c r="JWD85" s="126"/>
      <c r="JWE85" s="126"/>
      <c r="JWF85" s="126"/>
      <c r="JWG85" s="126"/>
      <c r="JWH85" s="126"/>
      <c r="JWI85" s="126"/>
      <c r="JWJ85" s="126"/>
      <c r="JWK85" s="126"/>
      <c r="JWL85" s="126"/>
      <c r="JWM85" s="126"/>
      <c r="JWN85" s="126"/>
      <c r="JWO85" s="126"/>
      <c r="JWP85" s="126"/>
      <c r="JWQ85" s="126"/>
      <c r="JWR85" s="126"/>
      <c r="JWS85" s="126"/>
      <c r="JWT85" s="126"/>
      <c r="JWU85" s="126"/>
      <c r="JWV85" s="126"/>
      <c r="JWW85" s="126"/>
      <c r="JWX85" s="126"/>
      <c r="JWY85" s="126"/>
      <c r="JWZ85" s="126"/>
      <c r="JXA85" s="126"/>
      <c r="JXB85" s="126"/>
      <c r="JXC85" s="126"/>
      <c r="JXD85" s="126"/>
      <c r="JXE85" s="126"/>
      <c r="JXF85" s="126"/>
      <c r="JXG85" s="126"/>
      <c r="JXH85" s="126"/>
      <c r="JXI85" s="126"/>
      <c r="JXJ85" s="126"/>
      <c r="JXK85" s="126"/>
      <c r="JXL85" s="126"/>
      <c r="JXM85" s="126"/>
      <c r="JXN85" s="126"/>
      <c r="JXO85" s="126"/>
      <c r="JXP85" s="126"/>
      <c r="JXQ85" s="126"/>
      <c r="JXR85" s="126"/>
      <c r="JXS85" s="126"/>
      <c r="JXT85" s="126"/>
      <c r="JXU85" s="126"/>
      <c r="JXV85" s="126"/>
      <c r="JXW85" s="126"/>
      <c r="JXX85" s="126"/>
      <c r="JXY85" s="126"/>
      <c r="JXZ85" s="126"/>
      <c r="JYA85" s="126"/>
      <c r="JYB85" s="126"/>
      <c r="JYC85" s="126"/>
      <c r="JYD85" s="126"/>
      <c r="JYE85" s="126"/>
      <c r="JYF85" s="126"/>
      <c r="JYG85" s="126"/>
      <c r="JYH85" s="126"/>
      <c r="JYI85" s="126"/>
      <c r="JYJ85" s="126"/>
      <c r="JYK85" s="126"/>
      <c r="JYL85" s="126"/>
      <c r="JYM85" s="126"/>
      <c r="JYN85" s="126"/>
      <c r="JYO85" s="126"/>
      <c r="JYP85" s="126"/>
      <c r="JYQ85" s="126"/>
      <c r="JYR85" s="126"/>
      <c r="JYS85" s="126"/>
      <c r="JYT85" s="126"/>
      <c r="JYU85" s="126"/>
      <c r="JYV85" s="126"/>
      <c r="JYW85" s="126"/>
      <c r="JYX85" s="126"/>
      <c r="JYY85" s="126"/>
      <c r="JYZ85" s="126"/>
      <c r="JZA85" s="126"/>
      <c r="JZB85" s="126"/>
      <c r="JZC85" s="126"/>
      <c r="JZD85" s="126"/>
      <c r="JZE85" s="126"/>
      <c r="JZF85" s="126"/>
      <c r="JZG85" s="126"/>
      <c r="JZH85" s="126"/>
      <c r="JZI85" s="126"/>
      <c r="JZJ85" s="126"/>
      <c r="JZK85" s="126"/>
      <c r="JZL85" s="126"/>
      <c r="JZM85" s="126"/>
      <c r="JZN85" s="126"/>
      <c r="JZO85" s="126"/>
      <c r="JZP85" s="126"/>
      <c r="JZQ85" s="126"/>
      <c r="JZR85" s="126"/>
      <c r="JZS85" s="126"/>
      <c r="JZT85" s="126"/>
      <c r="JZU85" s="126"/>
      <c r="JZV85" s="126"/>
      <c r="JZW85" s="126"/>
      <c r="JZX85" s="126"/>
      <c r="JZY85" s="126"/>
      <c r="JZZ85" s="126"/>
      <c r="KAA85" s="126"/>
      <c r="KAB85" s="126"/>
      <c r="KAC85" s="126"/>
      <c r="KAD85" s="126"/>
      <c r="KAE85" s="126"/>
      <c r="KAF85" s="126"/>
      <c r="KAG85" s="126"/>
      <c r="KAH85" s="126"/>
      <c r="KAI85" s="126"/>
      <c r="KAJ85" s="126"/>
      <c r="KAK85" s="126"/>
      <c r="KAL85" s="126"/>
      <c r="KAM85" s="126"/>
      <c r="KAN85" s="126"/>
      <c r="KAO85" s="126"/>
      <c r="KAP85" s="126"/>
      <c r="KAQ85" s="126"/>
      <c r="KAR85" s="126"/>
      <c r="KAS85" s="126"/>
      <c r="KAT85" s="126"/>
      <c r="KAU85" s="126"/>
      <c r="KAV85" s="126"/>
      <c r="KAW85" s="126"/>
      <c r="KAX85" s="126"/>
      <c r="KAY85" s="126"/>
      <c r="KAZ85" s="126"/>
      <c r="KBA85" s="126"/>
      <c r="KBB85" s="126"/>
      <c r="KBC85" s="126"/>
      <c r="KBD85" s="126"/>
      <c r="KBE85" s="126"/>
      <c r="KBF85" s="126"/>
      <c r="KBG85" s="126"/>
      <c r="KBH85" s="126"/>
      <c r="KBI85" s="126"/>
      <c r="KBJ85" s="126"/>
      <c r="KBK85" s="126"/>
      <c r="KBL85" s="126"/>
      <c r="KBM85" s="126"/>
      <c r="KBN85" s="126"/>
      <c r="KBO85" s="126"/>
      <c r="KBP85" s="126"/>
      <c r="KBQ85" s="126"/>
      <c r="KBR85" s="126"/>
      <c r="KBS85" s="126"/>
      <c r="KBT85" s="126"/>
      <c r="KBU85" s="126"/>
      <c r="KBV85" s="126"/>
      <c r="KBW85" s="126"/>
      <c r="KBX85" s="126"/>
      <c r="KBY85" s="126"/>
      <c r="KBZ85" s="126"/>
      <c r="KCA85" s="126"/>
      <c r="KCB85" s="126"/>
      <c r="KCC85" s="126"/>
      <c r="KCD85" s="126"/>
      <c r="KCE85" s="126"/>
      <c r="KCF85" s="126"/>
      <c r="KCG85" s="126"/>
      <c r="KCH85" s="126"/>
      <c r="KCI85" s="126"/>
      <c r="KCJ85" s="126"/>
      <c r="KCK85" s="126"/>
      <c r="KCL85" s="126"/>
      <c r="KCM85" s="126"/>
      <c r="KCN85" s="126"/>
      <c r="KCO85" s="126"/>
      <c r="KCP85" s="126"/>
      <c r="KCQ85" s="126"/>
      <c r="KCR85" s="126"/>
      <c r="KCS85" s="126"/>
      <c r="KCT85" s="126"/>
      <c r="KCU85" s="126"/>
      <c r="KCV85" s="126"/>
      <c r="KCW85" s="126"/>
      <c r="KCX85" s="126"/>
      <c r="KCY85" s="126"/>
      <c r="KCZ85" s="126"/>
      <c r="KDA85" s="126"/>
      <c r="KDB85" s="126"/>
      <c r="KDC85" s="126"/>
      <c r="KDD85" s="126"/>
      <c r="KDE85" s="126"/>
      <c r="KDF85" s="126"/>
      <c r="KDG85" s="126"/>
      <c r="KDH85" s="126"/>
      <c r="KDI85" s="126"/>
      <c r="KDJ85" s="126"/>
      <c r="KDK85" s="126"/>
      <c r="KDL85" s="126"/>
      <c r="KDM85" s="126"/>
      <c r="KDN85" s="126"/>
      <c r="KDO85" s="126"/>
      <c r="KDP85" s="126"/>
      <c r="KDQ85" s="126"/>
      <c r="KDR85" s="126"/>
      <c r="KDS85" s="126"/>
      <c r="KDT85" s="126"/>
      <c r="KDU85" s="126"/>
      <c r="KDV85" s="126"/>
      <c r="KDW85" s="126"/>
      <c r="KDX85" s="126"/>
      <c r="KDY85" s="126"/>
      <c r="KDZ85" s="126"/>
      <c r="KEA85" s="126"/>
      <c r="KEB85" s="126"/>
      <c r="KEC85" s="126"/>
      <c r="KED85" s="126"/>
      <c r="KEE85" s="126"/>
      <c r="KEF85" s="126"/>
      <c r="KEG85" s="126"/>
      <c r="KEH85" s="126"/>
      <c r="KEI85" s="126"/>
      <c r="KEJ85" s="126"/>
      <c r="KEK85" s="126"/>
      <c r="KEL85" s="126"/>
      <c r="KEM85" s="126"/>
      <c r="KEN85" s="126"/>
      <c r="KEO85" s="126"/>
      <c r="KEP85" s="126"/>
      <c r="KEQ85" s="126"/>
      <c r="KER85" s="126"/>
      <c r="KES85" s="126"/>
      <c r="KET85" s="126"/>
      <c r="KEU85" s="126"/>
      <c r="KEV85" s="126"/>
      <c r="KEW85" s="126"/>
      <c r="KEX85" s="126"/>
      <c r="KEY85" s="126"/>
      <c r="KEZ85" s="126"/>
      <c r="KFA85" s="126"/>
      <c r="KFB85" s="126"/>
      <c r="KFC85" s="126"/>
      <c r="KFD85" s="126"/>
      <c r="KFE85" s="126"/>
      <c r="KFF85" s="126"/>
      <c r="KFG85" s="126"/>
      <c r="KFH85" s="126"/>
      <c r="KFI85" s="126"/>
      <c r="KFJ85" s="126"/>
      <c r="KFK85" s="126"/>
      <c r="KFL85" s="126"/>
      <c r="KFM85" s="126"/>
      <c r="KFN85" s="126"/>
      <c r="KFO85" s="126"/>
      <c r="KFP85" s="126"/>
      <c r="KFQ85" s="126"/>
      <c r="KFR85" s="126"/>
      <c r="KFS85" s="126"/>
      <c r="KFT85" s="126"/>
      <c r="KFU85" s="126"/>
      <c r="KFV85" s="126"/>
      <c r="KFW85" s="126"/>
      <c r="KFX85" s="126"/>
      <c r="KFY85" s="126"/>
      <c r="KFZ85" s="126"/>
      <c r="KGA85" s="126"/>
      <c r="KGB85" s="126"/>
      <c r="KGC85" s="126"/>
      <c r="KGD85" s="126"/>
      <c r="KGE85" s="126"/>
      <c r="KGF85" s="126"/>
      <c r="KGG85" s="126"/>
      <c r="KGH85" s="126"/>
      <c r="KGI85" s="126"/>
      <c r="KGJ85" s="126"/>
      <c r="KGK85" s="126"/>
      <c r="KGL85" s="126"/>
      <c r="KGM85" s="126"/>
      <c r="KGN85" s="126"/>
      <c r="KGO85" s="126"/>
      <c r="KGP85" s="126"/>
      <c r="KGQ85" s="126"/>
      <c r="KGR85" s="126"/>
      <c r="KGS85" s="126"/>
      <c r="KGT85" s="126"/>
      <c r="KGU85" s="126"/>
      <c r="KGV85" s="126"/>
      <c r="KGW85" s="126"/>
      <c r="KGX85" s="126"/>
      <c r="KGY85" s="126"/>
      <c r="KGZ85" s="126"/>
      <c r="KHA85" s="126"/>
      <c r="KHB85" s="126"/>
      <c r="KHC85" s="126"/>
      <c r="KHD85" s="126"/>
      <c r="KHE85" s="126"/>
      <c r="KHF85" s="126"/>
      <c r="KHG85" s="126"/>
      <c r="KHH85" s="126"/>
      <c r="KHI85" s="126"/>
      <c r="KHJ85" s="126"/>
      <c r="KHK85" s="126"/>
      <c r="KHL85" s="126"/>
      <c r="KHM85" s="126"/>
      <c r="KHN85" s="126"/>
      <c r="KHO85" s="126"/>
      <c r="KHP85" s="126"/>
      <c r="KHQ85" s="126"/>
      <c r="KHR85" s="126"/>
      <c r="KHS85" s="126"/>
      <c r="KHT85" s="126"/>
      <c r="KHU85" s="126"/>
      <c r="KHV85" s="126"/>
      <c r="KHW85" s="126"/>
      <c r="KHX85" s="126"/>
      <c r="KHY85" s="126"/>
      <c r="KHZ85" s="126"/>
      <c r="KIA85" s="126"/>
      <c r="KIB85" s="126"/>
      <c r="KIC85" s="126"/>
      <c r="KID85" s="126"/>
      <c r="KIE85" s="126"/>
      <c r="KIF85" s="126"/>
      <c r="KIG85" s="126"/>
      <c r="KIH85" s="126"/>
      <c r="KII85" s="126"/>
      <c r="KIJ85" s="126"/>
      <c r="KIK85" s="126"/>
      <c r="KIL85" s="126"/>
      <c r="KIM85" s="126"/>
      <c r="KIN85" s="126"/>
      <c r="KIO85" s="126"/>
      <c r="KIP85" s="126"/>
      <c r="KIQ85" s="126"/>
      <c r="KIR85" s="126"/>
      <c r="KIS85" s="126"/>
      <c r="KIT85" s="126"/>
      <c r="KIU85" s="126"/>
      <c r="KIV85" s="126"/>
      <c r="KIW85" s="126"/>
      <c r="KIX85" s="126"/>
      <c r="KIY85" s="126"/>
      <c r="KIZ85" s="126"/>
      <c r="KJA85" s="126"/>
      <c r="KJB85" s="126"/>
      <c r="KJC85" s="126"/>
      <c r="KJD85" s="126"/>
      <c r="KJE85" s="126"/>
      <c r="KJF85" s="126"/>
      <c r="KJG85" s="126"/>
      <c r="KJH85" s="126"/>
      <c r="KJI85" s="126"/>
      <c r="KJJ85" s="126"/>
      <c r="KJK85" s="126"/>
      <c r="KJL85" s="126"/>
      <c r="KJM85" s="126"/>
      <c r="KJN85" s="126"/>
      <c r="KJO85" s="126"/>
      <c r="KJP85" s="126"/>
      <c r="KJQ85" s="126"/>
      <c r="KJR85" s="126"/>
      <c r="KJS85" s="126"/>
      <c r="KJT85" s="126"/>
      <c r="KJU85" s="126"/>
      <c r="KJV85" s="126"/>
      <c r="KJW85" s="126"/>
      <c r="KJX85" s="126"/>
      <c r="KJY85" s="126"/>
      <c r="KJZ85" s="126"/>
      <c r="KKA85" s="126"/>
      <c r="KKB85" s="126"/>
      <c r="KKC85" s="126"/>
      <c r="KKD85" s="126"/>
      <c r="KKE85" s="126"/>
      <c r="KKF85" s="126"/>
      <c r="KKG85" s="126"/>
      <c r="KKH85" s="126"/>
      <c r="KKI85" s="126"/>
      <c r="KKJ85" s="126"/>
      <c r="KKK85" s="126"/>
      <c r="KKL85" s="126"/>
      <c r="KKM85" s="126"/>
      <c r="KKN85" s="126"/>
      <c r="KKO85" s="126"/>
      <c r="KKP85" s="126"/>
      <c r="KKQ85" s="126"/>
      <c r="KKR85" s="126"/>
      <c r="KKS85" s="126"/>
      <c r="KKT85" s="126"/>
      <c r="KKU85" s="126"/>
      <c r="KKV85" s="126"/>
      <c r="KKW85" s="126"/>
      <c r="KKX85" s="126"/>
      <c r="KKY85" s="126"/>
      <c r="KKZ85" s="126"/>
      <c r="KLA85" s="126"/>
      <c r="KLB85" s="126"/>
      <c r="KLC85" s="126"/>
      <c r="KLD85" s="126"/>
      <c r="KLE85" s="126"/>
      <c r="KLF85" s="126"/>
      <c r="KLG85" s="126"/>
      <c r="KLH85" s="126"/>
      <c r="KLI85" s="126"/>
      <c r="KLJ85" s="126"/>
      <c r="KLK85" s="126"/>
      <c r="KLL85" s="126"/>
      <c r="KLM85" s="126"/>
      <c r="KLN85" s="126"/>
      <c r="KLO85" s="126"/>
      <c r="KLP85" s="126"/>
      <c r="KLQ85" s="126"/>
      <c r="KLR85" s="126"/>
      <c r="KLS85" s="126"/>
      <c r="KLT85" s="126"/>
      <c r="KLU85" s="126"/>
      <c r="KLV85" s="126"/>
      <c r="KLW85" s="126"/>
      <c r="KLX85" s="126"/>
      <c r="KLY85" s="126"/>
      <c r="KLZ85" s="126"/>
      <c r="KMA85" s="126"/>
      <c r="KMB85" s="126"/>
      <c r="KMC85" s="126"/>
      <c r="KMD85" s="126"/>
      <c r="KME85" s="126"/>
      <c r="KMF85" s="126"/>
      <c r="KMG85" s="126"/>
      <c r="KMH85" s="126"/>
      <c r="KMI85" s="126"/>
      <c r="KMJ85" s="126"/>
      <c r="KMK85" s="126"/>
      <c r="KML85" s="126"/>
      <c r="KMM85" s="126"/>
      <c r="KMN85" s="126"/>
      <c r="KMO85" s="126"/>
      <c r="KMP85" s="126"/>
      <c r="KMQ85" s="126"/>
      <c r="KMR85" s="126"/>
      <c r="KMS85" s="126"/>
      <c r="KMT85" s="126"/>
      <c r="KMU85" s="126"/>
      <c r="KMV85" s="126"/>
      <c r="KMW85" s="126"/>
      <c r="KMX85" s="126"/>
      <c r="KMY85" s="126"/>
      <c r="KMZ85" s="126"/>
      <c r="KNA85" s="126"/>
      <c r="KNB85" s="126"/>
      <c r="KNC85" s="126"/>
      <c r="KND85" s="126"/>
      <c r="KNE85" s="126"/>
      <c r="KNF85" s="126"/>
      <c r="KNG85" s="126"/>
      <c r="KNH85" s="126"/>
      <c r="KNI85" s="126"/>
      <c r="KNJ85" s="126"/>
      <c r="KNK85" s="126"/>
      <c r="KNL85" s="126"/>
      <c r="KNM85" s="126"/>
      <c r="KNN85" s="126"/>
      <c r="KNO85" s="126"/>
      <c r="KNP85" s="126"/>
      <c r="KNQ85" s="126"/>
      <c r="KNR85" s="126"/>
      <c r="KNS85" s="126"/>
      <c r="KNT85" s="126"/>
      <c r="KNU85" s="126"/>
      <c r="KNV85" s="126"/>
      <c r="KNW85" s="126"/>
      <c r="KNX85" s="126"/>
      <c r="KNY85" s="126"/>
      <c r="KNZ85" s="126"/>
      <c r="KOA85" s="126"/>
      <c r="KOB85" s="126"/>
      <c r="KOC85" s="126"/>
      <c r="KOD85" s="126"/>
      <c r="KOE85" s="126"/>
      <c r="KOF85" s="126"/>
      <c r="KOG85" s="126"/>
      <c r="KOH85" s="126"/>
      <c r="KOI85" s="126"/>
      <c r="KOJ85" s="126"/>
      <c r="KOK85" s="126"/>
      <c r="KOL85" s="126"/>
      <c r="KOM85" s="126"/>
      <c r="KON85" s="126"/>
      <c r="KOO85" s="126"/>
      <c r="KOP85" s="126"/>
      <c r="KOQ85" s="126"/>
      <c r="KOR85" s="126"/>
      <c r="KOS85" s="126"/>
      <c r="KOT85" s="126"/>
      <c r="KOU85" s="126"/>
      <c r="KOV85" s="126"/>
      <c r="KOW85" s="126"/>
      <c r="KOX85" s="126"/>
      <c r="KOY85" s="126"/>
      <c r="KOZ85" s="126"/>
      <c r="KPA85" s="126"/>
      <c r="KPB85" s="126"/>
      <c r="KPC85" s="126"/>
      <c r="KPD85" s="126"/>
      <c r="KPE85" s="126"/>
      <c r="KPF85" s="126"/>
      <c r="KPG85" s="126"/>
      <c r="KPH85" s="126"/>
      <c r="KPI85" s="126"/>
      <c r="KPJ85" s="126"/>
      <c r="KPK85" s="126"/>
      <c r="KPL85" s="126"/>
      <c r="KPM85" s="126"/>
      <c r="KPN85" s="126"/>
      <c r="KPO85" s="126"/>
      <c r="KPP85" s="126"/>
      <c r="KPQ85" s="126"/>
      <c r="KPR85" s="126"/>
      <c r="KPS85" s="126"/>
      <c r="KPT85" s="126"/>
      <c r="KPU85" s="126"/>
      <c r="KPV85" s="126"/>
      <c r="KPW85" s="126"/>
      <c r="KPX85" s="126"/>
      <c r="KPY85" s="126"/>
      <c r="KPZ85" s="126"/>
      <c r="KQA85" s="126"/>
      <c r="KQB85" s="126"/>
      <c r="KQC85" s="126"/>
      <c r="KQD85" s="126"/>
      <c r="KQE85" s="126"/>
      <c r="KQF85" s="126"/>
      <c r="KQG85" s="126"/>
      <c r="KQH85" s="126"/>
      <c r="KQI85" s="126"/>
      <c r="KQJ85" s="126"/>
      <c r="KQK85" s="126"/>
      <c r="KQL85" s="126"/>
      <c r="KQM85" s="126"/>
      <c r="KQN85" s="126"/>
      <c r="KQO85" s="126"/>
      <c r="KQP85" s="126"/>
      <c r="KQQ85" s="126"/>
      <c r="KQR85" s="126"/>
      <c r="KQS85" s="126"/>
      <c r="KQT85" s="126"/>
      <c r="KQU85" s="126"/>
      <c r="KQV85" s="126"/>
      <c r="KQW85" s="126"/>
      <c r="KQX85" s="126"/>
      <c r="KQY85" s="126"/>
      <c r="KQZ85" s="126"/>
      <c r="KRA85" s="126"/>
      <c r="KRB85" s="126"/>
      <c r="KRC85" s="126"/>
      <c r="KRD85" s="126"/>
      <c r="KRE85" s="126"/>
      <c r="KRF85" s="126"/>
      <c r="KRG85" s="126"/>
      <c r="KRH85" s="126"/>
      <c r="KRI85" s="126"/>
      <c r="KRJ85" s="126"/>
      <c r="KRK85" s="126"/>
      <c r="KRL85" s="126"/>
      <c r="KRM85" s="126"/>
      <c r="KRN85" s="126"/>
      <c r="KRO85" s="126"/>
      <c r="KRP85" s="126"/>
      <c r="KRQ85" s="126"/>
      <c r="KRR85" s="126"/>
      <c r="KRS85" s="126"/>
      <c r="KRT85" s="126"/>
      <c r="KRU85" s="126"/>
      <c r="KRV85" s="126"/>
      <c r="KRW85" s="126"/>
      <c r="KRX85" s="126"/>
      <c r="KRY85" s="126"/>
      <c r="KRZ85" s="126"/>
      <c r="KSA85" s="126"/>
      <c r="KSB85" s="126"/>
      <c r="KSC85" s="126"/>
      <c r="KSD85" s="126"/>
      <c r="KSE85" s="126"/>
      <c r="KSF85" s="126"/>
      <c r="KSG85" s="126"/>
      <c r="KSH85" s="126"/>
      <c r="KSI85" s="126"/>
      <c r="KSJ85" s="126"/>
      <c r="KSK85" s="126"/>
      <c r="KSL85" s="126"/>
      <c r="KSM85" s="126"/>
      <c r="KSN85" s="126"/>
      <c r="KSO85" s="126"/>
      <c r="KSP85" s="126"/>
      <c r="KSQ85" s="126"/>
      <c r="KSR85" s="126"/>
      <c r="KSS85" s="126"/>
      <c r="KST85" s="126"/>
      <c r="KSU85" s="126"/>
      <c r="KSV85" s="126"/>
      <c r="KSW85" s="126"/>
      <c r="KSX85" s="126"/>
      <c r="KSY85" s="126"/>
      <c r="KSZ85" s="126"/>
      <c r="KTA85" s="126"/>
      <c r="KTB85" s="126"/>
      <c r="KTC85" s="126"/>
      <c r="KTD85" s="126"/>
      <c r="KTE85" s="126"/>
      <c r="KTF85" s="126"/>
      <c r="KTG85" s="126"/>
      <c r="KTH85" s="126"/>
      <c r="KTI85" s="126"/>
      <c r="KTJ85" s="126"/>
      <c r="KTK85" s="126"/>
      <c r="KTL85" s="126"/>
      <c r="KTM85" s="126"/>
      <c r="KTN85" s="126"/>
      <c r="KTO85" s="126"/>
      <c r="KTP85" s="126"/>
      <c r="KTQ85" s="126"/>
      <c r="KTR85" s="126"/>
      <c r="KTS85" s="126"/>
      <c r="KTT85" s="126"/>
      <c r="KTU85" s="126"/>
      <c r="KTV85" s="126"/>
      <c r="KTW85" s="126"/>
      <c r="KTX85" s="126"/>
      <c r="KTY85" s="126"/>
      <c r="KTZ85" s="126"/>
      <c r="KUA85" s="126"/>
      <c r="KUB85" s="126"/>
      <c r="KUC85" s="126"/>
      <c r="KUD85" s="126"/>
      <c r="KUE85" s="126"/>
      <c r="KUF85" s="126"/>
      <c r="KUG85" s="126"/>
      <c r="KUH85" s="126"/>
      <c r="KUI85" s="126"/>
      <c r="KUJ85" s="126"/>
      <c r="KUK85" s="126"/>
      <c r="KUL85" s="126"/>
      <c r="KUM85" s="126"/>
      <c r="KUN85" s="126"/>
      <c r="KUO85" s="126"/>
      <c r="KUP85" s="126"/>
      <c r="KUQ85" s="126"/>
      <c r="KUR85" s="126"/>
      <c r="KUS85" s="126"/>
      <c r="KUT85" s="126"/>
      <c r="KUU85" s="126"/>
      <c r="KUV85" s="126"/>
      <c r="KUW85" s="126"/>
      <c r="KUX85" s="126"/>
      <c r="KUY85" s="126"/>
      <c r="KUZ85" s="126"/>
      <c r="KVA85" s="126"/>
      <c r="KVB85" s="126"/>
      <c r="KVC85" s="126"/>
      <c r="KVD85" s="126"/>
      <c r="KVE85" s="126"/>
      <c r="KVF85" s="126"/>
      <c r="KVG85" s="126"/>
      <c r="KVH85" s="126"/>
      <c r="KVI85" s="126"/>
      <c r="KVJ85" s="126"/>
      <c r="KVK85" s="126"/>
      <c r="KVL85" s="126"/>
      <c r="KVM85" s="126"/>
      <c r="KVN85" s="126"/>
      <c r="KVO85" s="126"/>
      <c r="KVP85" s="126"/>
      <c r="KVQ85" s="126"/>
      <c r="KVR85" s="126"/>
      <c r="KVS85" s="126"/>
      <c r="KVT85" s="126"/>
      <c r="KVU85" s="126"/>
      <c r="KVV85" s="126"/>
      <c r="KVW85" s="126"/>
      <c r="KVX85" s="126"/>
      <c r="KVY85" s="126"/>
      <c r="KVZ85" s="126"/>
      <c r="KWA85" s="126"/>
      <c r="KWB85" s="126"/>
      <c r="KWC85" s="126"/>
      <c r="KWD85" s="126"/>
      <c r="KWE85" s="126"/>
      <c r="KWF85" s="126"/>
      <c r="KWG85" s="126"/>
      <c r="KWH85" s="126"/>
      <c r="KWI85" s="126"/>
      <c r="KWJ85" s="126"/>
      <c r="KWK85" s="126"/>
      <c r="KWL85" s="126"/>
      <c r="KWM85" s="126"/>
      <c r="KWN85" s="126"/>
      <c r="KWO85" s="126"/>
      <c r="KWP85" s="126"/>
      <c r="KWQ85" s="126"/>
      <c r="KWR85" s="126"/>
      <c r="KWS85" s="126"/>
      <c r="KWT85" s="126"/>
      <c r="KWU85" s="126"/>
      <c r="KWV85" s="126"/>
      <c r="KWW85" s="126"/>
      <c r="KWX85" s="126"/>
      <c r="KWY85" s="126"/>
      <c r="KWZ85" s="126"/>
      <c r="KXA85" s="126"/>
      <c r="KXB85" s="126"/>
      <c r="KXC85" s="126"/>
      <c r="KXD85" s="126"/>
      <c r="KXE85" s="126"/>
      <c r="KXF85" s="126"/>
      <c r="KXG85" s="126"/>
      <c r="KXH85" s="126"/>
      <c r="KXI85" s="126"/>
      <c r="KXJ85" s="126"/>
      <c r="KXK85" s="126"/>
      <c r="KXL85" s="126"/>
      <c r="KXM85" s="126"/>
      <c r="KXN85" s="126"/>
      <c r="KXO85" s="126"/>
      <c r="KXP85" s="126"/>
      <c r="KXQ85" s="126"/>
      <c r="KXR85" s="126"/>
      <c r="KXS85" s="126"/>
      <c r="KXT85" s="126"/>
      <c r="KXU85" s="126"/>
      <c r="KXV85" s="126"/>
      <c r="KXW85" s="126"/>
      <c r="KXX85" s="126"/>
      <c r="KXY85" s="126"/>
      <c r="KXZ85" s="126"/>
      <c r="KYA85" s="126"/>
      <c r="KYB85" s="126"/>
      <c r="KYC85" s="126"/>
      <c r="KYD85" s="126"/>
      <c r="KYE85" s="126"/>
      <c r="KYF85" s="126"/>
      <c r="KYG85" s="126"/>
      <c r="KYH85" s="126"/>
      <c r="KYI85" s="126"/>
      <c r="KYJ85" s="126"/>
      <c r="KYK85" s="126"/>
      <c r="KYL85" s="126"/>
      <c r="KYM85" s="126"/>
      <c r="KYN85" s="126"/>
      <c r="KYO85" s="126"/>
      <c r="KYP85" s="126"/>
      <c r="KYQ85" s="126"/>
      <c r="KYR85" s="126"/>
      <c r="KYS85" s="126"/>
      <c r="KYT85" s="126"/>
      <c r="KYU85" s="126"/>
      <c r="KYV85" s="126"/>
      <c r="KYW85" s="126"/>
      <c r="KYX85" s="126"/>
      <c r="KYY85" s="126"/>
      <c r="KYZ85" s="126"/>
      <c r="KZA85" s="126"/>
      <c r="KZB85" s="126"/>
      <c r="KZC85" s="126"/>
      <c r="KZD85" s="126"/>
      <c r="KZE85" s="126"/>
      <c r="KZF85" s="126"/>
      <c r="KZG85" s="126"/>
      <c r="KZH85" s="126"/>
      <c r="KZI85" s="126"/>
      <c r="KZJ85" s="126"/>
      <c r="KZK85" s="126"/>
      <c r="KZL85" s="126"/>
      <c r="KZM85" s="126"/>
      <c r="KZN85" s="126"/>
      <c r="KZO85" s="126"/>
      <c r="KZP85" s="126"/>
      <c r="KZQ85" s="126"/>
      <c r="KZR85" s="126"/>
      <c r="KZS85" s="126"/>
      <c r="KZT85" s="126"/>
      <c r="KZU85" s="126"/>
      <c r="KZV85" s="126"/>
      <c r="KZW85" s="126"/>
      <c r="KZX85" s="126"/>
      <c r="KZY85" s="126"/>
      <c r="KZZ85" s="126"/>
      <c r="LAA85" s="126"/>
      <c r="LAB85" s="126"/>
      <c r="LAC85" s="126"/>
      <c r="LAD85" s="126"/>
      <c r="LAE85" s="126"/>
      <c r="LAF85" s="126"/>
      <c r="LAG85" s="126"/>
      <c r="LAH85" s="126"/>
      <c r="LAI85" s="126"/>
      <c r="LAJ85" s="126"/>
      <c r="LAK85" s="126"/>
      <c r="LAL85" s="126"/>
      <c r="LAM85" s="126"/>
      <c r="LAN85" s="126"/>
      <c r="LAO85" s="126"/>
      <c r="LAP85" s="126"/>
      <c r="LAQ85" s="126"/>
      <c r="LAR85" s="126"/>
      <c r="LAS85" s="126"/>
      <c r="LAT85" s="126"/>
      <c r="LAU85" s="126"/>
      <c r="LAV85" s="126"/>
      <c r="LAW85" s="126"/>
      <c r="LAX85" s="126"/>
      <c r="LAY85" s="126"/>
      <c r="LAZ85" s="126"/>
      <c r="LBA85" s="126"/>
      <c r="LBB85" s="126"/>
      <c r="LBC85" s="126"/>
      <c r="LBD85" s="126"/>
      <c r="LBE85" s="126"/>
      <c r="LBF85" s="126"/>
      <c r="LBG85" s="126"/>
      <c r="LBH85" s="126"/>
      <c r="LBI85" s="126"/>
      <c r="LBJ85" s="126"/>
      <c r="LBK85" s="126"/>
      <c r="LBL85" s="126"/>
      <c r="LBM85" s="126"/>
      <c r="LBN85" s="126"/>
      <c r="LBO85" s="126"/>
      <c r="LBP85" s="126"/>
      <c r="LBQ85" s="126"/>
      <c r="LBR85" s="126"/>
      <c r="LBS85" s="126"/>
      <c r="LBT85" s="126"/>
      <c r="LBU85" s="126"/>
      <c r="LBV85" s="126"/>
      <c r="LBW85" s="126"/>
      <c r="LBX85" s="126"/>
      <c r="LBY85" s="126"/>
      <c r="LBZ85" s="126"/>
      <c r="LCA85" s="126"/>
      <c r="LCB85" s="126"/>
      <c r="LCC85" s="126"/>
      <c r="LCD85" s="126"/>
      <c r="LCE85" s="126"/>
      <c r="LCF85" s="126"/>
      <c r="LCG85" s="126"/>
      <c r="LCH85" s="126"/>
      <c r="LCI85" s="126"/>
      <c r="LCJ85" s="126"/>
      <c r="LCK85" s="126"/>
      <c r="LCL85" s="126"/>
      <c r="LCM85" s="126"/>
      <c r="LCN85" s="126"/>
      <c r="LCO85" s="126"/>
      <c r="LCP85" s="126"/>
      <c r="LCQ85" s="126"/>
      <c r="LCR85" s="126"/>
      <c r="LCS85" s="126"/>
      <c r="LCT85" s="126"/>
      <c r="LCU85" s="126"/>
      <c r="LCV85" s="126"/>
      <c r="LCW85" s="126"/>
      <c r="LCX85" s="126"/>
      <c r="LCY85" s="126"/>
      <c r="LCZ85" s="126"/>
      <c r="LDA85" s="126"/>
      <c r="LDB85" s="126"/>
      <c r="LDC85" s="126"/>
      <c r="LDD85" s="126"/>
      <c r="LDE85" s="126"/>
      <c r="LDF85" s="126"/>
      <c r="LDG85" s="126"/>
      <c r="LDH85" s="126"/>
      <c r="LDI85" s="126"/>
      <c r="LDJ85" s="126"/>
      <c r="LDK85" s="126"/>
      <c r="LDL85" s="126"/>
      <c r="LDM85" s="126"/>
      <c r="LDN85" s="126"/>
      <c r="LDO85" s="126"/>
      <c r="LDP85" s="126"/>
      <c r="LDQ85" s="126"/>
      <c r="LDR85" s="126"/>
      <c r="LDS85" s="126"/>
      <c r="LDT85" s="126"/>
      <c r="LDU85" s="126"/>
      <c r="LDV85" s="126"/>
      <c r="LDW85" s="126"/>
      <c r="LDX85" s="126"/>
      <c r="LDY85" s="126"/>
      <c r="LDZ85" s="126"/>
      <c r="LEA85" s="126"/>
      <c r="LEB85" s="126"/>
      <c r="LEC85" s="126"/>
      <c r="LED85" s="126"/>
      <c r="LEE85" s="126"/>
      <c r="LEF85" s="126"/>
      <c r="LEG85" s="126"/>
      <c r="LEH85" s="126"/>
      <c r="LEI85" s="126"/>
      <c r="LEJ85" s="126"/>
      <c r="LEK85" s="126"/>
      <c r="LEL85" s="126"/>
      <c r="LEM85" s="126"/>
      <c r="LEN85" s="126"/>
      <c r="LEO85" s="126"/>
      <c r="LEP85" s="126"/>
      <c r="LEQ85" s="126"/>
      <c r="LER85" s="126"/>
      <c r="LES85" s="126"/>
      <c r="LET85" s="126"/>
      <c r="LEU85" s="126"/>
      <c r="LEV85" s="126"/>
      <c r="LEW85" s="126"/>
      <c r="LEX85" s="126"/>
      <c r="LEY85" s="126"/>
      <c r="LEZ85" s="126"/>
      <c r="LFA85" s="126"/>
      <c r="LFB85" s="126"/>
      <c r="LFC85" s="126"/>
      <c r="LFD85" s="126"/>
      <c r="LFE85" s="126"/>
      <c r="LFF85" s="126"/>
      <c r="LFG85" s="126"/>
      <c r="LFH85" s="126"/>
      <c r="LFI85" s="126"/>
      <c r="LFJ85" s="126"/>
      <c r="LFK85" s="126"/>
      <c r="LFL85" s="126"/>
      <c r="LFM85" s="126"/>
      <c r="LFN85" s="126"/>
      <c r="LFO85" s="126"/>
      <c r="LFP85" s="126"/>
      <c r="LFQ85" s="126"/>
      <c r="LFR85" s="126"/>
      <c r="LFS85" s="126"/>
      <c r="LFT85" s="126"/>
      <c r="LFU85" s="126"/>
      <c r="LFV85" s="126"/>
      <c r="LFW85" s="126"/>
      <c r="LFX85" s="126"/>
      <c r="LFY85" s="126"/>
      <c r="LFZ85" s="126"/>
      <c r="LGA85" s="126"/>
      <c r="LGB85" s="126"/>
      <c r="LGC85" s="126"/>
      <c r="LGD85" s="126"/>
      <c r="LGE85" s="126"/>
      <c r="LGF85" s="126"/>
      <c r="LGG85" s="126"/>
      <c r="LGH85" s="126"/>
      <c r="LGI85" s="126"/>
      <c r="LGJ85" s="126"/>
      <c r="LGK85" s="126"/>
      <c r="LGL85" s="126"/>
      <c r="LGM85" s="126"/>
      <c r="LGN85" s="126"/>
      <c r="LGO85" s="126"/>
      <c r="LGP85" s="126"/>
      <c r="LGQ85" s="126"/>
      <c r="LGR85" s="126"/>
      <c r="LGS85" s="126"/>
      <c r="LGT85" s="126"/>
      <c r="LGU85" s="126"/>
      <c r="LGV85" s="126"/>
      <c r="LGW85" s="126"/>
      <c r="LGX85" s="126"/>
      <c r="LGY85" s="126"/>
      <c r="LGZ85" s="126"/>
      <c r="LHA85" s="126"/>
      <c r="LHB85" s="126"/>
      <c r="LHC85" s="126"/>
      <c r="LHD85" s="126"/>
      <c r="LHE85" s="126"/>
      <c r="LHF85" s="126"/>
      <c r="LHG85" s="126"/>
      <c r="LHH85" s="126"/>
      <c r="LHI85" s="126"/>
      <c r="LHJ85" s="126"/>
      <c r="LHK85" s="126"/>
      <c r="LHL85" s="126"/>
      <c r="LHM85" s="126"/>
      <c r="LHN85" s="126"/>
      <c r="LHO85" s="126"/>
      <c r="LHP85" s="126"/>
      <c r="LHQ85" s="126"/>
      <c r="LHR85" s="126"/>
      <c r="LHS85" s="126"/>
      <c r="LHT85" s="126"/>
      <c r="LHU85" s="126"/>
      <c r="LHV85" s="126"/>
      <c r="LHW85" s="126"/>
      <c r="LHX85" s="126"/>
      <c r="LHY85" s="126"/>
      <c r="LHZ85" s="126"/>
      <c r="LIA85" s="126"/>
      <c r="LIB85" s="126"/>
      <c r="LIC85" s="126"/>
      <c r="LID85" s="126"/>
      <c r="LIE85" s="126"/>
      <c r="LIF85" s="126"/>
      <c r="LIG85" s="126"/>
      <c r="LIH85" s="126"/>
      <c r="LII85" s="126"/>
      <c r="LIJ85" s="126"/>
      <c r="LIK85" s="126"/>
      <c r="LIL85" s="126"/>
      <c r="LIM85" s="126"/>
      <c r="LIN85" s="126"/>
      <c r="LIO85" s="126"/>
      <c r="LIP85" s="126"/>
      <c r="LIQ85" s="126"/>
      <c r="LIR85" s="126"/>
      <c r="LIS85" s="126"/>
      <c r="LIT85" s="126"/>
      <c r="LIU85" s="126"/>
      <c r="LIV85" s="126"/>
      <c r="LIW85" s="126"/>
      <c r="LIX85" s="126"/>
      <c r="LIY85" s="126"/>
      <c r="LIZ85" s="126"/>
      <c r="LJA85" s="126"/>
      <c r="LJB85" s="126"/>
      <c r="LJC85" s="126"/>
      <c r="LJD85" s="126"/>
      <c r="LJE85" s="126"/>
      <c r="LJF85" s="126"/>
      <c r="LJG85" s="126"/>
      <c r="LJH85" s="126"/>
      <c r="LJI85" s="126"/>
      <c r="LJJ85" s="126"/>
      <c r="LJK85" s="126"/>
      <c r="LJL85" s="126"/>
      <c r="LJM85" s="126"/>
      <c r="LJN85" s="126"/>
      <c r="LJO85" s="126"/>
      <c r="LJP85" s="126"/>
      <c r="LJQ85" s="126"/>
      <c r="LJR85" s="126"/>
      <c r="LJS85" s="126"/>
      <c r="LJT85" s="126"/>
      <c r="LJU85" s="126"/>
      <c r="LJV85" s="126"/>
      <c r="LJW85" s="126"/>
      <c r="LJX85" s="126"/>
      <c r="LJY85" s="126"/>
      <c r="LJZ85" s="126"/>
      <c r="LKA85" s="126"/>
      <c r="LKB85" s="126"/>
      <c r="LKC85" s="126"/>
      <c r="LKD85" s="126"/>
      <c r="LKE85" s="126"/>
      <c r="LKF85" s="126"/>
      <c r="LKG85" s="126"/>
      <c r="LKH85" s="126"/>
      <c r="LKI85" s="126"/>
      <c r="LKJ85" s="126"/>
      <c r="LKK85" s="126"/>
      <c r="LKL85" s="126"/>
      <c r="LKM85" s="126"/>
      <c r="LKN85" s="126"/>
      <c r="LKO85" s="126"/>
      <c r="LKP85" s="126"/>
      <c r="LKQ85" s="126"/>
      <c r="LKR85" s="126"/>
      <c r="LKS85" s="126"/>
      <c r="LKT85" s="126"/>
      <c r="LKU85" s="126"/>
      <c r="LKV85" s="126"/>
      <c r="LKW85" s="126"/>
      <c r="LKX85" s="126"/>
      <c r="LKY85" s="126"/>
      <c r="LKZ85" s="126"/>
      <c r="LLA85" s="126"/>
      <c r="LLB85" s="126"/>
      <c r="LLC85" s="126"/>
      <c r="LLD85" s="126"/>
      <c r="LLE85" s="126"/>
      <c r="LLF85" s="126"/>
      <c r="LLG85" s="126"/>
      <c r="LLH85" s="126"/>
      <c r="LLI85" s="126"/>
      <c r="LLJ85" s="126"/>
      <c r="LLK85" s="126"/>
      <c r="LLL85" s="126"/>
      <c r="LLM85" s="126"/>
      <c r="LLN85" s="126"/>
      <c r="LLO85" s="126"/>
      <c r="LLP85" s="126"/>
      <c r="LLQ85" s="126"/>
      <c r="LLR85" s="126"/>
      <c r="LLS85" s="126"/>
      <c r="LLT85" s="126"/>
      <c r="LLU85" s="126"/>
      <c r="LLV85" s="126"/>
      <c r="LLW85" s="126"/>
      <c r="LLX85" s="126"/>
      <c r="LLY85" s="126"/>
      <c r="LLZ85" s="126"/>
      <c r="LMA85" s="126"/>
      <c r="LMB85" s="126"/>
      <c r="LMC85" s="126"/>
      <c r="LMD85" s="126"/>
      <c r="LME85" s="126"/>
      <c r="LMF85" s="126"/>
      <c r="LMG85" s="126"/>
      <c r="LMH85" s="126"/>
      <c r="LMI85" s="126"/>
      <c r="LMJ85" s="126"/>
      <c r="LMK85" s="126"/>
      <c r="LML85" s="126"/>
      <c r="LMM85" s="126"/>
      <c r="LMN85" s="126"/>
      <c r="LMO85" s="126"/>
      <c r="LMP85" s="126"/>
      <c r="LMQ85" s="126"/>
      <c r="LMR85" s="126"/>
      <c r="LMS85" s="126"/>
      <c r="LMT85" s="126"/>
      <c r="LMU85" s="126"/>
      <c r="LMV85" s="126"/>
      <c r="LMW85" s="126"/>
      <c r="LMX85" s="126"/>
      <c r="LMY85" s="126"/>
      <c r="LMZ85" s="126"/>
      <c r="LNA85" s="126"/>
      <c r="LNB85" s="126"/>
      <c r="LNC85" s="126"/>
      <c r="LND85" s="126"/>
      <c r="LNE85" s="126"/>
      <c r="LNF85" s="126"/>
      <c r="LNG85" s="126"/>
      <c r="LNH85" s="126"/>
      <c r="LNI85" s="126"/>
      <c r="LNJ85" s="126"/>
      <c r="LNK85" s="126"/>
      <c r="LNL85" s="126"/>
      <c r="LNM85" s="126"/>
      <c r="LNN85" s="126"/>
      <c r="LNO85" s="126"/>
      <c r="LNP85" s="126"/>
      <c r="LNQ85" s="126"/>
      <c r="LNR85" s="126"/>
      <c r="LNS85" s="126"/>
      <c r="LNT85" s="126"/>
      <c r="LNU85" s="126"/>
      <c r="LNV85" s="126"/>
      <c r="LNW85" s="126"/>
      <c r="LNX85" s="126"/>
      <c r="LNY85" s="126"/>
      <c r="LNZ85" s="126"/>
      <c r="LOA85" s="126"/>
      <c r="LOB85" s="126"/>
      <c r="LOC85" s="126"/>
      <c r="LOD85" s="126"/>
      <c r="LOE85" s="126"/>
      <c r="LOF85" s="126"/>
      <c r="LOG85" s="126"/>
      <c r="LOH85" s="126"/>
      <c r="LOI85" s="126"/>
      <c r="LOJ85" s="126"/>
      <c r="LOK85" s="126"/>
      <c r="LOL85" s="126"/>
      <c r="LOM85" s="126"/>
      <c r="LON85" s="126"/>
      <c r="LOO85" s="126"/>
      <c r="LOP85" s="126"/>
      <c r="LOQ85" s="126"/>
      <c r="LOR85" s="126"/>
      <c r="LOS85" s="126"/>
      <c r="LOT85" s="126"/>
      <c r="LOU85" s="126"/>
      <c r="LOV85" s="126"/>
      <c r="LOW85" s="126"/>
      <c r="LOX85" s="126"/>
      <c r="LOY85" s="126"/>
      <c r="LOZ85" s="126"/>
      <c r="LPA85" s="126"/>
      <c r="LPB85" s="126"/>
      <c r="LPC85" s="126"/>
      <c r="LPD85" s="126"/>
      <c r="LPE85" s="126"/>
      <c r="LPF85" s="126"/>
      <c r="LPG85" s="126"/>
      <c r="LPH85" s="126"/>
      <c r="LPI85" s="126"/>
      <c r="LPJ85" s="126"/>
      <c r="LPK85" s="126"/>
      <c r="LPL85" s="126"/>
      <c r="LPM85" s="126"/>
      <c r="LPN85" s="126"/>
      <c r="LPO85" s="126"/>
      <c r="LPP85" s="126"/>
      <c r="LPQ85" s="126"/>
      <c r="LPR85" s="126"/>
      <c r="LPS85" s="126"/>
      <c r="LPT85" s="126"/>
      <c r="LPU85" s="126"/>
      <c r="LPV85" s="126"/>
      <c r="LPW85" s="126"/>
      <c r="LPX85" s="126"/>
      <c r="LPY85" s="126"/>
      <c r="LPZ85" s="126"/>
      <c r="LQA85" s="126"/>
      <c r="LQB85" s="126"/>
      <c r="LQC85" s="126"/>
      <c r="LQD85" s="126"/>
      <c r="LQE85" s="126"/>
      <c r="LQF85" s="126"/>
      <c r="LQG85" s="126"/>
      <c r="LQH85" s="126"/>
      <c r="LQI85" s="126"/>
      <c r="LQJ85" s="126"/>
      <c r="LQK85" s="126"/>
      <c r="LQL85" s="126"/>
      <c r="LQM85" s="126"/>
      <c r="LQN85" s="126"/>
      <c r="LQO85" s="126"/>
      <c r="LQP85" s="126"/>
      <c r="LQQ85" s="126"/>
      <c r="LQR85" s="126"/>
      <c r="LQS85" s="126"/>
      <c r="LQT85" s="126"/>
      <c r="LQU85" s="126"/>
      <c r="LQV85" s="126"/>
      <c r="LQW85" s="126"/>
      <c r="LQX85" s="126"/>
      <c r="LQY85" s="126"/>
      <c r="LQZ85" s="126"/>
      <c r="LRA85" s="126"/>
      <c r="LRB85" s="126"/>
      <c r="LRC85" s="126"/>
      <c r="LRD85" s="126"/>
      <c r="LRE85" s="126"/>
      <c r="LRF85" s="126"/>
      <c r="LRG85" s="126"/>
      <c r="LRH85" s="126"/>
      <c r="LRI85" s="126"/>
      <c r="LRJ85" s="126"/>
      <c r="LRK85" s="126"/>
      <c r="LRL85" s="126"/>
      <c r="LRM85" s="126"/>
      <c r="LRN85" s="126"/>
      <c r="LRO85" s="126"/>
      <c r="LRP85" s="126"/>
      <c r="LRQ85" s="126"/>
      <c r="LRR85" s="126"/>
      <c r="LRS85" s="126"/>
      <c r="LRT85" s="126"/>
      <c r="LRU85" s="126"/>
      <c r="LRV85" s="126"/>
      <c r="LRW85" s="126"/>
      <c r="LRX85" s="126"/>
      <c r="LRY85" s="126"/>
      <c r="LRZ85" s="126"/>
      <c r="LSA85" s="126"/>
      <c r="LSB85" s="126"/>
      <c r="LSC85" s="126"/>
      <c r="LSD85" s="126"/>
      <c r="LSE85" s="126"/>
      <c r="LSF85" s="126"/>
      <c r="LSG85" s="126"/>
      <c r="LSH85" s="126"/>
      <c r="LSI85" s="126"/>
      <c r="LSJ85" s="126"/>
      <c r="LSK85" s="126"/>
      <c r="LSL85" s="126"/>
      <c r="LSM85" s="126"/>
      <c r="LSN85" s="126"/>
      <c r="LSO85" s="126"/>
      <c r="LSP85" s="126"/>
      <c r="LSQ85" s="126"/>
      <c r="LSR85" s="126"/>
      <c r="LSS85" s="126"/>
      <c r="LST85" s="126"/>
      <c r="LSU85" s="126"/>
      <c r="LSV85" s="126"/>
      <c r="LSW85" s="126"/>
      <c r="LSX85" s="126"/>
      <c r="LSY85" s="126"/>
      <c r="LSZ85" s="126"/>
      <c r="LTA85" s="126"/>
      <c r="LTB85" s="126"/>
      <c r="LTC85" s="126"/>
      <c r="LTD85" s="126"/>
      <c r="LTE85" s="126"/>
      <c r="LTF85" s="126"/>
      <c r="LTG85" s="126"/>
      <c r="LTH85" s="126"/>
      <c r="LTI85" s="126"/>
      <c r="LTJ85" s="126"/>
      <c r="LTK85" s="126"/>
      <c r="LTL85" s="126"/>
      <c r="LTM85" s="126"/>
      <c r="LTN85" s="126"/>
      <c r="LTO85" s="126"/>
      <c r="LTP85" s="126"/>
      <c r="LTQ85" s="126"/>
      <c r="LTR85" s="126"/>
      <c r="LTS85" s="126"/>
      <c r="LTT85" s="126"/>
      <c r="LTU85" s="126"/>
      <c r="LTV85" s="126"/>
      <c r="LTW85" s="126"/>
      <c r="LTX85" s="126"/>
      <c r="LTY85" s="126"/>
      <c r="LTZ85" s="126"/>
      <c r="LUA85" s="126"/>
      <c r="LUB85" s="126"/>
      <c r="LUC85" s="126"/>
      <c r="LUD85" s="126"/>
      <c r="LUE85" s="126"/>
      <c r="LUF85" s="126"/>
      <c r="LUG85" s="126"/>
      <c r="LUH85" s="126"/>
      <c r="LUI85" s="126"/>
      <c r="LUJ85" s="126"/>
      <c r="LUK85" s="126"/>
      <c r="LUL85" s="126"/>
      <c r="LUM85" s="126"/>
      <c r="LUN85" s="126"/>
      <c r="LUO85" s="126"/>
      <c r="LUP85" s="126"/>
      <c r="LUQ85" s="126"/>
      <c r="LUR85" s="126"/>
      <c r="LUS85" s="126"/>
      <c r="LUT85" s="126"/>
      <c r="LUU85" s="126"/>
      <c r="LUV85" s="126"/>
      <c r="LUW85" s="126"/>
      <c r="LUX85" s="126"/>
      <c r="LUY85" s="126"/>
      <c r="LUZ85" s="126"/>
      <c r="LVA85" s="126"/>
      <c r="LVB85" s="126"/>
      <c r="LVC85" s="126"/>
      <c r="LVD85" s="126"/>
      <c r="LVE85" s="126"/>
      <c r="LVF85" s="126"/>
      <c r="LVG85" s="126"/>
      <c r="LVH85" s="126"/>
      <c r="LVI85" s="126"/>
      <c r="LVJ85" s="126"/>
      <c r="LVK85" s="126"/>
      <c r="LVL85" s="126"/>
      <c r="LVM85" s="126"/>
      <c r="LVN85" s="126"/>
      <c r="LVO85" s="126"/>
      <c r="LVP85" s="126"/>
      <c r="LVQ85" s="126"/>
      <c r="LVR85" s="126"/>
      <c r="LVS85" s="126"/>
      <c r="LVT85" s="126"/>
      <c r="LVU85" s="126"/>
      <c r="LVV85" s="126"/>
      <c r="LVW85" s="126"/>
      <c r="LVX85" s="126"/>
      <c r="LVY85" s="126"/>
      <c r="LVZ85" s="126"/>
      <c r="LWA85" s="126"/>
      <c r="LWB85" s="126"/>
      <c r="LWC85" s="126"/>
      <c r="LWD85" s="126"/>
      <c r="LWE85" s="126"/>
      <c r="LWF85" s="126"/>
      <c r="LWG85" s="126"/>
      <c r="LWH85" s="126"/>
      <c r="LWI85" s="126"/>
      <c r="LWJ85" s="126"/>
      <c r="LWK85" s="126"/>
      <c r="LWL85" s="126"/>
      <c r="LWM85" s="126"/>
      <c r="LWN85" s="126"/>
      <c r="LWO85" s="126"/>
      <c r="LWP85" s="126"/>
      <c r="LWQ85" s="126"/>
      <c r="LWR85" s="126"/>
      <c r="LWS85" s="126"/>
      <c r="LWT85" s="126"/>
      <c r="LWU85" s="126"/>
      <c r="LWV85" s="126"/>
      <c r="LWW85" s="126"/>
      <c r="LWX85" s="126"/>
      <c r="LWY85" s="126"/>
      <c r="LWZ85" s="126"/>
      <c r="LXA85" s="126"/>
      <c r="LXB85" s="126"/>
      <c r="LXC85" s="126"/>
      <c r="LXD85" s="126"/>
      <c r="LXE85" s="126"/>
      <c r="LXF85" s="126"/>
      <c r="LXG85" s="126"/>
      <c r="LXH85" s="126"/>
      <c r="LXI85" s="126"/>
      <c r="LXJ85" s="126"/>
      <c r="LXK85" s="126"/>
      <c r="LXL85" s="126"/>
      <c r="LXM85" s="126"/>
      <c r="LXN85" s="126"/>
      <c r="LXO85" s="126"/>
      <c r="LXP85" s="126"/>
      <c r="LXQ85" s="126"/>
      <c r="LXR85" s="126"/>
      <c r="LXS85" s="126"/>
      <c r="LXT85" s="126"/>
      <c r="LXU85" s="126"/>
      <c r="LXV85" s="126"/>
      <c r="LXW85" s="126"/>
      <c r="LXX85" s="126"/>
      <c r="LXY85" s="126"/>
      <c r="LXZ85" s="126"/>
      <c r="LYA85" s="126"/>
      <c r="LYB85" s="126"/>
      <c r="LYC85" s="126"/>
      <c r="LYD85" s="126"/>
      <c r="LYE85" s="126"/>
      <c r="LYF85" s="126"/>
      <c r="LYG85" s="126"/>
      <c r="LYH85" s="126"/>
      <c r="LYI85" s="126"/>
      <c r="LYJ85" s="126"/>
      <c r="LYK85" s="126"/>
      <c r="LYL85" s="126"/>
      <c r="LYM85" s="126"/>
      <c r="LYN85" s="126"/>
      <c r="LYO85" s="126"/>
      <c r="LYP85" s="126"/>
      <c r="LYQ85" s="126"/>
      <c r="LYR85" s="126"/>
      <c r="LYS85" s="126"/>
      <c r="LYT85" s="126"/>
      <c r="LYU85" s="126"/>
      <c r="LYV85" s="126"/>
      <c r="LYW85" s="126"/>
      <c r="LYX85" s="126"/>
      <c r="LYY85" s="126"/>
      <c r="LYZ85" s="126"/>
      <c r="LZA85" s="126"/>
      <c r="LZB85" s="126"/>
      <c r="LZC85" s="126"/>
      <c r="LZD85" s="126"/>
      <c r="LZE85" s="126"/>
      <c r="LZF85" s="126"/>
      <c r="LZG85" s="126"/>
      <c r="LZH85" s="126"/>
      <c r="LZI85" s="126"/>
      <c r="LZJ85" s="126"/>
      <c r="LZK85" s="126"/>
      <c r="LZL85" s="126"/>
      <c r="LZM85" s="126"/>
      <c r="LZN85" s="126"/>
      <c r="LZO85" s="126"/>
      <c r="LZP85" s="126"/>
      <c r="LZQ85" s="126"/>
      <c r="LZR85" s="126"/>
      <c r="LZS85" s="126"/>
      <c r="LZT85" s="126"/>
      <c r="LZU85" s="126"/>
      <c r="LZV85" s="126"/>
      <c r="LZW85" s="126"/>
      <c r="LZX85" s="126"/>
      <c r="LZY85" s="126"/>
      <c r="LZZ85" s="126"/>
      <c r="MAA85" s="126"/>
      <c r="MAB85" s="126"/>
      <c r="MAC85" s="126"/>
      <c r="MAD85" s="126"/>
      <c r="MAE85" s="126"/>
      <c r="MAF85" s="126"/>
      <c r="MAG85" s="126"/>
      <c r="MAH85" s="126"/>
      <c r="MAI85" s="126"/>
      <c r="MAJ85" s="126"/>
      <c r="MAK85" s="126"/>
      <c r="MAL85" s="126"/>
      <c r="MAM85" s="126"/>
      <c r="MAN85" s="126"/>
      <c r="MAO85" s="126"/>
      <c r="MAP85" s="126"/>
      <c r="MAQ85" s="126"/>
      <c r="MAR85" s="126"/>
      <c r="MAS85" s="126"/>
      <c r="MAT85" s="126"/>
      <c r="MAU85" s="126"/>
      <c r="MAV85" s="126"/>
      <c r="MAW85" s="126"/>
      <c r="MAX85" s="126"/>
      <c r="MAY85" s="126"/>
      <c r="MAZ85" s="126"/>
      <c r="MBA85" s="126"/>
      <c r="MBB85" s="126"/>
      <c r="MBC85" s="126"/>
      <c r="MBD85" s="126"/>
      <c r="MBE85" s="126"/>
      <c r="MBF85" s="126"/>
      <c r="MBG85" s="126"/>
      <c r="MBH85" s="126"/>
      <c r="MBI85" s="126"/>
      <c r="MBJ85" s="126"/>
      <c r="MBK85" s="126"/>
      <c r="MBL85" s="126"/>
      <c r="MBM85" s="126"/>
      <c r="MBN85" s="126"/>
      <c r="MBO85" s="126"/>
      <c r="MBP85" s="126"/>
      <c r="MBQ85" s="126"/>
      <c r="MBR85" s="126"/>
      <c r="MBS85" s="126"/>
      <c r="MBT85" s="126"/>
      <c r="MBU85" s="126"/>
      <c r="MBV85" s="126"/>
      <c r="MBW85" s="126"/>
      <c r="MBX85" s="126"/>
      <c r="MBY85" s="126"/>
      <c r="MBZ85" s="126"/>
      <c r="MCA85" s="126"/>
      <c r="MCB85" s="126"/>
      <c r="MCC85" s="126"/>
      <c r="MCD85" s="126"/>
      <c r="MCE85" s="126"/>
      <c r="MCF85" s="126"/>
      <c r="MCG85" s="126"/>
      <c r="MCH85" s="126"/>
      <c r="MCI85" s="126"/>
      <c r="MCJ85" s="126"/>
      <c r="MCK85" s="126"/>
      <c r="MCL85" s="126"/>
      <c r="MCM85" s="126"/>
      <c r="MCN85" s="126"/>
      <c r="MCO85" s="126"/>
      <c r="MCP85" s="126"/>
      <c r="MCQ85" s="126"/>
      <c r="MCR85" s="126"/>
      <c r="MCS85" s="126"/>
      <c r="MCT85" s="126"/>
      <c r="MCU85" s="126"/>
      <c r="MCV85" s="126"/>
      <c r="MCW85" s="126"/>
      <c r="MCX85" s="126"/>
      <c r="MCY85" s="126"/>
      <c r="MCZ85" s="126"/>
      <c r="MDA85" s="126"/>
      <c r="MDB85" s="126"/>
      <c r="MDC85" s="126"/>
      <c r="MDD85" s="126"/>
      <c r="MDE85" s="126"/>
      <c r="MDF85" s="126"/>
      <c r="MDG85" s="126"/>
      <c r="MDH85" s="126"/>
      <c r="MDI85" s="126"/>
      <c r="MDJ85" s="126"/>
      <c r="MDK85" s="126"/>
      <c r="MDL85" s="126"/>
      <c r="MDM85" s="126"/>
      <c r="MDN85" s="126"/>
      <c r="MDO85" s="126"/>
      <c r="MDP85" s="126"/>
      <c r="MDQ85" s="126"/>
      <c r="MDR85" s="126"/>
      <c r="MDS85" s="126"/>
      <c r="MDT85" s="126"/>
      <c r="MDU85" s="126"/>
      <c r="MDV85" s="126"/>
      <c r="MDW85" s="126"/>
      <c r="MDX85" s="126"/>
      <c r="MDY85" s="126"/>
      <c r="MDZ85" s="126"/>
      <c r="MEA85" s="126"/>
      <c r="MEB85" s="126"/>
      <c r="MEC85" s="126"/>
      <c r="MED85" s="126"/>
      <c r="MEE85" s="126"/>
      <c r="MEF85" s="126"/>
      <c r="MEG85" s="126"/>
      <c r="MEH85" s="126"/>
      <c r="MEI85" s="126"/>
      <c r="MEJ85" s="126"/>
      <c r="MEK85" s="126"/>
      <c r="MEL85" s="126"/>
      <c r="MEM85" s="126"/>
      <c r="MEN85" s="126"/>
      <c r="MEO85" s="126"/>
      <c r="MEP85" s="126"/>
      <c r="MEQ85" s="126"/>
      <c r="MER85" s="126"/>
      <c r="MES85" s="126"/>
      <c r="MET85" s="126"/>
      <c r="MEU85" s="126"/>
      <c r="MEV85" s="126"/>
      <c r="MEW85" s="126"/>
      <c r="MEX85" s="126"/>
      <c r="MEY85" s="126"/>
      <c r="MEZ85" s="126"/>
      <c r="MFA85" s="126"/>
      <c r="MFB85" s="126"/>
      <c r="MFC85" s="126"/>
      <c r="MFD85" s="126"/>
      <c r="MFE85" s="126"/>
      <c r="MFF85" s="126"/>
      <c r="MFG85" s="126"/>
      <c r="MFH85" s="126"/>
      <c r="MFI85" s="126"/>
      <c r="MFJ85" s="126"/>
      <c r="MFK85" s="126"/>
      <c r="MFL85" s="126"/>
      <c r="MFM85" s="126"/>
      <c r="MFN85" s="126"/>
      <c r="MFO85" s="126"/>
      <c r="MFP85" s="126"/>
      <c r="MFQ85" s="126"/>
      <c r="MFR85" s="126"/>
      <c r="MFS85" s="126"/>
      <c r="MFT85" s="126"/>
      <c r="MFU85" s="126"/>
      <c r="MFV85" s="126"/>
      <c r="MFW85" s="126"/>
      <c r="MFX85" s="126"/>
      <c r="MFY85" s="126"/>
      <c r="MFZ85" s="126"/>
      <c r="MGA85" s="126"/>
      <c r="MGB85" s="126"/>
      <c r="MGC85" s="126"/>
      <c r="MGD85" s="126"/>
      <c r="MGE85" s="126"/>
      <c r="MGF85" s="126"/>
      <c r="MGG85" s="126"/>
      <c r="MGH85" s="126"/>
      <c r="MGI85" s="126"/>
      <c r="MGJ85" s="126"/>
      <c r="MGK85" s="126"/>
      <c r="MGL85" s="126"/>
      <c r="MGM85" s="126"/>
      <c r="MGN85" s="126"/>
      <c r="MGO85" s="126"/>
      <c r="MGP85" s="126"/>
      <c r="MGQ85" s="126"/>
      <c r="MGR85" s="126"/>
      <c r="MGS85" s="126"/>
      <c r="MGT85" s="126"/>
      <c r="MGU85" s="126"/>
      <c r="MGV85" s="126"/>
      <c r="MGW85" s="126"/>
      <c r="MGX85" s="126"/>
      <c r="MGY85" s="126"/>
      <c r="MGZ85" s="126"/>
      <c r="MHA85" s="126"/>
      <c r="MHB85" s="126"/>
      <c r="MHC85" s="126"/>
      <c r="MHD85" s="126"/>
      <c r="MHE85" s="126"/>
      <c r="MHF85" s="126"/>
      <c r="MHG85" s="126"/>
      <c r="MHH85" s="126"/>
      <c r="MHI85" s="126"/>
      <c r="MHJ85" s="126"/>
      <c r="MHK85" s="126"/>
      <c r="MHL85" s="126"/>
      <c r="MHM85" s="126"/>
      <c r="MHN85" s="126"/>
      <c r="MHO85" s="126"/>
      <c r="MHP85" s="126"/>
      <c r="MHQ85" s="126"/>
      <c r="MHR85" s="126"/>
      <c r="MHS85" s="126"/>
      <c r="MHT85" s="126"/>
      <c r="MHU85" s="126"/>
      <c r="MHV85" s="126"/>
      <c r="MHW85" s="126"/>
      <c r="MHX85" s="126"/>
      <c r="MHY85" s="126"/>
      <c r="MHZ85" s="126"/>
      <c r="MIA85" s="126"/>
      <c r="MIB85" s="126"/>
      <c r="MIC85" s="126"/>
      <c r="MID85" s="126"/>
      <c r="MIE85" s="126"/>
      <c r="MIF85" s="126"/>
      <c r="MIG85" s="126"/>
      <c r="MIH85" s="126"/>
      <c r="MII85" s="126"/>
      <c r="MIJ85" s="126"/>
      <c r="MIK85" s="126"/>
      <c r="MIL85" s="126"/>
      <c r="MIM85" s="126"/>
      <c r="MIN85" s="126"/>
      <c r="MIO85" s="126"/>
      <c r="MIP85" s="126"/>
      <c r="MIQ85" s="126"/>
      <c r="MIR85" s="126"/>
      <c r="MIS85" s="126"/>
      <c r="MIT85" s="126"/>
      <c r="MIU85" s="126"/>
      <c r="MIV85" s="126"/>
      <c r="MIW85" s="126"/>
      <c r="MIX85" s="126"/>
      <c r="MIY85" s="126"/>
      <c r="MIZ85" s="126"/>
      <c r="MJA85" s="126"/>
      <c r="MJB85" s="126"/>
      <c r="MJC85" s="126"/>
      <c r="MJD85" s="126"/>
      <c r="MJE85" s="126"/>
      <c r="MJF85" s="126"/>
      <c r="MJG85" s="126"/>
      <c r="MJH85" s="126"/>
      <c r="MJI85" s="126"/>
      <c r="MJJ85" s="126"/>
      <c r="MJK85" s="126"/>
      <c r="MJL85" s="126"/>
      <c r="MJM85" s="126"/>
      <c r="MJN85" s="126"/>
      <c r="MJO85" s="126"/>
      <c r="MJP85" s="126"/>
      <c r="MJQ85" s="126"/>
      <c r="MJR85" s="126"/>
      <c r="MJS85" s="126"/>
      <c r="MJT85" s="126"/>
      <c r="MJU85" s="126"/>
      <c r="MJV85" s="126"/>
      <c r="MJW85" s="126"/>
      <c r="MJX85" s="126"/>
      <c r="MJY85" s="126"/>
      <c r="MJZ85" s="126"/>
      <c r="MKA85" s="126"/>
      <c r="MKB85" s="126"/>
      <c r="MKC85" s="126"/>
      <c r="MKD85" s="126"/>
      <c r="MKE85" s="126"/>
      <c r="MKF85" s="126"/>
      <c r="MKG85" s="126"/>
      <c r="MKH85" s="126"/>
      <c r="MKI85" s="126"/>
      <c r="MKJ85" s="126"/>
      <c r="MKK85" s="126"/>
      <c r="MKL85" s="126"/>
      <c r="MKM85" s="126"/>
      <c r="MKN85" s="126"/>
      <c r="MKO85" s="126"/>
      <c r="MKP85" s="126"/>
      <c r="MKQ85" s="126"/>
      <c r="MKR85" s="126"/>
      <c r="MKS85" s="126"/>
      <c r="MKT85" s="126"/>
      <c r="MKU85" s="126"/>
      <c r="MKV85" s="126"/>
      <c r="MKW85" s="126"/>
      <c r="MKX85" s="126"/>
      <c r="MKY85" s="126"/>
      <c r="MKZ85" s="126"/>
      <c r="MLA85" s="126"/>
      <c r="MLB85" s="126"/>
      <c r="MLC85" s="126"/>
      <c r="MLD85" s="126"/>
      <c r="MLE85" s="126"/>
      <c r="MLF85" s="126"/>
      <c r="MLG85" s="126"/>
      <c r="MLH85" s="126"/>
      <c r="MLI85" s="126"/>
      <c r="MLJ85" s="126"/>
      <c r="MLK85" s="126"/>
      <c r="MLL85" s="126"/>
      <c r="MLM85" s="126"/>
      <c r="MLN85" s="126"/>
      <c r="MLO85" s="126"/>
      <c r="MLP85" s="126"/>
      <c r="MLQ85" s="126"/>
      <c r="MLR85" s="126"/>
      <c r="MLS85" s="126"/>
      <c r="MLT85" s="126"/>
      <c r="MLU85" s="126"/>
      <c r="MLV85" s="126"/>
      <c r="MLW85" s="126"/>
      <c r="MLX85" s="126"/>
      <c r="MLY85" s="126"/>
      <c r="MLZ85" s="126"/>
      <c r="MMA85" s="126"/>
      <c r="MMB85" s="126"/>
      <c r="MMC85" s="126"/>
      <c r="MMD85" s="126"/>
      <c r="MME85" s="126"/>
      <c r="MMF85" s="126"/>
      <c r="MMG85" s="126"/>
      <c r="MMH85" s="126"/>
      <c r="MMI85" s="126"/>
      <c r="MMJ85" s="126"/>
      <c r="MMK85" s="126"/>
      <c r="MML85" s="126"/>
      <c r="MMM85" s="126"/>
      <c r="MMN85" s="126"/>
      <c r="MMO85" s="126"/>
      <c r="MMP85" s="126"/>
      <c r="MMQ85" s="126"/>
      <c r="MMR85" s="126"/>
      <c r="MMS85" s="126"/>
      <c r="MMT85" s="126"/>
      <c r="MMU85" s="126"/>
      <c r="MMV85" s="126"/>
      <c r="MMW85" s="126"/>
      <c r="MMX85" s="126"/>
      <c r="MMY85" s="126"/>
      <c r="MMZ85" s="126"/>
      <c r="MNA85" s="126"/>
      <c r="MNB85" s="126"/>
      <c r="MNC85" s="126"/>
      <c r="MND85" s="126"/>
      <c r="MNE85" s="126"/>
      <c r="MNF85" s="126"/>
      <c r="MNG85" s="126"/>
      <c r="MNH85" s="126"/>
      <c r="MNI85" s="126"/>
      <c r="MNJ85" s="126"/>
      <c r="MNK85" s="126"/>
      <c r="MNL85" s="126"/>
      <c r="MNM85" s="126"/>
      <c r="MNN85" s="126"/>
      <c r="MNO85" s="126"/>
      <c r="MNP85" s="126"/>
      <c r="MNQ85" s="126"/>
      <c r="MNR85" s="126"/>
      <c r="MNS85" s="126"/>
      <c r="MNT85" s="126"/>
      <c r="MNU85" s="126"/>
      <c r="MNV85" s="126"/>
      <c r="MNW85" s="126"/>
      <c r="MNX85" s="126"/>
      <c r="MNY85" s="126"/>
      <c r="MNZ85" s="126"/>
      <c r="MOA85" s="126"/>
      <c r="MOB85" s="126"/>
      <c r="MOC85" s="126"/>
      <c r="MOD85" s="126"/>
      <c r="MOE85" s="126"/>
      <c r="MOF85" s="126"/>
      <c r="MOG85" s="126"/>
      <c r="MOH85" s="126"/>
      <c r="MOI85" s="126"/>
      <c r="MOJ85" s="126"/>
      <c r="MOK85" s="126"/>
      <c r="MOL85" s="126"/>
      <c r="MOM85" s="126"/>
      <c r="MON85" s="126"/>
      <c r="MOO85" s="126"/>
      <c r="MOP85" s="126"/>
      <c r="MOQ85" s="126"/>
      <c r="MOR85" s="126"/>
      <c r="MOS85" s="126"/>
      <c r="MOT85" s="126"/>
      <c r="MOU85" s="126"/>
      <c r="MOV85" s="126"/>
      <c r="MOW85" s="126"/>
      <c r="MOX85" s="126"/>
      <c r="MOY85" s="126"/>
      <c r="MOZ85" s="126"/>
      <c r="MPA85" s="126"/>
      <c r="MPB85" s="126"/>
      <c r="MPC85" s="126"/>
      <c r="MPD85" s="126"/>
      <c r="MPE85" s="126"/>
      <c r="MPF85" s="126"/>
      <c r="MPG85" s="126"/>
      <c r="MPH85" s="126"/>
      <c r="MPI85" s="126"/>
      <c r="MPJ85" s="126"/>
      <c r="MPK85" s="126"/>
      <c r="MPL85" s="126"/>
      <c r="MPM85" s="126"/>
      <c r="MPN85" s="126"/>
      <c r="MPO85" s="126"/>
      <c r="MPP85" s="126"/>
      <c r="MPQ85" s="126"/>
      <c r="MPR85" s="126"/>
      <c r="MPS85" s="126"/>
      <c r="MPT85" s="126"/>
      <c r="MPU85" s="126"/>
      <c r="MPV85" s="126"/>
      <c r="MPW85" s="126"/>
      <c r="MPX85" s="126"/>
      <c r="MPY85" s="126"/>
      <c r="MPZ85" s="126"/>
      <c r="MQA85" s="126"/>
      <c r="MQB85" s="126"/>
      <c r="MQC85" s="126"/>
      <c r="MQD85" s="126"/>
      <c r="MQE85" s="126"/>
      <c r="MQF85" s="126"/>
      <c r="MQG85" s="126"/>
      <c r="MQH85" s="126"/>
      <c r="MQI85" s="126"/>
      <c r="MQJ85" s="126"/>
      <c r="MQK85" s="126"/>
      <c r="MQL85" s="126"/>
      <c r="MQM85" s="126"/>
      <c r="MQN85" s="126"/>
      <c r="MQO85" s="126"/>
      <c r="MQP85" s="126"/>
      <c r="MQQ85" s="126"/>
      <c r="MQR85" s="126"/>
      <c r="MQS85" s="126"/>
      <c r="MQT85" s="126"/>
      <c r="MQU85" s="126"/>
      <c r="MQV85" s="126"/>
      <c r="MQW85" s="126"/>
      <c r="MQX85" s="126"/>
      <c r="MQY85" s="126"/>
      <c r="MQZ85" s="126"/>
      <c r="MRA85" s="126"/>
      <c r="MRB85" s="126"/>
      <c r="MRC85" s="126"/>
      <c r="MRD85" s="126"/>
      <c r="MRE85" s="126"/>
      <c r="MRF85" s="126"/>
      <c r="MRG85" s="126"/>
      <c r="MRH85" s="126"/>
      <c r="MRI85" s="126"/>
      <c r="MRJ85" s="126"/>
      <c r="MRK85" s="126"/>
      <c r="MRL85" s="126"/>
      <c r="MRM85" s="126"/>
      <c r="MRN85" s="126"/>
      <c r="MRO85" s="126"/>
      <c r="MRP85" s="126"/>
      <c r="MRQ85" s="126"/>
      <c r="MRR85" s="126"/>
      <c r="MRS85" s="126"/>
      <c r="MRT85" s="126"/>
      <c r="MRU85" s="126"/>
      <c r="MRV85" s="126"/>
      <c r="MRW85" s="126"/>
      <c r="MRX85" s="126"/>
      <c r="MRY85" s="126"/>
      <c r="MRZ85" s="126"/>
      <c r="MSA85" s="126"/>
      <c r="MSB85" s="126"/>
      <c r="MSC85" s="126"/>
      <c r="MSD85" s="126"/>
      <c r="MSE85" s="126"/>
      <c r="MSF85" s="126"/>
      <c r="MSG85" s="126"/>
      <c r="MSH85" s="126"/>
      <c r="MSI85" s="126"/>
      <c r="MSJ85" s="126"/>
      <c r="MSK85" s="126"/>
      <c r="MSL85" s="126"/>
      <c r="MSM85" s="126"/>
      <c r="MSN85" s="126"/>
      <c r="MSO85" s="126"/>
      <c r="MSP85" s="126"/>
      <c r="MSQ85" s="126"/>
      <c r="MSR85" s="126"/>
      <c r="MSS85" s="126"/>
      <c r="MST85" s="126"/>
      <c r="MSU85" s="126"/>
      <c r="MSV85" s="126"/>
      <c r="MSW85" s="126"/>
      <c r="MSX85" s="126"/>
      <c r="MSY85" s="126"/>
      <c r="MSZ85" s="126"/>
      <c r="MTA85" s="126"/>
      <c r="MTB85" s="126"/>
      <c r="MTC85" s="126"/>
      <c r="MTD85" s="126"/>
      <c r="MTE85" s="126"/>
      <c r="MTF85" s="126"/>
      <c r="MTG85" s="126"/>
      <c r="MTH85" s="126"/>
      <c r="MTI85" s="126"/>
      <c r="MTJ85" s="126"/>
      <c r="MTK85" s="126"/>
      <c r="MTL85" s="126"/>
      <c r="MTM85" s="126"/>
      <c r="MTN85" s="126"/>
      <c r="MTO85" s="126"/>
      <c r="MTP85" s="126"/>
      <c r="MTQ85" s="126"/>
      <c r="MTR85" s="126"/>
      <c r="MTS85" s="126"/>
      <c r="MTT85" s="126"/>
      <c r="MTU85" s="126"/>
      <c r="MTV85" s="126"/>
      <c r="MTW85" s="126"/>
      <c r="MTX85" s="126"/>
      <c r="MTY85" s="126"/>
      <c r="MTZ85" s="126"/>
      <c r="MUA85" s="126"/>
      <c r="MUB85" s="126"/>
      <c r="MUC85" s="126"/>
      <c r="MUD85" s="126"/>
      <c r="MUE85" s="126"/>
      <c r="MUF85" s="126"/>
      <c r="MUG85" s="126"/>
      <c r="MUH85" s="126"/>
      <c r="MUI85" s="126"/>
      <c r="MUJ85" s="126"/>
      <c r="MUK85" s="126"/>
      <c r="MUL85" s="126"/>
      <c r="MUM85" s="126"/>
      <c r="MUN85" s="126"/>
      <c r="MUO85" s="126"/>
      <c r="MUP85" s="126"/>
      <c r="MUQ85" s="126"/>
      <c r="MUR85" s="126"/>
      <c r="MUS85" s="126"/>
      <c r="MUT85" s="126"/>
      <c r="MUU85" s="126"/>
      <c r="MUV85" s="126"/>
      <c r="MUW85" s="126"/>
      <c r="MUX85" s="126"/>
      <c r="MUY85" s="126"/>
      <c r="MUZ85" s="126"/>
      <c r="MVA85" s="126"/>
      <c r="MVB85" s="126"/>
      <c r="MVC85" s="126"/>
      <c r="MVD85" s="126"/>
      <c r="MVE85" s="126"/>
      <c r="MVF85" s="126"/>
      <c r="MVG85" s="126"/>
      <c r="MVH85" s="126"/>
      <c r="MVI85" s="126"/>
      <c r="MVJ85" s="126"/>
      <c r="MVK85" s="126"/>
      <c r="MVL85" s="126"/>
      <c r="MVM85" s="126"/>
      <c r="MVN85" s="126"/>
      <c r="MVO85" s="126"/>
      <c r="MVP85" s="126"/>
      <c r="MVQ85" s="126"/>
      <c r="MVR85" s="126"/>
      <c r="MVS85" s="126"/>
      <c r="MVT85" s="126"/>
      <c r="MVU85" s="126"/>
      <c r="MVV85" s="126"/>
      <c r="MVW85" s="126"/>
      <c r="MVX85" s="126"/>
      <c r="MVY85" s="126"/>
      <c r="MVZ85" s="126"/>
      <c r="MWA85" s="126"/>
      <c r="MWB85" s="126"/>
      <c r="MWC85" s="126"/>
      <c r="MWD85" s="126"/>
      <c r="MWE85" s="126"/>
      <c r="MWF85" s="126"/>
      <c r="MWG85" s="126"/>
      <c r="MWH85" s="126"/>
      <c r="MWI85" s="126"/>
      <c r="MWJ85" s="126"/>
      <c r="MWK85" s="126"/>
      <c r="MWL85" s="126"/>
      <c r="MWM85" s="126"/>
      <c r="MWN85" s="126"/>
      <c r="MWO85" s="126"/>
      <c r="MWP85" s="126"/>
      <c r="MWQ85" s="126"/>
      <c r="MWR85" s="126"/>
      <c r="MWS85" s="126"/>
      <c r="MWT85" s="126"/>
      <c r="MWU85" s="126"/>
      <c r="MWV85" s="126"/>
      <c r="MWW85" s="126"/>
      <c r="MWX85" s="126"/>
      <c r="MWY85" s="126"/>
      <c r="MWZ85" s="126"/>
      <c r="MXA85" s="126"/>
      <c r="MXB85" s="126"/>
      <c r="MXC85" s="126"/>
      <c r="MXD85" s="126"/>
      <c r="MXE85" s="126"/>
      <c r="MXF85" s="126"/>
      <c r="MXG85" s="126"/>
      <c r="MXH85" s="126"/>
      <c r="MXI85" s="126"/>
      <c r="MXJ85" s="126"/>
      <c r="MXK85" s="126"/>
      <c r="MXL85" s="126"/>
      <c r="MXM85" s="126"/>
      <c r="MXN85" s="126"/>
      <c r="MXO85" s="126"/>
      <c r="MXP85" s="126"/>
      <c r="MXQ85" s="126"/>
      <c r="MXR85" s="126"/>
      <c r="MXS85" s="126"/>
      <c r="MXT85" s="126"/>
      <c r="MXU85" s="126"/>
      <c r="MXV85" s="126"/>
      <c r="MXW85" s="126"/>
      <c r="MXX85" s="126"/>
      <c r="MXY85" s="126"/>
      <c r="MXZ85" s="126"/>
      <c r="MYA85" s="126"/>
      <c r="MYB85" s="126"/>
      <c r="MYC85" s="126"/>
      <c r="MYD85" s="126"/>
      <c r="MYE85" s="126"/>
      <c r="MYF85" s="126"/>
      <c r="MYG85" s="126"/>
      <c r="MYH85" s="126"/>
      <c r="MYI85" s="126"/>
      <c r="MYJ85" s="126"/>
      <c r="MYK85" s="126"/>
      <c r="MYL85" s="126"/>
      <c r="MYM85" s="126"/>
      <c r="MYN85" s="126"/>
      <c r="MYO85" s="126"/>
      <c r="MYP85" s="126"/>
      <c r="MYQ85" s="126"/>
      <c r="MYR85" s="126"/>
      <c r="MYS85" s="126"/>
      <c r="MYT85" s="126"/>
      <c r="MYU85" s="126"/>
      <c r="MYV85" s="126"/>
      <c r="MYW85" s="126"/>
      <c r="MYX85" s="126"/>
      <c r="MYY85" s="126"/>
      <c r="MYZ85" s="126"/>
      <c r="MZA85" s="126"/>
      <c r="MZB85" s="126"/>
      <c r="MZC85" s="126"/>
      <c r="MZD85" s="126"/>
      <c r="MZE85" s="126"/>
      <c r="MZF85" s="126"/>
      <c r="MZG85" s="126"/>
      <c r="MZH85" s="126"/>
      <c r="MZI85" s="126"/>
      <c r="MZJ85" s="126"/>
      <c r="MZK85" s="126"/>
      <c r="MZL85" s="126"/>
      <c r="MZM85" s="126"/>
      <c r="MZN85" s="126"/>
      <c r="MZO85" s="126"/>
      <c r="MZP85" s="126"/>
      <c r="MZQ85" s="126"/>
      <c r="MZR85" s="126"/>
      <c r="MZS85" s="126"/>
      <c r="MZT85" s="126"/>
      <c r="MZU85" s="126"/>
      <c r="MZV85" s="126"/>
      <c r="MZW85" s="126"/>
      <c r="MZX85" s="126"/>
      <c r="MZY85" s="126"/>
      <c r="MZZ85" s="126"/>
      <c r="NAA85" s="126"/>
      <c r="NAB85" s="126"/>
      <c r="NAC85" s="126"/>
      <c r="NAD85" s="126"/>
      <c r="NAE85" s="126"/>
      <c r="NAF85" s="126"/>
      <c r="NAG85" s="126"/>
      <c r="NAH85" s="126"/>
      <c r="NAI85" s="126"/>
      <c r="NAJ85" s="126"/>
      <c r="NAK85" s="126"/>
      <c r="NAL85" s="126"/>
      <c r="NAM85" s="126"/>
      <c r="NAN85" s="126"/>
      <c r="NAO85" s="126"/>
      <c r="NAP85" s="126"/>
      <c r="NAQ85" s="126"/>
      <c r="NAR85" s="126"/>
      <c r="NAS85" s="126"/>
      <c r="NAT85" s="126"/>
      <c r="NAU85" s="126"/>
      <c r="NAV85" s="126"/>
      <c r="NAW85" s="126"/>
      <c r="NAX85" s="126"/>
      <c r="NAY85" s="126"/>
      <c r="NAZ85" s="126"/>
      <c r="NBA85" s="126"/>
      <c r="NBB85" s="126"/>
      <c r="NBC85" s="126"/>
      <c r="NBD85" s="126"/>
      <c r="NBE85" s="126"/>
      <c r="NBF85" s="126"/>
      <c r="NBG85" s="126"/>
      <c r="NBH85" s="126"/>
      <c r="NBI85" s="126"/>
      <c r="NBJ85" s="126"/>
      <c r="NBK85" s="126"/>
      <c r="NBL85" s="126"/>
      <c r="NBM85" s="126"/>
      <c r="NBN85" s="126"/>
      <c r="NBO85" s="126"/>
      <c r="NBP85" s="126"/>
      <c r="NBQ85" s="126"/>
      <c r="NBR85" s="126"/>
      <c r="NBS85" s="126"/>
      <c r="NBT85" s="126"/>
      <c r="NBU85" s="126"/>
      <c r="NBV85" s="126"/>
      <c r="NBW85" s="126"/>
      <c r="NBX85" s="126"/>
      <c r="NBY85" s="126"/>
      <c r="NBZ85" s="126"/>
      <c r="NCA85" s="126"/>
      <c r="NCB85" s="126"/>
      <c r="NCC85" s="126"/>
      <c r="NCD85" s="126"/>
      <c r="NCE85" s="126"/>
      <c r="NCF85" s="126"/>
      <c r="NCG85" s="126"/>
      <c r="NCH85" s="126"/>
      <c r="NCI85" s="126"/>
      <c r="NCJ85" s="126"/>
      <c r="NCK85" s="126"/>
      <c r="NCL85" s="126"/>
      <c r="NCM85" s="126"/>
      <c r="NCN85" s="126"/>
      <c r="NCO85" s="126"/>
      <c r="NCP85" s="126"/>
      <c r="NCQ85" s="126"/>
      <c r="NCR85" s="126"/>
      <c r="NCS85" s="126"/>
      <c r="NCT85" s="126"/>
      <c r="NCU85" s="126"/>
      <c r="NCV85" s="126"/>
      <c r="NCW85" s="126"/>
      <c r="NCX85" s="126"/>
      <c r="NCY85" s="126"/>
      <c r="NCZ85" s="126"/>
      <c r="NDA85" s="126"/>
      <c r="NDB85" s="126"/>
      <c r="NDC85" s="126"/>
      <c r="NDD85" s="126"/>
      <c r="NDE85" s="126"/>
      <c r="NDF85" s="126"/>
      <c r="NDG85" s="126"/>
      <c r="NDH85" s="126"/>
      <c r="NDI85" s="126"/>
      <c r="NDJ85" s="126"/>
      <c r="NDK85" s="126"/>
      <c r="NDL85" s="126"/>
      <c r="NDM85" s="126"/>
      <c r="NDN85" s="126"/>
      <c r="NDO85" s="126"/>
      <c r="NDP85" s="126"/>
      <c r="NDQ85" s="126"/>
      <c r="NDR85" s="126"/>
      <c r="NDS85" s="126"/>
      <c r="NDT85" s="126"/>
      <c r="NDU85" s="126"/>
      <c r="NDV85" s="126"/>
      <c r="NDW85" s="126"/>
      <c r="NDX85" s="126"/>
      <c r="NDY85" s="126"/>
      <c r="NDZ85" s="126"/>
      <c r="NEA85" s="126"/>
      <c r="NEB85" s="126"/>
      <c r="NEC85" s="126"/>
      <c r="NED85" s="126"/>
      <c r="NEE85" s="126"/>
      <c r="NEF85" s="126"/>
      <c r="NEG85" s="126"/>
      <c r="NEH85" s="126"/>
      <c r="NEI85" s="126"/>
      <c r="NEJ85" s="126"/>
      <c r="NEK85" s="126"/>
      <c r="NEL85" s="126"/>
      <c r="NEM85" s="126"/>
      <c r="NEN85" s="126"/>
      <c r="NEO85" s="126"/>
      <c r="NEP85" s="126"/>
      <c r="NEQ85" s="126"/>
      <c r="NER85" s="126"/>
      <c r="NES85" s="126"/>
      <c r="NET85" s="126"/>
      <c r="NEU85" s="126"/>
      <c r="NEV85" s="126"/>
      <c r="NEW85" s="126"/>
      <c r="NEX85" s="126"/>
      <c r="NEY85" s="126"/>
      <c r="NEZ85" s="126"/>
      <c r="NFA85" s="126"/>
      <c r="NFB85" s="126"/>
      <c r="NFC85" s="126"/>
      <c r="NFD85" s="126"/>
      <c r="NFE85" s="126"/>
      <c r="NFF85" s="126"/>
      <c r="NFG85" s="126"/>
      <c r="NFH85" s="126"/>
      <c r="NFI85" s="126"/>
      <c r="NFJ85" s="126"/>
      <c r="NFK85" s="126"/>
      <c r="NFL85" s="126"/>
      <c r="NFM85" s="126"/>
      <c r="NFN85" s="126"/>
      <c r="NFO85" s="126"/>
      <c r="NFP85" s="126"/>
      <c r="NFQ85" s="126"/>
      <c r="NFR85" s="126"/>
      <c r="NFS85" s="126"/>
      <c r="NFT85" s="126"/>
      <c r="NFU85" s="126"/>
      <c r="NFV85" s="126"/>
      <c r="NFW85" s="126"/>
      <c r="NFX85" s="126"/>
      <c r="NFY85" s="126"/>
      <c r="NFZ85" s="126"/>
      <c r="NGA85" s="126"/>
      <c r="NGB85" s="126"/>
      <c r="NGC85" s="126"/>
      <c r="NGD85" s="126"/>
      <c r="NGE85" s="126"/>
      <c r="NGF85" s="126"/>
      <c r="NGG85" s="126"/>
      <c r="NGH85" s="126"/>
      <c r="NGI85" s="126"/>
      <c r="NGJ85" s="126"/>
      <c r="NGK85" s="126"/>
      <c r="NGL85" s="126"/>
      <c r="NGM85" s="126"/>
      <c r="NGN85" s="126"/>
      <c r="NGO85" s="126"/>
      <c r="NGP85" s="126"/>
      <c r="NGQ85" s="126"/>
      <c r="NGR85" s="126"/>
      <c r="NGS85" s="126"/>
      <c r="NGT85" s="126"/>
      <c r="NGU85" s="126"/>
      <c r="NGV85" s="126"/>
      <c r="NGW85" s="126"/>
      <c r="NGX85" s="126"/>
      <c r="NGY85" s="126"/>
      <c r="NGZ85" s="126"/>
      <c r="NHA85" s="126"/>
      <c r="NHB85" s="126"/>
      <c r="NHC85" s="126"/>
      <c r="NHD85" s="126"/>
      <c r="NHE85" s="126"/>
      <c r="NHF85" s="126"/>
      <c r="NHG85" s="126"/>
      <c r="NHH85" s="126"/>
      <c r="NHI85" s="126"/>
      <c r="NHJ85" s="126"/>
      <c r="NHK85" s="126"/>
      <c r="NHL85" s="126"/>
      <c r="NHM85" s="126"/>
      <c r="NHN85" s="126"/>
      <c r="NHO85" s="126"/>
      <c r="NHP85" s="126"/>
      <c r="NHQ85" s="126"/>
      <c r="NHR85" s="126"/>
      <c r="NHS85" s="126"/>
      <c r="NHT85" s="126"/>
      <c r="NHU85" s="126"/>
      <c r="NHV85" s="126"/>
      <c r="NHW85" s="126"/>
      <c r="NHX85" s="126"/>
      <c r="NHY85" s="126"/>
      <c r="NHZ85" s="126"/>
      <c r="NIA85" s="126"/>
      <c r="NIB85" s="126"/>
      <c r="NIC85" s="126"/>
      <c r="NID85" s="126"/>
      <c r="NIE85" s="126"/>
      <c r="NIF85" s="126"/>
      <c r="NIG85" s="126"/>
      <c r="NIH85" s="126"/>
      <c r="NII85" s="126"/>
      <c r="NIJ85" s="126"/>
      <c r="NIK85" s="126"/>
      <c r="NIL85" s="126"/>
      <c r="NIM85" s="126"/>
      <c r="NIN85" s="126"/>
      <c r="NIO85" s="126"/>
      <c r="NIP85" s="126"/>
      <c r="NIQ85" s="126"/>
      <c r="NIR85" s="126"/>
      <c r="NIS85" s="126"/>
      <c r="NIT85" s="126"/>
      <c r="NIU85" s="126"/>
      <c r="NIV85" s="126"/>
      <c r="NIW85" s="126"/>
      <c r="NIX85" s="126"/>
      <c r="NIY85" s="126"/>
      <c r="NIZ85" s="126"/>
      <c r="NJA85" s="126"/>
      <c r="NJB85" s="126"/>
      <c r="NJC85" s="126"/>
      <c r="NJD85" s="126"/>
      <c r="NJE85" s="126"/>
      <c r="NJF85" s="126"/>
      <c r="NJG85" s="126"/>
      <c r="NJH85" s="126"/>
      <c r="NJI85" s="126"/>
      <c r="NJJ85" s="126"/>
      <c r="NJK85" s="126"/>
      <c r="NJL85" s="126"/>
      <c r="NJM85" s="126"/>
      <c r="NJN85" s="126"/>
      <c r="NJO85" s="126"/>
      <c r="NJP85" s="126"/>
      <c r="NJQ85" s="126"/>
      <c r="NJR85" s="126"/>
      <c r="NJS85" s="126"/>
      <c r="NJT85" s="126"/>
      <c r="NJU85" s="126"/>
      <c r="NJV85" s="126"/>
      <c r="NJW85" s="126"/>
      <c r="NJX85" s="126"/>
      <c r="NJY85" s="126"/>
      <c r="NJZ85" s="126"/>
      <c r="NKA85" s="126"/>
      <c r="NKB85" s="126"/>
      <c r="NKC85" s="126"/>
      <c r="NKD85" s="126"/>
      <c r="NKE85" s="126"/>
      <c r="NKF85" s="126"/>
      <c r="NKG85" s="126"/>
      <c r="NKH85" s="126"/>
      <c r="NKI85" s="126"/>
      <c r="NKJ85" s="126"/>
      <c r="NKK85" s="126"/>
      <c r="NKL85" s="126"/>
      <c r="NKM85" s="126"/>
      <c r="NKN85" s="126"/>
      <c r="NKO85" s="126"/>
      <c r="NKP85" s="126"/>
      <c r="NKQ85" s="126"/>
      <c r="NKR85" s="126"/>
      <c r="NKS85" s="126"/>
      <c r="NKT85" s="126"/>
      <c r="NKU85" s="126"/>
      <c r="NKV85" s="126"/>
      <c r="NKW85" s="126"/>
      <c r="NKX85" s="126"/>
      <c r="NKY85" s="126"/>
      <c r="NKZ85" s="126"/>
      <c r="NLA85" s="126"/>
      <c r="NLB85" s="126"/>
      <c r="NLC85" s="126"/>
      <c r="NLD85" s="126"/>
      <c r="NLE85" s="126"/>
      <c r="NLF85" s="126"/>
      <c r="NLG85" s="126"/>
      <c r="NLH85" s="126"/>
      <c r="NLI85" s="126"/>
      <c r="NLJ85" s="126"/>
      <c r="NLK85" s="126"/>
      <c r="NLL85" s="126"/>
      <c r="NLM85" s="126"/>
      <c r="NLN85" s="126"/>
      <c r="NLO85" s="126"/>
      <c r="NLP85" s="126"/>
      <c r="NLQ85" s="126"/>
      <c r="NLR85" s="126"/>
      <c r="NLS85" s="126"/>
      <c r="NLT85" s="126"/>
      <c r="NLU85" s="126"/>
      <c r="NLV85" s="126"/>
      <c r="NLW85" s="126"/>
      <c r="NLX85" s="126"/>
      <c r="NLY85" s="126"/>
      <c r="NLZ85" s="126"/>
      <c r="NMA85" s="126"/>
      <c r="NMB85" s="126"/>
      <c r="NMC85" s="126"/>
      <c r="NMD85" s="126"/>
      <c r="NME85" s="126"/>
      <c r="NMF85" s="126"/>
      <c r="NMG85" s="126"/>
      <c r="NMH85" s="126"/>
      <c r="NMI85" s="126"/>
      <c r="NMJ85" s="126"/>
      <c r="NMK85" s="126"/>
      <c r="NML85" s="126"/>
      <c r="NMM85" s="126"/>
      <c r="NMN85" s="126"/>
      <c r="NMO85" s="126"/>
      <c r="NMP85" s="126"/>
      <c r="NMQ85" s="126"/>
      <c r="NMR85" s="126"/>
      <c r="NMS85" s="126"/>
      <c r="NMT85" s="126"/>
      <c r="NMU85" s="126"/>
      <c r="NMV85" s="126"/>
      <c r="NMW85" s="126"/>
      <c r="NMX85" s="126"/>
      <c r="NMY85" s="126"/>
      <c r="NMZ85" s="126"/>
      <c r="NNA85" s="126"/>
      <c r="NNB85" s="126"/>
      <c r="NNC85" s="126"/>
      <c r="NND85" s="126"/>
      <c r="NNE85" s="126"/>
      <c r="NNF85" s="126"/>
      <c r="NNG85" s="126"/>
      <c r="NNH85" s="126"/>
      <c r="NNI85" s="126"/>
      <c r="NNJ85" s="126"/>
      <c r="NNK85" s="126"/>
      <c r="NNL85" s="126"/>
      <c r="NNM85" s="126"/>
      <c r="NNN85" s="126"/>
      <c r="NNO85" s="126"/>
      <c r="NNP85" s="126"/>
      <c r="NNQ85" s="126"/>
      <c r="NNR85" s="126"/>
      <c r="NNS85" s="126"/>
      <c r="NNT85" s="126"/>
      <c r="NNU85" s="126"/>
      <c r="NNV85" s="126"/>
      <c r="NNW85" s="126"/>
      <c r="NNX85" s="126"/>
      <c r="NNY85" s="126"/>
      <c r="NNZ85" s="126"/>
      <c r="NOA85" s="126"/>
      <c r="NOB85" s="126"/>
      <c r="NOC85" s="126"/>
      <c r="NOD85" s="126"/>
      <c r="NOE85" s="126"/>
      <c r="NOF85" s="126"/>
      <c r="NOG85" s="126"/>
      <c r="NOH85" s="126"/>
      <c r="NOI85" s="126"/>
      <c r="NOJ85" s="126"/>
      <c r="NOK85" s="126"/>
      <c r="NOL85" s="126"/>
      <c r="NOM85" s="126"/>
      <c r="NON85" s="126"/>
      <c r="NOO85" s="126"/>
      <c r="NOP85" s="126"/>
      <c r="NOQ85" s="126"/>
      <c r="NOR85" s="126"/>
      <c r="NOS85" s="126"/>
      <c r="NOT85" s="126"/>
      <c r="NOU85" s="126"/>
      <c r="NOV85" s="126"/>
      <c r="NOW85" s="126"/>
      <c r="NOX85" s="126"/>
      <c r="NOY85" s="126"/>
      <c r="NOZ85" s="126"/>
      <c r="NPA85" s="126"/>
      <c r="NPB85" s="126"/>
      <c r="NPC85" s="126"/>
      <c r="NPD85" s="126"/>
      <c r="NPE85" s="126"/>
      <c r="NPF85" s="126"/>
      <c r="NPG85" s="126"/>
      <c r="NPH85" s="126"/>
      <c r="NPI85" s="126"/>
      <c r="NPJ85" s="126"/>
      <c r="NPK85" s="126"/>
      <c r="NPL85" s="126"/>
      <c r="NPM85" s="126"/>
      <c r="NPN85" s="126"/>
      <c r="NPO85" s="126"/>
      <c r="NPP85" s="126"/>
      <c r="NPQ85" s="126"/>
      <c r="NPR85" s="126"/>
      <c r="NPS85" s="126"/>
      <c r="NPT85" s="126"/>
      <c r="NPU85" s="126"/>
      <c r="NPV85" s="126"/>
      <c r="NPW85" s="126"/>
      <c r="NPX85" s="126"/>
      <c r="NPY85" s="126"/>
      <c r="NPZ85" s="126"/>
      <c r="NQA85" s="126"/>
      <c r="NQB85" s="126"/>
      <c r="NQC85" s="126"/>
      <c r="NQD85" s="126"/>
      <c r="NQE85" s="126"/>
      <c r="NQF85" s="126"/>
      <c r="NQG85" s="126"/>
      <c r="NQH85" s="126"/>
      <c r="NQI85" s="126"/>
      <c r="NQJ85" s="126"/>
      <c r="NQK85" s="126"/>
      <c r="NQL85" s="126"/>
      <c r="NQM85" s="126"/>
      <c r="NQN85" s="126"/>
      <c r="NQO85" s="126"/>
      <c r="NQP85" s="126"/>
      <c r="NQQ85" s="126"/>
      <c r="NQR85" s="126"/>
      <c r="NQS85" s="126"/>
      <c r="NQT85" s="126"/>
      <c r="NQU85" s="126"/>
      <c r="NQV85" s="126"/>
      <c r="NQW85" s="126"/>
      <c r="NQX85" s="126"/>
      <c r="NQY85" s="126"/>
      <c r="NQZ85" s="126"/>
      <c r="NRA85" s="126"/>
      <c r="NRB85" s="126"/>
      <c r="NRC85" s="126"/>
      <c r="NRD85" s="126"/>
      <c r="NRE85" s="126"/>
      <c r="NRF85" s="126"/>
      <c r="NRG85" s="126"/>
      <c r="NRH85" s="126"/>
      <c r="NRI85" s="126"/>
      <c r="NRJ85" s="126"/>
      <c r="NRK85" s="126"/>
      <c r="NRL85" s="126"/>
      <c r="NRM85" s="126"/>
      <c r="NRN85" s="126"/>
      <c r="NRO85" s="126"/>
      <c r="NRP85" s="126"/>
      <c r="NRQ85" s="126"/>
      <c r="NRR85" s="126"/>
      <c r="NRS85" s="126"/>
      <c r="NRT85" s="126"/>
      <c r="NRU85" s="126"/>
      <c r="NRV85" s="126"/>
      <c r="NRW85" s="126"/>
      <c r="NRX85" s="126"/>
      <c r="NRY85" s="126"/>
      <c r="NRZ85" s="126"/>
      <c r="NSA85" s="126"/>
      <c r="NSB85" s="126"/>
      <c r="NSC85" s="126"/>
      <c r="NSD85" s="126"/>
      <c r="NSE85" s="126"/>
      <c r="NSF85" s="126"/>
      <c r="NSG85" s="126"/>
      <c r="NSH85" s="126"/>
      <c r="NSI85" s="126"/>
      <c r="NSJ85" s="126"/>
      <c r="NSK85" s="126"/>
      <c r="NSL85" s="126"/>
      <c r="NSM85" s="126"/>
      <c r="NSN85" s="126"/>
      <c r="NSO85" s="126"/>
      <c r="NSP85" s="126"/>
      <c r="NSQ85" s="126"/>
      <c r="NSR85" s="126"/>
      <c r="NSS85" s="126"/>
      <c r="NST85" s="126"/>
      <c r="NSU85" s="126"/>
      <c r="NSV85" s="126"/>
      <c r="NSW85" s="126"/>
      <c r="NSX85" s="126"/>
      <c r="NSY85" s="126"/>
      <c r="NSZ85" s="126"/>
      <c r="NTA85" s="126"/>
      <c r="NTB85" s="126"/>
      <c r="NTC85" s="126"/>
      <c r="NTD85" s="126"/>
      <c r="NTE85" s="126"/>
      <c r="NTF85" s="126"/>
      <c r="NTG85" s="126"/>
      <c r="NTH85" s="126"/>
      <c r="NTI85" s="126"/>
      <c r="NTJ85" s="126"/>
      <c r="NTK85" s="126"/>
      <c r="NTL85" s="126"/>
      <c r="NTM85" s="126"/>
      <c r="NTN85" s="126"/>
      <c r="NTO85" s="126"/>
      <c r="NTP85" s="126"/>
      <c r="NTQ85" s="126"/>
      <c r="NTR85" s="126"/>
      <c r="NTS85" s="126"/>
      <c r="NTT85" s="126"/>
      <c r="NTU85" s="126"/>
      <c r="NTV85" s="126"/>
      <c r="NTW85" s="126"/>
      <c r="NTX85" s="126"/>
      <c r="NTY85" s="126"/>
      <c r="NTZ85" s="126"/>
      <c r="NUA85" s="126"/>
      <c r="NUB85" s="126"/>
      <c r="NUC85" s="126"/>
      <c r="NUD85" s="126"/>
      <c r="NUE85" s="126"/>
      <c r="NUF85" s="126"/>
      <c r="NUG85" s="126"/>
      <c r="NUH85" s="126"/>
      <c r="NUI85" s="126"/>
      <c r="NUJ85" s="126"/>
      <c r="NUK85" s="126"/>
      <c r="NUL85" s="126"/>
      <c r="NUM85" s="126"/>
      <c r="NUN85" s="126"/>
      <c r="NUO85" s="126"/>
      <c r="NUP85" s="126"/>
      <c r="NUQ85" s="126"/>
      <c r="NUR85" s="126"/>
      <c r="NUS85" s="126"/>
      <c r="NUT85" s="126"/>
      <c r="NUU85" s="126"/>
      <c r="NUV85" s="126"/>
      <c r="NUW85" s="126"/>
      <c r="NUX85" s="126"/>
      <c r="NUY85" s="126"/>
      <c r="NUZ85" s="126"/>
      <c r="NVA85" s="126"/>
      <c r="NVB85" s="126"/>
      <c r="NVC85" s="126"/>
      <c r="NVD85" s="126"/>
      <c r="NVE85" s="126"/>
      <c r="NVF85" s="126"/>
      <c r="NVG85" s="126"/>
      <c r="NVH85" s="126"/>
      <c r="NVI85" s="126"/>
      <c r="NVJ85" s="126"/>
      <c r="NVK85" s="126"/>
      <c r="NVL85" s="126"/>
      <c r="NVM85" s="126"/>
      <c r="NVN85" s="126"/>
      <c r="NVO85" s="126"/>
      <c r="NVP85" s="126"/>
      <c r="NVQ85" s="126"/>
      <c r="NVR85" s="126"/>
      <c r="NVS85" s="126"/>
      <c r="NVT85" s="126"/>
      <c r="NVU85" s="126"/>
      <c r="NVV85" s="126"/>
      <c r="NVW85" s="126"/>
      <c r="NVX85" s="126"/>
      <c r="NVY85" s="126"/>
      <c r="NVZ85" s="126"/>
      <c r="NWA85" s="126"/>
      <c r="NWB85" s="126"/>
      <c r="NWC85" s="126"/>
      <c r="NWD85" s="126"/>
      <c r="NWE85" s="126"/>
      <c r="NWF85" s="126"/>
      <c r="NWG85" s="126"/>
      <c r="NWH85" s="126"/>
      <c r="NWI85" s="126"/>
      <c r="NWJ85" s="126"/>
      <c r="NWK85" s="126"/>
      <c r="NWL85" s="126"/>
      <c r="NWM85" s="126"/>
      <c r="NWN85" s="126"/>
      <c r="NWO85" s="126"/>
      <c r="NWP85" s="126"/>
      <c r="NWQ85" s="126"/>
      <c r="NWR85" s="126"/>
      <c r="NWS85" s="126"/>
      <c r="NWT85" s="126"/>
      <c r="NWU85" s="126"/>
      <c r="NWV85" s="126"/>
      <c r="NWW85" s="126"/>
      <c r="NWX85" s="126"/>
      <c r="NWY85" s="126"/>
      <c r="NWZ85" s="126"/>
      <c r="NXA85" s="126"/>
      <c r="NXB85" s="126"/>
      <c r="NXC85" s="126"/>
      <c r="NXD85" s="126"/>
      <c r="NXE85" s="126"/>
      <c r="NXF85" s="126"/>
      <c r="NXG85" s="126"/>
      <c r="NXH85" s="126"/>
      <c r="NXI85" s="126"/>
      <c r="NXJ85" s="126"/>
      <c r="NXK85" s="126"/>
      <c r="NXL85" s="126"/>
      <c r="NXM85" s="126"/>
      <c r="NXN85" s="126"/>
      <c r="NXO85" s="126"/>
      <c r="NXP85" s="126"/>
      <c r="NXQ85" s="126"/>
      <c r="NXR85" s="126"/>
      <c r="NXS85" s="126"/>
      <c r="NXT85" s="126"/>
      <c r="NXU85" s="126"/>
      <c r="NXV85" s="126"/>
      <c r="NXW85" s="126"/>
      <c r="NXX85" s="126"/>
      <c r="NXY85" s="126"/>
      <c r="NXZ85" s="126"/>
      <c r="NYA85" s="126"/>
      <c r="NYB85" s="126"/>
      <c r="NYC85" s="126"/>
      <c r="NYD85" s="126"/>
      <c r="NYE85" s="126"/>
      <c r="NYF85" s="126"/>
      <c r="NYG85" s="126"/>
      <c r="NYH85" s="126"/>
      <c r="NYI85" s="126"/>
      <c r="NYJ85" s="126"/>
      <c r="NYK85" s="126"/>
      <c r="NYL85" s="126"/>
      <c r="NYM85" s="126"/>
      <c r="NYN85" s="126"/>
      <c r="NYO85" s="126"/>
      <c r="NYP85" s="126"/>
      <c r="NYQ85" s="126"/>
      <c r="NYR85" s="126"/>
      <c r="NYS85" s="126"/>
      <c r="NYT85" s="126"/>
      <c r="NYU85" s="126"/>
      <c r="NYV85" s="126"/>
      <c r="NYW85" s="126"/>
      <c r="NYX85" s="126"/>
      <c r="NYY85" s="126"/>
      <c r="NYZ85" s="126"/>
      <c r="NZA85" s="126"/>
      <c r="NZB85" s="126"/>
      <c r="NZC85" s="126"/>
      <c r="NZD85" s="126"/>
      <c r="NZE85" s="126"/>
      <c r="NZF85" s="126"/>
      <c r="NZG85" s="126"/>
      <c r="NZH85" s="126"/>
      <c r="NZI85" s="126"/>
      <c r="NZJ85" s="126"/>
      <c r="NZK85" s="126"/>
      <c r="NZL85" s="126"/>
      <c r="NZM85" s="126"/>
      <c r="NZN85" s="126"/>
      <c r="NZO85" s="126"/>
      <c r="NZP85" s="126"/>
      <c r="NZQ85" s="126"/>
      <c r="NZR85" s="126"/>
      <c r="NZS85" s="126"/>
      <c r="NZT85" s="126"/>
      <c r="NZU85" s="126"/>
      <c r="NZV85" s="126"/>
      <c r="NZW85" s="126"/>
      <c r="NZX85" s="126"/>
      <c r="NZY85" s="126"/>
      <c r="NZZ85" s="126"/>
      <c r="OAA85" s="126"/>
      <c r="OAB85" s="126"/>
      <c r="OAC85" s="126"/>
      <c r="OAD85" s="126"/>
      <c r="OAE85" s="126"/>
      <c r="OAF85" s="126"/>
      <c r="OAG85" s="126"/>
      <c r="OAH85" s="126"/>
      <c r="OAI85" s="126"/>
      <c r="OAJ85" s="126"/>
      <c r="OAK85" s="126"/>
      <c r="OAL85" s="126"/>
      <c r="OAM85" s="126"/>
      <c r="OAN85" s="126"/>
      <c r="OAO85" s="126"/>
      <c r="OAP85" s="126"/>
      <c r="OAQ85" s="126"/>
      <c r="OAR85" s="126"/>
      <c r="OAS85" s="126"/>
      <c r="OAT85" s="126"/>
      <c r="OAU85" s="126"/>
      <c r="OAV85" s="126"/>
      <c r="OAW85" s="126"/>
      <c r="OAX85" s="126"/>
      <c r="OAY85" s="126"/>
      <c r="OAZ85" s="126"/>
      <c r="OBA85" s="126"/>
      <c r="OBB85" s="126"/>
      <c r="OBC85" s="126"/>
      <c r="OBD85" s="126"/>
      <c r="OBE85" s="126"/>
      <c r="OBF85" s="126"/>
      <c r="OBG85" s="126"/>
      <c r="OBH85" s="126"/>
      <c r="OBI85" s="126"/>
      <c r="OBJ85" s="126"/>
      <c r="OBK85" s="126"/>
      <c r="OBL85" s="126"/>
      <c r="OBM85" s="126"/>
      <c r="OBN85" s="126"/>
      <c r="OBO85" s="126"/>
      <c r="OBP85" s="126"/>
      <c r="OBQ85" s="126"/>
      <c r="OBR85" s="126"/>
      <c r="OBS85" s="126"/>
      <c r="OBT85" s="126"/>
      <c r="OBU85" s="126"/>
      <c r="OBV85" s="126"/>
      <c r="OBW85" s="126"/>
      <c r="OBX85" s="126"/>
      <c r="OBY85" s="126"/>
      <c r="OBZ85" s="126"/>
      <c r="OCA85" s="126"/>
      <c r="OCB85" s="126"/>
      <c r="OCC85" s="126"/>
      <c r="OCD85" s="126"/>
      <c r="OCE85" s="126"/>
      <c r="OCF85" s="126"/>
      <c r="OCG85" s="126"/>
      <c r="OCH85" s="126"/>
      <c r="OCI85" s="126"/>
      <c r="OCJ85" s="126"/>
      <c r="OCK85" s="126"/>
      <c r="OCL85" s="126"/>
      <c r="OCM85" s="126"/>
      <c r="OCN85" s="126"/>
      <c r="OCO85" s="126"/>
      <c r="OCP85" s="126"/>
      <c r="OCQ85" s="126"/>
      <c r="OCR85" s="126"/>
      <c r="OCS85" s="126"/>
      <c r="OCT85" s="126"/>
      <c r="OCU85" s="126"/>
      <c r="OCV85" s="126"/>
      <c r="OCW85" s="126"/>
      <c r="OCX85" s="126"/>
      <c r="OCY85" s="126"/>
      <c r="OCZ85" s="126"/>
      <c r="ODA85" s="126"/>
      <c r="ODB85" s="126"/>
      <c r="ODC85" s="126"/>
      <c r="ODD85" s="126"/>
      <c r="ODE85" s="126"/>
      <c r="ODF85" s="126"/>
      <c r="ODG85" s="126"/>
      <c r="ODH85" s="126"/>
      <c r="ODI85" s="126"/>
      <c r="ODJ85" s="126"/>
      <c r="ODK85" s="126"/>
      <c r="ODL85" s="126"/>
      <c r="ODM85" s="126"/>
      <c r="ODN85" s="126"/>
      <c r="ODO85" s="126"/>
      <c r="ODP85" s="126"/>
      <c r="ODQ85" s="126"/>
      <c r="ODR85" s="126"/>
      <c r="ODS85" s="126"/>
      <c r="ODT85" s="126"/>
      <c r="ODU85" s="126"/>
      <c r="ODV85" s="126"/>
      <c r="ODW85" s="126"/>
      <c r="ODX85" s="126"/>
      <c r="ODY85" s="126"/>
      <c r="ODZ85" s="126"/>
      <c r="OEA85" s="126"/>
      <c r="OEB85" s="126"/>
      <c r="OEC85" s="126"/>
      <c r="OED85" s="126"/>
      <c r="OEE85" s="126"/>
      <c r="OEF85" s="126"/>
      <c r="OEG85" s="126"/>
      <c r="OEH85" s="126"/>
      <c r="OEI85" s="126"/>
      <c r="OEJ85" s="126"/>
      <c r="OEK85" s="126"/>
      <c r="OEL85" s="126"/>
      <c r="OEM85" s="126"/>
      <c r="OEN85" s="126"/>
      <c r="OEO85" s="126"/>
      <c r="OEP85" s="126"/>
      <c r="OEQ85" s="126"/>
      <c r="OER85" s="126"/>
      <c r="OES85" s="126"/>
      <c r="OET85" s="126"/>
      <c r="OEU85" s="126"/>
      <c r="OEV85" s="126"/>
      <c r="OEW85" s="126"/>
      <c r="OEX85" s="126"/>
      <c r="OEY85" s="126"/>
      <c r="OEZ85" s="126"/>
      <c r="OFA85" s="126"/>
      <c r="OFB85" s="126"/>
      <c r="OFC85" s="126"/>
      <c r="OFD85" s="126"/>
      <c r="OFE85" s="126"/>
      <c r="OFF85" s="126"/>
      <c r="OFG85" s="126"/>
      <c r="OFH85" s="126"/>
      <c r="OFI85" s="126"/>
      <c r="OFJ85" s="126"/>
      <c r="OFK85" s="126"/>
      <c r="OFL85" s="126"/>
      <c r="OFM85" s="126"/>
      <c r="OFN85" s="126"/>
      <c r="OFO85" s="126"/>
      <c r="OFP85" s="126"/>
      <c r="OFQ85" s="126"/>
      <c r="OFR85" s="126"/>
      <c r="OFS85" s="126"/>
      <c r="OFT85" s="126"/>
      <c r="OFU85" s="126"/>
      <c r="OFV85" s="126"/>
      <c r="OFW85" s="126"/>
      <c r="OFX85" s="126"/>
      <c r="OFY85" s="126"/>
      <c r="OFZ85" s="126"/>
      <c r="OGA85" s="126"/>
      <c r="OGB85" s="126"/>
      <c r="OGC85" s="126"/>
      <c r="OGD85" s="126"/>
      <c r="OGE85" s="126"/>
      <c r="OGF85" s="126"/>
      <c r="OGG85" s="126"/>
      <c r="OGH85" s="126"/>
      <c r="OGI85" s="126"/>
      <c r="OGJ85" s="126"/>
      <c r="OGK85" s="126"/>
      <c r="OGL85" s="126"/>
      <c r="OGM85" s="126"/>
      <c r="OGN85" s="126"/>
      <c r="OGO85" s="126"/>
      <c r="OGP85" s="126"/>
      <c r="OGQ85" s="126"/>
      <c r="OGR85" s="126"/>
      <c r="OGS85" s="126"/>
      <c r="OGT85" s="126"/>
      <c r="OGU85" s="126"/>
      <c r="OGV85" s="126"/>
      <c r="OGW85" s="126"/>
      <c r="OGX85" s="126"/>
      <c r="OGY85" s="126"/>
      <c r="OGZ85" s="126"/>
      <c r="OHA85" s="126"/>
      <c r="OHB85" s="126"/>
      <c r="OHC85" s="126"/>
      <c r="OHD85" s="126"/>
      <c r="OHE85" s="126"/>
      <c r="OHF85" s="126"/>
      <c r="OHG85" s="126"/>
      <c r="OHH85" s="126"/>
      <c r="OHI85" s="126"/>
      <c r="OHJ85" s="126"/>
      <c r="OHK85" s="126"/>
      <c r="OHL85" s="126"/>
      <c r="OHM85" s="126"/>
      <c r="OHN85" s="126"/>
      <c r="OHO85" s="126"/>
      <c r="OHP85" s="126"/>
      <c r="OHQ85" s="126"/>
      <c r="OHR85" s="126"/>
      <c r="OHS85" s="126"/>
      <c r="OHT85" s="126"/>
      <c r="OHU85" s="126"/>
      <c r="OHV85" s="126"/>
      <c r="OHW85" s="126"/>
      <c r="OHX85" s="126"/>
      <c r="OHY85" s="126"/>
      <c r="OHZ85" s="126"/>
      <c r="OIA85" s="126"/>
      <c r="OIB85" s="126"/>
      <c r="OIC85" s="126"/>
      <c r="OID85" s="126"/>
      <c r="OIE85" s="126"/>
      <c r="OIF85" s="126"/>
      <c r="OIG85" s="126"/>
      <c r="OIH85" s="126"/>
      <c r="OII85" s="126"/>
      <c r="OIJ85" s="126"/>
      <c r="OIK85" s="126"/>
      <c r="OIL85" s="126"/>
      <c r="OIM85" s="126"/>
      <c r="OIN85" s="126"/>
      <c r="OIO85" s="126"/>
      <c r="OIP85" s="126"/>
      <c r="OIQ85" s="126"/>
      <c r="OIR85" s="126"/>
      <c r="OIS85" s="126"/>
      <c r="OIT85" s="126"/>
      <c r="OIU85" s="126"/>
      <c r="OIV85" s="126"/>
      <c r="OIW85" s="126"/>
      <c r="OIX85" s="126"/>
      <c r="OIY85" s="126"/>
      <c r="OIZ85" s="126"/>
      <c r="OJA85" s="126"/>
      <c r="OJB85" s="126"/>
      <c r="OJC85" s="126"/>
      <c r="OJD85" s="126"/>
      <c r="OJE85" s="126"/>
      <c r="OJF85" s="126"/>
      <c r="OJG85" s="126"/>
      <c r="OJH85" s="126"/>
      <c r="OJI85" s="126"/>
      <c r="OJJ85" s="126"/>
      <c r="OJK85" s="126"/>
      <c r="OJL85" s="126"/>
      <c r="OJM85" s="126"/>
      <c r="OJN85" s="126"/>
      <c r="OJO85" s="126"/>
      <c r="OJP85" s="126"/>
      <c r="OJQ85" s="126"/>
      <c r="OJR85" s="126"/>
      <c r="OJS85" s="126"/>
      <c r="OJT85" s="126"/>
      <c r="OJU85" s="126"/>
      <c r="OJV85" s="126"/>
      <c r="OJW85" s="126"/>
      <c r="OJX85" s="126"/>
      <c r="OJY85" s="126"/>
      <c r="OJZ85" s="126"/>
      <c r="OKA85" s="126"/>
      <c r="OKB85" s="126"/>
      <c r="OKC85" s="126"/>
      <c r="OKD85" s="126"/>
      <c r="OKE85" s="126"/>
      <c r="OKF85" s="126"/>
      <c r="OKG85" s="126"/>
      <c r="OKH85" s="126"/>
      <c r="OKI85" s="126"/>
      <c r="OKJ85" s="126"/>
      <c r="OKK85" s="126"/>
      <c r="OKL85" s="126"/>
      <c r="OKM85" s="126"/>
      <c r="OKN85" s="126"/>
      <c r="OKO85" s="126"/>
      <c r="OKP85" s="126"/>
      <c r="OKQ85" s="126"/>
      <c r="OKR85" s="126"/>
      <c r="OKS85" s="126"/>
      <c r="OKT85" s="126"/>
      <c r="OKU85" s="126"/>
      <c r="OKV85" s="126"/>
      <c r="OKW85" s="126"/>
      <c r="OKX85" s="126"/>
      <c r="OKY85" s="126"/>
      <c r="OKZ85" s="126"/>
      <c r="OLA85" s="126"/>
      <c r="OLB85" s="126"/>
      <c r="OLC85" s="126"/>
      <c r="OLD85" s="126"/>
      <c r="OLE85" s="126"/>
      <c r="OLF85" s="126"/>
      <c r="OLG85" s="126"/>
      <c r="OLH85" s="126"/>
      <c r="OLI85" s="126"/>
      <c r="OLJ85" s="126"/>
      <c r="OLK85" s="126"/>
      <c r="OLL85" s="126"/>
      <c r="OLM85" s="126"/>
      <c r="OLN85" s="126"/>
      <c r="OLO85" s="126"/>
      <c r="OLP85" s="126"/>
      <c r="OLQ85" s="126"/>
      <c r="OLR85" s="126"/>
      <c r="OLS85" s="126"/>
      <c r="OLT85" s="126"/>
      <c r="OLU85" s="126"/>
      <c r="OLV85" s="126"/>
      <c r="OLW85" s="126"/>
      <c r="OLX85" s="126"/>
      <c r="OLY85" s="126"/>
      <c r="OLZ85" s="126"/>
      <c r="OMA85" s="126"/>
      <c r="OMB85" s="126"/>
      <c r="OMC85" s="126"/>
      <c r="OMD85" s="126"/>
      <c r="OME85" s="126"/>
      <c r="OMF85" s="126"/>
      <c r="OMG85" s="126"/>
      <c r="OMH85" s="126"/>
      <c r="OMI85" s="126"/>
      <c r="OMJ85" s="126"/>
      <c r="OMK85" s="126"/>
      <c r="OML85" s="126"/>
      <c r="OMM85" s="126"/>
      <c r="OMN85" s="126"/>
      <c r="OMO85" s="126"/>
      <c r="OMP85" s="126"/>
      <c r="OMQ85" s="126"/>
      <c r="OMR85" s="126"/>
      <c r="OMS85" s="126"/>
      <c r="OMT85" s="126"/>
      <c r="OMU85" s="126"/>
      <c r="OMV85" s="126"/>
      <c r="OMW85" s="126"/>
      <c r="OMX85" s="126"/>
      <c r="OMY85" s="126"/>
      <c r="OMZ85" s="126"/>
      <c r="ONA85" s="126"/>
      <c r="ONB85" s="126"/>
      <c r="ONC85" s="126"/>
      <c r="OND85" s="126"/>
      <c r="ONE85" s="126"/>
      <c r="ONF85" s="126"/>
      <c r="ONG85" s="126"/>
      <c r="ONH85" s="126"/>
      <c r="ONI85" s="126"/>
      <c r="ONJ85" s="126"/>
      <c r="ONK85" s="126"/>
      <c r="ONL85" s="126"/>
      <c r="ONM85" s="126"/>
      <c r="ONN85" s="126"/>
      <c r="ONO85" s="126"/>
      <c r="ONP85" s="126"/>
      <c r="ONQ85" s="126"/>
      <c r="ONR85" s="126"/>
      <c r="ONS85" s="126"/>
      <c r="ONT85" s="126"/>
      <c r="ONU85" s="126"/>
      <c r="ONV85" s="126"/>
      <c r="ONW85" s="126"/>
      <c r="ONX85" s="126"/>
      <c r="ONY85" s="126"/>
      <c r="ONZ85" s="126"/>
      <c r="OOA85" s="126"/>
      <c r="OOB85" s="126"/>
      <c r="OOC85" s="126"/>
      <c r="OOD85" s="126"/>
      <c r="OOE85" s="126"/>
      <c r="OOF85" s="126"/>
      <c r="OOG85" s="126"/>
      <c r="OOH85" s="126"/>
      <c r="OOI85" s="126"/>
      <c r="OOJ85" s="126"/>
      <c r="OOK85" s="126"/>
      <c r="OOL85" s="126"/>
      <c r="OOM85" s="126"/>
      <c r="OON85" s="126"/>
      <c r="OOO85" s="126"/>
      <c r="OOP85" s="126"/>
      <c r="OOQ85" s="126"/>
      <c r="OOR85" s="126"/>
      <c r="OOS85" s="126"/>
      <c r="OOT85" s="126"/>
      <c r="OOU85" s="126"/>
      <c r="OOV85" s="126"/>
      <c r="OOW85" s="126"/>
      <c r="OOX85" s="126"/>
      <c r="OOY85" s="126"/>
      <c r="OOZ85" s="126"/>
      <c r="OPA85" s="126"/>
      <c r="OPB85" s="126"/>
      <c r="OPC85" s="126"/>
      <c r="OPD85" s="126"/>
      <c r="OPE85" s="126"/>
      <c r="OPF85" s="126"/>
      <c r="OPG85" s="126"/>
      <c r="OPH85" s="126"/>
      <c r="OPI85" s="126"/>
      <c r="OPJ85" s="126"/>
      <c r="OPK85" s="126"/>
      <c r="OPL85" s="126"/>
      <c r="OPM85" s="126"/>
      <c r="OPN85" s="126"/>
      <c r="OPO85" s="126"/>
      <c r="OPP85" s="126"/>
      <c r="OPQ85" s="126"/>
      <c r="OPR85" s="126"/>
      <c r="OPS85" s="126"/>
      <c r="OPT85" s="126"/>
      <c r="OPU85" s="126"/>
      <c r="OPV85" s="126"/>
      <c r="OPW85" s="126"/>
      <c r="OPX85" s="126"/>
      <c r="OPY85" s="126"/>
      <c r="OPZ85" s="126"/>
      <c r="OQA85" s="126"/>
      <c r="OQB85" s="126"/>
      <c r="OQC85" s="126"/>
      <c r="OQD85" s="126"/>
      <c r="OQE85" s="126"/>
      <c r="OQF85" s="126"/>
      <c r="OQG85" s="126"/>
      <c r="OQH85" s="126"/>
      <c r="OQI85" s="126"/>
      <c r="OQJ85" s="126"/>
      <c r="OQK85" s="126"/>
      <c r="OQL85" s="126"/>
      <c r="OQM85" s="126"/>
      <c r="OQN85" s="126"/>
      <c r="OQO85" s="126"/>
      <c r="OQP85" s="126"/>
      <c r="OQQ85" s="126"/>
      <c r="OQR85" s="126"/>
      <c r="OQS85" s="126"/>
      <c r="OQT85" s="126"/>
      <c r="OQU85" s="126"/>
      <c r="OQV85" s="126"/>
      <c r="OQW85" s="126"/>
      <c r="OQX85" s="126"/>
      <c r="OQY85" s="126"/>
      <c r="OQZ85" s="126"/>
      <c r="ORA85" s="126"/>
      <c r="ORB85" s="126"/>
      <c r="ORC85" s="126"/>
      <c r="ORD85" s="126"/>
      <c r="ORE85" s="126"/>
      <c r="ORF85" s="126"/>
      <c r="ORG85" s="126"/>
      <c r="ORH85" s="126"/>
      <c r="ORI85" s="126"/>
      <c r="ORJ85" s="126"/>
      <c r="ORK85" s="126"/>
      <c r="ORL85" s="126"/>
      <c r="ORM85" s="126"/>
      <c r="ORN85" s="126"/>
      <c r="ORO85" s="126"/>
      <c r="ORP85" s="126"/>
      <c r="ORQ85" s="126"/>
      <c r="ORR85" s="126"/>
      <c r="ORS85" s="126"/>
      <c r="ORT85" s="126"/>
      <c r="ORU85" s="126"/>
      <c r="ORV85" s="126"/>
      <c r="ORW85" s="126"/>
      <c r="ORX85" s="126"/>
      <c r="ORY85" s="126"/>
      <c r="ORZ85" s="126"/>
      <c r="OSA85" s="126"/>
      <c r="OSB85" s="126"/>
      <c r="OSC85" s="126"/>
      <c r="OSD85" s="126"/>
      <c r="OSE85" s="126"/>
      <c r="OSF85" s="126"/>
      <c r="OSG85" s="126"/>
      <c r="OSH85" s="126"/>
      <c r="OSI85" s="126"/>
      <c r="OSJ85" s="126"/>
      <c r="OSK85" s="126"/>
      <c r="OSL85" s="126"/>
      <c r="OSM85" s="126"/>
      <c r="OSN85" s="126"/>
      <c r="OSO85" s="126"/>
      <c r="OSP85" s="126"/>
      <c r="OSQ85" s="126"/>
      <c r="OSR85" s="126"/>
      <c r="OSS85" s="126"/>
      <c r="OST85" s="126"/>
      <c r="OSU85" s="126"/>
      <c r="OSV85" s="126"/>
      <c r="OSW85" s="126"/>
      <c r="OSX85" s="126"/>
      <c r="OSY85" s="126"/>
      <c r="OSZ85" s="126"/>
      <c r="OTA85" s="126"/>
      <c r="OTB85" s="126"/>
      <c r="OTC85" s="126"/>
      <c r="OTD85" s="126"/>
      <c r="OTE85" s="126"/>
      <c r="OTF85" s="126"/>
      <c r="OTG85" s="126"/>
      <c r="OTH85" s="126"/>
      <c r="OTI85" s="126"/>
      <c r="OTJ85" s="126"/>
      <c r="OTK85" s="126"/>
      <c r="OTL85" s="126"/>
      <c r="OTM85" s="126"/>
      <c r="OTN85" s="126"/>
      <c r="OTO85" s="126"/>
      <c r="OTP85" s="126"/>
      <c r="OTQ85" s="126"/>
      <c r="OTR85" s="126"/>
      <c r="OTS85" s="126"/>
      <c r="OTT85" s="126"/>
      <c r="OTU85" s="126"/>
      <c r="OTV85" s="126"/>
      <c r="OTW85" s="126"/>
      <c r="OTX85" s="126"/>
      <c r="OTY85" s="126"/>
      <c r="OTZ85" s="126"/>
      <c r="OUA85" s="126"/>
      <c r="OUB85" s="126"/>
      <c r="OUC85" s="126"/>
      <c r="OUD85" s="126"/>
      <c r="OUE85" s="126"/>
      <c r="OUF85" s="126"/>
      <c r="OUG85" s="126"/>
      <c r="OUH85" s="126"/>
      <c r="OUI85" s="126"/>
      <c r="OUJ85" s="126"/>
      <c r="OUK85" s="126"/>
      <c r="OUL85" s="126"/>
      <c r="OUM85" s="126"/>
      <c r="OUN85" s="126"/>
      <c r="OUO85" s="126"/>
      <c r="OUP85" s="126"/>
      <c r="OUQ85" s="126"/>
      <c r="OUR85" s="126"/>
      <c r="OUS85" s="126"/>
      <c r="OUT85" s="126"/>
      <c r="OUU85" s="126"/>
      <c r="OUV85" s="126"/>
      <c r="OUW85" s="126"/>
      <c r="OUX85" s="126"/>
      <c r="OUY85" s="126"/>
      <c r="OUZ85" s="126"/>
      <c r="OVA85" s="126"/>
      <c r="OVB85" s="126"/>
      <c r="OVC85" s="126"/>
      <c r="OVD85" s="126"/>
      <c r="OVE85" s="126"/>
      <c r="OVF85" s="126"/>
      <c r="OVG85" s="126"/>
      <c r="OVH85" s="126"/>
      <c r="OVI85" s="126"/>
      <c r="OVJ85" s="126"/>
      <c r="OVK85" s="126"/>
      <c r="OVL85" s="126"/>
      <c r="OVM85" s="126"/>
      <c r="OVN85" s="126"/>
      <c r="OVO85" s="126"/>
      <c r="OVP85" s="126"/>
      <c r="OVQ85" s="126"/>
      <c r="OVR85" s="126"/>
      <c r="OVS85" s="126"/>
      <c r="OVT85" s="126"/>
      <c r="OVU85" s="126"/>
      <c r="OVV85" s="126"/>
      <c r="OVW85" s="126"/>
      <c r="OVX85" s="126"/>
      <c r="OVY85" s="126"/>
      <c r="OVZ85" s="126"/>
      <c r="OWA85" s="126"/>
      <c r="OWB85" s="126"/>
      <c r="OWC85" s="126"/>
      <c r="OWD85" s="126"/>
      <c r="OWE85" s="126"/>
      <c r="OWF85" s="126"/>
      <c r="OWG85" s="126"/>
      <c r="OWH85" s="126"/>
      <c r="OWI85" s="126"/>
      <c r="OWJ85" s="126"/>
      <c r="OWK85" s="126"/>
      <c r="OWL85" s="126"/>
      <c r="OWM85" s="126"/>
      <c r="OWN85" s="126"/>
      <c r="OWO85" s="126"/>
      <c r="OWP85" s="126"/>
      <c r="OWQ85" s="126"/>
      <c r="OWR85" s="126"/>
      <c r="OWS85" s="126"/>
      <c r="OWT85" s="126"/>
      <c r="OWU85" s="126"/>
      <c r="OWV85" s="126"/>
      <c r="OWW85" s="126"/>
      <c r="OWX85" s="126"/>
      <c r="OWY85" s="126"/>
      <c r="OWZ85" s="126"/>
      <c r="OXA85" s="126"/>
      <c r="OXB85" s="126"/>
      <c r="OXC85" s="126"/>
      <c r="OXD85" s="126"/>
      <c r="OXE85" s="126"/>
      <c r="OXF85" s="126"/>
      <c r="OXG85" s="126"/>
      <c r="OXH85" s="126"/>
      <c r="OXI85" s="126"/>
      <c r="OXJ85" s="126"/>
      <c r="OXK85" s="126"/>
      <c r="OXL85" s="126"/>
      <c r="OXM85" s="126"/>
      <c r="OXN85" s="126"/>
      <c r="OXO85" s="126"/>
      <c r="OXP85" s="126"/>
      <c r="OXQ85" s="126"/>
      <c r="OXR85" s="126"/>
      <c r="OXS85" s="126"/>
      <c r="OXT85" s="126"/>
      <c r="OXU85" s="126"/>
      <c r="OXV85" s="126"/>
      <c r="OXW85" s="126"/>
      <c r="OXX85" s="126"/>
      <c r="OXY85" s="126"/>
      <c r="OXZ85" s="126"/>
      <c r="OYA85" s="126"/>
      <c r="OYB85" s="126"/>
      <c r="OYC85" s="126"/>
      <c r="OYD85" s="126"/>
      <c r="OYE85" s="126"/>
      <c r="OYF85" s="126"/>
      <c r="OYG85" s="126"/>
      <c r="OYH85" s="126"/>
      <c r="OYI85" s="126"/>
      <c r="OYJ85" s="126"/>
      <c r="OYK85" s="126"/>
      <c r="OYL85" s="126"/>
      <c r="OYM85" s="126"/>
      <c r="OYN85" s="126"/>
      <c r="OYO85" s="126"/>
      <c r="OYP85" s="126"/>
      <c r="OYQ85" s="126"/>
      <c r="OYR85" s="126"/>
      <c r="OYS85" s="126"/>
      <c r="OYT85" s="126"/>
      <c r="OYU85" s="126"/>
      <c r="OYV85" s="126"/>
      <c r="OYW85" s="126"/>
      <c r="OYX85" s="126"/>
      <c r="OYY85" s="126"/>
      <c r="OYZ85" s="126"/>
      <c r="OZA85" s="126"/>
      <c r="OZB85" s="126"/>
      <c r="OZC85" s="126"/>
      <c r="OZD85" s="126"/>
      <c r="OZE85" s="126"/>
      <c r="OZF85" s="126"/>
      <c r="OZG85" s="126"/>
      <c r="OZH85" s="126"/>
      <c r="OZI85" s="126"/>
      <c r="OZJ85" s="126"/>
      <c r="OZK85" s="126"/>
      <c r="OZL85" s="126"/>
      <c r="OZM85" s="126"/>
      <c r="OZN85" s="126"/>
      <c r="OZO85" s="126"/>
      <c r="OZP85" s="126"/>
      <c r="OZQ85" s="126"/>
      <c r="OZR85" s="126"/>
      <c r="OZS85" s="126"/>
      <c r="OZT85" s="126"/>
      <c r="OZU85" s="126"/>
      <c r="OZV85" s="126"/>
      <c r="OZW85" s="126"/>
      <c r="OZX85" s="126"/>
      <c r="OZY85" s="126"/>
      <c r="OZZ85" s="126"/>
      <c r="PAA85" s="126"/>
      <c r="PAB85" s="126"/>
      <c r="PAC85" s="126"/>
      <c r="PAD85" s="126"/>
      <c r="PAE85" s="126"/>
      <c r="PAF85" s="126"/>
      <c r="PAG85" s="126"/>
      <c r="PAH85" s="126"/>
      <c r="PAI85" s="126"/>
      <c r="PAJ85" s="126"/>
      <c r="PAK85" s="126"/>
      <c r="PAL85" s="126"/>
      <c r="PAM85" s="126"/>
      <c r="PAN85" s="126"/>
      <c r="PAO85" s="126"/>
      <c r="PAP85" s="126"/>
      <c r="PAQ85" s="126"/>
      <c r="PAR85" s="126"/>
      <c r="PAS85" s="126"/>
      <c r="PAT85" s="126"/>
      <c r="PAU85" s="126"/>
      <c r="PAV85" s="126"/>
      <c r="PAW85" s="126"/>
      <c r="PAX85" s="126"/>
      <c r="PAY85" s="126"/>
      <c r="PAZ85" s="126"/>
      <c r="PBA85" s="126"/>
      <c r="PBB85" s="126"/>
      <c r="PBC85" s="126"/>
      <c r="PBD85" s="126"/>
      <c r="PBE85" s="126"/>
      <c r="PBF85" s="126"/>
      <c r="PBG85" s="126"/>
      <c r="PBH85" s="126"/>
      <c r="PBI85" s="126"/>
      <c r="PBJ85" s="126"/>
      <c r="PBK85" s="126"/>
      <c r="PBL85" s="126"/>
      <c r="PBM85" s="126"/>
      <c r="PBN85" s="126"/>
      <c r="PBO85" s="126"/>
      <c r="PBP85" s="126"/>
      <c r="PBQ85" s="126"/>
      <c r="PBR85" s="126"/>
      <c r="PBS85" s="126"/>
      <c r="PBT85" s="126"/>
      <c r="PBU85" s="126"/>
      <c r="PBV85" s="126"/>
      <c r="PBW85" s="126"/>
      <c r="PBX85" s="126"/>
      <c r="PBY85" s="126"/>
      <c r="PBZ85" s="126"/>
      <c r="PCA85" s="126"/>
      <c r="PCB85" s="126"/>
      <c r="PCC85" s="126"/>
      <c r="PCD85" s="126"/>
      <c r="PCE85" s="126"/>
      <c r="PCF85" s="126"/>
      <c r="PCG85" s="126"/>
      <c r="PCH85" s="126"/>
      <c r="PCI85" s="126"/>
      <c r="PCJ85" s="126"/>
      <c r="PCK85" s="126"/>
      <c r="PCL85" s="126"/>
      <c r="PCM85" s="126"/>
      <c r="PCN85" s="126"/>
      <c r="PCO85" s="126"/>
      <c r="PCP85" s="126"/>
      <c r="PCQ85" s="126"/>
      <c r="PCR85" s="126"/>
      <c r="PCS85" s="126"/>
      <c r="PCT85" s="126"/>
      <c r="PCU85" s="126"/>
      <c r="PCV85" s="126"/>
      <c r="PCW85" s="126"/>
      <c r="PCX85" s="126"/>
      <c r="PCY85" s="126"/>
      <c r="PCZ85" s="126"/>
      <c r="PDA85" s="126"/>
      <c r="PDB85" s="126"/>
      <c r="PDC85" s="126"/>
      <c r="PDD85" s="126"/>
      <c r="PDE85" s="126"/>
      <c r="PDF85" s="126"/>
      <c r="PDG85" s="126"/>
      <c r="PDH85" s="126"/>
      <c r="PDI85" s="126"/>
      <c r="PDJ85" s="126"/>
      <c r="PDK85" s="126"/>
      <c r="PDL85" s="126"/>
      <c r="PDM85" s="126"/>
      <c r="PDN85" s="126"/>
      <c r="PDO85" s="126"/>
      <c r="PDP85" s="126"/>
      <c r="PDQ85" s="126"/>
      <c r="PDR85" s="126"/>
      <c r="PDS85" s="126"/>
      <c r="PDT85" s="126"/>
      <c r="PDU85" s="126"/>
      <c r="PDV85" s="126"/>
      <c r="PDW85" s="126"/>
      <c r="PDX85" s="126"/>
      <c r="PDY85" s="126"/>
      <c r="PDZ85" s="126"/>
      <c r="PEA85" s="126"/>
      <c r="PEB85" s="126"/>
      <c r="PEC85" s="126"/>
      <c r="PED85" s="126"/>
      <c r="PEE85" s="126"/>
      <c r="PEF85" s="126"/>
      <c r="PEG85" s="126"/>
      <c r="PEH85" s="126"/>
      <c r="PEI85" s="126"/>
      <c r="PEJ85" s="126"/>
      <c r="PEK85" s="126"/>
      <c r="PEL85" s="126"/>
      <c r="PEM85" s="126"/>
      <c r="PEN85" s="126"/>
      <c r="PEO85" s="126"/>
      <c r="PEP85" s="126"/>
      <c r="PEQ85" s="126"/>
      <c r="PER85" s="126"/>
      <c r="PES85" s="126"/>
      <c r="PET85" s="126"/>
      <c r="PEU85" s="126"/>
      <c r="PEV85" s="126"/>
      <c r="PEW85" s="126"/>
      <c r="PEX85" s="126"/>
      <c r="PEY85" s="126"/>
      <c r="PEZ85" s="126"/>
      <c r="PFA85" s="126"/>
      <c r="PFB85" s="126"/>
      <c r="PFC85" s="126"/>
      <c r="PFD85" s="126"/>
      <c r="PFE85" s="126"/>
      <c r="PFF85" s="126"/>
      <c r="PFG85" s="126"/>
      <c r="PFH85" s="126"/>
      <c r="PFI85" s="126"/>
      <c r="PFJ85" s="126"/>
      <c r="PFK85" s="126"/>
      <c r="PFL85" s="126"/>
      <c r="PFM85" s="126"/>
      <c r="PFN85" s="126"/>
      <c r="PFO85" s="126"/>
      <c r="PFP85" s="126"/>
      <c r="PFQ85" s="126"/>
      <c r="PFR85" s="126"/>
      <c r="PFS85" s="126"/>
      <c r="PFT85" s="126"/>
      <c r="PFU85" s="126"/>
      <c r="PFV85" s="126"/>
      <c r="PFW85" s="126"/>
      <c r="PFX85" s="126"/>
      <c r="PFY85" s="126"/>
      <c r="PFZ85" s="126"/>
      <c r="PGA85" s="126"/>
      <c r="PGB85" s="126"/>
      <c r="PGC85" s="126"/>
      <c r="PGD85" s="126"/>
      <c r="PGE85" s="126"/>
      <c r="PGF85" s="126"/>
      <c r="PGG85" s="126"/>
      <c r="PGH85" s="126"/>
      <c r="PGI85" s="126"/>
      <c r="PGJ85" s="126"/>
      <c r="PGK85" s="126"/>
      <c r="PGL85" s="126"/>
      <c r="PGM85" s="126"/>
      <c r="PGN85" s="126"/>
      <c r="PGO85" s="126"/>
      <c r="PGP85" s="126"/>
      <c r="PGQ85" s="126"/>
      <c r="PGR85" s="126"/>
      <c r="PGS85" s="126"/>
      <c r="PGT85" s="126"/>
      <c r="PGU85" s="126"/>
      <c r="PGV85" s="126"/>
      <c r="PGW85" s="126"/>
      <c r="PGX85" s="126"/>
      <c r="PGY85" s="126"/>
      <c r="PGZ85" s="126"/>
      <c r="PHA85" s="126"/>
      <c r="PHB85" s="126"/>
      <c r="PHC85" s="126"/>
      <c r="PHD85" s="126"/>
      <c r="PHE85" s="126"/>
      <c r="PHF85" s="126"/>
      <c r="PHG85" s="126"/>
      <c r="PHH85" s="126"/>
      <c r="PHI85" s="126"/>
      <c r="PHJ85" s="126"/>
      <c r="PHK85" s="126"/>
      <c r="PHL85" s="126"/>
      <c r="PHM85" s="126"/>
      <c r="PHN85" s="126"/>
      <c r="PHO85" s="126"/>
      <c r="PHP85" s="126"/>
      <c r="PHQ85" s="126"/>
      <c r="PHR85" s="126"/>
      <c r="PHS85" s="126"/>
      <c r="PHT85" s="126"/>
      <c r="PHU85" s="126"/>
      <c r="PHV85" s="126"/>
      <c r="PHW85" s="126"/>
      <c r="PHX85" s="126"/>
      <c r="PHY85" s="126"/>
      <c r="PHZ85" s="126"/>
      <c r="PIA85" s="126"/>
      <c r="PIB85" s="126"/>
      <c r="PIC85" s="126"/>
      <c r="PID85" s="126"/>
      <c r="PIE85" s="126"/>
      <c r="PIF85" s="126"/>
      <c r="PIG85" s="126"/>
      <c r="PIH85" s="126"/>
      <c r="PII85" s="126"/>
      <c r="PIJ85" s="126"/>
      <c r="PIK85" s="126"/>
      <c r="PIL85" s="126"/>
      <c r="PIM85" s="126"/>
      <c r="PIN85" s="126"/>
      <c r="PIO85" s="126"/>
      <c r="PIP85" s="126"/>
      <c r="PIQ85" s="126"/>
      <c r="PIR85" s="126"/>
      <c r="PIS85" s="126"/>
      <c r="PIT85" s="126"/>
      <c r="PIU85" s="126"/>
      <c r="PIV85" s="126"/>
      <c r="PIW85" s="126"/>
      <c r="PIX85" s="126"/>
      <c r="PIY85" s="126"/>
      <c r="PIZ85" s="126"/>
      <c r="PJA85" s="126"/>
      <c r="PJB85" s="126"/>
      <c r="PJC85" s="126"/>
      <c r="PJD85" s="126"/>
      <c r="PJE85" s="126"/>
      <c r="PJF85" s="126"/>
      <c r="PJG85" s="126"/>
      <c r="PJH85" s="126"/>
      <c r="PJI85" s="126"/>
      <c r="PJJ85" s="126"/>
      <c r="PJK85" s="126"/>
      <c r="PJL85" s="126"/>
      <c r="PJM85" s="126"/>
      <c r="PJN85" s="126"/>
      <c r="PJO85" s="126"/>
      <c r="PJP85" s="126"/>
      <c r="PJQ85" s="126"/>
      <c r="PJR85" s="126"/>
      <c r="PJS85" s="126"/>
      <c r="PJT85" s="126"/>
      <c r="PJU85" s="126"/>
      <c r="PJV85" s="126"/>
      <c r="PJW85" s="126"/>
      <c r="PJX85" s="126"/>
      <c r="PJY85" s="126"/>
      <c r="PJZ85" s="126"/>
      <c r="PKA85" s="126"/>
      <c r="PKB85" s="126"/>
      <c r="PKC85" s="126"/>
      <c r="PKD85" s="126"/>
      <c r="PKE85" s="126"/>
      <c r="PKF85" s="126"/>
      <c r="PKG85" s="126"/>
      <c r="PKH85" s="126"/>
      <c r="PKI85" s="126"/>
      <c r="PKJ85" s="126"/>
      <c r="PKK85" s="126"/>
      <c r="PKL85" s="126"/>
      <c r="PKM85" s="126"/>
      <c r="PKN85" s="126"/>
      <c r="PKO85" s="126"/>
      <c r="PKP85" s="126"/>
      <c r="PKQ85" s="126"/>
      <c r="PKR85" s="126"/>
      <c r="PKS85" s="126"/>
      <c r="PKT85" s="126"/>
      <c r="PKU85" s="126"/>
      <c r="PKV85" s="126"/>
      <c r="PKW85" s="126"/>
      <c r="PKX85" s="126"/>
      <c r="PKY85" s="126"/>
      <c r="PKZ85" s="126"/>
      <c r="PLA85" s="126"/>
      <c r="PLB85" s="126"/>
      <c r="PLC85" s="126"/>
      <c r="PLD85" s="126"/>
      <c r="PLE85" s="126"/>
      <c r="PLF85" s="126"/>
      <c r="PLG85" s="126"/>
      <c r="PLH85" s="126"/>
      <c r="PLI85" s="126"/>
      <c r="PLJ85" s="126"/>
      <c r="PLK85" s="126"/>
      <c r="PLL85" s="126"/>
      <c r="PLM85" s="126"/>
      <c r="PLN85" s="126"/>
      <c r="PLO85" s="126"/>
      <c r="PLP85" s="126"/>
      <c r="PLQ85" s="126"/>
      <c r="PLR85" s="126"/>
      <c r="PLS85" s="126"/>
      <c r="PLT85" s="126"/>
      <c r="PLU85" s="126"/>
      <c r="PLV85" s="126"/>
      <c r="PLW85" s="126"/>
      <c r="PLX85" s="126"/>
      <c r="PLY85" s="126"/>
      <c r="PLZ85" s="126"/>
      <c r="PMA85" s="126"/>
      <c r="PMB85" s="126"/>
      <c r="PMC85" s="126"/>
      <c r="PMD85" s="126"/>
      <c r="PME85" s="126"/>
      <c r="PMF85" s="126"/>
      <c r="PMG85" s="126"/>
      <c r="PMH85" s="126"/>
      <c r="PMI85" s="126"/>
      <c r="PMJ85" s="126"/>
      <c r="PMK85" s="126"/>
      <c r="PML85" s="126"/>
      <c r="PMM85" s="126"/>
      <c r="PMN85" s="126"/>
      <c r="PMO85" s="126"/>
      <c r="PMP85" s="126"/>
      <c r="PMQ85" s="126"/>
      <c r="PMR85" s="126"/>
      <c r="PMS85" s="126"/>
      <c r="PMT85" s="126"/>
      <c r="PMU85" s="126"/>
      <c r="PMV85" s="126"/>
      <c r="PMW85" s="126"/>
      <c r="PMX85" s="126"/>
      <c r="PMY85" s="126"/>
      <c r="PMZ85" s="126"/>
      <c r="PNA85" s="126"/>
      <c r="PNB85" s="126"/>
      <c r="PNC85" s="126"/>
      <c r="PND85" s="126"/>
      <c r="PNE85" s="126"/>
      <c r="PNF85" s="126"/>
      <c r="PNG85" s="126"/>
      <c r="PNH85" s="126"/>
      <c r="PNI85" s="126"/>
      <c r="PNJ85" s="126"/>
      <c r="PNK85" s="126"/>
      <c r="PNL85" s="126"/>
      <c r="PNM85" s="126"/>
      <c r="PNN85" s="126"/>
      <c r="PNO85" s="126"/>
      <c r="PNP85" s="126"/>
      <c r="PNQ85" s="126"/>
      <c r="PNR85" s="126"/>
      <c r="PNS85" s="126"/>
      <c r="PNT85" s="126"/>
      <c r="PNU85" s="126"/>
      <c r="PNV85" s="126"/>
      <c r="PNW85" s="126"/>
      <c r="PNX85" s="126"/>
      <c r="PNY85" s="126"/>
      <c r="PNZ85" s="126"/>
      <c r="POA85" s="126"/>
      <c r="POB85" s="126"/>
      <c r="POC85" s="126"/>
      <c r="POD85" s="126"/>
      <c r="POE85" s="126"/>
      <c r="POF85" s="126"/>
      <c r="POG85" s="126"/>
      <c r="POH85" s="126"/>
      <c r="POI85" s="126"/>
      <c r="POJ85" s="126"/>
      <c r="POK85" s="126"/>
      <c r="POL85" s="126"/>
      <c r="POM85" s="126"/>
      <c r="PON85" s="126"/>
      <c r="POO85" s="126"/>
      <c r="POP85" s="126"/>
      <c r="POQ85" s="126"/>
      <c r="POR85" s="126"/>
      <c r="POS85" s="126"/>
      <c r="POT85" s="126"/>
      <c r="POU85" s="126"/>
      <c r="POV85" s="126"/>
      <c r="POW85" s="126"/>
      <c r="POX85" s="126"/>
      <c r="POY85" s="126"/>
      <c r="POZ85" s="126"/>
      <c r="PPA85" s="126"/>
      <c r="PPB85" s="126"/>
      <c r="PPC85" s="126"/>
      <c r="PPD85" s="126"/>
      <c r="PPE85" s="126"/>
      <c r="PPF85" s="126"/>
      <c r="PPG85" s="126"/>
      <c r="PPH85" s="126"/>
      <c r="PPI85" s="126"/>
      <c r="PPJ85" s="126"/>
      <c r="PPK85" s="126"/>
      <c r="PPL85" s="126"/>
      <c r="PPM85" s="126"/>
      <c r="PPN85" s="126"/>
      <c r="PPO85" s="126"/>
      <c r="PPP85" s="126"/>
      <c r="PPQ85" s="126"/>
      <c r="PPR85" s="126"/>
      <c r="PPS85" s="126"/>
      <c r="PPT85" s="126"/>
      <c r="PPU85" s="126"/>
      <c r="PPV85" s="126"/>
      <c r="PPW85" s="126"/>
      <c r="PPX85" s="126"/>
      <c r="PPY85" s="126"/>
      <c r="PPZ85" s="126"/>
      <c r="PQA85" s="126"/>
      <c r="PQB85" s="126"/>
      <c r="PQC85" s="126"/>
      <c r="PQD85" s="126"/>
      <c r="PQE85" s="126"/>
      <c r="PQF85" s="126"/>
      <c r="PQG85" s="126"/>
      <c r="PQH85" s="126"/>
      <c r="PQI85" s="126"/>
      <c r="PQJ85" s="126"/>
      <c r="PQK85" s="126"/>
      <c r="PQL85" s="126"/>
      <c r="PQM85" s="126"/>
      <c r="PQN85" s="126"/>
      <c r="PQO85" s="126"/>
      <c r="PQP85" s="126"/>
      <c r="PQQ85" s="126"/>
      <c r="PQR85" s="126"/>
      <c r="PQS85" s="126"/>
      <c r="PQT85" s="126"/>
      <c r="PQU85" s="126"/>
      <c r="PQV85" s="126"/>
      <c r="PQW85" s="126"/>
      <c r="PQX85" s="126"/>
      <c r="PQY85" s="126"/>
      <c r="PQZ85" s="126"/>
      <c r="PRA85" s="126"/>
      <c r="PRB85" s="126"/>
      <c r="PRC85" s="126"/>
      <c r="PRD85" s="126"/>
      <c r="PRE85" s="126"/>
      <c r="PRF85" s="126"/>
      <c r="PRG85" s="126"/>
      <c r="PRH85" s="126"/>
      <c r="PRI85" s="126"/>
      <c r="PRJ85" s="126"/>
      <c r="PRK85" s="126"/>
      <c r="PRL85" s="126"/>
      <c r="PRM85" s="126"/>
      <c r="PRN85" s="126"/>
      <c r="PRO85" s="126"/>
      <c r="PRP85" s="126"/>
      <c r="PRQ85" s="126"/>
      <c r="PRR85" s="126"/>
      <c r="PRS85" s="126"/>
      <c r="PRT85" s="126"/>
      <c r="PRU85" s="126"/>
      <c r="PRV85" s="126"/>
      <c r="PRW85" s="126"/>
      <c r="PRX85" s="126"/>
      <c r="PRY85" s="126"/>
      <c r="PRZ85" s="126"/>
      <c r="PSA85" s="126"/>
      <c r="PSB85" s="126"/>
      <c r="PSC85" s="126"/>
      <c r="PSD85" s="126"/>
      <c r="PSE85" s="126"/>
      <c r="PSF85" s="126"/>
      <c r="PSG85" s="126"/>
      <c r="PSH85" s="126"/>
      <c r="PSI85" s="126"/>
      <c r="PSJ85" s="126"/>
      <c r="PSK85" s="126"/>
      <c r="PSL85" s="126"/>
      <c r="PSM85" s="126"/>
      <c r="PSN85" s="126"/>
      <c r="PSO85" s="126"/>
      <c r="PSP85" s="126"/>
      <c r="PSQ85" s="126"/>
      <c r="PSR85" s="126"/>
      <c r="PSS85" s="126"/>
      <c r="PST85" s="126"/>
      <c r="PSU85" s="126"/>
      <c r="PSV85" s="126"/>
      <c r="PSW85" s="126"/>
      <c r="PSX85" s="126"/>
      <c r="PSY85" s="126"/>
      <c r="PSZ85" s="126"/>
      <c r="PTA85" s="126"/>
      <c r="PTB85" s="126"/>
      <c r="PTC85" s="126"/>
      <c r="PTD85" s="126"/>
      <c r="PTE85" s="126"/>
      <c r="PTF85" s="126"/>
      <c r="PTG85" s="126"/>
      <c r="PTH85" s="126"/>
      <c r="PTI85" s="126"/>
      <c r="PTJ85" s="126"/>
      <c r="PTK85" s="126"/>
      <c r="PTL85" s="126"/>
      <c r="PTM85" s="126"/>
      <c r="PTN85" s="126"/>
      <c r="PTO85" s="126"/>
      <c r="PTP85" s="126"/>
      <c r="PTQ85" s="126"/>
      <c r="PTR85" s="126"/>
      <c r="PTS85" s="126"/>
      <c r="PTT85" s="126"/>
      <c r="PTU85" s="126"/>
      <c r="PTV85" s="126"/>
      <c r="PTW85" s="126"/>
      <c r="PTX85" s="126"/>
      <c r="PTY85" s="126"/>
      <c r="PTZ85" s="126"/>
      <c r="PUA85" s="126"/>
      <c r="PUB85" s="126"/>
      <c r="PUC85" s="126"/>
      <c r="PUD85" s="126"/>
      <c r="PUE85" s="126"/>
      <c r="PUF85" s="126"/>
      <c r="PUG85" s="126"/>
      <c r="PUH85" s="126"/>
      <c r="PUI85" s="126"/>
      <c r="PUJ85" s="126"/>
      <c r="PUK85" s="126"/>
      <c r="PUL85" s="126"/>
      <c r="PUM85" s="126"/>
      <c r="PUN85" s="126"/>
      <c r="PUO85" s="126"/>
      <c r="PUP85" s="126"/>
      <c r="PUQ85" s="126"/>
      <c r="PUR85" s="126"/>
      <c r="PUS85" s="126"/>
      <c r="PUT85" s="126"/>
      <c r="PUU85" s="126"/>
      <c r="PUV85" s="126"/>
      <c r="PUW85" s="126"/>
      <c r="PUX85" s="126"/>
      <c r="PUY85" s="126"/>
      <c r="PUZ85" s="126"/>
      <c r="PVA85" s="126"/>
      <c r="PVB85" s="126"/>
      <c r="PVC85" s="126"/>
      <c r="PVD85" s="126"/>
      <c r="PVE85" s="126"/>
      <c r="PVF85" s="126"/>
      <c r="PVG85" s="126"/>
      <c r="PVH85" s="126"/>
      <c r="PVI85" s="126"/>
      <c r="PVJ85" s="126"/>
      <c r="PVK85" s="126"/>
      <c r="PVL85" s="126"/>
      <c r="PVM85" s="126"/>
      <c r="PVN85" s="126"/>
      <c r="PVO85" s="126"/>
      <c r="PVP85" s="126"/>
      <c r="PVQ85" s="126"/>
      <c r="PVR85" s="126"/>
      <c r="PVS85" s="126"/>
      <c r="PVT85" s="126"/>
      <c r="PVU85" s="126"/>
      <c r="PVV85" s="126"/>
      <c r="PVW85" s="126"/>
      <c r="PVX85" s="126"/>
      <c r="PVY85" s="126"/>
      <c r="PVZ85" s="126"/>
      <c r="PWA85" s="126"/>
      <c r="PWB85" s="126"/>
      <c r="PWC85" s="126"/>
      <c r="PWD85" s="126"/>
      <c r="PWE85" s="126"/>
      <c r="PWF85" s="126"/>
      <c r="PWG85" s="126"/>
      <c r="PWH85" s="126"/>
      <c r="PWI85" s="126"/>
      <c r="PWJ85" s="126"/>
      <c r="PWK85" s="126"/>
      <c r="PWL85" s="126"/>
      <c r="PWM85" s="126"/>
      <c r="PWN85" s="126"/>
      <c r="PWO85" s="126"/>
      <c r="PWP85" s="126"/>
      <c r="PWQ85" s="126"/>
      <c r="PWR85" s="126"/>
      <c r="PWS85" s="126"/>
      <c r="PWT85" s="126"/>
      <c r="PWU85" s="126"/>
      <c r="PWV85" s="126"/>
      <c r="PWW85" s="126"/>
      <c r="PWX85" s="126"/>
      <c r="PWY85" s="126"/>
      <c r="PWZ85" s="126"/>
      <c r="PXA85" s="126"/>
      <c r="PXB85" s="126"/>
      <c r="PXC85" s="126"/>
      <c r="PXD85" s="126"/>
      <c r="PXE85" s="126"/>
      <c r="PXF85" s="126"/>
      <c r="PXG85" s="126"/>
      <c r="PXH85" s="126"/>
      <c r="PXI85" s="126"/>
      <c r="PXJ85" s="126"/>
      <c r="PXK85" s="126"/>
      <c r="PXL85" s="126"/>
      <c r="PXM85" s="126"/>
      <c r="PXN85" s="126"/>
      <c r="PXO85" s="126"/>
      <c r="PXP85" s="126"/>
      <c r="PXQ85" s="126"/>
      <c r="PXR85" s="126"/>
      <c r="PXS85" s="126"/>
      <c r="PXT85" s="126"/>
      <c r="PXU85" s="126"/>
      <c r="PXV85" s="126"/>
      <c r="PXW85" s="126"/>
      <c r="PXX85" s="126"/>
      <c r="PXY85" s="126"/>
      <c r="PXZ85" s="126"/>
      <c r="PYA85" s="126"/>
      <c r="PYB85" s="126"/>
      <c r="PYC85" s="126"/>
      <c r="PYD85" s="126"/>
      <c r="PYE85" s="126"/>
      <c r="PYF85" s="126"/>
      <c r="PYG85" s="126"/>
      <c r="PYH85" s="126"/>
      <c r="PYI85" s="126"/>
      <c r="PYJ85" s="126"/>
      <c r="PYK85" s="126"/>
      <c r="PYL85" s="126"/>
      <c r="PYM85" s="126"/>
      <c r="PYN85" s="126"/>
      <c r="PYO85" s="126"/>
      <c r="PYP85" s="126"/>
      <c r="PYQ85" s="126"/>
      <c r="PYR85" s="126"/>
      <c r="PYS85" s="126"/>
      <c r="PYT85" s="126"/>
      <c r="PYU85" s="126"/>
      <c r="PYV85" s="126"/>
      <c r="PYW85" s="126"/>
      <c r="PYX85" s="126"/>
      <c r="PYY85" s="126"/>
      <c r="PYZ85" s="126"/>
      <c r="PZA85" s="126"/>
      <c r="PZB85" s="126"/>
      <c r="PZC85" s="126"/>
      <c r="PZD85" s="126"/>
      <c r="PZE85" s="126"/>
      <c r="PZF85" s="126"/>
      <c r="PZG85" s="126"/>
      <c r="PZH85" s="126"/>
      <c r="PZI85" s="126"/>
      <c r="PZJ85" s="126"/>
      <c r="PZK85" s="126"/>
      <c r="PZL85" s="126"/>
      <c r="PZM85" s="126"/>
      <c r="PZN85" s="126"/>
      <c r="PZO85" s="126"/>
      <c r="PZP85" s="126"/>
      <c r="PZQ85" s="126"/>
      <c r="PZR85" s="126"/>
      <c r="PZS85" s="126"/>
      <c r="PZT85" s="126"/>
      <c r="PZU85" s="126"/>
      <c r="PZV85" s="126"/>
      <c r="PZW85" s="126"/>
      <c r="PZX85" s="126"/>
      <c r="PZY85" s="126"/>
      <c r="PZZ85" s="126"/>
      <c r="QAA85" s="126"/>
      <c r="QAB85" s="126"/>
      <c r="QAC85" s="126"/>
      <c r="QAD85" s="126"/>
      <c r="QAE85" s="126"/>
      <c r="QAF85" s="126"/>
      <c r="QAG85" s="126"/>
      <c r="QAH85" s="126"/>
      <c r="QAI85" s="126"/>
      <c r="QAJ85" s="126"/>
      <c r="QAK85" s="126"/>
      <c r="QAL85" s="126"/>
      <c r="QAM85" s="126"/>
      <c r="QAN85" s="126"/>
      <c r="QAO85" s="126"/>
      <c r="QAP85" s="126"/>
      <c r="QAQ85" s="126"/>
      <c r="QAR85" s="126"/>
      <c r="QAS85" s="126"/>
      <c r="QAT85" s="126"/>
      <c r="QAU85" s="126"/>
      <c r="QAV85" s="126"/>
      <c r="QAW85" s="126"/>
      <c r="QAX85" s="126"/>
      <c r="QAY85" s="126"/>
      <c r="QAZ85" s="126"/>
      <c r="QBA85" s="126"/>
      <c r="QBB85" s="126"/>
      <c r="QBC85" s="126"/>
      <c r="QBD85" s="126"/>
      <c r="QBE85" s="126"/>
      <c r="QBF85" s="126"/>
      <c r="QBG85" s="126"/>
      <c r="QBH85" s="126"/>
      <c r="QBI85" s="126"/>
      <c r="QBJ85" s="126"/>
      <c r="QBK85" s="126"/>
      <c r="QBL85" s="126"/>
      <c r="QBM85" s="126"/>
      <c r="QBN85" s="126"/>
      <c r="QBO85" s="126"/>
      <c r="QBP85" s="126"/>
      <c r="QBQ85" s="126"/>
      <c r="QBR85" s="126"/>
      <c r="QBS85" s="126"/>
      <c r="QBT85" s="126"/>
      <c r="QBU85" s="126"/>
      <c r="QBV85" s="126"/>
      <c r="QBW85" s="126"/>
      <c r="QBX85" s="126"/>
      <c r="QBY85" s="126"/>
      <c r="QBZ85" s="126"/>
      <c r="QCA85" s="126"/>
      <c r="QCB85" s="126"/>
      <c r="QCC85" s="126"/>
      <c r="QCD85" s="126"/>
      <c r="QCE85" s="126"/>
      <c r="QCF85" s="126"/>
      <c r="QCG85" s="126"/>
      <c r="QCH85" s="126"/>
      <c r="QCI85" s="126"/>
      <c r="QCJ85" s="126"/>
      <c r="QCK85" s="126"/>
      <c r="QCL85" s="126"/>
      <c r="QCM85" s="126"/>
      <c r="QCN85" s="126"/>
      <c r="QCO85" s="126"/>
      <c r="QCP85" s="126"/>
      <c r="QCQ85" s="126"/>
      <c r="QCR85" s="126"/>
      <c r="QCS85" s="126"/>
      <c r="QCT85" s="126"/>
      <c r="QCU85" s="126"/>
      <c r="QCV85" s="126"/>
      <c r="QCW85" s="126"/>
      <c r="QCX85" s="126"/>
      <c r="QCY85" s="126"/>
      <c r="QCZ85" s="126"/>
      <c r="QDA85" s="126"/>
      <c r="QDB85" s="126"/>
      <c r="QDC85" s="126"/>
      <c r="QDD85" s="126"/>
      <c r="QDE85" s="126"/>
      <c r="QDF85" s="126"/>
      <c r="QDG85" s="126"/>
      <c r="QDH85" s="126"/>
      <c r="QDI85" s="126"/>
      <c r="QDJ85" s="126"/>
      <c r="QDK85" s="126"/>
      <c r="QDL85" s="126"/>
      <c r="QDM85" s="126"/>
      <c r="QDN85" s="126"/>
      <c r="QDO85" s="126"/>
      <c r="QDP85" s="126"/>
      <c r="QDQ85" s="126"/>
      <c r="QDR85" s="126"/>
      <c r="QDS85" s="126"/>
      <c r="QDT85" s="126"/>
      <c r="QDU85" s="126"/>
      <c r="QDV85" s="126"/>
      <c r="QDW85" s="126"/>
      <c r="QDX85" s="126"/>
      <c r="QDY85" s="126"/>
      <c r="QDZ85" s="126"/>
      <c r="QEA85" s="126"/>
      <c r="QEB85" s="126"/>
      <c r="QEC85" s="126"/>
      <c r="QED85" s="126"/>
      <c r="QEE85" s="126"/>
      <c r="QEF85" s="126"/>
      <c r="QEG85" s="126"/>
      <c r="QEH85" s="126"/>
      <c r="QEI85" s="126"/>
      <c r="QEJ85" s="126"/>
      <c r="QEK85" s="126"/>
      <c r="QEL85" s="126"/>
      <c r="QEM85" s="126"/>
      <c r="QEN85" s="126"/>
      <c r="QEO85" s="126"/>
      <c r="QEP85" s="126"/>
      <c r="QEQ85" s="126"/>
      <c r="QER85" s="126"/>
      <c r="QES85" s="126"/>
      <c r="QET85" s="126"/>
      <c r="QEU85" s="126"/>
      <c r="QEV85" s="126"/>
      <c r="QEW85" s="126"/>
      <c r="QEX85" s="126"/>
      <c r="QEY85" s="126"/>
      <c r="QEZ85" s="126"/>
      <c r="QFA85" s="126"/>
      <c r="QFB85" s="126"/>
      <c r="QFC85" s="126"/>
      <c r="QFD85" s="126"/>
      <c r="QFE85" s="126"/>
      <c r="QFF85" s="126"/>
      <c r="QFG85" s="126"/>
      <c r="QFH85" s="126"/>
      <c r="QFI85" s="126"/>
      <c r="QFJ85" s="126"/>
      <c r="QFK85" s="126"/>
      <c r="QFL85" s="126"/>
      <c r="QFM85" s="126"/>
      <c r="QFN85" s="126"/>
      <c r="QFO85" s="126"/>
      <c r="QFP85" s="126"/>
      <c r="QFQ85" s="126"/>
      <c r="QFR85" s="126"/>
      <c r="QFS85" s="126"/>
      <c r="QFT85" s="126"/>
      <c r="QFU85" s="126"/>
      <c r="QFV85" s="126"/>
      <c r="QFW85" s="126"/>
      <c r="QFX85" s="126"/>
      <c r="QFY85" s="126"/>
      <c r="QFZ85" s="126"/>
      <c r="QGA85" s="126"/>
      <c r="QGB85" s="126"/>
      <c r="QGC85" s="126"/>
      <c r="QGD85" s="126"/>
      <c r="QGE85" s="126"/>
      <c r="QGF85" s="126"/>
      <c r="QGG85" s="126"/>
      <c r="QGH85" s="126"/>
      <c r="QGI85" s="126"/>
      <c r="QGJ85" s="126"/>
      <c r="QGK85" s="126"/>
      <c r="QGL85" s="126"/>
      <c r="QGM85" s="126"/>
      <c r="QGN85" s="126"/>
      <c r="QGO85" s="126"/>
      <c r="QGP85" s="126"/>
      <c r="QGQ85" s="126"/>
      <c r="QGR85" s="126"/>
      <c r="QGS85" s="126"/>
      <c r="QGT85" s="126"/>
      <c r="QGU85" s="126"/>
      <c r="QGV85" s="126"/>
      <c r="QGW85" s="126"/>
      <c r="QGX85" s="126"/>
      <c r="QGY85" s="126"/>
      <c r="QGZ85" s="126"/>
      <c r="QHA85" s="126"/>
      <c r="QHB85" s="126"/>
      <c r="QHC85" s="126"/>
      <c r="QHD85" s="126"/>
      <c r="QHE85" s="126"/>
      <c r="QHF85" s="126"/>
      <c r="QHG85" s="126"/>
      <c r="QHH85" s="126"/>
      <c r="QHI85" s="126"/>
      <c r="QHJ85" s="126"/>
      <c r="QHK85" s="126"/>
      <c r="QHL85" s="126"/>
      <c r="QHM85" s="126"/>
      <c r="QHN85" s="126"/>
      <c r="QHO85" s="126"/>
      <c r="QHP85" s="126"/>
      <c r="QHQ85" s="126"/>
      <c r="QHR85" s="126"/>
      <c r="QHS85" s="126"/>
      <c r="QHT85" s="126"/>
      <c r="QHU85" s="126"/>
      <c r="QHV85" s="126"/>
      <c r="QHW85" s="126"/>
      <c r="QHX85" s="126"/>
      <c r="QHY85" s="126"/>
      <c r="QHZ85" s="126"/>
      <c r="QIA85" s="126"/>
      <c r="QIB85" s="126"/>
      <c r="QIC85" s="126"/>
      <c r="QID85" s="126"/>
      <c r="QIE85" s="126"/>
      <c r="QIF85" s="126"/>
      <c r="QIG85" s="126"/>
      <c r="QIH85" s="126"/>
      <c r="QII85" s="126"/>
      <c r="QIJ85" s="126"/>
      <c r="QIK85" s="126"/>
      <c r="QIL85" s="126"/>
      <c r="QIM85" s="126"/>
      <c r="QIN85" s="126"/>
      <c r="QIO85" s="126"/>
      <c r="QIP85" s="126"/>
      <c r="QIQ85" s="126"/>
      <c r="QIR85" s="126"/>
      <c r="QIS85" s="126"/>
      <c r="QIT85" s="126"/>
      <c r="QIU85" s="126"/>
      <c r="QIV85" s="126"/>
      <c r="QIW85" s="126"/>
      <c r="QIX85" s="126"/>
      <c r="QIY85" s="126"/>
      <c r="QIZ85" s="126"/>
      <c r="QJA85" s="126"/>
      <c r="QJB85" s="126"/>
      <c r="QJC85" s="126"/>
      <c r="QJD85" s="126"/>
      <c r="QJE85" s="126"/>
      <c r="QJF85" s="126"/>
      <c r="QJG85" s="126"/>
      <c r="QJH85" s="126"/>
      <c r="QJI85" s="126"/>
      <c r="QJJ85" s="126"/>
      <c r="QJK85" s="126"/>
      <c r="QJL85" s="126"/>
      <c r="QJM85" s="126"/>
      <c r="QJN85" s="126"/>
      <c r="QJO85" s="126"/>
      <c r="QJP85" s="126"/>
      <c r="QJQ85" s="126"/>
      <c r="QJR85" s="126"/>
      <c r="QJS85" s="126"/>
      <c r="QJT85" s="126"/>
      <c r="QJU85" s="126"/>
      <c r="QJV85" s="126"/>
      <c r="QJW85" s="126"/>
      <c r="QJX85" s="126"/>
      <c r="QJY85" s="126"/>
      <c r="QJZ85" s="126"/>
      <c r="QKA85" s="126"/>
      <c r="QKB85" s="126"/>
      <c r="QKC85" s="126"/>
      <c r="QKD85" s="126"/>
      <c r="QKE85" s="126"/>
      <c r="QKF85" s="126"/>
      <c r="QKG85" s="126"/>
      <c r="QKH85" s="126"/>
      <c r="QKI85" s="126"/>
      <c r="QKJ85" s="126"/>
      <c r="QKK85" s="126"/>
      <c r="QKL85" s="126"/>
      <c r="QKM85" s="126"/>
      <c r="QKN85" s="126"/>
      <c r="QKO85" s="126"/>
      <c r="QKP85" s="126"/>
      <c r="QKQ85" s="126"/>
      <c r="QKR85" s="126"/>
      <c r="QKS85" s="126"/>
      <c r="QKT85" s="126"/>
      <c r="QKU85" s="126"/>
      <c r="QKV85" s="126"/>
      <c r="QKW85" s="126"/>
      <c r="QKX85" s="126"/>
      <c r="QKY85" s="126"/>
      <c r="QKZ85" s="126"/>
      <c r="QLA85" s="126"/>
      <c r="QLB85" s="126"/>
      <c r="QLC85" s="126"/>
      <c r="QLD85" s="126"/>
      <c r="QLE85" s="126"/>
      <c r="QLF85" s="126"/>
      <c r="QLG85" s="126"/>
      <c r="QLH85" s="126"/>
      <c r="QLI85" s="126"/>
      <c r="QLJ85" s="126"/>
      <c r="QLK85" s="126"/>
      <c r="QLL85" s="126"/>
      <c r="QLM85" s="126"/>
      <c r="QLN85" s="126"/>
      <c r="QLO85" s="126"/>
      <c r="QLP85" s="126"/>
      <c r="QLQ85" s="126"/>
      <c r="QLR85" s="126"/>
      <c r="QLS85" s="126"/>
      <c r="QLT85" s="126"/>
      <c r="QLU85" s="126"/>
      <c r="QLV85" s="126"/>
      <c r="QLW85" s="126"/>
      <c r="QLX85" s="126"/>
      <c r="QLY85" s="126"/>
      <c r="QLZ85" s="126"/>
      <c r="QMA85" s="126"/>
      <c r="QMB85" s="126"/>
      <c r="QMC85" s="126"/>
      <c r="QMD85" s="126"/>
      <c r="QME85" s="126"/>
      <c r="QMF85" s="126"/>
      <c r="QMG85" s="126"/>
      <c r="QMH85" s="126"/>
      <c r="QMI85" s="126"/>
      <c r="QMJ85" s="126"/>
      <c r="QMK85" s="126"/>
      <c r="QML85" s="126"/>
      <c r="QMM85" s="126"/>
      <c r="QMN85" s="126"/>
      <c r="QMO85" s="126"/>
      <c r="QMP85" s="126"/>
      <c r="QMQ85" s="126"/>
      <c r="QMR85" s="126"/>
      <c r="QMS85" s="126"/>
      <c r="QMT85" s="126"/>
      <c r="QMU85" s="126"/>
      <c r="QMV85" s="126"/>
      <c r="QMW85" s="126"/>
      <c r="QMX85" s="126"/>
      <c r="QMY85" s="126"/>
      <c r="QMZ85" s="126"/>
      <c r="QNA85" s="126"/>
      <c r="QNB85" s="126"/>
      <c r="QNC85" s="126"/>
      <c r="QND85" s="126"/>
      <c r="QNE85" s="126"/>
      <c r="QNF85" s="126"/>
      <c r="QNG85" s="126"/>
      <c r="QNH85" s="126"/>
      <c r="QNI85" s="126"/>
      <c r="QNJ85" s="126"/>
      <c r="QNK85" s="126"/>
      <c r="QNL85" s="126"/>
      <c r="QNM85" s="126"/>
      <c r="QNN85" s="126"/>
      <c r="QNO85" s="126"/>
      <c r="QNP85" s="126"/>
      <c r="QNQ85" s="126"/>
      <c r="QNR85" s="126"/>
      <c r="QNS85" s="126"/>
      <c r="QNT85" s="126"/>
      <c r="QNU85" s="126"/>
      <c r="QNV85" s="126"/>
      <c r="QNW85" s="126"/>
      <c r="QNX85" s="126"/>
      <c r="QNY85" s="126"/>
      <c r="QNZ85" s="126"/>
      <c r="QOA85" s="126"/>
      <c r="QOB85" s="126"/>
      <c r="QOC85" s="126"/>
      <c r="QOD85" s="126"/>
      <c r="QOE85" s="126"/>
      <c r="QOF85" s="126"/>
      <c r="QOG85" s="126"/>
      <c r="QOH85" s="126"/>
      <c r="QOI85" s="126"/>
      <c r="QOJ85" s="126"/>
      <c r="QOK85" s="126"/>
      <c r="QOL85" s="126"/>
      <c r="QOM85" s="126"/>
      <c r="QON85" s="126"/>
      <c r="QOO85" s="126"/>
      <c r="QOP85" s="126"/>
      <c r="QOQ85" s="126"/>
      <c r="QOR85" s="126"/>
      <c r="QOS85" s="126"/>
      <c r="QOT85" s="126"/>
      <c r="QOU85" s="126"/>
      <c r="QOV85" s="126"/>
      <c r="QOW85" s="126"/>
      <c r="QOX85" s="126"/>
      <c r="QOY85" s="126"/>
      <c r="QOZ85" s="126"/>
      <c r="QPA85" s="126"/>
      <c r="QPB85" s="126"/>
      <c r="QPC85" s="126"/>
      <c r="QPD85" s="126"/>
      <c r="QPE85" s="126"/>
      <c r="QPF85" s="126"/>
      <c r="QPG85" s="126"/>
      <c r="QPH85" s="126"/>
      <c r="QPI85" s="126"/>
      <c r="QPJ85" s="126"/>
      <c r="QPK85" s="126"/>
      <c r="QPL85" s="126"/>
      <c r="QPM85" s="126"/>
      <c r="QPN85" s="126"/>
      <c r="QPO85" s="126"/>
      <c r="QPP85" s="126"/>
      <c r="QPQ85" s="126"/>
      <c r="QPR85" s="126"/>
      <c r="QPS85" s="126"/>
      <c r="QPT85" s="126"/>
      <c r="QPU85" s="126"/>
      <c r="QPV85" s="126"/>
      <c r="QPW85" s="126"/>
      <c r="QPX85" s="126"/>
      <c r="QPY85" s="126"/>
      <c r="QPZ85" s="126"/>
      <c r="QQA85" s="126"/>
      <c r="QQB85" s="126"/>
      <c r="QQC85" s="126"/>
      <c r="QQD85" s="126"/>
      <c r="QQE85" s="126"/>
      <c r="QQF85" s="126"/>
      <c r="QQG85" s="126"/>
      <c r="QQH85" s="126"/>
      <c r="QQI85" s="126"/>
      <c r="QQJ85" s="126"/>
      <c r="QQK85" s="126"/>
      <c r="QQL85" s="126"/>
      <c r="QQM85" s="126"/>
      <c r="QQN85" s="126"/>
      <c r="QQO85" s="126"/>
      <c r="QQP85" s="126"/>
      <c r="QQQ85" s="126"/>
      <c r="QQR85" s="126"/>
      <c r="QQS85" s="126"/>
      <c r="QQT85" s="126"/>
      <c r="QQU85" s="126"/>
      <c r="QQV85" s="126"/>
      <c r="QQW85" s="126"/>
      <c r="QQX85" s="126"/>
      <c r="QQY85" s="126"/>
      <c r="QQZ85" s="126"/>
      <c r="QRA85" s="126"/>
      <c r="QRB85" s="126"/>
      <c r="QRC85" s="126"/>
      <c r="QRD85" s="126"/>
      <c r="QRE85" s="126"/>
      <c r="QRF85" s="126"/>
      <c r="QRG85" s="126"/>
      <c r="QRH85" s="126"/>
      <c r="QRI85" s="126"/>
      <c r="QRJ85" s="126"/>
      <c r="QRK85" s="126"/>
      <c r="QRL85" s="126"/>
      <c r="QRM85" s="126"/>
      <c r="QRN85" s="126"/>
      <c r="QRO85" s="126"/>
      <c r="QRP85" s="126"/>
      <c r="QRQ85" s="126"/>
      <c r="QRR85" s="126"/>
      <c r="QRS85" s="126"/>
      <c r="QRT85" s="126"/>
      <c r="QRU85" s="126"/>
      <c r="QRV85" s="126"/>
      <c r="QRW85" s="126"/>
      <c r="QRX85" s="126"/>
      <c r="QRY85" s="126"/>
      <c r="QRZ85" s="126"/>
      <c r="QSA85" s="126"/>
      <c r="QSB85" s="126"/>
      <c r="QSC85" s="126"/>
      <c r="QSD85" s="126"/>
      <c r="QSE85" s="126"/>
      <c r="QSF85" s="126"/>
      <c r="QSG85" s="126"/>
      <c r="QSH85" s="126"/>
      <c r="QSI85" s="126"/>
      <c r="QSJ85" s="126"/>
      <c r="QSK85" s="126"/>
      <c r="QSL85" s="126"/>
      <c r="QSM85" s="126"/>
      <c r="QSN85" s="126"/>
      <c r="QSO85" s="126"/>
      <c r="QSP85" s="126"/>
      <c r="QSQ85" s="126"/>
      <c r="QSR85" s="126"/>
      <c r="QSS85" s="126"/>
      <c r="QST85" s="126"/>
      <c r="QSU85" s="126"/>
      <c r="QSV85" s="126"/>
      <c r="QSW85" s="126"/>
      <c r="QSX85" s="126"/>
      <c r="QSY85" s="126"/>
      <c r="QSZ85" s="126"/>
      <c r="QTA85" s="126"/>
      <c r="QTB85" s="126"/>
      <c r="QTC85" s="126"/>
      <c r="QTD85" s="126"/>
      <c r="QTE85" s="126"/>
      <c r="QTF85" s="126"/>
      <c r="QTG85" s="126"/>
      <c r="QTH85" s="126"/>
      <c r="QTI85" s="126"/>
      <c r="QTJ85" s="126"/>
      <c r="QTK85" s="126"/>
      <c r="QTL85" s="126"/>
      <c r="QTM85" s="126"/>
      <c r="QTN85" s="126"/>
      <c r="QTO85" s="126"/>
      <c r="QTP85" s="126"/>
      <c r="QTQ85" s="126"/>
      <c r="QTR85" s="126"/>
      <c r="QTS85" s="126"/>
      <c r="QTT85" s="126"/>
      <c r="QTU85" s="126"/>
      <c r="QTV85" s="126"/>
      <c r="QTW85" s="126"/>
      <c r="QTX85" s="126"/>
      <c r="QTY85" s="126"/>
      <c r="QTZ85" s="126"/>
      <c r="QUA85" s="126"/>
      <c r="QUB85" s="126"/>
      <c r="QUC85" s="126"/>
      <c r="QUD85" s="126"/>
      <c r="QUE85" s="126"/>
      <c r="QUF85" s="126"/>
      <c r="QUG85" s="126"/>
      <c r="QUH85" s="126"/>
      <c r="QUI85" s="126"/>
      <c r="QUJ85" s="126"/>
      <c r="QUK85" s="126"/>
      <c r="QUL85" s="126"/>
      <c r="QUM85" s="126"/>
      <c r="QUN85" s="126"/>
      <c r="QUO85" s="126"/>
      <c r="QUP85" s="126"/>
      <c r="QUQ85" s="126"/>
      <c r="QUR85" s="126"/>
      <c r="QUS85" s="126"/>
      <c r="QUT85" s="126"/>
      <c r="QUU85" s="126"/>
      <c r="QUV85" s="126"/>
      <c r="QUW85" s="126"/>
      <c r="QUX85" s="126"/>
      <c r="QUY85" s="126"/>
      <c r="QUZ85" s="126"/>
      <c r="QVA85" s="126"/>
      <c r="QVB85" s="126"/>
      <c r="QVC85" s="126"/>
      <c r="QVD85" s="126"/>
      <c r="QVE85" s="126"/>
      <c r="QVF85" s="126"/>
      <c r="QVG85" s="126"/>
      <c r="QVH85" s="126"/>
      <c r="QVI85" s="126"/>
      <c r="QVJ85" s="126"/>
      <c r="QVK85" s="126"/>
      <c r="QVL85" s="126"/>
      <c r="QVM85" s="126"/>
      <c r="QVN85" s="126"/>
      <c r="QVO85" s="126"/>
      <c r="QVP85" s="126"/>
      <c r="QVQ85" s="126"/>
      <c r="QVR85" s="126"/>
      <c r="QVS85" s="126"/>
      <c r="QVT85" s="126"/>
      <c r="QVU85" s="126"/>
      <c r="QVV85" s="126"/>
      <c r="QVW85" s="126"/>
      <c r="QVX85" s="126"/>
      <c r="QVY85" s="126"/>
      <c r="QVZ85" s="126"/>
      <c r="QWA85" s="126"/>
      <c r="QWB85" s="126"/>
      <c r="QWC85" s="126"/>
      <c r="QWD85" s="126"/>
      <c r="QWE85" s="126"/>
      <c r="QWF85" s="126"/>
      <c r="QWG85" s="126"/>
      <c r="QWH85" s="126"/>
      <c r="QWI85" s="126"/>
      <c r="QWJ85" s="126"/>
      <c r="QWK85" s="126"/>
      <c r="QWL85" s="126"/>
      <c r="QWM85" s="126"/>
      <c r="QWN85" s="126"/>
      <c r="QWO85" s="126"/>
      <c r="QWP85" s="126"/>
      <c r="QWQ85" s="126"/>
      <c r="QWR85" s="126"/>
      <c r="QWS85" s="126"/>
      <c r="QWT85" s="126"/>
      <c r="QWU85" s="126"/>
      <c r="QWV85" s="126"/>
      <c r="QWW85" s="126"/>
      <c r="QWX85" s="126"/>
      <c r="QWY85" s="126"/>
      <c r="QWZ85" s="126"/>
      <c r="QXA85" s="126"/>
      <c r="QXB85" s="126"/>
      <c r="QXC85" s="126"/>
      <c r="QXD85" s="126"/>
      <c r="QXE85" s="126"/>
      <c r="QXF85" s="126"/>
      <c r="QXG85" s="126"/>
      <c r="QXH85" s="126"/>
      <c r="QXI85" s="126"/>
      <c r="QXJ85" s="126"/>
      <c r="QXK85" s="126"/>
      <c r="QXL85" s="126"/>
      <c r="QXM85" s="126"/>
      <c r="QXN85" s="126"/>
      <c r="QXO85" s="126"/>
      <c r="QXP85" s="126"/>
      <c r="QXQ85" s="126"/>
      <c r="QXR85" s="126"/>
      <c r="QXS85" s="126"/>
      <c r="QXT85" s="126"/>
      <c r="QXU85" s="126"/>
      <c r="QXV85" s="126"/>
      <c r="QXW85" s="126"/>
      <c r="QXX85" s="126"/>
      <c r="QXY85" s="126"/>
      <c r="QXZ85" s="126"/>
      <c r="QYA85" s="126"/>
      <c r="QYB85" s="126"/>
      <c r="QYC85" s="126"/>
      <c r="QYD85" s="126"/>
      <c r="QYE85" s="126"/>
      <c r="QYF85" s="126"/>
      <c r="QYG85" s="126"/>
      <c r="QYH85" s="126"/>
      <c r="QYI85" s="126"/>
      <c r="QYJ85" s="126"/>
      <c r="QYK85" s="126"/>
      <c r="QYL85" s="126"/>
      <c r="QYM85" s="126"/>
      <c r="QYN85" s="126"/>
      <c r="QYO85" s="126"/>
      <c r="QYP85" s="126"/>
      <c r="QYQ85" s="126"/>
      <c r="QYR85" s="126"/>
      <c r="QYS85" s="126"/>
      <c r="QYT85" s="126"/>
      <c r="QYU85" s="126"/>
      <c r="QYV85" s="126"/>
      <c r="QYW85" s="126"/>
      <c r="QYX85" s="126"/>
      <c r="QYY85" s="126"/>
      <c r="QYZ85" s="126"/>
      <c r="QZA85" s="126"/>
      <c r="QZB85" s="126"/>
      <c r="QZC85" s="126"/>
      <c r="QZD85" s="126"/>
      <c r="QZE85" s="126"/>
      <c r="QZF85" s="126"/>
      <c r="QZG85" s="126"/>
      <c r="QZH85" s="126"/>
      <c r="QZI85" s="126"/>
      <c r="QZJ85" s="126"/>
      <c r="QZK85" s="126"/>
      <c r="QZL85" s="126"/>
      <c r="QZM85" s="126"/>
      <c r="QZN85" s="126"/>
      <c r="QZO85" s="126"/>
      <c r="QZP85" s="126"/>
      <c r="QZQ85" s="126"/>
      <c r="QZR85" s="126"/>
      <c r="QZS85" s="126"/>
      <c r="QZT85" s="126"/>
      <c r="QZU85" s="126"/>
      <c r="QZV85" s="126"/>
      <c r="QZW85" s="126"/>
      <c r="QZX85" s="126"/>
      <c r="QZY85" s="126"/>
      <c r="QZZ85" s="126"/>
      <c r="RAA85" s="126"/>
      <c r="RAB85" s="126"/>
      <c r="RAC85" s="126"/>
      <c r="RAD85" s="126"/>
      <c r="RAE85" s="126"/>
      <c r="RAF85" s="126"/>
      <c r="RAG85" s="126"/>
      <c r="RAH85" s="126"/>
      <c r="RAI85" s="126"/>
      <c r="RAJ85" s="126"/>
      <c r="RAK85" s="126"/>
      <c r="RAL85" s="126"/>
      <c r="RAM85" s="126"/>
      <c r="RAN85" s="126"/>
      <c r="RAO85" s="126"/>
      <c r="RAP85" s="126"/>
      <c r="RAQ85" s="126"/>
      <c r="RAR85" s="126"/>
      <c r="RAS85" s="126"/>
      <c r="RAT85" s="126"/>
      <c r="RAU85" s="126"/>
      <c r="RAV85" s="126"/>
      <c r="RAW85" s="126"/>
      <c r="RAX85" s="126"/>
      <c r="RAY85" s="126"/>
      <c r="RAZ85" s="126"/>
      <c r="RBA85" s="126"/>
      <c r="RBB85" s="126"/>
      <c r="RBC85" s="126"/>
      <c r="RBD85" s="126"/>
      <c r="RBE85" s="126"/>
      <c r="RBF85" s="126"/>
      <c r="RBG85" s="126"/>
      <c r="RBH85" s="126"/>
      <c r="RBI85" s="126"/>
      <c r="RBJ85" s="126"/>
      <c r="RBK85" s="126"/>
      <c r="RBL85" s="126"/>
      <c r="RBM85" s="126"/>
      <c r="RBN85" s="126"/>
      <c r="RBO85" s="126"/>
      <c r="RBP85" s="126"/>
      <c r="RBQ85" s="126"/>
      <c r="RBR85" s="126"/>
      <c r="RBS85" s="126"/>
      <c r="RBT85" s="126"/>
      <c r="RBU85" s="126"/>
      <c r="RBV85" s="126"/>
      <c r="RBW85" s="126"/>
      <c r="RBX85" s="126"/>
      <c r="RBY85" s="126"/>
      <c r="RBZ85" s="126"/>
      <c r="RCA85" s="126"/>
      <c r="RCB85" s="126"/>
      <c r="RCC85" s="126"/>
      <c r="RCD85" s="126"/>
      <c r="RCE85" s="126"/>
      <c r="RCF85" s="126"/>
      <c r="RCG85" s="126"/>
      <c r="RCH85" s="126"/>
      <c r="RCI85" s="126"/>
      <c r="RCJ85" s="126"/>
      <c r="RCK85" s="126"/>
      <c r="RCL85" s="126"/>
      <c r="RCM85" s="126"/>
      <c r="RCN85" s="126"/>
      <c r="RCO85" s="126"/>
      <c r="RCP85" s="126"/>
      <c r="RCQ85" s="126"/>
      <c r="RCR85" s="126"/>
      <c r="RCS85" s="126"/>
      <c r="RCT85" s="126"/>
      <c r="RCU85" s="126"/>
      <c r="RCV85" s="126"/>
      <c r="RCW85" s="126"/>
      <c r="RCX85" s="126"/>
      <c r="RCY85" s="126"/>
      <c r="RCZ85" s="126"/>
      <c r="RDA85" s="126"/>
      <c r="RDB85" s="126"/>
      <c r="RDC85" s="126"/>
      <c r="RDD85" s="126"/>
      <c r="RDE85" s="126"/>
      <c r="RDF85" s="126"/>
      <c r="RDG85" s="126"/>
      <c r="RDH85" s="126"/>
      <c r="RDI85" s="126"/>
      <c r="RDJ85" s="126"/>
      <c r="RDK85" s="126"/>
      <c r="RDL85" s="126"/>
      <c r="RDM85" s="126"/>
      <c r="RDN85" s="126"/>
      <c r="RDO85" s="126"/>
      <c r="RDP85" s="126"/>
      <c r="RDQ85" s="126"/>
      <c r="RDR85" s="126"/>
      <c r="RDS85" s="126"/>
      <c r="RDT85" s="126"/>
      <c r="RDU85" s="126"/>
      <c r="RDV85" s="126"/>
      <c r="RDW85" s="126"/>
      <c r="RDX85" s="126"/>
      <c r="RDY85" s="126"/>
      <c r="RDZ85" s="126"/>
      <c r="REA85" s="126"/>
      <c r="REB85" s="126"/>
      <c r="REC85" s="126"/>
      <c r="RED85" s="126"/>
      <c r="REE85" s="126"/>
      <c r="REF85" s="126"/>
      <c r="REG85" s="126"/>
      <c r="REH85" s="126"/>
      <c r="REI85" s="126"/>
      <c r="REJ85" s="126"/>
      <c r="REK85" s="126"/>
      <c r="REL85" s="126"/>
      <c r="REM85" s="126"/>
      <c r="REN85" s="126"/>
      <c r="REO85" s="126"/>
      <c r="REP85" s="126"/>
      <c r="REQ85" s="126"/>
      <c r="RER85" s="126"/>
      <c r="RES85" s="126"/>
      <c r="RET85" s="126"/>
      <c r="REU85" s="126"/>
      <c r="REV85" s="126"/>
      <c r="REW85" s="126"/>
      <c r="REX85" s="126"/>
      <c r="REY85" s="126"/>
      <c r="REZ85" s="126"/>
      <c r="RFA85" s="126"/>
      <c r="RFB85" s="126"/>
      <c r="RFC85" s="126"/>
      <c r="RFD85" s="126"/>
      <c r="RFE85" s="126"/>
      <c r="RFF85" s="126"/>
      <c r="RFG85" s="126"/>
      <c r="RFH85" s="126"/>
      <c r="RFI85" s="126"/>
      <c r="RFJ85" s="126"/>
      <c r="RFK85" s="126"/>
      <c r="RFL85" s="126"/>
      <c r="RFM85" s="126"/>
      <c r="RFN85" s="126"/>
      <c r="RFO85" s="126"/>
      <c r="RFP85" s="126"/>
      <c r="RFQ85" s="126"/>
      <c r="RFR85" s="126"/>
      <c r="RFS85" s="126"/>
      <c r="RFT85" s="126"/>
      <c r="RFU85" s="126"/>
      <c r="RFV85" s="126"/>
      <c r="RFW85" s="126"/>
      <c r="RFX85" s="126"/>
      <c r="RFY85" s="126"/>
      <c r="RFZ85" s="126"/>
      <c r="RGA85" s="126"/>
      <c r="RGB85" s="126"/>
      <c r="RGC85" s="126"/>
      <c r="RGD85" s="126"/>
      <c r="RGE85" s="126"/>
      <c r="RGF85" s="126"/>
      <c r="RGG85" s="126"/>
      <c r="RGH85" s="126"/>
      <c r="RGI85" s="126"/>
      <c r="RGJ85" s="126"/>
      <c r="RGK85" s="126"/>
      <c r="RGL85" s="126"/>
      <c r="RGM85" s="126"/>
      <c r="RGN85" s="126"/>
      <c r="RGO85" s="126"/>
      <c r="RGP85" s="126"/>
      <c r="RGQ85" s="126"/>
      <c r="RGR85" s="126"/>
      <c r="RGS85" s="126"/>
      <c r="RGT85" s="126"/>
      <c r="RGU85" s="126"/>
      <c r="RGV85" s="126"/>
      <c r="RGW85" s="126"/>
      <c r="RGX85" s="126"/>
      <c r="RGY85" s="126"/>
      <c r="RGZ85" s="126"/>
      <c r="RHA85" s="126"/>
      <c r="RHB85" s="126"/>
      <c r="RHC85" s="126"/>
      <c r="RHD85" s="126"/>
      <c r="RHE85" s="126"/>
      <c r="RHF85" s="126"/>
      <c r="RHG85" s="126"/>
      <c r="RHH85" s="126"/>
      <c r="RHI85" s="126"/>
      <c r="RHJ85" s="126"/>
      <c r="RHK85" s="126"/>
      <c r="RHL85" s="126"/>
      <c r="RHM85" s="126"/>
      <c r="RHN85" s="126"/>
      <c r="RHO85" s="126"/>
      <c r="RHP85" s="126"/>
      <c r="RHQ85" s="126"/>
      <c r="RHR85" s="126"/>
      <c r="RHS85" s="126"/>
      <c r="RHT85" s="126"/>
      <c r="RHU85" s="126"/>
      <c r="RHV85" s="126"/>
      <c r="RHW85" s="126"/>
      <c r="RHX85" s="126"/>
      <c r="RHY85" s="126"/>
      <c r="RHZ85" s="126"/>
      <c r="RIA85" s="126"/>
      <c r="RIB85" s="126"/>
      <c r="RIC85" s="126"/>
      <c r="RID85" s="126"/>
      <c r="RIE85" s="126"/>
      <c r="RIF85" s="126"/>
      <c r="RIG85" s="126"/>
      <c r="RIH85" s="126"/>
      <c r="RII85" s="126"/>
      <c r="RIJ85" s="126"/>
      <c r="RIK85" s="126"/>
      <c r="RIL85" s="126"/>
      <c r="RIM85" s="126"/>
      <c r="RIN85" s="126"/>
      <c r="RIO85" s="126"/>
      <c r="RIP85" s="126"/>
      <c r="RIQ85" s="126"/>
      <c r="RIR85" s="126"/>
      <c r="RIS85" s="126"/>
      <c r="RIT85" s="126"/>
      <c r="RIU85" s="126"/>
      <c r="RIV85" s="126"/>
      <c r="RIW85" s="126"/>
      <c r="RIX85" s="126"/>
      <c r="RIY85" s="126"/>
      <c r="RIZ85" s="126"/>
      <c r="RJA85" s="126"/>
      <c r="RJB85" s="126"/>
      <c r="RJC85" s="126"/>
      <c r="RJD85" s="126"/>
      <c r="RJE85" s="126"/>
      <c r="RJF85" s="126"/>
      <c r="RJG85" s="126"/>
      <c r="RJH85" s="126"/>
      <c r="RJI85" s="126"/>
      <c r="RJJ85" s="126"/>
      <c r="RJK85" s="126"/>
      <c r="RJL85" s="126"/>
      <c r="RJM85" s="126"/>
      <c r="RJN85" s="126"/>
      <c r="RJO85" s="126"/>
      <c r="RJP85" s="126"/>
      <c r="RJQ85" s="126"/>
      <c r="RJR85" s="126"/>
      <c r="RJS85" s="126"/>
      <c r="RJT85" s="126"/>
      <c r="RJU85" s="126"/>
      <c r="RJV85" s="126"/>
      <c r="RJW85" s="126"/>
      <c r="RJX85" s="126"/>
      <c r="RJY85" s="126"/>
      <c r="RJZ85" s="126"/>
      <c r="RKA85" s="126"/>
      <c r="RKB85" s="126"/>
      <c r="RKC85" s="126"/>
      <c r="RKD85" s="126"/>
      <c r="RKE85" s="126"/>
      <c r="RKF85" s="126"/>
      <c r="RKG85" s="126"/>
      <c r="RKH85" s="126"/>
      <c r="RKI85" s="126"/>
      <c r="RKJ85" s="126"/>
      <c r="RKK85" s="126"/>
      <c r="RKL85" s="126"/>
      <c r="RKM85" s="126"/>
      <c r="RKN85" s="126"/>
      <c r="RKO85" s="126"/>
      <c r="RKP85" s="126"/>
      <c r="RKQ85" s="126"/>
      <c r="RKR85" s="126"/>
      <c r="RKS85" s="126"/>
      <c r="RKT85" s="126"/>
      <c r="RKU85" s="126"/>
      <c r="RKV85" s="126"/>
      <c r="RKW85" s="126"/>
      <c r="RKX85" s="126"/>
      <c r="RKY85" s="126"/>
      <c r="RKZ85" s="126"/>
      <c r="RLA85" s="126"/>
      <c r="RLB85" s="126"/>
      <c r="RLC85" s="126"/>
      <c r="RLD85" s="126"/>
      <c r="RLE85" s="126"/>
      <c r="RLF85" s="126"/>
      <c r="RLG85" s="126"/>
      <c r="RLH85" s="126"/>
      <c r="RLI85" s="126"/>
      <c r="RLJ85" s="126"/>
      <c r="RLK85" s="126"/>
      <c r="RLL85" s="126"/>
      <c r="RLM85" s="126"/>
      <c r="RLN85" s="126"/>
      <c r="RLO85" s="126"/>
      <c r="RLP85" s="126"/>
      <c r="RLQ85" s="126"/>
      <c r="RLR85" s="126"/>
      <c r="RLS85" s="126"/>
      <c r="RLT85" s="126"/>
      <c r="RLU85" s="126"/>
      <c r="RLV85" s="126"/>
      <c r="RLW85" s="126"/>
      <c r="RLX85" s="126"/>
      <c r="RLY85" s="126"/>
      <c r="RLZ85" s="126"/>
      <c r="RMA85" s="126"/>
      <c r="RMB85" s="126"/>
      <c r="RMC85" s="126"/>
      <c r="RMD85" s="126"/>
      <c r="RME85" s="126"/>
      <c r="RMF85" s="126"/>
      <c r="RMG85" s="126"/>
      <c r="RMH85" s="126"/>
      <c r="RMI85" s="126"/>
      <c r="RMJ85" s="126"/>
      <c r="RMK85" s="126"/>
      <c r="RML85" s="126"/>
      <c r="RMM85" s="126"/>
      <c r="RMN85" s="126"/>
      <c r="RMO85" s="126"/>
      <c r="RMP85" s="126"/>
      <c r="RMQ85" s="126"/>
      <c r="RMR85" s="126"/>
      <c r="RMS85" s="126"/>
      <c r="RMT85" s="126"/>
      <c r="RMU85" s="126"/>
      <c r="RMV85" s="126"/>
      <c r="RMW85" s="126"/>
      <c r="RMX85" s="126"/>
      <c r="RMY85" s="126"/>
      <c r="RMZ85" s="126"/>
      <c r="RNA85" s="126"/>
      <c r="RNB85" s="126"/>
      <c r="RNC85" s="126"/>
      <c r="RND85" s="126"/>
      <c r="RNE85" s="126"/>
      <c r="RNF85" s="126"/>
      <c r="RNG85" s="126"/>
      <c r="RNH85" s="126"/>
      <c r="RNI85" s="126"/>
      <c r="RNJ85" s="126"/>
      <c r="RNK85" s="126"/>
      <c r="RNL85" s="126"/>
      <c r="RNM85" s="126"/>
      <c r="RNN85" s="126"/>
      <c r="RNO85" s="126"/>
      <c r="RNP85" s="126"/>
      <c r="RNQ85" s="126"/>
      <c r="RNR85" s="126"/>
      <c r="RNS85" s="126"/>
      <c r="RNT85" s="126"/>
      <c r="RNU85" s="126"/>
      <c r="RNV85" s="126"/>
      <c r="RNW85" s="126"/>
      <c r="RNX85" s="126"/>
      <c r="RNY85" s="126"/>
      <c r="RNZ85" s="126"/>
      <c r="ROA85" s="126"/>
      <c r="ROB85" s="126"/>
      <c r="ROC85" s="126"/>
      <c r="ROD85" s="126"/>
      <c r="ROE85" s="126"/>
      <c r="ROF85" s="126"/>
      <c r="ROG85" s="126"/>
      <c r="ROH85" s="126"/>
      <c r="ROI85" s="126"/>
      <c r="ROJ85" s="126"/>
      <c r="ROK85" s="126"/>
      <c r="ROL85" s="126"/>
      <c r="ROM85" s="126"/>
      <c r="RON85" s="126"/>
      <c r="ROO85" s="126"/>
      <c r="ROP85" s="126"/>
      <c r="ROQ85" s="126"/>
      <c r="ROR85" s="126"/>
      <c r="ROS85" s="126"/>
      <c r="ROT85" s="126"/>
      <c r="ROU85" s="126"/>
      <c r="ROV85" s="126"/>
      <c r="ROW85" s="126"/>
      <c r="ROX85" s="126"/>
      <c r="ROY85" s="126"/>
      <c r="ROZ85" s="126"/>
      <c r="RPA85" s="126"/>
      <c r="RPB85" s="126"/>
      <c r="RPC85" s="126"/>
      <c r="RPD85" s="126"/>
      <c r="RPE85" s="126"/>
      <c r="RPF85" s="126"/>
      <c r="RPG85" s="126"/>
      <c r="RPH85" s="126"/>
      <c r="RPI85" s="126"/>
      <c r="RPJ85" s="126"/>
      <c r="RPK85" s="126"/>
      <c r="RPL85" s="126"/>
      <c r="RPM85" s="126"/>
      <c r="RPN85" s="126"/>
      <c r="RPO85" s="126"/>
      <c r="RPP85" s="126"/>
      <c r="RPQ85" s="126"/>
      <c r="RPR85" s="126"/>
      <c r="RPS85" s="126"/>
      <c r="RPT85" s="126"/>
      <c r="RPU85" s="126"/>
      <c r="RPV85" s="126"/>
      <c r="RPW85" s="126"/>
      <c r="RPX85" s="126"/>
      <c r="RPY85" s="126"/>
      <c r="RPZ85" s="126"/>
      <c r="RQA85" s="126"/>
      <c r="RQB85" s="126"/>
      <c r="RQC85" s="126"/>
      <c r="RQD85" s="126"/>
      <c r="RQE85" s="126"/>
      <c r="RQF85" s="126"/>
      <c r="RQG85" s="126"/>
      <c r="RQH85" s="126"/>
      <c r="RQI85" s="126"/>
      <c r="RQJ85" s="126"/>
      <c r="RQK85" s="126"/>
      <c r="RQL85" s="126"/>
      <c r="RQM85" s="126"/>
      <c r="RQN85" s="126"/>
      <c r="RQO85" s="126"/>
      <c r="RQP85" s="126"/>
      <c r="RQQ85" s="126"/>
      <c r="RQR85" s="126"/>
      <c r="RQS85" s="126"/>
      <c r="RQT85" s="126"/>
      <c r="RQU85" s="126"/>
      <c r="RQV85" s="126"/>
      <c r="RQW85" s="126"/>
      <c r="RQX85" s="126"/>
      <c r="RQY85" s="126"/>
      <c r="RQZ85" s="126"/>
      <c r="RRA85" s="126"/>
      <c r="RRB85" s="126"/>
      <c r="RRC85" s="126"/>
      <c r="RRD85" s="126"/>
      <c r="RRE85" s="126"/>
      <c r="RRF85" s="126"/>
      <c r="RRG85" s="126"/>
      <c r="RRH85" s="126"/>
      <c r="RRI85" s="126"/>
      <c r="RRJ85" s="126"/>
      <c r="RRK85" s="126"/>
      <c r="RRL85" s="126"/>
      <c r="RRM85" s="126"/>
      <c r="RRN85" s="126"/>
      <c r="RRO85" s="126"/>
      <c r="RRP85" s="126"/>
      <c r="RRQ85" s="126"/>
      <c r="RRR85" s="126"/>
      <c r="RRS85" s="126"/>
      <c r="RRT85" s="126"/>
      <c r="RRU85" s="126"/>
      <c r="RRV85" s="126"/>
      <c r="RRW85" s="126"/>
      <c r="RRX85" s="126"/>
      <c r="RRY85" s="126"/>
      <c r="RRZ85" s="126"/>
      <c r="RSA85" s="126"/>
      <c r="RSB85" s="126"/>
      <c r="RSC85" s="126"/>
      <c r="RSD85" s="126"/>
      <c r="RSE85" s="126"/>
      <c r="RSF85" s="126"/>
      <c r="RSG85" s="126"/>
      <c r="RSH85" s="126"/>
      <c r="RSI85" s="126"/>
      <c r="RSJ85" s="126"/>
      <c r="RSK85" s="126"/>
      <c r="RSL85" s="126"/>
      <c r="RSM85" s="126"/>
      <c r="RSN85" s="126"/>
      <c r="RSO85" s="126"/>
      <c r="RSP85" s="126"/>
      <c r="RSQ85" s="126"/>
      <c r="RSR85" s="126"/>
      <c r="RSS85" s="126"/>
      <c r="RST85" s="126"/>
      <c r="RSU85" s="126"/>
      <c r="RSV85" s="126"/>
      <c r="RSW85" s="126"/>
      <c r="RSX85" s="126"/>
      <c r="RSY85" s="126"/>
      <c r="RSZ85" s="126"/>
      <c r="RTA85" s="126"/>
      <c r="RTB85" s="126"/>
      <c r="RTC85" s="126"/>
      <c r="RTD85" s="126"/>
      <c r="RTE85" s="126"/>
      <c r="RTF85" s="126"/>
      <c r="RTG85" s="126"/>
      <c r="RTH85" s="126"/>
      <c r="RTI85" s="126"/>
      <c r="RTJ85" s="126"/>
      <c r="RTK85" s="126"/>
      <c r="RTL85" s="126"/>
      <c r="RTM85" s="126"/>
      <c r="RTN85" s="126"/>
      <c r="RTO85" s="126"/>
      <c r="RTP85" s="126"/>
      <c r="RTQ85" s="126"/>
      <c r="RTR85" s="126"/>
      <c r="RTS85" s="126"/>
      <c r="RTT85" s="126"/>
      <c r="RTU85" s="126"/>
      <c r="RTV85" s="126"/>
      <c r="RTW85" s="126"/>
      <c r="RTX85" s="126"/>
      <c r="RTY85" s="126"/>
      <c r="RTZ85" s="126"/>
      <c r="RUA85" s="126"/>
      <c r="RUB85" s="126"/>
      <c r="RUC85" s="126"/>
      <c r="RUD85" s="126"/>
      <c r="RUE85" s="126"/>
      <c r="RUF85" s="126"/>
      <c r="RUG85" s="126"/>
      <c r="RUH85" s="126"/>
      <c r="RUI85" s="126"/>
      <c r="RUJ85" s="126"/>
      <c r="RUK85" s="126"/>
      <c r="RUL85" s="126"/>
      <c r="RUM85" s="126"/>
      <c r="RUN85" s="126"/>
      <c r="RUO85" s="126"/>
      <c r="RUP85" s="126"/>
      <c r="RUQ85" s="126"/>
      <c r="RUR85" s="126"/>
      <c r="RUS85" s="126"/>
      <c r="RUT85" s="126"/>
      <c r="RUU85" s="126"/>
      <c r="RUV85" s="126"/>
      <c r="RUW85" s="126"/>
      <c r="RUX85" s="126"/>
      <c r="RUY85" s="126"/>
      <c r="RUZ85" s="126"/>
      <c r="RVA85" s="126"/>
      <c r="RVB85" s="126"/>
      <c r="RVC85" s="126"/>
      <c r="RVD85" s="126"/>
      <c r="RVE85" s="126"/>
      <c r="RVF85" s="126"/>
      <c r="RVG85" s="126"/>
      <c r="RVH85" s="126"/>
      <c r="RVI85" s="126"/>
      <c r="RVJ85" s="126"/>
      <c r="RVK85" s="126"/>
      <c r="RVL85" s="126"/>
      <c r="RVM85" s="126"/>
      <c r="RVN85" s="126"/>
      <c r="RVO85" s="126"/>
      <c r="RVP85" s="126"/>
      <c r="RVQ85" s="126"/>
      <c r="RVR85" s="126"/>
      <c r="RVS85" s="126"/>
      <c r="RVT85" s="126"/>
      <c r="RVU85" s="126"/>
      <c r="RVV85" s="126"/>
      <c r="RVW85" s="126"/>
      <c r="RVX85" s="126"/>
      <c r="RVY85" s="126"/>
      <c r="RVZ85" s="126"/>
      <c r="RWA85" s="126"/>
      <c r="RWB85" s="126"/>
      <c r="RWC85" s="126"/>
      <c r="RWD85" s="126"/>
      <c r="RWE85" s="126"/>
      <c r="RWF85" s="126"/>
      <c r="RWG85" s="126"/>
      <c r="RWH85" s="126"/>
      <c r="RWI85" s="126"/>
      <c r="RWJ85" s="126"/>
      <c r="RWK85" s="126"/>
      <c r="RWL85" s="126"/>
      <c r="RWM85" s="126"/>
      <c r="RWN85" s="126"/>
      <c r="RWO85" s="126"/>
      <c r="RWP85" s="126"/>
      <c r="RWQ85" s="126"/>
      <c r="RWR85" s="126"/>
      <c r="RWS85" s="126"/>
      <c r="RWT85" s="126"/>
      <c r="RWU85" s="126"/>
      <c r="RWV85" s="126"/>
      <c r="RWW85" s="126"/>
      <c r="RWX85" s="126"/>
      <c r="RWY85" s="126"/>
      <c r="RWZ85" s="126"/>
      <c r="RXA85" s="126"/>
      <c r="RXB85" s="126"/>
      <c r="RXC85" s="126"/>
      <c r="RXD85" s="126"/>
      <c r="RXE85" s="126"/>
      <c r="RXF85" s="126"/>
      <c r="RXG85" s="126"/>
      <c r="RXH85" s="126"/>
      <c r="RXI85" s="126"/>
      <c r="RXJ85" s="126"/>
      <c r="RXK85" s="126"/>
      <c r="RXL85" s="126"/>
      <c r="RXM85" s="126"/>
      <c r="RXN85" s="126"/>
      <c r="RXO85" s="126"/>
      <c r="RXP85" s="126"/>
      <c r="RXQ85" s="126"/>
      <c r="RXR85" s="126"/>
      <c r="RXS85" s="126"/>
      <c r="RXT85" s="126"/>
      <c r="RXU85" s="126"/>
      <c r="RXV85" s="126"/>
      <c r="RXW85" s="126"/>
      <c r="RXX85" s="126"/>
      <c r="RXY85" s="126"/>
      <c r="RXZ85" s="126"/>
      <c r="RYA85" s="126"/>
      <c r="RYB85" s="126"/>
      <c r="RYC85" s="126"/>
      <c r="RYD85" s="126"/>
      <c r="RYE85" s="126"/>
      <c r="RYF85" s="126"/>
      <c r="RYG85" s="126"/>
      <c r="RYH85" s="126"/>
      <c r="RYI85" s="126"/>
      <c r="RYJ85" s="126"/>
      <c r="RYK85" s="126"/>
      <c r="RYL85" s="126"/>
      <c r="RYM85" s="126"/>
      <c r="RYN85" s="126"/>
      <c r="RYO85" s="126"/>
      <c r="RYP85" s="126"/>
      <c r="RYQ85" s="126"/>
      <c r="RYR85" s="126"/>
      <c r="RYS85" s="126"/>
      <c r="RYT85" s="126"/>
      <c r="RYU85" s="126"/>
      <c r="RYV85" s="126"/>
      <c r="RYW85" s="126"/>
      <c r="RYX85" s="126"/>
      <c r="RYY85" s="126"/>
      <c r="RYZ85" s="126"/>
      <c r="RZA85" s="126"/>
      <c r="RZB85" s="126"/>
      <c r="RZC85" s="126"/>
      <c r="RZD85" s="126"/>
      <c r="RZE85" s="126"/>
      <c r="RZF85" s="126"/>
      <c r="RZG85" s="126"/>
      <c r="RZH85" s="126"/>
      <c r="RZI85" s="126"/>
      <c r="RZJ85" s="126"/>
      <c r="RZK85" s="126"/>
      <c r="RZL85" s="126"/>
      <c r="RZM85" s="126"/>
      <c r="RZN85" s="126"/>
      <c r="RZO85" s="126"/>
      <c r="RZP85" s="126"/>
      <c r="RZQ85" s="126"/>
      <c r="RZR85" s="126"/>
      <c r="RZS85" s="126"/>
      <c r="RZT85" s="126"/>
      <c r="RZU85" s="126"/>
      <c r="RZV85" s="126"/>
      <c r="RZW85" s="126"/>
      <c r="RZX85" s="126"/>
      <c r="RZY85" s="126"/>
      <c r="RZZ85" s="126"/>
      <c r="SAA85" s="126"/>
      <c r="SAB85" s="126"/>
      <c r="SAC85" s="126"/>
      <c r="SAD85" s="126"/>
      <c r="SAE85" s="126"/>
      <c r="SAF85" s="126"/>
      <c r="SAG85" s="126"/>
      <c r="SAH85" s="126"/>
      <c r="SAI85" s="126"/>
      <c r="SAJ85" s="126"/>
      <c r="SAK85" s="126"/>
      <c r="SAL85" s="126"/>
      <c r="SAM85" s="126"/>
      <c r="SAN85" s="126"/>
      <c r="SAO85" s="126"/>
      <c r="SAP85" s="126"/>
      <c r="SAQ85" s="126"/>
      <c r="SAR85" s="126"/>
      <c r="SAS85" s="126"/>
      <c r="SAT85" s="126"/>
      <c r="SAU85" s="126"/>
      <c r="SAV85" s="126"/>
      <c r="SAW85" s="126"/>
      <c r="SAX85" s="126"/>
      <c r="SAY85" s="126"/>
      <c r="SAZ85" s="126"/>
      <c r="SBA85" s="126"/>
      <c r="SBB85" s="126"/>
      <c r="SBC85" s="126"/>
      <c r="SBD85" s="126"/>
      <c r="SBE85" s="126"/>
      <c r="SBF85" s="126"/>
      <c r="SBG85" s="126"/>
      <c r="SBH85" s="126"/>
      <c r="SBI85" s="126"/>
      <c r="SBJ85" s="126"/>
      <c r="SBK85" s="126"/>
      <c r="SBL85" s="126"/>
      <c r="SBM85" s="126"/>
      <c r="SBN85" s="126"/>
      <c r="SBO85" s="126"/>
      <c r="SBP85" s="126"/>
      <c r="SBQ85" s="126"/>
      <c r="SBR85" s="126"/>
      <c r="SBS85" s="126"/>
      <c r="SBT85" s="126"/>
      <c r="SBU85" s="126"/>
      <c r="SBV85" s="126"/>
      <c r="SBW85" s="126"/>
      <c r="SBX85" s="126"/>
      <c r="SBY85" s="126"/>
      <c r="SBZ85" s="126"/>
      <c r="SCA85" s="126"/>
      <c r="SCB85" s="126"/>
      <c r="SCC85" s="126"/>
      <c r="SCD85" s="126"/>
      <c r="SCE85" s="126"/>
      <c r="SCF85" s="126"/>
      <c r="SCG85" s="126"/>
      <c r="SCH85" s="126"/>
      <c r="SCI85" s="126"/>
      <c r="SCJ85" s="126"/>
      <c r="SCK85" s="126"/>
      <c r="SCL85" s="126"/>
      <c r="SCM85" s="126"/>
      <c r="SCN85" s="126"/>
      <c r="SCO85" s="126"/>
      <c r="SCP85" s="126"/>
      <c r="SCQ85" s="126"/>
      <c r="SCR85" s="126"/>
      <c r="SCS85" s="126"/>
      <c r="SCT85" s="126"/>
      <c r="SCU85" s="126"/>
      <c r="SCV85" s="126"/>
      <c r="SCW85" s="126"/>
      <c r="SCX85" s="126"/>
      <c r="SCY85" s="126"/>
      <c r="SCZ85" s="126"/>
      <c r="SDA85" s="126"/>
      <c r="SDB85" s="126"/>
      <c r="SDC85" s="126"/>
      <c r="SDD85" s="126"/>
      <c r="SDE85" s="126"/>
      <c r="SDF85" s="126"/>
      <c r="SDG85" s="126"/>
      <c r="SDH85" s="126"/>
      <c r="SDI85" s="126"/>
      <c r="SDJ85" s="126"/>
      <c r="SDK85" s="126"/>
      <c r="SDL85" s="126"/>
      <c r="SDM85" s="126"/>
      <c r="SDN85" s="126"/>
      <c r="SDO85" s="126"/>
      <c r="SDP85" s="126"/>
      <c r="SDQ85" s="126"/>
      <c r="SDR85" s="126"/>
      <c r="SDS85" s="126"/>
      <c r="SDT85" s="126"/>
      <c r="SDU85" s="126"/>
      <c r="SDV85" s="126"/>
      <c r="SDW85" s="126"/>
      <c r="SDX85" s="126"/>
      <c r="SDY85" s="126"/>
      <c r="SDZ85" s="126"/>
      <c r="SEA85" s="126"/>
      <c r="SEB85" s="126"/>
      <c r="SEC85" s="126"/>
      <c r="SED85" s="126"/>
      <c r="SEE85" s="126"/>
      <c r="SEF85" s="126"/>
      <c r="SEG85" s="126"/>
      <c r="SEH85" s="126"/>
      <c r="SEI85" s="126"/>
      <c r="SEJ85" s="126"/>
      <c r="SEK85" s="126"/>
      <c r="SEL85" s="126"/>
      <c r="SEM85" s="126"/>
      <c r="SEN85" s="126"/>
      <c r="SEO85" s="126"/>
      <c r="SEP85" s="126"/>
      <c r="SEQ85" s="126"/>
      <c r="SER85" s="126"/>
      <c r="SES85" s="126"/>
      <c r="SET85" s="126"/>
      <c r="SEU85" s="126"/>
      <c r="SEV85" s="126"/>
      <c r="SEW85" s="126"/>
      <c r="SEX85" s="126"/>
      <c r="SEY85" s="126"/>
      <c r="SEZ85" s="126"/>
      <c r="SFA85" s="126"/>
      <c r="SFB85" s="126"/>
      <c r="SFC85" s="126"/>
      <c r="SFD85" s="126"/>
      <c r="SFE85" s="126"/>
      <c r="SFF85" s="126"/>
      <c r="SFG85" s="126"/>
      <c r="SFH85" s="126"/>
      <c r="SFI85" s="126"/>
      <c r="SFJ85" s="126"/>
      <c r="SFK85" s="126"/>
      <c r="SFL85" s="126"/>
      <c r="SFM85" s="126"/>
      <c r="SFN85" s="126"/>
      <c r="SFO85" s="126"/>
      <c r="SFP85" s="126"/>
      <c r="SFQ85" s="126"/>
      <c r="SFR85" s="126"/>
      <c r="SFS85" s="126"/>
      <c r="SFT85" s="126"/>
      <c r="SFU85" s="126"/>
      <c r="SFV85" s="126"/>
      <c r="SFW85" s="126"/>
      <c r="SFX85" s="126"/>
      <c r="SFY85" s="126"/>
      <c r="SFZ85" s="126"/>
      <c r="SGA85" s="126"/>
      <c r="SGB85" s="126"/>
      <c r="SGC85" s="126"/>
      <c r="SGD85" s="126"/>
      <c r="SGE85" s="126"/>
      <c r="SGF85" s="126"/>
      <c r="SGG85" s="126"/>
      <c r="SGH85" s="126"/>
      <c r="SGI85" s="126"/>
      <c r="SGJ85" s="126"/>
      <c r="SGK85" s="126"/>
      <c r="SGL85" s="126"/>
      <c r="SGM85" s="126"/>
      <c r="SGN85" s="126"/>
      <c r="SGO85" s="126"/>
      <c r="SGP85" s="126"/>
      <c r="SGQ85" s="126"/>
      <c r="SGR85" s="126"/>
      <c r="SGS85" s="126"/>
      <c r="SGT85" s="126"/>
      <c r="SGU85" s="126"/>
      <c r="SGV85" s="126"/>
      <c r="SGW85" s="126"/>
      <c r="SGX85" s="126"/>
      <c r="SGY85" s="126"/>
      <c r="SGZ85" s="126"/>
      <c r="SHA85" s="126"/>
      <c r="SHB85" s="126"/>
      <c r="SHC85" s="126"/>
      <c r="SHD85" s="126"/>
      <c r="SHE85" s="126"/>
      <c r="SHF85" s="126"/>
      <c r="SHG85" s="126"/>
      <c r="SHH85" s="126"/>
      <c r="SHI85" s="126"/>
      <c r="SHJ85" s="126"/>
      <c r="SHK85" s="126"/>
      <c r="SHL85" s="126"/>
      <c r="SHM85" s="126"/>
      <c r="SHN85" s="126"/>
      <c r="SHO85" s="126"/>
      <c r="SHP85" s="126"/>
      <c r="SHQ85" s="126"/>
      <c r="SHR85" s="126"/>
      <c r="SHS85" s="126"/>
      <c r="SHT85" s="126"/>
      <c r="SHU85" s="126"/>
      <c r="SHV85" s="126"/>
      <c r="SHW85" s="126"/>
      <c r="SHX85" s="126"/>
      <c r="SHY85" s="126"/>
      <c r="SHZ85" s="126"/>
      <c r="SIA85" s="126"/>
      <c r="SIB85" s="126"/>
      <c r="SIC85" s="126"/>
      <c r="SID85" s="126"/>
      <c r="SIE85" s="126"/>
      <c r="SIF85" s="126"/>
      <c r="SIG85" s="126"/>
      <c r="SIH85" s="126"/>
      <c r="SII85" s="126"/>
      <c r="SIJ85" s="126"/>
      <c r="SIK85" s="126"/>
      <c r="SIL85" s="126"/>
      <c r="SIM85" s="126"/>
      <c r="SIN85" s="126"/>
      <c r="SIO85" s="126"/>
      <c r="SIP85" s="126"/>
      <c r="SIQ85" s="126"/>
      <c r="SIR85" s="126"/>
      <c r="SIS85" s="126"/>
      <c r="SIT85" s="126"/>
      <c r="SIU85" s="126"/>
      <c r="SIV85" s="126"/>
      <c r="SIW85" s="126"/>
      <c r="SIX85" s="126"/>
      <c r="SIY85" s="126"/>
      <c r="SIZ85" s="126"/>
      <c r="SJA85" s="126"/>
      <c r="SJB85" s="126"/>
      <c r="SJC85" s="126"/>
      <c r="SJD85" s="126"/>
      <c r="SJE85" s="126"/>
      <c r="SJF85" s="126"/>
      <c r="SJG85" s="126"/>
      <c r="SJH85" s="126"/>
      <c r="SJI85" s="126"/>
      <c r="SJJ85" s="126"/>
      <c r="SJK85" s="126"/>
      <c r="SJL85" s="126"/>
      <c r="SJM85" s="126"/>
      <c r="SJN85" s="126"/>
      <c r="SJO85" s="126"/>
      <c r="SJP85" s="126"/>
      <c r="SJQ85" s="126"/>
      <c r="SJR85" s="126"/>
      <c r="SJS85" s="126"/>
      <c r="SJT85" s="126"/>
      <c r="SJU85" s="126"/>
      <c r="SJV85" s="126"/>
      <c r="SJW85" s="126"/>
      <c r="SJX85" s="126"/>
      <c r="SJY85" s="126"/>
      <c r="SJZ85" s="126"/>
      <c r="SKA85" s="126"/>
      <c r="SKB85" s="126"/>
      <c r="SKC85" s="126"/>
      <c r="SKD85" s="126"/>
      <c r="SKE85" s="126"/>
      <c r="SKF85" s="126"/>
      <c r="SKG85" s="126"/>
      <c r="SKH85" s="126"/>
      <c r="SKI85" s="126"/>
      <c r="SKJ85" s="126"/>
      <c r="SKK85" s="126"/>
      <c r="SKL85" s="126"/>
      <c r="SKM85" s="126"/>
      <c r="SKN85" s="126"/>
      <c r="SKO85" s="126"/>
      <c r="SKP85" s="126"/>
      <c r="SKQ85" s="126"/>
      <c r="SKR85" s="126"/>
      <c r="SKS85" s="126"/>
      <c r="SKT85" s="126"/>
      <c r="SKU85" s="126"/>
      <c r="SKV85" s="126"/>
      <c r="SKW85" s="126"/>
      <c r="SKX85" s="126"/>
      <c r="SKY85" s="126"/>
      <c r="SKZ85" s="126"/>
      <c r="SLA85" s="126"/>
      <c r="SLB85" s="126"/>
      <c r="SLC85" s="126"/>
      <c r="SLD85" s="126"/>
      <c r="SLE85" s="126"/>
      <c r="SLF85" s="126"/>
      <c r="SLG85" s="126"/>
      <c r="SLH85" s="126"/>
      <c r="SLI85" s="126"/>
      <c r="SLJ85" s="126"/>
      <c r="SLK85" s="126"/>
      <c r="SLL85" s="126"/>
      <c r="SLM85" s="126"/>
      <c r="SLN85" s="126"/>
      <c r="SLO85" s="126"/>
      <c r="SLP85" s="126"/>
      <c r="SLQ85" s="126"/>
      <c r="SLR85" s="126"/>
      <c r="SLS85" s="126"/>
      <c r="SLT85" s="126"/>
      <c r="SLU85" s="126"/>
      <c r="SLV85" s="126"/>
      <c r="SLW85" s="126"/>
      <c r="SLX85" s="126"/>
      <c r="SLY85" s="126"/>
      <c r="SLZ85" s="126"/>
      <c r="SMA85" s="126"/>
      <c r="SMB85" s="126"/>
      <c r="SMC85" s="126"/>
      <c r="SMD85" s="126"/>
      <c r="SME85" s="126"/>
      <c r="SMF85" s="126"/>
      <c r="SMG85" s="126"/>
      <c r="SMH85" s="126"/>
      <c r="SMI85" s="126"/>
      <c r="SMJ85" s="126"/>
      <c r="SMK85" s="126"/>
      <c r="SML85" s="126"/>
      <c r="SMM85" s="126"/>
      <c r="SMN85" s="126"/>
      <c r="SMO85" s="126"/>
      <c r="SMP85" s="126"/>
      <c r="SMQ85" s="126"/>
      <c r="SMR85" s="126"/>
      <c r="SMS85" s="126"/>
      <c r="SMT85" s="126"/>
      <c r="SMU85" s="126"/>
      <c r="SMV85" s="126"/>
      <c r="SMW85" s="126"/>
      <c r="SMX85" s="126"/>
      <c r="SMY85" s="126"/>
      <c r="SMZ85" s="126"/>
      <c r="SNA85" s="126"/>
      <c r="SNB85" s="126"/>
      <c r="SNC85" s="126"/>
      <c r="SND85" s="126"/>
      <c r="SNE85" s="126"/>
      <c r="SNF85" s="126"/>
      <c r="SNG85" s="126"/>
      <c r="SNH85" s="126"/>
      <c r="SNI85" s="126"/>
      <c r="SNJ85" s="126"/>
      <c r="SNK85" s="126"/>
      <c r="SNL85" s="126"/>
      <c r="SNM85" s="126"/>
      <c r="SNN85" s="126"/>
      <c r="SNO85" s="126"/>
      <c r="SNP85" s="126"/>
      <c r="SNQ85" s="126"/>
      <c r="SNR85" s="126"/>
      <c r="SNS85" s="126"/>
      <c r="SNT85" s="126"/>
      <c r="SNU85" s="126"/>
      <c r="SNV85" s="126"/>
      <c r="SNW85" s="126"/>
      <c r="SNX85" s="126"/>
      <c r="SNY85" s="126"/>
      <c r="SNZ85" s="126"/>
      <c r="SOA85" s="126"/>
      <c r="SOB85" s="126"/>
      <c r="SOC85" s="126"/>
      <c r="SOD85" s="126"/>
      <c r="SOE85" s="126"/>
      <c r="SOF85" s="126"/>
      <c r="SOG85" s="126"/>
      <c r="SOH85" s="126"/>
      <c r="SOI85" s="126"/>
      <c r="SOJ85" s="126"/>
      <c r="SOK85" s="126"/>
      <c r="SOL85" s="126"/>
      <c r="SOM85" s="126"/>
      <c r="SON85" s="126"/>
      <c r="SOO85" s="126"/>
      <c r="SOP85" s="126"/>
      <c r="SOQ85" s="126"/>
      <c r="SOR85" s="126"/>
      <c r="SOS85" s="126"/>
      <c r="SOT85" s="126"/>
      <c r="SOU85" s="126"/>
      <c r="SOV85" s="126"/>
      <c r="SOW85" s="126"/>
      <c r="SOX85" s="126"/>
      <c r="SOY85" s="126"/>
      <c r="SOZ85" s="126"/>
      <c r="SPA85" s="126"/>
      <c r="SPB85" s="126"/>
      <c r="SPC85" s="126"/>
      <c r="SPD85" s="126"/>
      <c r="SPE85" s="126"/>
      <c r="SPF85" s="126"/>
      <c r="SPG85" s="126"/>
      <c r="SPH85" s="126"/>
      <c r="SPI85" s="126"/>
      <c r="SPJ85" s="126"/>
      <c r="SPK85" s="126"/>
      <c r="SPL85" s="126"/>
      <c r="SPM85" s="126"/>
      <c r="SPN85" s="126"/>
      <c r="SPO85" s="126"/>
      <c r="SPP85" s="126"/>
      <c r="SPQ85" s="126"/>
      <c r="SPR85" s="126"/>
      <c r="SPS85" s="126"/>
      <c r="SPT85" s="126"/>
      <c r="SPU85" s="126"/>
      <c r="SPV85" s="126"/>
      <c r="SPW85" s="126"/>
      <c r="SPX85" s="126"/>
      <c r="SPY85" s="126"/>
      <c r="SPZ85" s="126"/>
      <c r="SQA85" s="126"/>
      <c r="SQB85" s="126"/>
      <c r="SQC85" s="126"/>
      <c r="SQD85" s="126"/>
      <c r="SQE85" s="126"/>
      <c r="SQF85" s="126"/>
      <c r="SQG85" s="126"/>
      <c r="SQH85" s="126"/>
      <c r="SQI85" s="126"/>
      <c r="SQJ85" s="126"/>
      <c r="SQK85" s="126"/>
      <c r="SQL85" s="126"/>
      <c r="SQM85" s="126"/>
      <c r="SQN85" s="126"/>
      <c r="SQO85" s="126"/>
      <c r="SQP85" s="126"/>
      <c r="SQQ85" s="126"/>
      <c r="SQR85" s="126"/>
      <c r="SQS85" s="126"/>
      <c r="SQT85" s="126"/>
      <c r="SQU85" s="126"/>
      <c r="SQV85" s="126"/>
      <c r="SQW85" s="126"/>
      <c r="SQX85" s="126"/>
      <c r="SQY85" s="126"/>
      <c r="SQZ85" s="126"/>
      <c r="SRA85" s="126"/>
      <c r="SRB85" s="126"/>
      <c r="SRC85" s="126"/>
      <c r="SRD85" s="126"/>
      <c r="SRE85" s="126"/>
      <c r="SRF85" s="126"/>
      <c r="SRG85" s="126"/>
      <c r="SRH85" s="126"/>
      <c r="SRI85" s="126"/>
      <c r="SRJ85" s="126"/>
      <c r="SRK85" s="126"/>
      <c r="SRL85" s="126"/>
      <c r="SRM85" s="126"/>
      <c r="SRN85" s="126"/>
      <c r="SRO85" s="126"/>
      <c r="SRP85" s="126"/>
      <c r="SRQ85" s="126"/>
      <c r="SRR85" s="126"/>
      <c r="SRS85" s="126"/>
      <c r="SRT85" s="126"/>
      <c r="SRU85" s="126"/>
      <c r="SRV85" s="126"/>
      <c r="SRW85" s="126"/>
      <c r="SRX85" s="126"/>
      <c r="SRY85" s="126"/>
      <c r="SRZ85" s="126"/>
      <c r="SSA85" s="126"/>
      <c r="SSB85" s="126"/>
      <c r="SSC85" s="126"/>
      <c r="SSD85" s="126"/>
      <c r="SSE85" s="126"/>
      <c r="SSF85" s="126"/>
      <c r="SSG85" s="126"/>
      <c r="SSH85" s="126"/>
      <c r="SSI85" s="126"/>
      <c r="SSJ85" s="126"/>
      <c r="SSK85" s="126"/>
      <c r="SSL85" s="126"/>
      <c r="SSM85" s="126"/>
      <c r="SSN85" s="126"/>
      <c r="SSO85" s="126"/>
      <c r="SSP85" s="126"/>
      <c r="SSQ85" s="126"/>
      <c r="SSR85" s="126"/>
      <c r="SSS85" s="126"/>
      <c r="SST85" s="126"/>
      <c r="SSU85" s="126"/>
      <c r="SSV85" s="126"/>
      <c r="SSW85" s="126"/>
      <c r="SSX85" s="126"/>
      <c r="SSY85" s="126"/>
      <c r="SSZ85" s="126"/>
      <c r="STA85" s="126"/>
      <c r="STB85" s="126"/>
      <c r="STC85" s="126"/>
      <c r="STD85" s="126"/>
      <c r="STE85" s="126"/>
      <c r="STF85" s="126"/>
      <c r="STG85" s="126"/>
      <c r="STH85" s="126"/>
      <c r="STI85" s="126"/>
      <c r="STJ85" s="126"/>
      <c r="STK85" s="126"/>
      <c r="STL85" s="126"/>
      <c r="STM85" s="126"/>
      <c r="STN85" s="126"/>
      <c r="STO85" s="126"/>
      <c r="STP85" s="126"/>
      <c r="STQ85" s="126"/>
      <c r="STR85" s="126"/>
      <c r="STS85" s="126"/>
      <c r="STT85" s="126"/>
      <c r="STU85" s="126"/>
      <c r="STV85" s="126"/>
      <c r="STW85" s="126"/>
      <c r="STX85" s="126"/>
      <c r="STY85" s="126"/>
      <c r="STZ85" s="126"/>
      <c r="SUA85" s="126"/>
      <c r="SUB85" s="126"/>
      <c r="SUC85" s="126"/>
      <c r="SUD85" s="126"/>
      <c r="SUE85" s="126"/>
      <c r="SUF85" s="126"/>
      <c r="SUG85" s="126"/>
      <c r="SUH85" s="126"/>
      <c r="SUI85" s="126"/>
      <c r="SUJ85" s="126"/>
      <c r="SUK85" s="126"/>
      <c r="SUL85" s="126"/>
      <c r="SUM85" s="126"/>
      <c r="SUN85" s="126"/>
      <c r="SUO85" s="126"/>
      <c r="SUP85" s="126"/>
      <c r="SUQ85" s="126"/>
      <c r="SUR85" s="126"/>
      <c r="SUS85" s="126"/>
      <c r="SUT85" s="126"/>
      <c r="SUU85" s="126"/>
      <c r="SUV85" s="126"/>
      <c r="SUW85" s="126"/>
      <c r="SUX85" s="126"/>
      <c r="SUY85" s="126"/>
      <c r="SUZ85" s="126"/>
      <c r="SVA85" s="126"/>
      <c r="SVB85" s="126"/>
      <c r="SVC85" s="126"/>
      <c r="SVD85" s="126"/>
      <c r="SVE85" s="126"/>
      <c r="SVF85" s="126"/>
      <c r="SVG85" s="126"/>
      <c r="SVH85" s="126"/>
      <c r="SVI85" s="126"/>
      <c r="SVJ85" s="126"/>
      <c r="SVK85" s="126"/>
      <c r="SVL85" s="126"/>
      <c r="SVM85" s="126"/>
      <c r="SVN85" s="126"/>
      <c r="SVO85" s="126"/>
      <c r="SVP85" s="126"/>
      <c r="SVQ85" s="126"/>
      <c r="SVR85" s="126"/>
      <c r="SVS85" s="126"/>
      <c r="SVT85" s="126"/>
      <c r="SVU85" s="126"/>
      <c r="SVV85" s="126"/>
      <c r="SVW85" s="126"/>
      <c r="SVX85" s="126"/>
      <c r="SVY85" s="126"/>
      <c r="SVZ85" s="126"/>
      <c r="SWA85" s="126"/>
      <c r="SWB85" s="126"/>
      <c r="SWC85" s="126"/>
      <c r="SWD85" s="126"/>
      <c r="SWE85" s="126"/>
      <c r="SWF85" s="126"/>
      <c r="SWG85" s="126"/>
      <c r="SWH85" s="126"/>
      <c r="SWI85" s="126"/>
      <c r="SWJ85" s="126"/>
      <c r="SWK85" s="126"/>
      <c r="SWL85" s="126"/>
      <c r="SWM85" s="126"/>
      <c r="SWN85" s="126"/>
      <c r="SWO85" s="126"/>
      <c r="SWP85" s="126"/>
      <c r="SWQ85" s="126"/>
      <c r="SWR85" s="126"/>
      <c r="SWS85" s="126"/>
      <c r="SWT85" s="126"/>
      <c r="SWU85" s="126"/>
      <c r="SWV85" s="126"/>
      <c r="SWW85" s="126"/>
      <c r="SWX85" s="126"/>
      <c r="SWY85" s="126"/>
      <c r="SWZ85" s="126"/>
      <c r="SXA85" s="126"/>
      <c r="SXB85" s="126"/>
      <c r="SXC85" s="126"/>
      <c r="SXD85" s="126"/>
      <c r="SXE85" s="126"/>
      <c r="SXF85" s="126"/>
      <c r="SXG85" s="126"/>
      <c r="SXH85" s="126"/>
      <c r="SXI85" s="126"/>
      <c r="SXJ85" s="126"/>
      <c r="SXK85" s="126"/>
      <c r="SXL85" s="126"/>
      <c r="SXM85" s="126"/>
      <c r="SXN85" s="126"/>
      <c r="SXO85" s="126"/>
      <c r="SXP85" s="126"/>
      <c r="SXQ85" s="126"/>
      <c r="SXR85" s="126"/>
      <c r="SXS85" s="126"/>
      <c r="SXT85" s="126"/>
      <c r="SXU85" s="126"/>
      <c r="SXV85" s="126"/>
      <c r="SXW85" s="126"/>
      <c r="SXX85" s="126"/>
      <c r="SXY85" s="126"/>
      <c r="SXZ85" s="126"/>
      <c r="SYA85" s="126"/>
      <c r="SYB85" s="126"/>
      <c r="SYC85" s="126"/>
      <c r="SYD85" s="126"/>
      <c r="SYE85" s="126"/>
      <c r="SYF85" s="126"/>
      <c r="SYG85" s="126"/>
      <c r="SYH85" s="126"/>
      <c r="SYI85" s="126"/>
      <c r="SYJ85" s="126"/>
      <c r="SYK85" s="126"/>
      <c r="SYL85" s="126"/>
      <c r="SYM85" s="126"/>
      <c r="SYN85" s="126"/>
      <c r="SYO85" s="126"/>
      <c r="SYP85" s="126"/>
      <c r="SYQ85" s="126"/>
      <c r="SYR85" s="126"/>
      <c r="SYS85" s="126"/>
      <c r="SYT85" s="126"/>
      <c r="SYU85" s="126"/>
      <c r="SYV85" s="126"/>
      <c r="SYW85" s="126"/>
      <c r="SYX85" s="126"/>
      <c r="SYY85" s="126"/>
      <c r="SYZ85" s="126"/>
      <c r="SZA85" s="126"/>
      <c r="SZB85" s="126"/>
      <c r="SZC85" s="126"/>
      <c r="SZD85" s="126"/>
      <c r="SZE85" s="126"/>
      <c r="SZF85" s="126"/>
      <c r="SZG85" s="126"/>
      <c r="SZH85" s="126"/>
      <c r="SZI85" s="126"/>
      <c r="SZJ85" s="126"/>
      <c r="SZK85" s="126"/>
      <c r="SZL85" s="126"/>
      <c r="SZM85" s="126"/>
      <c r="SZN85" s="126"/>
      <c r="SZO85" s="126"/>
      <c r="SZP85" s="126"/>
      <c r="SZQ85" s="126"/>
      <c r="SZR85" s="126"/>
      <c r="SZS85" s="126"/>
      <c r="SZT85" s="126"/>
      <c r="SZU85" s="126"/>
      <c r="SZV85" s="126"/>
      <c r="SZW85" s="126"/>
      <c r="SZX85" s="126"/>
      <c r="SZY85" s="126"/>
      <c r="SZZ85" s="126"/>
      <c r="TAA85" s="126"/>
      <c r="TAB85" s="126"/>
      <c r="TAC85" s="126"/>
      <c r="TAD85" s="126"/>
      <c r="TAE85" s="126"/>
      <c r="TAF85" s="126"/>
      <c r="TAG85" s="126"/>
      <c r="TAH85" s="126"/>
      <c r="TAI85" s="126"/>
      <c r="TAJ85" s="126"/>
      <c r="TAK85" s="126"/>
      <c r="TAL85" s="126"/>
      <c r="TAM85" s="126"/>
      <c r="TAN85" s="126"/>
      <c r="TAO85" s="126"/>
      <c r="TAP85" s="126"/>
      <c r="TAQ85" s="126"/>
      <c r="TAR85" s="126"/>
      <c r="TAS85" s="126"/>
      <c r="TAT85" s="126"/>
      <c r="TAU85" s="126"/>
      <c r="TAV85" s="126"/>
      <c r="TAW85" s="126"/>
      <c r="TAX85" s="126"/>
      <c r="TAY85" s="126"/>
      <c r="TAZ85" s="126"/>
      <c r="TBA85" s="126"/>
      <c r="TBB85" s="126"/>
      <c r="TBC85" s="126"/>
      <c r="TBD85" s="126"/>
      <c r="TBE85" s="126"/>
      <c r="TBF85" s="126"/>
      <c r="TBG85" s="126"/>
      <c r="TBH85" s="126"/>
      <c r="TBI85" s="126"/>
      <c r="TBJ85" s="126"/>
      <c r="TBK85" s="126"/>
      <c r="TBL85" s="126"/>
      <c r="TBM85" s="126"/>
      <c r="TBN85" s="126"/>
      <c r="TBO85" s="126"/>
      <c r="TBP85" s="126"/>
      <c r="TBQ85" s="126"/>
      <c r="TBR85" s="126"/>
      <c r="TBS85" s="126"/>
      <c r="TBT85" s="126"/>
      <c r="TBU85" s="126"/>
      <c r="TBV85" s="126"/>
      <c r="TBW85" s="126"/>
      <c r="TBX85" s="126"/>
      <c r="TBY85" s="126"/>
      <c r="TBZ85" s="126"/>
      <c r="TCA85" s="126"/>
      <c r="TCB85" s="126"/>
      <c r="TCC85" s="126"/>
      <c r="TCD85" s="126"/>
      <c r="TCE85" s="126"/>
      <c r="TCF85" s="126"/>
      <c r="TCG85" s="126"/>
      <c r="TCH85" s="126"/>
      <c r="TCI85" s="126"/>
      <c r="TCJ85" s="126"/>
      <c r="TCK85" s="126"/>
      <c r="TCL85" s="126"/>
      <c r="TCM85" s="126"/>
      <c r="TCN85" s="126"/>
      <c r="TCO85" s="126"/>
      <c r="TCP85" s="126"/>
      <c r="TCQ85" s="126"/>
      <c r="TCR85" s="126"/>
      <c r="TCS85" s="126"/>
      <c r="TCT85" s="126"/>
      <c r="TCU85" s="126"/>
      <c r="TCV85" s="126"/>
      <c r="TCW85" s="126"/>
      <c r="TCX85" s="126"/>
      <c r="TCY85" s="126"/>
      <c r="TCZ85" s="126"/>
      <c r="TDA85" s="126"/>
      <c r="TDB85" s="126"/>
      <c r="TDC85" s="126"/>
      <c r="TDD85" s="126"/>
      <c r="TDE85" s="126"/>
      <c r="TDF85" s="126"/>
      <c r="TDG85" s="126"/>
      <c r="TDH85" s="126"/>
      <c r="TDI85" s="126"/>
      <c r="TDJ85" s="126"/>
      <c r="TDK85" s="126"/>
      <c r="TDL85" s="126"/>
      <c r="TDM85" s="126"/>
      <c r="TDN85" s="126"/>
      <c r="TDO85" s="126"/>
      <c r="TDP85" s="126"/>
      <c r="TDQ85" s="126"/>
      <c r="TDR85" s="126"/>
      <c r="TDS85" s="126"/>
      <c r="TDT85" s="126"/>
      <c r="TDU85" s="126"/>
      <c r="TDV85" s="126"/>
      <c r="TDW85" s="126"/>
      <c r="TDX85" s="126"/>
      <c r="TDY85" s="126"/>
      <c r="TDZ85" s="126"/>
      <c r="TEA85" s="126"/>
      <c r="TEB85" s="126"/>
      <c r="TEC85" s="126"/>
      <c r="TED85" s="126"/>
      <c r="TEE85" s="126"/>
      <c r="TEF85" s="126"/>
      <c r="TEG85" s="126"/>
      <c r="TEH85" s="126"/>
      <c r="TEI85" s="126"/>
      <c r="TEJ85" s="126"/>
      <c r="TEK85" s="126"/>
      <c r="TEL85" s="126"/>
      <c r="TEM85" s="126"/>
      <c r="TEN85" s="126"/>
      <c r="TEO85" s="126"/>
      <c r="TEP85" s="126"/>
      <c r="TEQ85" s="126"/>
      <c r="TER85" s="126"/>
      <c r="TES85" s="126"/>
      <c r="TET85" s="126"/>
      <c r="TEU85" s="126"/>
      <c r="TEV85" s="126"/>
      <c r="TEW85" s="126"/>
      <c r="TEX85" s="126"/>
      <c r="TEY85" s="126"/>
      <c r="TEZ85" s="126"/>
      <c r="TFA85" s="126"/>
      <c r="TFB85" s="126"/>
      <c r="TFC85" s="126"/>
      <c r="TFD85" s="126"/>
      <c r="TFE85" s="126"/>
      <c r="TFF85" s="126"/>
      <c r="TFG85" s="126"/>
      <c r="TFH85" s="126"/>
      <c r="TFI85" s="126"/>
      <c r="TFJ85" s="126"/>
      <c r="TFK85" s="126"/>
      <c r="TFL85" s="126"/>
      <c r="TFM85" s="126"/>
      <c r="TFN85" s="126"/>
      <c r="TFO85" s="126"/>
      <c r="TFP85" s="126"/>
      <c r="TFQ85" s="126"/>
      <c r="TFR85" s="126"/>
      <c r="TFS85" s="126"/>
      <c r="TFT85" s="126"/>
      <c r="TFU85" s="126"/>
      <c r="TFV85" s="126"/>
      <c r="TFW85" s="126"/>
      <c r="TFX85" s="126"/>
      <c r="TFY85" s="126"/>
      <c r="TFZ85" s="126"/>
      <c r="TGA85" s="126"/>
      <c r="TGB85" s="126"/>
      <c r="TGC85" s="126"/>
      <c r="TGD85" s="126"/>
      <c r="TGE85" s="126"/>
      <c r="TGF85" s="126"/>
      <c r="TGG85" s="126"/>
      <c r="TGH85" s="126"/>
      <c r="TGI85" s="126"/>
      <c r="TGJ85" s="126"/>
      <c r="TGK85" s="126"/>
      <c r="TGL85" s="126"/>
      <c r="TGM85" s="126"/>
      <c r="TGN85" s="126"/>
      <c r="TGO85" s="126"/>
      <c r="TGP85" s="126"/>
      <c r="TGQ85" s="126"/>
      <c r="TGR85" s="126"/>
      <c r="TGS85" s="126"/>
      <c r="TGT85" s="126"/>
      <c r="TGU85" s="126"/>
      <c r="TGV85" s="126"/>
      <c r="TGW85" s="126"/>
      <c r="TGX85" s="126"/>
      <c r="TGY85" s="126"/>
      <c r="TGZ85" s="126"/>
      <c r="THA85" s="126"/>
      <c r="THB85" s="126"/>
      <c r="THC85" s="126"/>
      <c r="THD85" s="126"/>
      <c r="THE85" s="126"/>
      <c r="THF85" s="126"/>
      <c r="THG85" s="126"/>
      <c r="THH85" s="126"/>
      <c r="THI85" s="126"/>
      <c r="THJ85" s="126"/>
      <c r="THK85" s="126"/>
      <c r="THL85" s="126"/>
      <c r="THM85" s="126"/>
      <c r="THN85" s="126"/>
      <c r="THO85" s="126"/>
      <c r="THP85" s="126"/>
      <c r="THQ85" s="126"/>
      <c r="THR85" s="126"/>
      <c r="THS85" s="126"/>
      <c r="THT85" s="126"/>
      <c r="THU85" s="126"/>
      <c r="THV85" s="126"/>
      <c r="THW85" s="126"/>
      <c r="THX85" s="126"/>
      <c r="THY85" s="126"/>
      <c r="THZ85" s="126"/>
      <c r="TIA85" s="126"/>
      <c r="TIB85" s="126"/>
      <c r="TIC85" s="126"/>
      <c r="TID85" s="126"/>
      <c r="TIE85" s="126"/>
      <c r="TIF85" s="126"/>
      <c r="TIG85" s="126"/>
      <c r="TIH85" s="126"/>
      <c r="TII85" s="126"/>
      <c r="TIJ85" s="126"/>
      <c r="TIK85" s="126"/>
      <c r="TIL85" s="126"/>
      <c r="TIM85" s="126"/>
      <c r="TIN85" s="126"/>
      <c r="TIO85" s="126"/>
      <c r="TIP85" s="126"/>
      <c r="TIQ85" s="126"/>
      <c r="TIR85" s="126"/>
      <c r="TIS85" s="126"/>
      <c r="TIT85" s="126"/>
      <c r="TIU85" s="126"/>
      <c r="TIV85" s="126"/>
      <c r="TIW85" s="126"/>
      <c r="TIX85" s="126"/>
      <c r="TIY85" s="126"/>
      <c r="TIZ85" s="126"/>
      <c r="TJA85" s="126"/>
      <c r="TJB85" s="126"/>
      <c r="TJC85" s="126"/>
      <c r="TJD85" s="126"/>
      <c r="TJE85" s="126"/>
      <c r="TJF85" s="126"/>
      <c r="TJG85" s="126"/>
      <c r="TJH85" s="126"/>
      <c r="TJI85" s="126"/>
      <c r="TJJ85" s="126"/>
      <c r="TJK85" s="126"/>
      <c r="TJL85" s="126"/>
      <c r="TJM85" s="126"/>
      <c r="TJN85" s="126"/>
      <c r="TJO85" s="126"/>
      <c r="TJP85" s="126"/>
      <c r="TJQ85" s="126"/>
      <c r="TJR85" s="126"/>
      <c r="TJS85" s="126"/>
      <c r="TJT85" s="126"/>
      <c r="TJU85" s="126"/>
      <c r="TJV85" s="126"/>
      <c r="TJW85" s="126"/>
      <c r="TJX85" s="126"/>
      <c r="TJY85" s="126"/>
      <c r="TJZ85" s="126"/>
      <c r="TKA85" s="126"/>
      <c r="TKB85" s="126"/>
      <c r="TKC85" s="126"/>
      <c r="TKD85" s="126"/>
      <c r="TKE85" s="126"/>
      <c r="TKF85" s="126"/>
      <c r="TKG85" s="126"/>
      <c r="TKH85" s="126"/>
      <c r="TKI85" s="126"/>
      <c r="TKJ85" s="126"/>
      <c r="TKK85" s="126"/>
      <c r="TKL85" s="126"/>
      <c r="TKM85" s="126"/>
      <c r="TKN85" s="126"/>
      <c r="TKO85" s="126"/>
      <c r="TKP85" s="126"/>
      <c r="TKQ85" s="126"/>
      <c r="TKR85" s="126"/>
      <c r="TKS85" s="126"/>
      <c r="TKT85" s="126"/>
      <c r="TKU85" s="126"/>
      <c r="TKV85" s="126"/>
      <c r="TKW85" s="126"/>
      <c r="TKX85" s="126"/>
      <c r="TKY85" s="126"/>
      <c r="TKZ85" s="126"/>
      <c r="TLA85" s="126"/>
      <c r="TLB85" s="126"/>
      <c r="TLC85" s="126"/>
      <c r="TLD85" s="126"/>
      <c r="TLE85" s="126"/>
      <c r="TLF85" s="126"/>
      <c r="TLG85" s="126"/>
      <c r="TLH85" s="126"/>
      <c r="TLI85" s="126"/>
      <c r="TLJ85" s="126"/>
      <c r="TLK85" s="126"/>
      <c r="TLL85" s="126"/>
      <c r="TLM85" s="126"/>
      <c r="TLN85" s="126"/>
      <c r="TLO85" s="126"/>
      <c r="TLP85" s="126"/>
      <c r="TLQ85" s="126"/>
      <c r="TLR85" s="126"/>
      <c r="TLS85" s="126"/>
      <c r="TLT85" s="126"/>
      <c r="TLU85" s="126"/>
      <c r="TLV85" s="126"/>
      <c r="TLW85" s="126"/>
      <c r="TLX85" s="126"/>
      <c r="TLY85" s="126"/>
      <c r="TLZ85" s="126"/>
      <c r="TMA85" s="126"/>
      <c r="TMB85" s="126"/>
      <c r="TMC85" s="126"/>
      <c r="TMD85" s="126"/>
      <c r="TME85" s="126"/>
      <c r="TMF85" s="126"/>
      <c r="TMG85" s="126"/>
      <c r="TMH85" s="126"/>
      <c r="TMI85" s="126"/>
      <c r="TMJ85" s="126"/>
      <c r="TMK85" s="126"/>
      <c r="TML85" s="126"/>
      <c r="TMM85" s="126"/>
      <c r="TMN85" s="126"/>
      <c r="TMO85" s="126"/>
      <c r="TMP85" s="126"/>
      <c r="TMQ85" s="126"/>
      <c r="TMR85" s="126"/>
      <c r="TMS85" s="126"/>
      <c r="TMT85" s="126"/>
      <c r="TMU85" s="126"/>
      <c r="TMV85" s="126"/>
      <c r="TMW85" s="126"/>
      <c r="TMX85" s="126"/>
      <c r="TMY85" s="126"/>
      <c r="TMZ85" s="126"/>
      <c r="TNA85" s="126"/>
      <c r="TNB85" s="126"/>
      <c r="TNC85" s="126"/>
      <c r="TND85" s="126"/>
      <c r="TNE85" s="126"/>
      <c r="TNF85" s="126"/>
      <c r="TNG85" s="126"/>
      <c r="TNH85" s="126"/>
      <c r="TNI85" s="126"/>
      <c r="TNJ85" s="126"/>
      <c r="TNK85" s="126"/>
      <c r="TNL85" s="126"/>
      <c r="TNM85" s="126"/>
      <c r="TNN85" s="126"/>
      <c r="TNO85" s="126"/>
      <c r="TNP85" s="126"/>
      <c r="TNQ85" s="126"/>
      <c r="TNR85" s="126"/>
      <c r="TNS85" s="126"/>
      <c r="TNT85" s="126"/>
      <c r="TNU85" s="126"/>
      <c r="TNV85" s="126"/>
      <c r="TNW85" s="126"/>
      <c r="TNX85" s="126"/>
      <c r="TNY85" s="126"/>
      <c r="TNZ85" s="126"/>
      <c r="TOA85" s="126"/>
      <c r="TOB85" s="126"/>
      <c r="TOC85" s="126"/>
      <c r="TOD85" s="126"/>
      <c r="TOE85" s="126"/>
      <c r="TOF85" s="126"/>
      <c r="TOG85" s="126"/>
      <c r="TOH85" s="126"/>
      <c r="TOI85" s="126"/>
      <c r="TOJ85" s="126"/>
      <c r="TOK85" s="126"/>
      <c r="TOL85" s="126"/>
      <c r="TOM85" s="126"/>
      <c r="TON85" s="126"/>
      <c r="TOO85" s="126"/>
      <c r="TOP85" s="126"/>
      <c r="TOQ85" s="126"/>
      <c r="TOR85" s="126"/>
      <c r="TOS85" s="126"/>
      <c r="TOT85" s="126"/>
      <c r="TOU85" s="126"/>
      <c r="TOV85" s="126"/>
      <c r="TOW85" s="126"/>
      <c r="TOX85" s="126"/>
      <c r="TOY85" s="126"/>
      <c r="TOZ85" s="126"/>
      <c r="TPA85" s="126"/>
      <c r="TPB85" s="126"/>
      <c r="TPC85" s="126"/>
      <c r="TPD85" s="126"/>
      <c r="TPE85" s="126"/>
      <c r="TPF85" s="126"/>
      <c r="TPG85" s="126"/>
      <c r="TPH85" s="126"/>
      <c r="TPI85" s="126"/>
      <c r="TPJ85" s="126"/>
      <c r="TPK85" s="126"/>
      <c r="TPL85" s="126"/>
      <c r="TPM85" s="126"/>
      <c r="TPN85" s="126"/>
      <c r="TPO85" s="126"/>
      <c r="TPP85" s="126"/>
      <c r="TPQ85" s="126"/>
      <c r="TPR85" s="126"/>
      <c r="TPS85" s="126"/>
      <c r="TPT85" s="126"/>
      <c r="TPU85" s="126"/>
      <c r="TPV85" s="126"/>
      <c r="TPW85" s="126"/>
      <c r="TPX85" s="126"/>
      <c r="TPY85" s="126"/>
      <c r="TPZ85" s="126"/>
      <c r="TQA85" s="126"/>
      <c r="TQB85" s="126"/>
      <c r="TQC85" s="126"/>
      <c r="TQD85" s="126"/>
      <c r="TQE85" s="126"/>
      <c r="TQF85" s="126"/>
      <c r="TQG85" s="126"/>
      <c r="TQH85" s="126"/>
      <c r="TQI85" s="126"/>
      <c r="TQJ85" s="126"/>
      <c r="TQK85" s="126"/>
      <c r="TQL85" s="126"/>
      <c r="TQM85" s="126"/>
      <c r="TQN85" s="126"/>
      <c r="TQO85" s="126"/>
      <c r="TQP85" s="126"/>
      <c r="TQQ85" s="126"/>
      <c r="TQR85" s="126"/>
      <c r="TQS85" s="126"/>
      <c r="TQT85" s="126"/>
      <c r="TQU85" s="126"/>
      <c r="TQV85" s="126"/>
      <c r="TQW85" s="126"/>
      <c r="TQX85" s="126"/>
      <c r="TQY85" s="126"/>
      <c r="TQZ85" s="126"/>
      <c r="TRA85" s="126"/>
      <c r="TRB85" s="126"/>
      <c r="TRC85" s="126"/>
      <c r="TRD85" s="126"/>
      <c r="TRE85" s="126"/>
      <c r="TRF85" s="126"/>
      <c r="TRG85" s="126"/>
      <c r="TRH85" s="126"/>
      <c r="TRI85" s="126"/>
      <c r="TRJ85" s="126"/>
      <c r="TRK85" s="126"/>
      <c r="TRL85" s="126"/>
      <c r="TRM85" s="126"/>
      <c r="TRN85" s="126"/>
      <c r="TRO85" s="126"/>
      <c r="TRP85" s="126"/>
      <c r="TRQ85" s="126"/>
      <c r="TRR85" s="126"/>
      <c r="TRS85" s="126"/>
      <c r="TRT85" s="126"/>
      <c r="TRU85" s="126"/>
      <c r="TRV85" s="126"/>
      <c r="TRW85" s="126"/>
      <c r="TRX85" s="126"/>
      <c r="TRY85" s="126"/>
      <c r="TRZ85" s="126"/>
      <c r="TSA85" s="126"/>
      <c r="TSB85" s="126"/>
      <c r="TSC85" s="126"/>
      <c r="TSD85" s="126"/>
      <c r="TSE85" s="126"/>
      <c r="TSF85" s="126"/>
      <c r="TSG85" s="126"/>
      <c r="TSH85" s="126"/>
      <c r="TSI85" s="126"/>
      <c r="TSJ85" s="126"/>
      <c r="TSK85" s="126"/>
      <c r="TSL85" s="126"/>
      <c r="TSM85" s="126"/>
      <c r="TSN85" s="126"/>
      <c r="TSO85" s="126"/>
      <c r="TSP85" s="126"/>
      <c r="TSQ85" s="126"/>
      <c r="TSR85" s="126"/>
      <c r="TSS85" s="126"/>
      <c r="TST85" s="126"/>
      <c r="TSU85" s="126"/>
      <c r="TSV85" s="126"/>
      <c r="TSW85" s="126"/>
      <c r="TSX85" s="126"/>
      <c r="TSY85" s="126"/>
      <c r="TSZ85" s="126"/>
      <c r="TTA85" s="126"/>
      <c r="TTB85" s="126"/>
      <c r="TTC85" s="126"/>
      <c r="TTD85" s="126"/>
      <c r="TTE85" s="126"/>
      <c r="TTF85" s="126"/>
      <c r="TTG85" s="126"/>
      <c r="TTH85" s="126"/>
      <c r="TTI85" s="126"/>
      <c r="TTJ85" s="126"/>
      <c r="TTK85" s="126"/>
      <c r="TTL85" s="126"/>
      <c r="TTM85" s="126"/>
      <c r="TTN85" s="126"/>
      <c r="TTO85" s="126"/>
      <c r="TTP85" s="126"/>
      <c r="TTQ85" s="126"/>
      <c r="TTR85" s="126"/>
      <c r="TTS85" s="126"/>
      <c r="TTT85" s="126"/>
      <c r="TTU85" s="126"/>
      <c r="TTV85" s="126"/>
      <c r="TTW85" s="126"/>
      <c r="TTX85" s="126"/>
      <c r="TTY85" s="126"/>
      <c r="TTZ85" s="126"/>
      <c r="TUA85" s="126"/>
      <c r="TUB85" s="126"/>
      <c r="TUC85" s="126"/>
      <c r="TUD85" s="126"/>
      <c r="TUE85" s="126"/>
      <c r="TUF85" s="126"/>
      <c r="TUG85" s="126"/>
      <c r="TUH85" s="126"/>
      <c r="TUI85" s="126"/>
      <c r="TUJ85" s="126"/>
      <c r="TUK85" s="126"/>
      <c r="TUL85" s="126"/>
      <c r="TUM85" s="126"/>
      <c r="TUN85" s="126"/>
      <c r="TUO85" s="126"/>
      <c r="TUP85" s="126"/>
      <c r="TUQ85" s="126"/>
      <c r="TUR85" s="126"/>
      <c r="TUS85" s="126"/>
      <c r="TUT85" s="126"/>
      <c r="TUU85" s="126"/>
      <c r="TUV85" s="126"/>
      <c r="TUW85" s="126"/>
      <c r="TUX85" s="126"/>
      <c r="TUY85" s="126"/>
      <c r="TUZ85" s="126"/>
      <c r="TVA85" s="126"/>
      <c r="TVB85" s="126"/>
      <c r="TVC85" s="126"/>
      <c r="TVD85" s="126"/>
      <c r="TVE85" s="126"/>
      <c r="TVF85" s="126"/>
      <c r="TVG85" s="126"/>
      <c r="TVH85" s="126"/>
      <c r="TVI85" s="126"/>
      <c r="TVJ85" s="126"/>
      <c r="TVK85" s="126"/>
      <c r="TVL85" s="126"/>
      <c r="TVM85" s="126"/>
      <c r="TVN85" s="126"/>
      <c r="TVO85" s="126"/>
      <c r="TVP85" s="126"/>
      <c r="TVQ85" s="126"/>
      <c r="TVR85" s="126"/>
      <c r="TVS85" s="126"/>
      <c r="TVT85" s="126"/>
      <c r="TVU85" s="126"/>
      <c r="TVV85" s="126"/>
      <c r="TVW85" s="126"/>
      <c r="TVX85" s="126"/>
      <c r="TVY85" s="126"/>
      <c r="TVZ85" s="126"/>
      <c r="TWA85" s="126"/>
      <c r="TWB85" s="126"/>
      <c r="TWC85" s="126"/>
      <c r="TWD85" s="126"/>
      <c r="TWE85" s="126"/>
      <c r="TWF85" s="126"/>
      <c r="TWG85" s="126"/>
      <c r="TWH85" s="126"/>
      <c r="TWI85" s="126"/>
      <c r="TWJ85" s="126"/>
      <c r="TWK85" s="126"/>
      <c r="TWL85" s="126"/>
      <c r="TWM85" s="126"/>
      <c r="TWN85" s="126"/>
      <c r="TWO85" s="126"/>
      <c r="TWP85" s="126"/>
      <c r="TWQ85" s="126"/>
      <c r="TWR85" s="126"/>
      <c r="TWS85" s="126"/>
      <c r="TWT85" s="126"/>
      <c r="TWU85" s="126"/>
      <c r="TWV85" s="126"/>
      <c r="TWW85" s="126"/>
      <c r="TWX85" s="126"/>
      <c r="TWY85" s="126"/>
      <c r="TWZ85" s="126"/>
      <c r="TXA85" s="126"/>
      <c r="TXB85" s="126"/>
      <c r="TXC85" s="126"/>
      <c r="TXD85" s="126"/>
      <c r="TXE85" s="126"/>
      <c r="TXF85" s="126"/>
      <c r="TXG85" s="126"/>
      <c r="TXH85" s="126"/>
      <c r="TXI85" s="126"/>
      <c r="TXJ85" s="126"/>
      <c r="TXK85" s="126"/>
      <c r="TXL85" s="126"/>
      <c r="TXM85" s="126"/>
      <c r="TXN85" s="126"/>
      <c r="TXO85" s="126"/>
      <c r="TXP85" s="126"/>
      <c r="TXQ85" s="126"/>
      <c r="TXR85" s="126"/>
      <c r="TXS85" s="126"/>
      <c r="TXT85" s="126"/>
      <c r="TXU85" s="126"/>
      <c r="TXV85" s="126"/>
      <c r="TXW85" s="126"/>
      <c r="TXX85" s="126"/>
      <c r="TXY85" s="126"/>
      <c r="TXZ85" s="126"/>
      <c r="TYA85" s="126"/>
      <c r="TYB85" s="126"/>
      <c r="TYC85" s="126"/>
      <c r="TYD85" s="126"/>
      <c r="TYE85" s="126"/>
      <c r="TYF85" s="126"/>
      <c r="TYG85" s="126"/>
      <c r="TYH85" s="126"/>
      <c r="TYI85" s="126"/>
      <c r="TYJ85" s="126"/>
      <c r="TYK85" s="126"/>
      <c r="TYL85" s="126"/>
      <c r="TYM85" s="126"/>
      <c r="TYN85" s="126"/>
      <c r="TYO85" s="126"/>
      <c r="TYP85" s="126"/>
      <c r="TYQ85" s="126"/>
      <c r="TYR85" s="126"/>
      <c r="TYS85" s="126"/>
      <c r="TYT85" s="126"/>
      <c r="TYU85" s="126"/>
      <c r="TYV85" s="126"/>
      <c r="TYW85" s="126"/>
      <c r="TYX85" s="126"/>
      <c r="TYY85" s="126"/>
      <c r="TYZ85" s="126"/>
      <c r="TZA85" s="126"/>
      <c r="TZB85" s="126"/>
      <c r="TZC85" s="126"/>
      <c r="TZD85" s="126"/>
      <c r="TZE85" s="126"/>
      <c r="TZF85" s="126"/>
      <c r="TZG85" s="126"/>
      <c r="TZH85" s="126"/>
      <c r="TZI85" s="126"/>
      <c r="TZJ85" s="126"/>
      <c r="TZK85" s="126"/>
      <c r="TZL85" s="126"/>
      <c r="TZM85" s="126"/>
      <c r="TZN85" s="126"/>
      <c r="TZO85" s="126"/>
      <c r="TZP85" s="126"/>
      <c r="TZQ85" s="126"/>
      <c r="TZR85" s="126"/>
      <c r="TZS85" s="126"/>
      <c r="TZT85" s="126"/>
      <c r="TZU85" s="126"/>
      <c r="TZV85" s="126"/>
      <c r="TZW85" s="126"/>
      <c r="TZX85" s="126"/>
      <c r="TZY85" s="126"/>
      <c r="TZZ85" s="126"/>
      <c r="UAA85" s="126"/>
      <c r="UAB85" s="126"/>
      <c r="UAC85" s="126"/>
      <c r="UAD85" s="126"/>
      <c r="UAE85" s="126"/>
      <c r="UAF85" s="126"/>
      <c r="UAG85" s="126"/>
      <c r="UAH85" s="126"/>
      <c r="UAI85" s="126"/>
      <c r="UAJ85" s="126"/>
      <c r="UAK85" s="126"/>
      <c r="UAL85" s="126"/>
      <c r="UAM85" s="126"/>
      <c r="UAN85" s="126"/>
      <c r="UAO85" s="126"/>
      <c r="UAP85" s="126"/>
      <c r="UAQ85" s="126"/>
      <c r="UAR85" s="126"/>
      <c r="UAS85" s="126"/>
      <c r="UAT85" s="126"/>
      <c r="UAU85" s="126"/>
      <c r="UAV85" s="126"/>
      <c r="UAW85" s="126"/>
      <c r="UAX85" s="126"/>
      <c r="UAY85" s="126"/>
      <c r="UAZ85" s="126"/>
      <c r="UBA85" s="126"/>
      <c r="UBB85" s="126"/>
      <c r="UBC85" s="126"/>
      <c r="UBD85" s="126"/>
      <c r="UBE85" s="126"/>
      <c r="UBF85" s="126"/>
      <c r="UBG85" s="126"/>
      <c r="UBH85" s="126"/>
      <c r="UBI85" s="126"/>
      <c r="UBJ85" s="126"/>
      <c r="UBK85" s="126"/>
      <c r="UBL85" s="126"/>
      <c r="UBM85" s="126"/>
      <c r="UBN85" s="126"/>
      <c r="UBO85" s="126"/>
      <c r="UBP85" s="126"/>
      <c r="UBQ85" s="126"/>
      <c r="UBR85" s="126"/>
      <c r="UBS85" s="126"/>
      <c r="UBT85" s="126"/>
      <c r="UBU85" s="126"/>
      <c r="UBV85" s="126"/>
      <c r="UBW85" s="126"/>
      <c r="UBX85" s="126"/>
      <c r="UBY85" s="126"/>
      <c r="UBZ85" s="126"/>
      <c r="UCA85" s="126"/>
      <c r="UCB85" s="126"/>
      <c r="UCC85" s="126"/>
      <c r="UCD85" s="126"/>
      <c r="UCE85" s="126"/>
      <c r="UCF85" s="126"/>
      <c r="UCG85" s="126"/>
      <c r="UCH85" s="126"/>
      <c r="UCI85" s="126"/>
      <c r="UCJ85" s="126"/>
      <c r="UCK85" s="126"/>
      <c r="UCL85" s="126"/>
      <c r="UCM85" s="126"/>
      <c r="UCN85" s="126"/>
      <c r="UCO85" s="126"/>
      <c r="UCP85" s="126"/>
      <c r="UCQ85" s="126"/>
      <c r="UCR85" s="126"/>
      <c r="UCS85" s="126"/>
      <c r="UCT85" s="126"/>
      <c r="UCU85" s="126"/>
      <c r="UCV85" s="126"/>
      <c r="UCW85" s="126"/>
      <c r="UCX85" s="126"/>
      <c r="UCY85" s="126"/>
      <c r="UCZ85" s="126"/>
      <c r="UDA85" s="126"/>
      <c r="UDB85" s="126"/>
      <c r="UDC85" s="126"/>
      <c r="UDD85" s="126"/>
      <c r="UDE85" s="126"/>
      <c r="UDF85" s="126"/>
      <c r="UDG85" s="126"/>
      <c r="UDH85" s="126"/>
      <c r="UDI85" s="126"/>
      <c r="UDJ85" s="126"/>
      <c r="UDK85" s="126"/>
      <c r="UDL85" s="126"/>
      <c r="UDM85" s="126"/>
      <c r="UDN85" s="126"/>
      <c r="UDO85" s="126"/>
      <c r="UDP85" s="126"/>
      <c r="UDQ85" s="126"/>
      <c r="UDR85" s="126"/>
      <c r="UDS85" s="126"/>
      <c r="UDT85" s="126"/>
      <c r="UDU85" s="126"/>
      <c r="UDV85" s="126"/>
      <c r="UDW85" s="126"/>
      <c r="UDX85" s="126"/>
      <c r="UDY85" s="126"/>
      <c r="UDZ85" s="126"/>
      <c r="UEA85" s="126"/>
      <c r="UEB85" s="126"/>
      <c r="UEC85" s="126"/>
      <c r="UED85" s="126"/>
      <c r="UEE85" s="126"/>
      <c r="UEF85" s="126"/>
      <c r="UEG85" s="126"/>
      <c r="UEH85" s="126"/>
      <c r="UEI85" s="126"/>
      <c r="UEJ85" s="126"/>
      <c r="UEK85" s="126"/>
      <c r="UEL85" s="126"/>
      <c r="UEM85" s="126"/>
      <c r="UEN85" s="126"/>
      <c r="UEO85" s="126"/>
      <c r="UEP85" s="126"/>
      <c r="UEQ85" s="126"/>
      <c r="UER85" s="126"/>
      <c r="UES85" s="126"/>
      <c r="UET85" s="126"/>
      <c r="UEU85" s="126"/>
      <c r="UEV85" s="126"/>
      <c r="UEW85" s="126"/>
      <c r="UEX85" s="126"/>
      <c r="UEY85" s="126"/>
      <c r="UEZ85" s="126"/>
      <c r="UFA85" s="126"/>
      <c r="UFB85" s="126"/>
      <c r="UFC85" s="126"/>
      <c r="UFD85" s="126"/>
      <c r="UFE85" s="126"/>
      <c r="UFF85" s="126"/>
      <c r="UFG85" s="126"/>
      <c r="UFH85" s="126"/>
      <c r="UFI85" s="126"/>
      <c r="UFJ85" s="126"/>
      <c r="UFK85" s="126"/>
      <c r="UFL85" s="126"/>
      <c r="UFM85" s="126"/>
      <c r="UFN85" s="126"/>
      <c r="UFO85" s="126"/>
      <c r="UFP85" s="126"/>
      <c r="UFQ85" s="126"/>
      <c r="UFR85" s="126"/>
      <c r="UFS85" s="126"/>
      <c r="UFT85" s="126"/>
      <c r="UFU85" s="126"/>
      <c r="UFV85" s="126"/>
      <c r="UFW85" s="126"/>
      <c r="UFX85" s="126"/>
      <c r="UFY85" s="126"/>
      <c r="UFZ85" s="126"/>
      <c r="UGA85" s="126"/>
      <c r="UGB85" s="126"/>
      <c r="UGC85" s="126"/>
      <c r="UGD85" s="126"/>
      <c r="UGE85" s="126"/>
      <c r="UGF85" s="126"/>
      <c r="UGG85" s="126"/>
      <c r="UGH85" s="126"/>
      <c r="UGI85" s="126"/>
      <c r="UGJ85" s="126"/>
      <c r="UGK85" s="126"/>
      <c r="UGL85" s="126"/>
      <c r="UGM85" s="126"/>
      <c r="UGN85" s="126"/>
      <c r="UGO85" s="126"/>
      <c r="UGP85" s="126"/>
      <c r="UGQ85" s="126"/>
      <c r="UGR85" s="126"/>
      <c r="UGS85" s="126"/>
      <c r="UGT85" s="126"/>
      <c r="UGU85" s="126"/>
      <c r="UGV85" s="126"/>
      <c r="UGW85" s="126"/>
      <c r="UGX85" s="126"/>
      <c r="UGY85" s="126"/>
      <c r="UGZ85" s="126"/>
      <c r="UHA85" s="126"/>
      <c r="UHB85" s="126"/>
      <c r="UHC85" s="126"/>
      <c r="UHD85" s="126"/>
      <c r="UHE85" s="126"/>
      <c r="UHF85" s="126"/>
      <c r="UHG85" s="126"/>
      <c r="UHH85" s="126"/>
      <c r="UHI85" s="126"/>
      <c r="UHJ85" s="126"/>
      <c r="UHK85" s="126"/>
      <c r="UHL85" s="126"/>
      <c r="UHM85" s="126"/>
      <c r="UHN85" s="126"/>
      <c r="UHO85" s="126"/>
      <c r="UHP85" s="126"/>
      <c r="UHQ85" s="126"/>
      <c r="UHR85" s="126"/>
      <c r="UHS85" s="126"/>
      <c r="UHT85" s="126"/>
      <c r="UHU85" s="126"/>
      <c r="UHV85" s="126"/>
      <c r="UHW85" s="126"/>
      <c r="UHX85" s="126"/>
      <c r="UHY85" s="126"/>
      <c r="UHZ85" s="126"/>
      <c r="UIA85" s="126"/>
      <c r="UIB85" s="126"/>
      <c r="UIC85" s="126"/>
      <c r="UID85" s="126"/>
      <c r="UIE85" s="126"/>
      <c r="UIF85" s="126"/>
      <c r="UIG85" s="126"/>
      <c r="UIH85" s="126"/>
      <c r="UII85" s="126"/>
      <c r="UIJ85" s="126"/>
      <c r="UIK85" s="126"/>
      <c r="UIL85" s="126"/>
      <c r="UIM85" s="126"/>
      <c r="UIN85" s="126"/>
      <c r="UIO85" s="126"/>
      <c r="UIP85" s="126"/>
      <c r="UIQ85" s="126"/>
      <c r="UIR85" s="126"/>
      <c r="UIS85" s="126"/>
      <c r="UIT85" s="126"/>
      <c r="UIU85" s="126"/>
      <c r="UIV85" s="126"/>
      <c r="UIW85" s="126"/>
      <c r="UIX85" s="126"/>
      <c r="UIY85" s="126"/>
      <c r="UIZ85" s="126"/>
      <c r="UJA85" s="126"/>
      <c r="UJB85" s="126"/>
      <c r="UJC85" s="126"/>
      <c r="UJD85" s="126"/>
      <c r="UJE85" s="126"/>
      <c r="UJF85" s="126"/>
      <c r="UJG85" s="126"/>
      <c r="UJH85" s="126"/>
      <c r="UJI85" s="126"/>
      <c r="UJJ85" s="126"/>
      <c r="UJK85" s="126"/>
      <c r="UJL85" s="126"/>
      <c r="UJM85" s="126"/>
      <c r="UJN85" s="126"/>
      <c r="UJO85" s="126"/>
      <c r="UJP85" s="126"/>
      <c r="UJQ85" s="126"/>
      <c r="UJR85" s="126"/>
      <c r="UJS85" s="126"/>
      <c r="UJT85" s="126"/>
      <c r="UJU85" s="126"/>
      <c r="UJV85" s="126"/>
      <c r="UJW85" s="126"/>
      <c r="UJX85" s="126"/>
      <c r="UJY85" s="126"/>
      <c r="UJZ85" s="126"/>
      <c r="UKA85" s="126"/>
      <c r="UKB85" s="126"/>
      <c r="UKC85" s="126"/>
      <c r="UKD85" s="126"/>
      <c r="UKE85" s="126"/>
      <c r="UKF85" s="126"/>
      <c r="UKG85" s="126"/>
      <c r="UKH85" s="126"/>
      <c r="UKI85" s="126"/>
      <c r="UKJ85" s="126"/>
      <c r="UKK85" s="126"/>
      <c r="UKL85" s="126"/>
      <c r="UKM85" s="126"/>
      <c r="UKN85" s="126"/>
      <c r="UKO85" s="126"/>
      <c r="UKP85" s="126"/>
      <c r="UKQ85" s="126"/>
      <c r="UKR85" s="126"/>
      <c r="UKS85" s="126"/>
      <c r="UKT85" s="126"/>
      <c r="UKU85" s="126"/>
      <c r="UKV85" s="126"/>
      <c r="UKW85" s="126"/>
      <c r="UKX85" s="126"/>
      <c r="UKY85" s="126"/>
      <c r="UKZ85" s="126"/>
      <c r="ULA85" s="126"/>
      <c r="ULB85" s="126"/>
      <c r="ULC85" s="126"/>
      <c r="ULD85" s="126"/>
      <c r="ULE85" s="126"/>
      <c r="ULF85" s="126"/>
      <c r="ULG85" s="126"/>
      <c r="ULH85" s="126"/>
      <c r="ULI85" s="126"/>
      <c r="ULJ85" s="126"/>
      <c r="ULK85" s="126"/>
      <c r="ULL85" s="126"/>
      <c r="ULM85" s="126"/>
      <c r="ULN85" s="126"/>
      <c r="ULO85" s="126"/>
      <c r="ULP85" s="126"/>
      <c r="ULQ85" s="126"/>
      <c r="ULR85" s="126"/>
      <c r="ULS85" s="126"/>
      <c r="ULT85" s="126"/>
      <c r="ULU85" s="126"/>
      <c r="ULV85" s="126"/>
      <c r="ULW85" s="126"/>
      <c r="ULX85" s="126"/>
      <c r="ULY85" s="126"/>
      <c r="ULZ85" s="126"/>
      <c r="UMA85" s="126"/>
      <c r="UMB85" s="126"/>
      <c r="UMC85" s="126"/>
      <c r="UMD85" s="126"/>
      <c r="UME85" s="126"/>
      <c r="UMF85" s="126"/>
      <c r="UMG85" s="126"/>
      <c r="UMH85" s="126"/>
      <c r="UMI85" s="126"/>
      <c r="UMJ85" s="126"/>
      <c r="UMK85" s="126"/>
      <c r="UML85" s="126"/>
      <c r="UMM85" s="126"/>
      <c r="UMN85" s="126"/>
      <c r="UMO85" s="126"/>
      <c r="UMP85" s="126"/>
      <c r="UMQ85" s="126"/>
      <c r="UMR85" s="126"/>
      <c r="UMS85" s="126"/>
      <c r="UMT85" s="126"/>
      <c r="UMU85" s="126"/>
      <c r="UMV85" s="126"/>
      <c r="UMW85" s="126"/>
      <c r="UMX85" s="126"/>
      <c r="UMY85" s="126"/>
      <c r="UMZ85" s="126"/>
      <c r="UNA85" s="126"/>
      <c r="UNB85" s="126"/>
      <c r="UNC85" s="126"/>
      <c r="UND85" s="126"/>
      <c r="UNE85" s="126"/>
      <c r="UNF85" s="126"/>
      <c r="UNG85" s="126"/>
      <c r="UNH85" s="126"/>
      <c r="UNI85" s="126"/>
      <c r="UNJ85" s="126"/>
      <c r="UNK85" s="126"/>
      <c r="UNL85" s="126"/>
      <c r="UNM85" s="126"/>
      <c r="UNN85" s="126"/>
      <c r="UNO85" s="126"/>
      <c r="UNP85" s="126"/>
      <c r="UNQ85" s="126"/>
      <c r="UNR85" s="126"/>
      <c r="UNS85" s="126"/>
      <c r="UNT85" s="126"/>
      <c r="UNU85" s="126"/>
      <c r="UNV85" s="126"/>
      <c r="UNW85" s="126"/>
      <c r="UNX85" s="126"/>
      <c r="UNY85" s="126"/>
      <c r="UNZ85" s="126"/>
      <c r="UOA85" s="126"/>
      <c r="UOB85" s="126"/>
      <c r="UOC85" s="126"/>
      <c r="UOD85" s="126"/>
      <c r="UOE85" s="126"/>
      <c r="UOF85" s="126"/>
      <c r="UOG85" s="126"/>
      <c r="UOH85" s="126"/>
      <c r="UOI85" s="126"/>
      <c r="UOJ85" s="126"/>
      <c r="UOK85" s="126"/>
      <c r="UOL85" s="126"/>
      <c r="UOM85" s="126"/>
      <c r="UON85" s="126"/>
      <c r="UOO85" s="126"/>
      <c r="UOP85" s="126"/>
      <c r="UOQ85" s="126"/>
      <c r="UOR85" s="126"/>
      <c r="UOS85" s="126"/>
      <c r="UOT85" s="126"/>
      <c r="UOU85" s="126"/>
      <c r="UOV85" s="126"/>
      <c r="UOW85" s="126"/>
      <c r="UOX85" s="126"/>
      <c r="UOY85" s="126"/>
      <c r="UOZ85" s="126"/>
      <c r="UPA85" s="126"/>
      <c r="UPB85" s="126"/>
      <c r="UPC85" s="126"/>
      <c r="UPD85" s="126"/>
      <c r="UPE85" s="126"/>
      <c r="UPF85" s="126"/>
      <c r="UPG85" s="126"/>
      <c r="UPH85" s="126"/>
      <c r="UPI85" s="126"/>
      <c r="UPJ85" s="126"/>
      <c r="UPK85" s="126"/>
      <c r="UPL85" s="126"/>
      <c r="UPM85" s="126"/>
      <c r="UPN85" s="126"/>
      <c r="UPO85" s="126"/>
      <c r="UPP85" s="126"/>
      <c r="UPQ85" s="126"/>
      <c r="UPR85" s="126"/>
      <c r="UPS85" s="126"/>
      <c r="UPT85" s="126"/>
      <c r="UPU85" s="126"/>
      <c r="UPV85" s="126"/>
      <c r="UPW85" s="126"/>
      <c r="UPX85" s="126"/>
      <c r="UPY85" s="126"/>
      <c r="UPZ85" s="126"/>
      <c r="UQA85" s="126"/>
      <c r="UQB85" s="126"/>
      <c r="UQC85" s="126"/>
      <c r="UQD85" s="126"/>
      <c r="UQE85" s="126"/>
      <c r="UQF85" s="126"/>
      <c r="UQG85" s="126"/>
      <c r="UQH85" s="126"/>
      <c r="UQI85" s="126"/>
      <c r="UQJ85" s="126"/>
      <c r="UQK85" s="126"/>
      <c r="UQL85" s="126"/>
      <c r="UQM85" s="126"/>
      <c r="UQN85" s="126"/>
      <c r="UQO85" s="126"/>
      <c r="UQP85" s="126"/>
      <c r="UQQ85" s="126"/>
      <c r="UQR85" s="126"/>
      <c r="UQS85" s="126"/>
      <c r="UQT85" s="126"/>
      <c r="UQU85" s="126"/>
      <c r="UQV85" s="126"/>
      <c r="UQW85" s="126"/>
      <c r="UQX85" s="126"/>
      <c r="UQY85" s="126"/>
      <c r="UQZ85" s="126"/>
      <c r="URA85" s="126"/>
      <c r="URB85" s="126"/>
      <c r="URC85" s="126"/>
      <c r="URD85" s="126"/>
      <c r="URE85" s="126"/>
      <c r="URF85" s="126"/>
      <c r="URG85" s="126"/>
      <c r="URH85" s="126"/>
      <c r="URI85" s="126"/>
      <c r="URJ85" s="126"/>
      <c r="URK85" s="126"/>
      <c r="URL85" s="126"/>
      <c r="URM85" s="126"/>
      <c r="URN85" s="126"/>
      <c r="URO85" s="126"/>
      <c r="URP85" s="126"/>
      <c r="URQ85" s="126"/>
      <c r="URR85" s="126"/>
      <c r="URS85" s="126"/>
      <c r="URT85" s="126"/>
      <c r="URU85" s="126"/>
      <c r="URV85" s="126"/>
      <c r="URW85" s="126"/>
      <c r="URX85" s="126"/>
      <c r="URY85" s="126"/>
      <c r="URZ85" s="126"/>
      <c r="USA85" s="126"/>
      <c r="USB85" s="126"/>
      <c r="USC85" s="126"/>
      <c r="USD85" s="126"/>
      <c r="USE85" s="126"/>
      <c r="USF85" s="126"/>
      <c r="USG85" s="126"/>
      <c r="USH85" s="126"/>
      <c r="USI85" s="126"/>
      <c r="USJ85" s="126"/>
      <c r="USK85" s="126"/>
      <c r="USL85" s="126"/>
      <c r="USM85" s="126"/>
      <c r="USN85" s="126"/>
      <c r="USO85" s="126"/>
      <c r="USP85" s="126"/>
      <c r="USQ85" s="126"/>
      <c r="USR85" s="126"/>
      <c r="USS85" s="126"/>
      <c r="UST85" s="126"/>
      <c r="USU85" s="126"/>
      <c r="USV85" s="126"/>
      <c r="USW85" s="126"/>
      <c r="USX85" s="126"/>
      <c r="USY85" s="126"/>
      <c r="USZ85" s="126"/>
      <c r="UTA85" s="126"/>
      <c r="UTB85" s="126"/>
      <c r="UTC85" s="126"/>
      <c r="UTD85" s="126"/>
      <c r="UTE85" s="126"/>
      <c r="UTF85" s="126"/>
      <c r="UTG85" s="126"/>
      <c r="UTH85" s="126"/>
      <c r="UTI85" s="126"/>
      <c r="UTJ85" s="126"/>
      <c r="UTK85" s="126"/>
      <c r="UTL85" s="126"/>
      <c r="UTM85" s="126"/>
      <c r="UTN85" s="126"/>
      <c r="UTO85" s="126"/>
      <c r="UTP85" s="126"/>
      <c r="UTQ85" s="126"/>
      <c r="UTR85" s="126"/>
      <c r="UTS85" s="126"/>
      <c r="UTT85" s="126"/>
      <c r="UTU85" s="126"/>
      <c r="UTV85" s="126"/>
      <c r="UTW85" s="126"/>
      <c r="UTX85" s="126"/>
      <c r="UTY85" s="126"/>
      <c r="UTZ85" s="126"/>
      <c r="UUA85" s="126"/>
      <c r="UUB85" s="126"/>
      <c r="UUC85" s="126"/>
      <c r="UUD85" s="126"/>
      <c r="UUE85" s="126"/>
      <c r="UUF85" s="126"/>
      <c r="UUG85" s="126"/>
      <c r="UUH85" s="126"/>
      <c r="UUI85" s="126"/>
      <c r="UUJ85" s="126"/>
      <c r="UUK85" s="126"/>
      <c r="UUL85" s="126"/>
      <c r="UUM85" s="126"/>
      <c r="UUN85" s="126"/>
      <c r="UUO85" s="126"/>
      <c r="UUP85" s="126"/>
      <c r="UUQ85" s="126"/>
      <c r="UUR85" s="126"/>
      <c r="UUS85" s="126"/>
      <c r="UUT85" s="126"/>
      <c r="UUU85" s="126"/>
      <c r="UUV85" s="126"/>
      <c r="UUW85" s="126"/>
      <c r="UUX85" s="126"/>
      <c r="UUY85" s="126"/>
      <c r="UUZ85" s="126"/>
      <c r="UVA85" s="126"/>
      <c r="UVB85" s="126"/>
      <c r="UVC85" s="126"/>
      <c r="UVD85" s="126"/>
      <c r="UVE85" s="126"/>
      <c r="UVF85" s="126"/>
      <c r="UVG85" s="126"/>
      <c r="UVH85" s="126"/>
      <c r="UVI85" s="126"/>
      <c r="UVJ85" s="126"/>
      <c r="UVK85" s="126"/>
      <c r="UVL85" s="126"/>
      <c r="UVM85" s="126"/>
      <c r="UVN85" s="126"/>
      <c r="UVO85" s="126"/>
      <c r="UVP85" s="126"/>
      <c r="UVQ85" s="126"/>
      <c r="UVR85" s="126"/>
      <c r="UVS85" s="126"/>
      <c r="UVT85" s="126"/>
      <c r="UVU85" s="126"/>
      <c r="UVV85" s="126"/>
      <c r="UVW85" s="126"/>
      <c r="UVX85" s="126"/>
      <c r="UVY85" s="126"/>
      <c r="UVZ85" s="126"/>
      <c r="UWA85" s="126"/>
      <c r="UWB85" s="126"/>
      <c r="UWC85" s="126"/>
      <c r="UWD85" s="126"/>
      <c r="UWE85" s="126"/>
      <c r="UWF85" s="126"/>
      <c r="UWG85" s="126"/>
      <c r="UWH85" s="126"/>
      <c r="UWI85" s="126"/>
      <c r="UWJ85" s="126"/>
      <c r="UWK85" s="126"/>
      <c r="UWL85" s="126"/>
      <c r="UWM85" s="126"/>
      <c r="UWN85" s="126"/>
      <c r="UWO85" s="126"/>
      <c r="UWP85" s="126"/>
      <c r="UWQ85" s="126"/>
      <c r="UWR85" s="126"/>
      <c r="UWS85" s="126"/>
      <c r="UWT85" s="126"/>
      <c r="UWU85" s="126"/>
      <c r="UWV85" s="126"/>
      <c r="UWW85" s="126"/>
      <c r="UWX85" s="126"/>
      <c r="UWY85" s="126"/>
      <c r="UWZ85" s="126"/>
      <c r="UXA85" s="126"/>
      <c r="UXB85" s="126"/>
      <c r="UXC85" s="126"/>
      <c r="UXD85" s="126"/>
      <c r="UXE85" s="126"/>
      <c r="UXF85" s="126"/>
      <c r="UXG85" s="126"/>
      <c r="UXH85" s="126"/>
      <c r="UXI85" s="126"/>
      <c r="UXJ85" s="126"/>
      <c r="UXK85" s="126"/>
      <c r="UXL85" s="126"/>
      <c r="UXM85" s="126"/>
      <c r="UXN85" s="126"/>
      <c r="UXO85" s="126"/>
      <c r="UXP85" s="126"/>
      <c r="UXQ85" s="126"/>
      <c r="UXR85" s="126"/>
      <c r="UXS85" s="126"/>
      <c r="UXT85" s="126"/>
      <c r="UXU85" s="126"/>
      <c r="UXV85" s="126"/>
      <c r="UXW85" s="126"/>
      <c r="UXX85" s="126"/>
      <c r="UXY85" s="126"/>
      <c r="UXZ85" s="126"/>
      <c r="UYA85" s="126"/>
      <c r="UYB85" s="126"/>
      <c r="UYC85" s="126"/>
      <c r="UYD85" s="126"/>
      <c r="UYE85" s="126"/>
      <c r="UYF85" s="126"/>
      <c r="UYG85" s="126"/>
      <c r="UYH85" s="126"/>
      <c r="UYI85" s="126"/>
      <c r="UYJ85" s="126"/>
      <c r="UYK85" s="126"/>
      <c r="UYL85" s="126"/>
      <c r="UYM85" s="126"/>
      <c r="UYN85" s="126"/>
      <c r="UYO85" s="126"/>
      <c r="UYP85" s="126"/>
      <c r="UYQ85" s="126"/>
      <c r="UYR85" s="126"/>
      <c r="UYS85" s="126"/>
      <c r="UYT85" s="126"/>
      <c r="UYU85" s="126"/>
      <c r="UYV85" s="126"/>
      <c r="UYW85" s="126"/>
      <c r="UYX85" s="126"/>
      <c r="UYY85" s="126"/>
      <c r="UYZ85" s="126"/>
      <c r="UZA85" s="126"/>
      <c r="UZB85" s="126"/>
      <c r="UZC85" s="126"/>
      <c r="UZD85" s="126"/>
      <c r="UZE85" s="126"/>
      <c r="UZF85" s="126"/>
      <c r="UZG85" s="126"/>
      <c r="UZH85" s="126"/>
      <c r="UZI85" s="126"/>
      <c r="UZJ85" s="126"/>
      <c r="UZK85" s="126"/>
      <c r="UZL85" s="126"/>
      <c r="UZM85" s="126"/>
      <c r="UZN85" s="126"/>
      <c r="UZO85" s="126"/>
      <c r="UZP85" s="126"/>
      <c r="UZQ85" s="126"/>
      <c r="UZR85" s="126"/>
      <c r="UZS85" s="126"/>
      <c r="UZT85" s="126"/>
      <c r="UZU85" s="126"/>
      <c r="UZV85" s="126"/>
      <c r="UZW85" s="126"/>
      <c r="UZX85" s="126"/>
      <c r="UZY85" s="126"/>
      <c r="UZZ85" s="126"/>
      <c r="VAA85" s="126"/>
      <c r="VAB85" s="126"/>
      <c r="VAC85" s="126"/>
      <c r="VAD85" s="126"/>
      <c r="VAE85" s="126"/>
      <c r="VAF85" s="126"/>
      <c r="VAG85" s="126"/>
      <c r="VAH85" s="126"/>
      <c r="VAI85" s="126"/>
      <c r="VAJ85" s="126"/>
      <c r="VAK85" s="126"/>
      <c r="VAL85" s="126"/>
      <c r="VAM85" s="126"/>
      <c r="VAN85" s="126"/>
      <c r="VAO85" s="126"/>
      <c r="VAP85" s="126"/>
      <c r="VAQ85" s="126"/>
      <c r="VAR85" s="126"/>
      <c r="VAS85" s="126"/>
      <c r="VAT85" s="126"/>
      <c r="VAU85" s="126"/>
      <c r="VAV85" s="126"/>
      <c r="VAW85" s="126"/>
      <c r="VAX85" s="126"/>
      <c r="VAY85" s="126"/>
      <c r="VAZ85" s="126"/>
      <c r="VBA85" s="126"/>
      <c r="VBB85" s="126"/>
      <c r="VBC85" s="126"/>
      <c r="VBD85" s="126"/>
      <c r="VBE85" s="126"/>
      <c r="VBF85" s="126"/>
      <c r="VBG85" s="126"/>
      <c r="VBH85" s="126"/>
      <c r="VBI85" s="126"/>
      <c r="VBJ85" s="126"/>
      <c r="VBK85" s="126"/>
      <c r="VBL85" s="126"/>
      <c r="VBM85" s="126"/>
      <c r="VBN85" s="126"/>
      <c r="VBO85" s="126"/>
      <c r="VBP85" s="126"/>
      <c r="VBQ85" s="126"/>
      <c r="VBR85" s="126"/>
      <c r="VBS85" s="126"/>
      <c r="VBT85" s="126"/>
      <c r="VBU85" s="126"/>
      <c r="VBV85" s="126"/>
      <c r="VBW85" s="126"/>
      <c r="VBX85" s="126"/>
      <c r="VBY85" s="126"/>
      <c r="VBZ85" s="126"/>
      <c r="VCA85" s="126"/>
      <c r="VCB85" s="126"/>
      <c r="VCC85" s="126"/>
      <c r="VCD85" s="126"/>
      <c r="VCE85" s="126"/>
      <c r="VCF85" s="126"/>
      <c r="VCG85" s="126"/>
      <c r="VCH85" s="126"/>
      <c r="VCI85" s="126"/>
      <c r="VCJ85" s="126"/>
      <c r="VCK85" s="126"/>
      <c r="VCL85" s="126"/>
      <c r="VCM85" s="126"/>
      <c r="VCN85" s="126"/>
      <c r="VCO85" s="126"/>
      <c r="VCP85" s="126"/>
      <c r="VCQ85" s="126"/>
      <c r="VCR85" s="126"/>
      <c r="VCS85" s="126"/>
      <c r="VCT85" s="126"/>
      <c r="VCU85" s="126"/>
      <c r="VCV85" s="126"/>
      <c r="VCW85" s="126"/>
      <c r="VCX85" s="126"/>
      <c r="VCY85" s="126"/>
      <c r="VCZ85" s="126"/>
      <c r="VDA85" s="126"/>
      <c r="VDB85" s="126"/>
      <c r="VDC85" s="126"/>
      <c r="VDD85" s="126"/>
      <c r="VDE85" s="126"/>
      <c r="VDF85" s="126"/>
      <c r="VDG85" s="126"/>
      <c r="VDH85" s="126"/>
      <c r="VDI85" s="126"/>
      <c r="VDJ85" s="126"/>
      <c r="VDK85" s="126"/>
      <c r="VDL85" s="126"/>
      <c r="VDM85" s="126"/>
      <c r="VDN85" s="126"/>
      <c r="VDO85" s="126"/>
      <c r="VDP85" s="126"/>
      <c r="VDQ85" s="126"/>
      <c r="VDR85" s="126"/>
      <c r="VDS85" s="126"/>
      <c r="VDT85" s="126"/>
      <c r="VDU85" s="126"/>
      <c r="VDV85" s="126"/>
      <c r="VDW85" s="126"/>
      <c r="VDX85" s="126"/>
      <c r="VDY85" s="126"/>
      <c r="VDZ85" s="126"/>
      <c r="VEA85" s="126"/>
      <c r="VEB85" s="126"/>
      <c r="VEC85" s="126"/>
      <c r="VED85" s="126"/>
      <c r="VEE85" s="126"/>
      <c r="VEF85" s="126"/>
      <c r="VEG85" s="126"/>
      <c r="VEH85" s="126"/>
      <c r="VEI85" s="126"/>
      <c r="VEJ85" s="126"/>
      <c r="VEK85" s="126"/>
      <c r="VEL85" s="126"/>
      <c r="VEM85" s="126"/>
      <c r="VEN85" s="126"/>
      <c r="VEO85" s="126"/>
      <c r="VEP85" s="126"/>
      <c r="VEQ85" s="126"/>
      <c r="VER85" s="126"/>
      <c r="VES85" s="126"/>
      <c r="VET85" s="126"/>
      <c r="VEU85" s="126"/>
      <c r="VEV85" s="126"/>
      <c r="VEW85" s="126"/>
      <c r="VEX85" s="126"/>
      <c r="VEY85" s="126"/>
      <c r="VEZ85" s="126"/>
      <c r="VFA85" s="126"/>
      <c r="VFB85" s="126"/>
      <c r="VFC85" s="126"/>
      <c r="VFD85" s="126"/>
      <c r="VFE85" s="126"/>
      <c r="VFF85" s="126"/>
      <c r="VFG85" s="126"/>
      <c r="VFH85" s="126"/>
      <c r="VFI85" s="126"/>
      <c r="VFJ85" s="126"/>
      <c r="VFK85" s="126"/>
      <c r="VFL85" s="126"/>
      <c r="VFM85" s="126"/>
      <c r="VFN85" s="126"/>
      <c r="VFO85" s="126"/>
      <c r="VFP85" s="126"/>
      <c r="VFQ85" s="126"/>
      <c r="VFR85" s="126"/>
      <c r="VFS85" s="126"/>
      <c r="VFT85" s="126"/>
      <c r="VFU85" s="126"/>
      <c r="VFV85" s="126"/>
      <c r="VFW85" s="126"/>
      <c r="VFX85" s="126"/>
      <c r="VFY85" s="126"/>
      <c r="VFZ85" s="126"/>
      <c r="VGA85" s="126"/>
      <c r="VGB85" s="126"/>
      <c r="VGC85" s="126"/>
      <c r="VGD85" s="126"/>
      <c r="VGE85" s="126"/>
      <c r="VGF85" s="126"/>
      <c r="VGG85" s="126"/>
      <c r="VGH85" s="126"/>
      <c r="VGI85" s="126"/>
      <c r="VGJ85" s="126"/>
      <c r="VGK85" s="126"/>
      <c r="VGL85" s="126"/>
      <c r="VGM85" s="126"/>
      <c r="VGN85" s="126"/>
      <c r="VGO85" s="126"/>
      <c r="VGP85" s="126"/>
      <c r="VGQ85" s="126"/>
      <c r="VGR85" s="126"/>
      <c r="VGS85" s="126"/>
      <c r="VGT85" s="126"/>
      <c r="VGU85" s="126"/>
      <c r="VGV85" s="126"/>
      <c r="VGW85" s="126"/>
      <c r="VGX85" s="126"/>
      <c r="VGY85" s="126"/>
      <c r="VGZ85" s="126"/>
      <c r="VHA85" s="126"/>
      <c r="VHB85" s="126"/>
      <c r="VHC85" s="126"/>
      <c r="VHD85" s="126"/>
      <c r="VHE85" s="126"/>
      <c r="VHF85" s="126"/>
      <c r="VHG85" s="126"/>
      <c r="VHH85" s="126"/>
      <c r="VHI85" s="126"/>
      <c r="VHJ85" s="126"/>
      <c r="VHK85" s="126"/>
      <c r="VHL85" s="126"/>
      <c r="VHM85" s="126"/>
      <c r="VHN85" s="126"/>
      <c r="VHO85" s="126"/>
      <c r="VHP85" s="126"/>
      <c r="VHQ85" s="126"/>
      <c r="VHR85" s="126"/>
      <c r="VHS85" s="126"/>
      <c r="VHT85" s="126"/>
      <c r="VHU85" s="126"/>
      <c r="VHV85" s="126"/>
      <c r="VHW85" s="126"/>
      <c r="VHX85" s="126"/>
      <c r="VHY85" s="126"/>
      <c r="VHZ85" s="126"/>
      <c r="VIA85" s="126"/>
      <c r="VIB85" s="126"/>
      <c r="VIC85" s="126"/>
      <c r="VID85" s="126"/>
      <c r="VIE85" s="126"/>
      <c r="VIF85" s="126"/>
      <c r="VIG85" s="126"/>
      <c r="VIH85" s="126"/>
      <c r="VII85" s="126"/>
      <c r="VIJ85" s="126"/>
      <c r="VIK85" s="126"/>
      <c r="VIL85" s="126"/>
      <c r="VIM85" s="126"/>
      <c r="VIN85" s="126"/>
      <c r="VIO85" s="126"/>
      <c r="VIP85" s="126"/>
      <c r="VIQ85" s="126"/>
      <c r="VIR85" s="126"/>
      <c r="VIS85" s="126"/>
      <c r="VIT85" s="126"/>
      <c r="VIU85" s="126"/>
      <c r="VIV85" s="126"/>
      <c r="VIW85" s="126"/>
      <c r="VIX85" s="126"/>
      <c r="VIY85" s="126"/>
      <c r="VIZ85" s="126"/>
      <c r="VJA85" s="126"/>
      <c r="VJB85" s="126"/>
      <c r="VJC85" s="126"/>
      <c r="VJD85" s="126"/>
      <c r="VJE85" s="126"/>
      <c r="VJF85" s="126"/>
      <c r="VJG85" s="126"/>
      <c r="VJH85" s="126"/>
      <c r="VJI85" s="126"/>
      <c r="VJJ85" s="126"/>
      <c r="VJK85" s="126"/>
      <c r="VJL85" s="126"/>
      <c r="VJM85" s="126"/>
      <c r="VJN85" s="126"/>
      <c r="VJO85" s="126"/>
      <c r="VJP85" s="126"/>
      <c r="VJQ85" s="126"/>
      <c r="VJR85" s="126"/>
      <c r="VJS85" s="126"/>
      <c r="VJT85" s="126"/>
      <c r="VJU85" s="126"/>
      <c r="VJV85" s="126"/>
      <c r="VJW85" s="126"/>
      <c r="VJX85" s="126"/>
      <c r="VJY85" s="126"/>
      <c r="VJZ85" s="126"/>
      <c r="VKA85" s="126"/>
      <c r="VKB85" s="126"/>
      <c r="VKC85" s="126"/>
      <c r="VKD85" s="126"/>
      <c r="VKE85" s="126"/>
      <c r="VKF85" s="126"/>
      <c r="VKG85" s="126"/>
      <c r="VKH85" s="126"/>
      <c r="VKI85" s="126"/>
      <c r="VKJ85" s="126"/>
      <c r="VKK85" s="126"/>
      <c r="VKL85" s="126"/>
      <c r="VKM85" s="126"/>
      <c r="VKN85" s="126"/>
      <c r="VKO85" s="126"/>
      <c r="VKP85" s="126"/>
      <c r="VKQ85" s="126"/>
      <c r="VKR85" s="126"/>
      <c r="VKS85" s="126"/>
      <c r="VKT85" s="126"/>
      <c r="VKU85" s="126"/>
      <c r="VKV85" s="126"/>
      <c r="VKW85" s="126"/>
      <c r="VKX85" s="126"/>
      <c r="VKY85" s="126"/>
      <c r="VKZ85" s="126"/>
      <c r="VLA85" s="126"/>
      <c r="VLB85" s="126"/>
      <c r="VLC85" s="126"/>
      <c r="VLD85" s="126"/>
      <c r="VLE85" s="126"/>
      <c r="VLF85" s="126"/>
      <c r="VLG85" s="126"/>
      <c r="VLH85" s="126"/>
      <c r="VLI85" s="126"/>
      <c r="VLJ85" s="126"/>
      <c r="VLK85" s="126"/>
      <c r="VLL85" s="126"/>
      <c r="VLM85" s="126"/>
      <c r="VLN85" s="126"/>
      <c r="VLO85" s="126"/>
      <c r="VLP85" s="126"/>
      <c r="VLQ85" s="126"/>
      <c r="VLR85" s="126"/>
      <c r="VLS85" s="126"/>
      <c r="VLT85" s="126"/>
      <c r="VLU85" s="126"/>
      <c r="VLV85" s="126"/>
      <c r="VLW85" s="126"/>
      <c r="VLX85" s="126"/>
      <c r="VLY85" s="126"/>
      <c r="VLZ85" s="126"/>
      <c r="VMA85" s="126"/>
      <c r="VMB85" s="126"/>
      <c r="VMC85" s="126"/>
      <c r="VMD85" s="126"/>
      <c r="VME85" s="126"/>
      <c r="VMF85" s="126"/>
      <c r="VMG85" s="126"/>
      <c r="VMH85" s="126"/>
      <c r="VMI85" s="126"/>
      <c r="VMJ85" s="126"/>
      <c r="VMK85" s="126"/>
      <c r="VML85" s="126"/>
      <c r="VMM85" s="126"/>
      <c r="VMN85" s="126"/>
      <c r="VMO85" s="126"/>
      <c r="VMP85" s="126"/>
      <c r="VMQ85" s="126"/>
      <c r="VMR85" s="126"/>
      <c r="VMS85" s="126"/>
      <c r="VMT85" s="126"/>
      <c r="VMU85" s="126"/>
      <c r="VMV85" s="126"/>
      <c r="VMW85" s="126"/>
      <c r="VMX85" s="126"/>
      <c r="VMY85" s="126"/>
      <c r="VMZ85" s="126"/>
      <c r="VNA85" s="126"/>
      <c r="VNB85" s="126"/>
      <c r="VNC85" s="126"/>
      <c r="VND85" s="126"/>
      <c r="VNE85" s="126"/>
      <c r="VNF85" s="126"/>
      <c r="VNG85" s="126"/>
      <c r="VNH85" s="126"/>
      <c r="VNI85" s="126"/>
      <c r="VNJ85" s="126"/>
      <c r="VNK85" s="126"/>
      <c r="VNL85" s="126"/>
      <c r="VNM85" s="126"/>
      <c r="VNN85" s="126"/>
      <c r="VNO85" s="126"/>
      <c r="VNP85" s="126"/>
      <c r="VNQ85" s="126"/>
      <c r="VNR85" s="126"/>
      <c r="VNS85" s="126"/>
      <c r="VNT85" s="126"/>
      <c r="VNU85" s="126"/>
      <c r="VNV85" s="126"/>
      <c r="VNW85" s="126"/>
      <c r="VNX85" s="126"/>
      <c r="VNY85" s="126"/>
      <c r="VNZ85" s="126"/>
      <c r="VOA85" s="126"/>
      <c r="VOB85" s="126"/>
      <c r="VOC85" s="126"/>
      <c r="VOD85" s="126"/>
      <c r="VOE85" s="126"/>
      <c r="VOF85" s="126"/>
      <c r="VOG85" s="126"/>
      <c r="VOH85" s="126"/>
      <c r="VOI85" s="126"/>
      <c r="VOJ85" s="126"/>
      <c r="VOK85" s="126"/>
      <c r="VOL85" s="126"/>
      <c r="VOM85" s="126"/>
      <c r="VON85" s="126"/>
      <c r="VOO85" s="126"/>
      <c r="VOP85" s="126"/>
      <c r="VOQ85" s="126"/>
      <c r="VOR85" s="126"/>
      <c r="VOS85" s="126"/>
      <c r="VOT85" s="126"/>
      <c r="VOU85" s="126"/>
      <c r="VOV85" s="126"/>
      <c r="VOW85" s="126"/>
      <c r="VOX85" s="126"/>
      <c r="VOY85" s="126"/>
      <c r="VOZ85" s="126"/>
      <c r="VPA85" s="126"/>
      <c r="VPB85" s="126"/>
      <c r="VPC85" s="126"/>
      <c r="VPD85" s="126"/>
      <c r="VPE85" s="126"/>
      <c r="VPF85" s="126"/>
      <c r="VPG85" s="126"/>
      <c r="VPH85" s="126"/>
      <c r="VPI85" s="126"/>
      <c r="VPJ85" s="126"/>
      <c r="VPK85" s="126"/>
      <c r="VPL85" s="126"/>
      <c r="VPM85" s="126"/>
      <c r="VPN85" s="126"/>
      <c r="VPO85" s="126"/>
      <c r="VPP85" s="126"/>
      <c r="VPQ85" s="126"/>
      <c r="VPR85" s="126"/>
      <c r="VPS85" s="126"/>
      <c r="VPT85" s="126"/>
      <c r="VPU85" s="126"/>
      <c r="VPV85" s="126"/>
      <c r="VPW85" s="126"/>
      <c r="VPX85" s="126"/>
      <c r="VPY85" s="126"/>
      <c r="VPZ85" s="126"/>
      <c r="VQA85" s="126"/>
      <c r="VQB85" s="126"/>
      <c r="VQC85" s="126"/>
      <c r="VQD85" s="126"/>
      <c r="VQE85" s="126"/>
      <c r="VQF85" s="126"/>
      <c r="VQG85" s="126"/>
      <c r="VQH85" s="126"/>
      <c r="VQI85" s="126"/>
      <c r="VQJ85" s="126"/>
      <c r="VQK85" s="126"/>
      <c r="VQL85" s="126"/>
      <c r="VQM85" s="126"/>
      <c r="VQN85" s="126"/>
      <c r="VQO85" s="126"/>
      <c r="VQP85" s="126"/>
      <c r="VQQ85" s="126"/>
      <c r="VQR85" s="126"/>
      <c r="VQS85" s="126"/>
      <c r="VQT85" s="126"/>
      <c r="VQU85" s="126"/>
      <c r="VQV85" s="126"/>
      <c r="VQW85" s="126"/>
      <c r="VQX85" s="126"/>
      <c r="VQY85" s="126"/>
      <c r="VQZ85" s="126"/>
      <c r="VRA85" s="126"/>
      <c r="VRB85" s="126"/>
      <c r="VRC85" s="126"/>
      <c r="VRD85" s="126"/>
      <c r="VRE85" s="126"/>
      <c r="VRF85" s="126"/>
      <c r="VRG85" s="126"/>
      <c r="VRH85" s="126"/>
      <c r="VRI85" s="126"/>
      <c r="VRJ85" s="126"/>
      <c r="VRK85" s="126"/>
      <c r="VRL85" s="126"/>
      <c r="VRM85" s="126"/>
      <c r="VRN85" s="126"/>
      <c r="VRO85" s="126"/>
      <c r="VRP85" s="126"/>
      <c r="VRQ85" s="126"/>
      <c r="VRR85" s="126"/>
      <c r="VRS85" s="126"/>
      <c r="VRT85" s="126"/>
      <c r="VRU85" s="126"/>
      <c r="VRV85" s="126"/>
      <c r="VRW85" s="126"/>
      <c r="VRX85" s="126"/>
      <c r="VRY85" s="126"/>
      <c r="VRZ85" s="126"/>
      <c r="VSA85" s="126"/>
      <c r="VSB85" s="126"/>
      <c r="VSC85" s="126"/>
      <c r="VSD85" s="126"/>
      <c r="VSE85" s="126"/>
      <c r="VSF85" s="126"/>
      <c r="VSG85" s="126"/>
      <c r="VSH85" s="126"/>
      <c r="VSI85" s="126"/>
      <c r="VSJ85" s="126"/>
      <c r="VSK85" s="126"/>
      <c r="VSL85" s="126"/>
      <c r="VSM85" s="126"/>
      <c r="VSN85" s="126"/>
      <c r="VSO85" s="126"/>
      <c r="VSP85" s="126"/>
      <c r="VSQ85" s="126"/>
      <c r="VSR85" s="126"/>
      <c r="VSS85" s="126"/>
      <c r="VST85" s="126"/>
      <c r="VSU85" s="126"/>
      <c r="VSV85" s="126"/>
      <c r="VSW85" s="126"/>
      <c r="VSX85" s="126"/>
      <c r="VSY85" s="126"/>
      <c r="VSZ85" s="126"/>
      <c r="VTA85" s="126"/>
      <c r="VTB85" s="126"/>
      <c r="VTC85" s="126"/>
      <c r="VTD85" s="126"/>
      <c r="VTE85" s="126"/>
      <c r="VTF85" s="126"/>
      <c r="VTG85" s="126"/>
      <c r="VTH85" s="126"/>
      <c r="VTI85" s="126"/>
      <c r="VTJ85" s="126"/>
      <c r="VTK85" s="126"/>
      <c r="VTL85" s="126"/>
      <c r="VTM85" s="126"/>
      <c r="VTN85" s="126"/>
      <c r="VTO85" s="126"/>
      <c r="VTP85" s="126"/>
      <c r="VTQ85" s="126"/>
      <c r="VTR85" s="126"/>
      <c r="VTS85" s="126"/>
      <c r="VTT85" s="126"/>
      <c r="VTU85" s="126"/>
      <c r="VTV85" s="126"/>
      <c r="VTW85" s="126"/>
      <c r="VTX85" s="126"/>
      <c r="VTY85" s="126"/>
      <c r="VTZ85" s="126"/>
      <c r="VUA85" s="126"/>
      <c r="VUB85" s="126"/>
      <c r="VUC85" s="126"/>
      <c r="VUD85" s="126"/>
      <c r="VUE85" s="126"/>
      <c r="VUF85" s="126"/>
      <c r="VUG85" s="126"/>
      <c r="VUH85" s="126"/>
      <c r="VUI85" s="126"/>
      <c r="VUJ85" s="126"/>
      <c r="VUK85" s="126"/>
      <c r="VUL85" s="126"/>
      <c r="VUM85" s="126"/>
      <c r="VUN85" s="126"/>
      <c r="VUO85" s="126"/>
      <c r="VUP85" s="126"/>
      <c r="VUQ85" s="126"/>
      <c r="VUR85" s="126"/>
      <c r="VUS85" s="126"/>
      <c r="VUT85" s="126"/>
      <c r="VUU85" s="126"/>
      <c r="VUV85" s="126"/>
      <c r="VUW85" s="126"/>
      <c r="VUX85" s="126"/>
      <c r="VUY85" s="126"/>
      <c r="VUZ85" s="126"/>
      <c r="VVA85" s="126"/>
      <c r="VVB85" s="126"/>
      <c r="VVC85" s="126"/>
      <c r="VVD85" s="126"/>
      <c r="VVE85" s="126"/>
      <c r="VVF85" s="126"/>
      <c r="VVG85" s="126"/>
      <c r="VVH85" s="126"/>
      <c r="VVI85" s="126"/>
      <c r="VVJ85" s="126"/>
      <c r="VVK85" s="126"/>
      <c r="VVL85" s="126"/>
      <c r="VVM85" s="126"/>
      <c r="VVN85" s="126"/>
      <c r="VVO85" s="126"/>
      <c r="VVP85" s="126"/>
      <c r="VVQ85" s="126"/>
      <c r="VVR85" s="126"/>
      <c r="VVS85" s="126"/>
      <c r="VVT85" s="126"/>
      <c r="VVU85" s="126"/>
      <c r="VVV85" s="126"/>
      <c r="VVW85" s="126"/>
      <c r="VVX85" s="126"/>
      <c r="VVY85" s="126"/>
      <c r="VVZ85" s="126"/>
      <c r="VWA85" s="126"/>
      <c r="VWB85" s="126"/>
      <c r="VWC85" s="126"/>
      <c r="VWD85" s="126"/>
      <c r="VWE85" s="126"/>
      <c r="VWF85" s="126"/>
      <c r="VWG85" s="126"/>
      <c r="VWH85" s="126"/>
      <c r="VWI85" s="126"/>
      <c r="VWJ85" s="126"/>
      <c r="VWK85" s="126"/>
      <c r="VWL85" s="126"/>
      <c r="VWM85" s="126"/>
      <c r="VWN85" s="126"/>
      <c r="VWO85" s="126"/>
      <c r="VWP85" s="126"/>
      <c r="VWQ85" s="126"/>
      <c r="VWR85" s="126"/>
      <c r="VWS85" s="126"/>
      <c r="VWT85" s="126"/>
      <c r="VWU85" s="126"/>
      <c r="VWV85" s="126"/>
      <c r="VWW85" s="126"/>
      <c r="VWX85" s="126"/>
      <c r="VWY85" s="126"/>
      <c r="VWZ85" s="126"/>
      <c r="VXA85" s="126"/>
      <c r="VXB85" s="126"/>
      <c r="VXC85" s="126"/>
      <c r="VXD85" s="126"/>
      <c r="VXE85" s="126"/>
      <c r="VXF85" s="126"/>
      <c r="VXG85" s="126"/>
      <c r="VXH85" s="126"/>
      <c r="VXI85" s="126"/>
      <c r="VXJ85" s="126"/>
      <c r="VXK85" s="126"/>
      <c r="VXL85" s="126"/>
      <c r="VXM85" s="126"/>
      <c r="VXN85" s="126"/>
      <c r="VXO85" s="126"/>
      <c r="VXP85" s="126"/>
      <c r="VXQ85" s="126"/>
      <c r="VXR85" s="126"/>
      <c r="VXS85" s="126"/>
      <c r="VXT85" s="126"/>
      <c r="VXU85" s="126"/>
      <c r="VXV85" s="126"/>
      <c r="VXW85" s="126"/>
      <c r="VXX85" s="126"/>
      <c r="VXY85" s="126"/>
      <c r="VXZ85" s="126"/>
      <c r="VYA85" s="126"/>
      <c r="VYB85" s="126"/>
      <c r="VYC85" s="126"/>
      <c r="VYD85" s="126"/>
      <c r="VYE85" s="126"/>
      <c r="VYF85" s="126"/>
      <c r="VYG85" s="126"/>
      <c r="VYH85" s="126"/>
      <c r="VYI85" s="126"/>
      <c r="VYJ85" s="126"/>
      <c r="VYK85" s="126"/>
      <c r="VYL85" s="126"/>
      <c r="VYM85" s="126"/>
      <c r="VYN85" s="126"/>
      <c r="VYO85" s="126"/>
      <c r="VYP85" s="126"/>
      <c r="VYQ85" s="126"/>
      <c r="VYR85" s="126"/>
      <c r="VYS85" s="126"/>
      <c r="VYT85" s="126"/>
      <c r="VYU85" s="126"/>
      <c r="VYV85" s="126"/>
      <c r="VYW85" s="126"/>
      <c r="VYX85" s="126"/>
      <c r="VYY85" s="126"/>
      <c r="VYZ85" s="126"/>
      <c r="VZA85" s="126"/>
      <c r="VZB85" s="126"/>
      <c r="VZC85" s="126"/>
      <c r="VZD85" s="126"/>
      <c r="VZE85" s="126"/>
      <c r="VZF85" s="126"/>
      <c r="VZG85" s="126"/>
      <c r="VZH85" s="126"/>
      <c r="VZI85" s="126"/>
      <c r="VZJ85" s="126"/>
      <c r="VZK85" s="126"/>
      <c r="VZL85" s="126"/>
      <c r="VZM85" s="126"/>
      <c r="VZN85" s="126"/>
      <c r="VZO85" s="126"/>
      <c r="VZP85" s="126"/>
      <c r="VZQ85" s="126"/>
      <c r="VZR85" s="126"/>
      <c r="VZS85" s="126"/>
      <c r="VZT85" s="126"/>
      <c r="VZU85" s="126"/>
      <c r="VZV85" s="126"/>
      <c r="VZW85" s="126"/>
      <c r="VZX85" s="126"/>
      <c r="VZY85" s="126"/>
      <c r="VZZ85" s="126"/>
      <c r="WAA85" s="126"/>
      <c r="WAB85" s="126"/>
      <c r="WAC85" s="126"/>
      <c r="WAD85" s="126"/>
      <c r="WAE85" s="126"/>
      <c r="WAF85" s="126"/>
      <c r="WAG85" s="126"/>
      <c r="WAH85" s="126"/>
      <c r="WAI85" s="126"/>
      <c r="WAJ85" s="126"/>
      <c r="WAK85" s="126"/>
      <c r="WAL85" s="126"/>
      <c r="WAM85" s="126"/>
      <c r="WAN85" s="126"/>
      <c r="WAO85" s="126"/>
      <c r="WAP85" s="126"/>
      <c r="WAQ85" s="126"/>
      <c r="WAR85" s="126"/>
      <c r="WAS85" s="126"/>
      <c r="WAT85" s="126"/>
      <c r="WAU85" s="126"/>
      <c r="WAV85" s="126"/>
      <c r="WAW85" s="126"/>
      <c r="WAX85" s="126"/>
      <c r="WAY85" s="126"/>
      <c r="WAZ85" s="126"/>
      <c r="WBA85" s="126"/>
      <c r="WBB85" s="126"/>
      <c r="WBC85" s="126"/>
      <c r="WBD85" s="126"/>
      <c r="WBE85" s="126"/>
      <c r="WBF85" s="126"/>
      <c r="WBG85" s="126"/>
      <c r="WBH85" s="126"/>
      <c r="WBI85" s="126"/>
      <c r="WBJ85" s="126"/>
      <c r="WBK85" s="126"/>
      <c r="WBL85" s="126"/>
      <c r="WBM85" s="126"/>
      <c r="WBN85" s="126"/>
      <c r="WBO85" s="126"/>
      <c r="WBP85" s="126"/>
      <c r="WBQ85" s="126"/>
      <c r="WBR85" s="126"/>
      <c r="WBS85" s="126"/>
      <c r="WBT85" s="126"/>
      <c r="WBU85" s="126"/>
      <c r="WBV85" s="126"/>
      <c r="WBW85" s="126"/>
      <c r="WBX85" s="126"/>
      <c r="WBY85" s="126"/>
      <c r="WBZ85" s="126"/>
      <c r="WCA85" s="126"/>
      <c r="WCB85" s="126"/>
      <c r="WCC85" s="126"/>
      <c r="WCD85" s="126"/>
      <c r="WCE85" s="126"/>
      <c r="WCF85" s="126"/>
      <c r="WCG85" s="126"/>
      <c r="WCH85" s="126"/>
      <c r="WCI85" s="126"/>
      <c r="WCJ85" s="126"/>
      <c r="WCK85" s="126"/>
      <c r="WCL85" s="126"/>
      <c r="WCM85" s="126"/>
      <c r="WCN85" s="126"/>
      <c r="WCO85" s="126"/>
      <c r="WCP85" s="126"/>
      <c r="WCQ85" s="126"/>
      <c r="WCR85" s="126"/>
      <c r="WCS85" s="126"/>
      <c r="WCT85" s="126"/>
      <c r="WCU85" s="126"/>
      <c r="WCV85" s="126"/>
      <c r="WCW85" s="126"/>
      <c r="WCX85" s="126"/>
      <c r="WCY85" s="126"/>
      <c r="WCZ85" s="126"/>
      <c r="WDA85" s="126"/>
      <c r="WDB85" s="126"/>
      <c r="WDC85" s="126"/>
      <c r="WDD85" s="126"/>
      <c r="WDE85" s="126"/>
      <c r="WDF85" s="126"/>
      <c r="WDG85" s="126"/>
      <c r="WDH85" s="126"/>
      <c r="WDI85" s="126"/>
      <c r="WDJ85" s="126"/>
      <c r="WDK85" s="126"/>
      <c r="WDL85" s="126"/>
      <c r="WDM85" s="126"/>
      <c r="WDN85" s="126"/>
      <c r="WDO85" s="126"/>
      <c r="WDP85" s="126"/>
      <c r="WDQ85" s="126"/>
      <c r="WDR85" s="126"/>
      <c r="WDS85" s="126"/>
      <c r="WDT85" s="126"/>
      <c r="WDU85" s="126"/>
      <c r="WDV85" s="126"/>
      <c r="WDW85" s="126"/>
      <c r="WDX85" s="126"/>
      <c r="WDY85" s="126"/>
      <c r="WDZ85" s="126"/>
      <c r="WEA85" s="126"/>
      <c r="WEB85" s="126"/>
      <c r="WEC85" s="126"/>
      <c r="WED85" s="126"/>
      <c r="WEE85" s="126"/>
      <c r="WEF85" s="126"/>
      <c r="WEG85" s="126"/>
      <c r="WEH85" s="126"/>
      <c r="WEI85" s="126"/>
      <c r="WEJ85" s="126"/>
      <c r="WEK85" s="126"/>
      <c r="WEL85" s="126"/>
      <c r="WEM85" s="126"/>
      <c r="WEN85" s="126"/>
      <c r="WEO85" s="126"/>
      <c r="WEP85" s="126"/>
      <c r="WEQ85" s="126"/>
      <c r="WER85" s="126"/>
      <c r="WES85" s="126"/>
      <c r="WET85" s="126"/>
      <c r="WEU85" s="126"/>
      <c r="WEV85" s="126"/>
      <c r="WEW85" s="126"/>
      <c r="WEX85" s="126"/>
      <c r="WEY85" s="126"/>
      <c r="WEZ85" s="126"/>
      <c r="WFA85" s="126"/>
      <c r="WFB85" s="126"/>
      <c r="WFC85" s="126"/>
      <c r="WFD85" s="126"/>
      <c r="WFE85" s="126"/>
      <c r="WFF85" s="126"/>
      <c r="WFG85" s="126"/>
      <c r="WFH85" s="126"/>
      <c r="WFI85" s="126"/>
      <c r="WFJ85" s="126"/>
      <c r="WFK85" s="126"/>
      <c r="WFL85" s="126"/>
      <c r="WFM85" s="126"/>
      <c r="WFN85" s="126"/>
      <c r="WFO85" s="126"/>
      <c r="WFP85" s="126"/>
      <c r="WFQ85" s="126"/>
      <c r="WFR85" s="126"/>
      <c r="WFS85" s="126"/>
      <c r="WFT85" s="126"/>
      <c r="WFU85" s="126"/>
      <c r="WFV85" s="126"/>
      <c r="WFW85" s="126"/>
      <c r="WFX85" s="126"/>
      <c r="WFY85" s="126"/>
      <c r="WFZ85" s="126"/>
      <c r="WGA85" s="126"/>
      <c r="WGB85" s="126"/>
      <c r="WGC85" s="126"/>
      <c r="WGD85" s="126"/>
      <c r="WGE85" s="126"/>
      <c r="WGF85" s="126"/>
      <c r="WGG85" s="126"/>
      <c r="WGH85" s="126"/>
      <c r="WGI85" s="126"/>
      <c r="WGJ85" s="126"/>
      <c r="WGK85" s="126"/>
      <c r="WGL85" s="126"/>
      <c r="WGM85" s="126"/>
      <c r="WGN85" s="126"/>
      <c r="WGO85" s="126"/>
      <c r="WGP85" s="126"/>
      <c r="WGQ85" s="126"/>
      <c r="WGR85" s="126"/>
      <c r="WGS85" s="126"/>
      <c r="WGT85" s="126"/>
      <c r="WGU85" s="126"/>
      <c r="WGV85" s="126"/>
      <c r="WGW85" s="126"/>
      <c r="WGX85" s="126"/>
      <c r="WGY85" s="126"/>
      <c r="WGZ85" s="126"/>
      <c r="WHA85" s="126"/>
      <c r="WHB85" s="126"/>
      <c r="WHC85" s="126"/>
      <c r="WHD85" s="126"/>
      <c r="WHE85" s="126"/>
      <c r="WHF85" s="126"/>
      <c r="WHG85" s="126"/>
      <c r="WHH85" s="126"/>
      <c r="WHI85" s="126"/>
      <c r="WHJ85" s="126"/>
      <c r="WHK85" s="126"/>
      <c r="WHL85" s="126"/>
      <c r="WHM85" s="126"/>
      <c r="WHN85" s="126"/>
      <c r="WHO85" s="126"/>
      <c r="WHP85" s="126"/>
      <c r="WHQ85" s="126"/>
      <c r="WHR85" s="126"/>
      <c r="WHS85" s="126"/>
      <c r="WHT85" s="126"/>
      <c r="WHU85" s="126"/>
      <c r="WHV85" s="126"/>
      <c r="WHW85" s="126"/>
      <c r="WHX85" s="126"/>
      <c r="WHY85" s="126"/>
      <c r="WHZ85" s="126"/>
      <c r="WIA85" s="126"/>
      <c r="WIB85" s="126"/>
      <c r="WIC85" s="126"/>
      <c r="WID85" s="126"/>
      <c r="WIE85" s="126"/>
      <c r="WIF85" s="126"/>
      <c r="WIG85" s="126"/>
      <c r="WIH85" s="126"/>
      <c r="WII85" s="126"/>
      <c r="WIJ85" s="126"/>
      <c r="WIK85" s="126"/>
      <c r="WIL85" s="126"/>
      <c r="WIM85" s="126"/>
      <c r="WIN85" s="126"/>
      <c r="WIO85" s="126"/>
      <c r="WIP85" s="126"/>
      <c r="WIQ85" s="126"/>
      <c r="WIR85" s="126"/>
      <c r="WIS85" s="126"/>
      <c r="WIT85" s="126"/>
      <c r="WIU85" s="126"/>
      <c r="WIV85" s="126"/>
      <c r="WIW85" s="126"/>
      <c r="WIX85" s="126"/>
      <c r="WIY85" s="126"/>
      <c r="WIZ85" s="126"/>
      <c r="WJA85" s="126"/>
      <c r="WJB85" s="126"/>
      <c r="WJC85" s="126"/>
      <c r="WJD85" s="126"/>
      <c r="WJE85" s="126"/>
      <c r="WJF85" s="126"/>
      <c r="WJG85" s="126"/>
      <c r="WJH85" s="126"/>
      <c r="WJI85" s="126"/>
      <c r="WJJ85" s="126"/>
      <c r="WJK85" s="126"/>
      <c r="WJL85" s="126"/>
      <c r="WJM85" s="126"/>
      <c r="WJN85" s="126"/>
      <c r="WJO85" s="126"/>
      <c r="WJP85" s="126"/>
      <c r="WJQ85" s="126"/>
      <c r="WJR85" s="126"/>
      <c r="WJS85" s="126"/>
      <c r="WJT85" s="126"/>
      <c r="WJU85" s="126"/>
      <c r="WJV85" s="126"/>
      <c r="WJW85" s="126"/>
      <c r="WJX85" s="126"/>
      <c r="WJY85" s="126"/>
      <c r="WJZ85" s="126"/>
      <c r="WKA85" s="126"/>
      <c r="WKB85" s="126"/>
      <c r="WKC85" s="126"/>
      <c r="WKD85" s="126"/>
      <c r="WKE85" s="126"/>
      <c r="WKF85" s="126"/>
      <c r="WKG85" s="126"/>
      <c r="WKH85" s="126"/>
      <c r="WKI85" s="126"/>
      <c r="WKJ85" s="126"/>
      <c r="WKK85" s="126"/>
      <c r="WKL85" s="126"/>
      <c r="WKM85" s="126"/>
      <c r="WKN85" s="126"/>
      <c r="WKO85" s="126"/>
      <c r="WKP85" s="126"/>
      <c r="WKQ85" s="126"/>
      <c r="WKR85" s="126"/>
      <c r="WKS85" s="126"/>
      <c r="WKT85" s="126"/>
      <c r="WKU85" s="126"/>
      <c r="WKV85" s="126"/>
      <c r="WKW85" s="126"/>
      <c r="WKX85" s="126"/>
      <c r="WKY85" s="126"/>
      <c r="WKZ85" s="126"/>
      <c r="WLA85" s="126"/>
      <c r="WLB85" s="126"/>
      <c r="WLC85" s="126"/>
      <c r="WLD85" s="126"/>
      <c r="WLE85" s="126"/>
      <c r="WLF85" s="126"/>
      <c r="WLG85" s="126"/>
      <c r="WLH85" s="126"/>
      <c r="WLI85" s="126"/>
      <c r="WLJ85" s="126"/>
      <c r="WLK85" s="126"/>
      <c r="WLL85" s="126"/>
      <c r="WLM85" s="126"/>
      <c r="WLN85" s="126"/>
      <c r="WLO85" s="126"/>
      <c r="WLP85" s="126"/>
      <c r="WLQ85" s="126"/>
      <c r="WLR85" s="126"/>
      <c r="WLS85" s="126"/>
      <c r="WLT85" s="126"/>
      <c r="WLU85" s="126"/>
      <c r="WLV85" s="126"/>
      <c r="WLW85" s="126"/>
      <c r="WLX85" s="126"/>
      <c r="WLY85" s="126"/>
      <c r="WLZ85" s="126"/>
      <c r="WMA85" s="126"/>
      <c r="WMB85" s="126"/>
      <c r="WMC85" s="126"/>
      <c r="WMD85" s="126"/>
      <c r="WME85" s="126"/>
      <c r="WMF85" s="126"/>
      <c r="WMG85" s="126"/>
      <c r="WMH85" s="126"/>
      <c r="WMI85" s="126"/>
      <c r="WMJ85" s="126"/>
      <c r="WMK85" s="126"/>
      <c r="WML85" s="126"/>
      <c r="WMM85" s="126"/>
      <c r="WMN85" s="126"/>
      <c r="WMO85" s="126"/>
      <c r="WMP85" s="126"/>
      <c r="WMQ85" s="126"/>
      <c r="WMR85" s="126"/>
      <c r="WMS85" s="126"/>
      <c r="WMT85" s="126"/>
      <c r="WMU85" s="126"/>
      <c r="WMV85" s="126"/>
      <c r="WMW85" s="126"/>
      <c r="WMX85" s="126"/>
      <c r="WMY85" s="126"/>
      <c r="WMZ85" s="126"/>
      <c r="WNA85" s="126"/>
      <c r="WNB85" s="126"/>
      <c r="WNC85" s="126"/>
      <c r="WND85" s="126"/>
      <c r="WNE85" s="126"/>
      <c r="WNF85" s="126"/>
      <c r="WNG85" s="126"/>
      <c r="WNH85" s="126"/>
      <c r="WNI85" s="126"/>
      <c r="WNJ85" s="126"/>
      <c r="WNK85" s="126"/>
      <c r="WNL85" s="126"/>
      <c r="WNM85" s="126"/>
      <c r="WNN85" s="126"/>
      <c r="WNO85" s="126"/>
      <c r="WNP85" s="126"/>
      <c r="WNQ85" s="126"/>
      <c r="WNR85" s="126"/>
      <c r="WNS85" s="126"/>
      <c r="WNT85" s="126"/>
      <c r="WNU85" s="126"/>
      <c r="WNV85" s="126"/>
      <c r="WNW85" s="126"/>
      <c r="WNX85" s="126"/>
      <c r="WNY85" s="126"/>
      <c r="WNZ85" s="126"/>
      <c r="WOA85" s="126"/>
      <c r="WOB85" s="126"/>
      <c r="WOC85" s="126"/>
      <c r="WOD85" s="126"/>
      <c r="WOE85" s="126"/>
      <c r="WOF85" s="126"/>
      <c r="WOG85" s="126"/>
      <c r="WOH85" s="126"/>
      <c r="WOI85" s="126"/>
      <c r="WOJ85" s="126"/>
      <c r="WOK85" s="126"/>
      <c r="WOL85" s="126"/>
      <c r="WOM85" s="126"/>
      <c r="WON85" s="126"/>
      <c r="WOO85" s="126"/>
      <c r="WOP85" s="126"/>
      <c r="WOQ85" s="126"/>
      <c r="WOR85" s="126"/>
      <c r="WOS85" s="126"/>
      <c r="WOT85" s="126"/>
      <c r="WOU85" s="126"/>
      <c r="WOV85" s="126"/>
      <c r="WOW85" s="126"/>
      <c r="WOX85" s="126"/>
      <c r="WOY85" s="126"/>
      <c r="WOZ85" s="126"/>
      <c r="WPA85" s="126"/>
      <c r="WPB85" s="126"/>
      <c r="WPC85" s="126"/>
      <c r="WPD85" s="126"/>
      <c r="WPE85" s="126"/>
      <c r="WPF85" s="126"/>
      <c r="WPG85" s="126"/>
      <c r="WPH85" s="126"/>
      <c r="WPI85" s="126"/>
      <c r="WPJ85" s="126"/>
      <c r="WPK85" s="126"/>
      <c r="WPL85" s="126"/>
      <c r="WPM85" s="126"/>
      <c r="WPN85" s="126"/>
      <c r="WPO85" s="126"/>
      <c r="WPP85" s="126"/>
      <c r="WPQ85" s="126"/>
      <c r="WPR85" s="126"/>
      <c r="WPS85" s="126"/>
      <c r="WPT85" s="126"/>
      <c r="WPU85" s="126"/>
      <c r="WPV85" s="126"/>
      <c r="WPW85" s="126"/>
      <c r="WPX85" s="126"/>
      <c r="WPY85" s="126"/>
      <c r="WPZ85" s="126"/>
      <c r="WQA85" s="126"/>
      <c r="WQB85" s="126"/>
      <c r="WQC85" s="126"/>
      <c r="WQD85" s="126"/>
      <c r="WQE85" s="126"/>
      <c r="WQF85" s="126"/>
      <c r="WQG85" s="126"/>
      <c r="WQH85" s="126"/>
      <c r="WQI85" s="126"/>
      <c r="WQJ85" s="126"/>
      <c r="WQK85" s="126"/>
      <c r="WQL85" s="126"/>
      <c r="WQM85" s="126"/>
      <c r="WQN85" s="126"/>
      <c r="WQO85" s="126"/>
      <c r="WQP85" s="126"/>
      <c r="WQQ85" s="126"/>
      <c r="WQR85" s="126"/>
      <c r="WQS85" s="126"/>
      <c r="WQT85" s="126"/>
      <c r="WQU85" s="126"/>
      <c r="WQV85" s="126"/>
      <c r="WQW85" s="126"/>
      <c r="WQX85" s="126"/>
      <c r="WQY85" s="126"/>
      <c r="WQZ85" s="126"/>
      <c r="WRA85" s="126"/>
      <c r="WRB85" s="126"/>
      <c r="WRC85" s="126"/>
      <c r="WRD85" s="126"/>
      <c r="WRE85" s="126"/>
      <c r="WRF85" s="126"/>
      <c r="WRG85" s="126"/>
      <c r="WRH85" s="126"/>
      <c r="WRI85" s="126"/>
      <c r="WRJ85" s="126"/>
      <c r="WRK85" s="126"/>
      <c r="WRL85" s="126"/>
      <c r="WRM85" s="126"/>
      <c r="WRN85" s="126"/>
      <c r="WRO85" s="126"/>
      <c r="WRP85" s="126"/>
      <c r="WRQ85" s="126"/>
      <c r="WRR85" s="126"/>
      <c r="WRS85" s="126"/>
      <c r="WRT85" s="126"/>
      <c r="WRU85" s="126"/>
      <c r="WRV85" s="126"/>
      <c r="WRW85" s="126"/>
      <c r="WRX85" s="126"/>
      <c r="WRY85" s="126"/>
      <c r="WRZ85" s="126"/>
      <c r="WSA85" s="126"/>
      <c r="WSB85" s="126"/>
      <c r="WSC85" s="126"/>
      <c r="WSD85" s="126"/>
      <c r="WSE85" s="126"/>
      <c r="WSF85" s="126"/>
      <c r="WSG85" s="126"/>
      <c r="WSH85" s="126"/>
      <c r="WSI85" s="126"/>
      <c r="WSJ85" s="126"/>
      <c r="WSK85" s="126"/>
      <c r="WSL85" s="126"/>
      <c r="WSM85" s="126"/>
      <c r="WSN85" s="126"/>
      <c r="WSO85" s="126"/>
      <c r="WSP85" s="126"/>
      <c r="WSQ85" s="126"/>
      <c r="WSR85" s="126"/>
      <c r="WSS85" s="126"/>
      <c r="WST85" s="126"/>
      <c r="WSU85" s="126"/>
      <c r="WSV85" s="126"/>
      <c r="WSW85" s="126"/>
      <c r="WSX85" s="126"/>
      <c r="WSY85" s="126"/>
      <c r="WSZ85" s="126"/>
      <c r="WTA85" s="126"/>
      <c r="WTB85" s="126"/>
      <c r="WTC85" s="126"/>
      <c r="WTD85" s="126"/>
      <c r="WTE85" s="126"/>
      <c r="WTF85" s="126"/>
      <c r="WTG85" s="126"/>
      <c r="WTH85" s="126"/>
      <c r="WTI85" s="126"/>
      <c r="WTJ85" s="126"/>
      <c r="WTK85" s="126"/>
      <c r="WTL85" s="126"/>
      <c r="WTM85" s="126"/>
      <c r="WTN85" s="126"/>
      <c r="WTO85" s="126"/>
      <c r="WTP85" s="126"/>
      <c r="WTQ85" s="126"/>
      <c r="WTR85" s="126"/>
      <c r="WTS85" s="126"/>
      <c r="WTT85" s="126"/>
      <c r="WTU85" s="126"/>
      <c r="WTV85" s="126"/>
      <c r="WTW85" s="126"/>
      <c r="WTX85" s="126"/>
      <c r="WTY85" s="126"/>
      <c r="WTZ85" s="126"/>
      <c r="WUA85" s="126"/>
      <c r="WUB85" s="126"/>
      <c r="WUC85" s="126"/>
      <c r="WUD85" s="126"/>
      <c r="WUE85" s="126"/>
      <c r="WUF85" s="126"/>
      <c r="WUG85" s="126"/>
      <c r="WUH85" s="126"/>
      <c r="WUI85" s="126"/>
      <c r="WUJ85" s="126"/>
      <c r="WUK85" s="126"/>
      <c r="WUL85" s="126"/>
      <c r="WUM85" s="126"/>
      <c r="WUN85" s="126"/>
      <c r="WUO85" s="126"/>
      <c r="WUP85" s="126"/>
      <c r="WUQ85" s="126"/>
      <c r="WUR85" s="126"/>
      <c r="WUS85" s="126"/>
      <c r="WUT85" s="126"/>
      <c r="WUU85" s="126"/>
      <c r="WUV85" s="126"/>
      <c r="WUW85" s="126"/>
      <c r="WUX85" s="126"/>
      <c r="WUY85" s="126"/>
      <c r="WUZ85" s="126"/>
      <c r="WVA85" s="126"/>
      <c r="WVB85" s="126"/>
      <c r="WVC85" s="126"/>
      <c r="WVD85" s="126"/>
      <c r="WVE85" s="126"/>
      <c r="WVF85" s="126"/>
      <c r="WVG85" s="126"/>
      <c r="WVH85" s="126"/>
      <c r="WVI85" s="126"/>
      <c r="WVJ85" s="126"/>
      <c r="WVK85" s="126"/>
      <c r="WVL85" s="126"/>
      <c r="WVM85" s="126"/>
    </row>
    <row r="86" spans="1:16133" s="140" customFormat="1" x14ac:dyDescent="0.15">
      <c r="A86" s="126"/>
      <c r="B86" s="126"/>
      <c r="C86" s="142"/>
      <c r="D86" s="126"/>
      <c r="E86" s="152"/>
      <c r="F86" s="142"/>
      <c r="G86" s="142"/>
      <c r="H86" s="77"/>
      <c r="I86" s="77"/>
      <c r="J86" s="77"/>
      <c r="K86" s="77"/>
      <c r="L86" s="77"/>
      <c r="M86" s="126"/>
      <c r="N86" s="126"/>
      <c r="Q86" s="126"/>
      <c r="R86" s="151"/>
      <c r="S86" s="151"/>
      <c r="T86" s="126"/>
      <c r="U86" s="151"/>
      <c r="V86" s="126"/>
      <c r="W86" s="151"/>
      <c r="X86" s="151"/>
      <c r="Y86" s="126"/>
      <c r="Z86" s="126"/>
      <c r="AA86" s="126"/>
      <c r="AB86" s="126"/>
      <c r="AC86" s="126"/>
      <c r="AD86" s="126"/>
      <c r="AE86" s="126"/>
      <c r="AF86" s="126"/>
      <c r="AG86" s="126"/>
      <c r="AH86" s="126"/>
      <c r="AI86" s="126"/>
      <c r="AJ86" s="126"/>
      <c r="AK86" s="126"/>
      <c r="AL86" s="126"/>
      <c r="AM86" s="126"/>
      <c r="AN86" s="126"/>
      <c r="AO86" s="126"/>
      <c r="AP86" s="126"/>
      <c r="AQ86" s="126"/>
      <c r="AR86" s="126"/>
      <c r="AS86" s="126"/>
      <c r="AT86" s="126"/>
      <c r="AU86" s="126"/>
      <c r="AV86" s="126"/>
      <c r="AW86" s="126"/>
      <c r="AX86" s="126"/>
      <c r="AY86" s="126"/>
      <c r="AZ86" s="126"/>
      <c r="BA86" s="126"/>
      <c r="BB86" s="126"/>
      <c r="BC86" s="126"/>
      <c r="BD86" s="126"/>
      <c r="BE86" s="126"/>
      <c r="BF86" s="126"/>
      <c r="BG86" s="126"/>
      <c r="BH86" s="126"/>
      <c r="BI86" s="126"/>
      <c r="BJ86" s="126"/>
      <c r="BK86" s="126"/>
      <c r="BL86" s="126"/>
      <c r="BM86" s="126"/>
      <c r="BN86" s="126"/>
      <c r="BO86" s="126"/>
      <c r="BP86" s="126"/>
      <c r="BQ86" s="126"/>
      <c r="BR86" s="126"/>
      <c r="BS86" s="126"/>
      <c r="BT86" s="126"/>
      <c r="BU86" s="126"/>
      <c r="BV86" s="126"/>
      <c r="BW86" s="126"/>
      <c r="BX86" s="126"/>
      <c r="BY86" s="126"/>
      <c r="BZ86" s="126"/>
      <c r="CA86" s="126"/>
      <c r="CB86" s="126"/>
      <c r="CC86" s="126"/>
      <c r="CD86" s="126"/>
      <c r="CE86" s="126"/>
      <c r="CF86" s="126"/>
      <c r="CG86" s="126"/>
      <c r="CH86" s="126"/>
      <c r="CI86" s="126"/>
      <c r="CJ86" s="126"/>
      <c r="CK86" s="126"/>
      <c r="CL86" s="126"/>
      <c r="CM86" s="126"/>
      <c r="CN86" s="126"/>
      <c r="CO86" s="126"/>
      <c r="CP86" s="126"/>
      <c r="CQ86" s="126"/>
      <c r="CR86" s="126"/>
      <c r="CS86" s="126"/>
      <c r="CT86" s="126"/>
      <c r="CU86" s="126"/>
      <c r="CV86" s="126"/>
      <c r="CW86" s="126"/>
      <c r="CX86" s="126"/>
      <c r="CY86" s="126"/>
      <c r="CZ86" s="126"/>
      <c r="DA86" s="126"/>
      <c r="DB86" s="126"/>
      <c r="DC86" s="126"/>
      <c r="DD86" s="126"/>
      <c r="DE86" s="126"/>
      <c r="DF86" s="126"/>
      <c r="DG86" s="126"/>
      <c r="DH86" s="126"/>
      <c r="DI86" s="126"/>
      <c r="DJ86" s="126"/>
      <c r="DK86" s="126"/>
      <c r="DL86" s="126"/>
      <c r="DM86" s="126"/>
      <c r="DN86" s="126"/>
      <c r="DO86" s="126"/>
      <c r="DP86" s="126"/>
      <c r="DQ86" s="126"/>
      <c r="DR86" s="126"/>
      <c r="DS86" s="126"/>
      <c r="DT86" s="126"/>
      <c r="DU86" s="126"/>
      <c r="DV86" s="126"/>
      <c r="DW86" s="126"/>
      <c r="DX86" s="126"/>
      <c r="DY86" s="126"/>
      <c r="DZ86" s="126"/>
      <c r="EA86" s="126"/>
      <c r="EB86" s="126"/>
      <c r="EC86" s="126"/>
      <c r="ED86" s="126"/>
      <c r="EE86" s="126"/>
      <c r="EF86" s="126"/>
      <c r="EG86" s="126"/>
      <c r="EH86" s="126"/>
      <c r="EI86" s="126"/>
      <c r="EJ86" s="126"/>
      <c r="EK86" s="126"/>
      <c r="EL86" s="126"/>
      <c r="EM86" s="126"/>
      <c r="EN86" s="126"/>
      <c r="EO86" s="126"/>
      <c r="EP86" s="126"/>
      <c r="EQ86" s="126"/>
      <c r="ER86" s="126"/>
      <c r="ES86" s="126"/>
      <c r="ET86" s="126"/>
      <c r="EU86" s="126"/>
      <c r="EV86" s="126"/>
      <c r="EW86" s="126"/>
      <c r="EX86" s="126"/>
      <c r="EY86" s="126"/>
      <c r="EZ86" s="126"/>
      <c r="FA86" s="126"/>
      <c r="FB86" s="126"/>
      <c r="FC86" s="126"/>
      <c r="FD86" s="126"/>
      <c r="FE86" s="126"/>
      <c r="FF86" s="126"/>
      <c r="FG86" s="126"/>
      <c r="FH86" s="126"/>
      <c r="FI86" s="126"/>
      <c r="FJ86" s="126"/>
      <c r="FK86" s="126"/>
      <c r="FL86" s="126"/>
      <c r="FM86" s="126"/>
      <c r="FN86" s="126"/>
      <c r="FO86" s="126"/>
      <c r="FP86" s="126"/>
      <c r="FQ86" s="126"/>
      <c r="FR86" s="126"/>
      <c r="FS86" s="126"/>
      <c r="FT86" s="126"/>
      <c r="FU86" s="126"/>
      <c r="FV86" s="126"/>
      <c r="FW86" s="126"/>
      <c r="FX86" s="126"/>
      <c r="FY86" s="126"/>
      <c r="FZ86" s="126"/>
      <c r="GA86" s="126"/>
      <c r="GB86" s="126"/>
      <c r="GC86" s="126"/>
      <c r="GD86" s="126"/>
      <c r="GE86" s="126"/>
      <c r="GF86" s="126"/>
      <c r="GG86" s="126"/>
      <c r="GH86" s="126"/>
      <c r="GI86" s="126"/>
      <c r="GJ86" s="126"/>
      <c r="GK86" s="126"/>
      <c r="GL86" s="126"/>
      <c r="GM86" s="126"/>
      <c r="GN86" s="126"/>
      <c r="GO86" s="126"/>
      <c r="GP86" s="126"/>
      <c r="GQ86" s="126"/>
      <c r="GR86" s="126"/>
      <c r="GS86" s="126"/>
      <c r="GT86" s="126"/>
      <c r="GU86" s="126"/>
      <c r="GV86" s="126"/>
      <c r="GW86" s="126"/>
      <c r="GX86" s="126"/>
      <c r="GY86" s="126"/>
      <c r="GZ86" s="126"/>
      <c r="HA86" s="126"/>
      <c r="HB86" s="126"/>
      <c r="HC86" s="126"/>
      <c r="HD86" s="126"/>
      <c r="HE86" s="126"/>
      <c r="HF86" s="126"/>
      <c r="HG86" s="126"/>
      <c r="HH86" s="126"/>
      <c r="HI86" s="126"/>
      <c r="HJ86" s="126"/>
      <c r="HK86" s="126"/>
      <c r="HL86" s="126"/>
      <c r="HM86" s="126"/>
      <c r="HN86" s="126"/>
      <c r="HO86" s="126"/>
      <c r="HP86" s="126"/>
      <c r="HQ86" s="126"/>
      <c r="HR86" s="126"/>
      <c r="HS86" s="126"/>
      <c r="HT86" s="126"/>
      <c r="HU86" s="126"/>
      <c r="HV86" s="126"/>
      <c r="HW86" s="126"/>
      <c r="HX86" s="126"/>
      <c r="HY86" s="126"/>
      <c r="HZ86" s="126"/>
      <c r="IA86" s="126"/>
      <c r="IB86" s="126"/>
      <c r="IC86" s="126"/>
      <c r="ID86" s="126"/>
      <c r="IE86" s="126"/>
      <c r="IF86" s="126"/>
      <c r="IG86" s="126"/>
      <c r="IH86" s="126"/>
      <c r="II86" s="126"/>
      <c r="IJ86" s="126"/>
      <c r="IK86" s="126"/>
      <c r="IL86" s="126"/>
      <c r="IM86" s="126"/>
      <c r="IN86" s="126"/>
      <c r="IO86" s="126"/>
      <c r="IP86" s="126"/>
      <c r="IQ86" s="126"/>
      <c r="IR86" s="126"/>
      <c r="IS86" s="126"/>
      <c r="IT86" s="126"/>
      <c r="IU86" s="126"/>
      <c r="IV86" s="126"/>
      <c r="IW86" s="126"/>
      <c r="IX86" s="126"/>
      <c r="IY86" s="126"/>
      <c r="IZ86" s="126"/>
      <c r="JA86" s="126"/>
      <c r="JB86" s="126"/>
      <c r="JC86" s="126"/>
      <c r="JD86" s="126"/>
      <c r="JE86" s="126"/>
      <c r="JF86" s="126"/>
      <c r="JG86" s="126"/>
      <c r="JH86" s="126"/>
      <c r="JI86" s="126"/>
      <c r="JJ86" s="126"/>
      <c r="JK86" s="126"/>
      <c r="JL86" s="126"/>
      <c r="JM86" s="126"/>
      <c r="JN86" s="126"/>
      <c r="JO86" s="126"/>
      <c r="JP86" s="126"/>
      <c r="JQ86" s="126"/>
      <c r="JR86" s="126"/>
      <c r="JS86" s="126"/>
      <c r="JT86" s="126"/>
      <c r="JU86" s="126"/>
      <c r="JV86" s="126"/>
      <c r="JW86" s="126"/>
      <c r="JX86" s="126"/>
      <c r="JY86" s="126"/>
      <c r="JZ86" s="126"/>
      <c r="KA86" s="126"/>
      <c r="KB86" s="126"/>
      <c r="KC86" s="126"/>
      <c r="KD86" s="126"/>
      <c r="KE86" s="126"/>
      <c r="KF86" s="126"/>
      <c r="KG86" s="126"/>
      <c r="KH86" s="126"/>
      <c r="KI86" s="126"/>
      <c r="KJ86" s="126"/>
      <c r="KK86" s="126"/>
      <c r="KL86" s="126"/>
      <c r="KM86" s="126"/>
      <c r="KN86" s="126"/>
      <c r="KO86" s="126"/>
      <c r="KP86" s="126"/>
      <c r="KQ86" s="126"/>
      <c r="KR86" s="126"/>
      <c r="KS86" s="126"/>
      <c r="KT86" s="126"/>
      <c r="KU86" s="126"/>
      <c r="KV86" s="126"/>
      <c r="KW86" s="126"/>
      <c r="KX86" s="126"/>
      <c r="KY86" s="126"/>
      <c r="KZ86" s="126"/>
      <c r="LA86" s="126"/>
      <c r="LB86" s="126"/>
      <c r="LC86" s="126"/>
      <c r="LD86" s="126"/>
      <c r="LE86" s="126"/>
      <c r="LF86" s="126"/>
      <c r="LG86" s="126"/>
      <c r="LH86" s="126"/>
      <c r="LI86" s="126"/>
      <c r="LJ86" s="126"/>
      <c r="LK86" s="126"/>
      <c r="LL86" s="126"/>
      <c r="LM86" s="126"/>
      <c r="LN86" s="126"/>
      <c r="LO86" s="126"/>
      <c r="LP86" s="126"/>
      <c r="LQ86" s="126"/>
      <c r="LR86" s="126"/>
      <c r="LS86" s="126"/>
      <c r="LT86" s="126"/>
      <c r="LU86" s="126"/>
      <c r="LV86" s="126"/>
      <c r="LW86" s="126"/>
      <c r="LX86" s="126"/>
      <c r="LY86" s="126"/>
      <c r="LZ86" s="126"/>
      <c r="MA86" s="126"/>
      <c r="MB86" s="126"/>
      <c r="MC86" s="126"/>
      <c r="MD86" s="126"/>
      <c r="ME86" s="126"/>
      <c r="MF86" s="126"/>
      <c r="MG86" s="126"/>
      <c r="MH86" s="126"/>
      <c r="MI86" s="126"/>
      <c r="MJ86" s="126"/>
      <c r="MK86" s="126"/>
      <c r="ML86" s="126"/>
      <c r="MM86" s="126"/>
      <c r="MN86" s="126"/>
      <c r="MO86" s="126"/>
      <c r="MP86" s="126"/>
      <c r="MQ86" s="126"/>
      <c r="MR86" s="126"/>
      <c r="MS86" s="126"/>
      <c r="MT86" s="126"/>
      <c r="MU86" s="126"/>
      <c r="MV86" s="126"/>
      <c r="MW86" s="126"/>
      <c r="MX86" s="126"/>
      <c r="MY86" s="126"/>
      <c r="MZ86" s="126"/>
      <c r="NA86" s="126"/>
      <c r="NB86" s="126"/>
      <c r="NC86" s="126"/>
      <c r="ND86" s="126"/>
      <c r="NE86" s="126"/>
      <c r="NF86" s="126"/>
      <c r="NG86" s="126"/>
      <c r="NH86" s="126"/>
      <c r="NI86" s="126"/>
      <c r="NJ86" s="126"/>
      <c r="NK86" s="126"/>
      <c r="NL86" s="126"/>
      <c r="NM86" s="126"/>
      <c r="NN86" s="126"/>
      <c r="NO86" s="126"/>
      <c r="NP86" s="126"/>
      <c r="NQ86" s="126"/>
      <c r="NR86" s="126"/>
      <c r="NS86" s="126"/>
      <c r="NT86" s="126"/>
      <c r="NU86" s="126"/>
      <c r="NV86" s="126"/>
      <c r="NW86" s="126"/>
      <c r="NX86" s="126"/>
      <c r="NY86" s="126"/>
      <c r="NZ86" s="126"/>
      <c r="OA86" s="126"/>
      <c r="OB86" s="126"/>
      <c r="OC86" s="126"/>
      <c r="OD86" s="126"/>
      <c r="OE86" s="126"/>
      <c r="OF86" s="126"/>
      <c r="OG86" s="126"/>
      <c r="OH86" s="126"/>
      <c r="OI86" s="126"/>
      <c r="OJ86" s="126"/>
      <c r="OK86" s="126"/>
      <c r="OL86" s="126"/>
      <c r="OM86" s="126"/>
      <c r="ON86" s="126"/>
      <c r="OO86" s="126"/>
      <c r="OP86" s="126"/>
      <c r="OQ86" s="126"/>
      <c r="OR86" s="126"/>
      <c r="OS86" s="126"/>
      <c r="OT86" s="126"/>
      <c r="OU86" s="126"/>
      <c r="OV86" s="126"/>
      <c r="OW86" s="126"/>
      <c r="OX86" s="126"/>
      <c r="OY86" s="126"/>
      <c r="OZ86" s="126"/>
      <c r="PA86" s="126"/>
      <c r="PB86" s="126"/>
      <c r="PC86" s="126"/>
      <c r="PD86" s="126"/>
      <c r="PE86" s="126"/>
      <c r="PF86" s="126"/>
      <c r="PG86" s="126"/>
      <c r="PH86" s="126"/>
      <c r="PI86" s="126"/>
      <c r="PJ86" s="126"/>
      <c r="PK86" s="126"/>
      <c r="PL86" s="126"/>
      <c r="PM86" s="126"/>
      <c r="PN86" s="126"/>
      <c r="PO86" s="126"/>
      <c r="PP86" s="126"/>
      <c r="PQ86" s="126"/>
      <c r="PR86" s="126"/>
      <c r="PS86" s="126"/>
      <c r="PT86" s="126"/>
      <c r="PU86" s="126"/>
      <c r="PV86" s="126"/>
      <c r="PW86" s="126"/>
      <c r="PX86" s="126"/>
      <c r="PY86" s="126"/>
      <c r="PZ86" s="126"/>
      <c r="QA86" s="126"/>
      <c r="QB86" s="126"/>
      <c r="QC86" s="126"/>
      <c r="QD86" s="126"/>
      <c r="QE86" s="126"/>
      <c r="QF86" s="126"/>
      <c r="QG86" s="126"/>
      <c r="QH86" s="126"/>
      <c r="QI86" s="126"/>
      <c r="QJ86" s="126"/>
      <c r="QK86" s="126"/>
      <c r="QL86" s="126"/>
      <c r="QM86" s="126"/>
      <c r="QN86" s="126"/>
      <c r="QO86" s="126"/>
      <c r="QP86" s="126"/>
      <c r="QQ86" s="126"/>
      <c r="QR86" s="126"/>
      <c r="QS86" s="126"/>
      <c r="QT86" s="126"/>
      <c r="QU86" s="126"/>
      <c r="QV86" s="126"/>
      <c r="QW86" s="126"/>
      <c r="QX86" s="126"/>
      <c r="QY86" s="126"/>
      <c r="QZ86" s="126"/>
      <c r="RA86" s="126"/>
      <c r="RB86" s="126"/>
      <c r="RC86" s="126"/>
      <c r="RD86" s="126"/>
      <c r="RE86" s="126"/>
      <c r="RF86" s="126"/>
      <c r="RG86" s="126"/>
      <c r="RH86" s="126"/>
      <c r="RI86" s="126"/>
      <c r="RJ86" s="126"/>
      <c r="RK86" s="126"/>
      <c r="RL86" s="126"/>
      <c r="RM86" s="126"/>
      <c r="RN86" s="126"/>
      <c r="RO86" s="126"/>
      <c r="RP86" s="126"/>
      <c r="RQ86" s="126"/>
      <c r="RR86" s="126"/>
      <c r="RS86" s="126"/>
      <c r="RT86" s="126"/>
      <c r="RU86" s="126"/>
      <c r="RV86" s="126"/>
      <c r="RW86" s="126"/>
      <c r="RX86" s="126"/>
      <c r="RY86" s="126"/>
      <c r="RZ86" s="126"/>
      <c r="SA86" s="126"/>
      <c r="SB86" s="126"/>
      <c r="SC86" s="126"/>
      <c r="SD86" s="126"/>
      <c r="SE86" s="126"/>
      <c r="SF86" s="126"/>
      <c r="SG86" s="126"/>
      <c r="SH86" s="126"/>
      <c r="SI86" s="126"/>
      <c r="SJ86" s="126"/>
      <c r="SK86" s="126"/>
      <c r="SL86" s="126"/>
      <c r="SM86" s="126"/>
      <c r="SN86" s="126"/>
      <c r="SO86" s="126"/>
      <c r="SP86" s="126"/>
      <c r="SQ86" s="126"/>
      <c r="SR86" s="126"/>
      <c r="SS86" s="126"/>
      <c r="ST86" s="126"/>
      <c r="SU86" s="126"/>
      <c r="SV86" s="126"/>
      <c r="SW86" s="126"/>
      <c r="SX86" s="126"/>
      <c r="SY86" s="126"/>
      <c r="SZ86" s="126"/>
      <c r="TA86" s="126"/>
      <c r="TB86" s="126"/>
      <c r="TC86" s="126"/>
      <c r="TD86" s="126"/>
      <c r="TE86" s="126"/>
      <c r="TF86" s="126"/>
      <c r="TG86" s="126"/>
      <c r="TH86" s="126"/>
      <c r="TI86" s="126"/>
      <c r="TJ86" s="126"/>
      <c r="TK86" s="126"/>
      <c r="TL86" s="126"/>
      <c r="TM86" s="126"/>
      <c r="TN86" s="126"/>
      <c r="TO86" s="126"/>
      <c r="TP86" s="126"/>
      <c r="TQ86" s="126"/>
      <c r="TR86" s="126"/>
      <c r="TS86" s="126"/>
      <c r="TT86" s="126"/>
      <c r="TU86" s="126"/>
      <c r="TV86" s="126"/>
      <c r="TW86" s="126"/>
      <c r="TX86" s="126"/>
      <c r="TY86" s="126"/>
      <c r="TZ86" s="126"/>
      <c r="UA86" s="126"/>
      <c r="UB86" s="126"/>
      <c r="UC86" s="126"/>
      <c r="UD86" s="126"/>
      <c r="UE86" s="126"/>
      <c r="UF86" s="126"/>
      <c r="UG86" s="126"/>
      <c r="UH86" s="126"/>
      <c r="UI86" s="126"/>
      <c r="UJ86" s="126"/>
      <c r="UK86" s="126"/>
      <c r="UL86" s="126"/>
      <c r="UM86" s="126"/>
      <c r="UN86" s="126"/>
      <c r="UO86" s="126"/>
      <c r="UP86" s="126"/>
      <c r="UQ86" s="126"/>
      <c r="UR86" s="126"/>
      <c r="US86" s="126"/>
      <c r="UT86" s="126"/>
      <c r="UU86" s="126"/>
      <c r="UV86" s="126"/>
      <c r="UW86" s="126"/>
      <c r="UX86" s="126"/>
      <c r="UY86" s="126"/>
      <c r="UZ86" s="126"/>
      <c r="VA86" s="126"/>
      <c r="VB86" s="126"/>
      <c r="VC86" s="126"/>
      <c r="VD86" s="126"/>
      <c r="VE86" s="126"/>
      <c r="VF86" s="126"/>
      <c r="VG86" s="126"/>
      <c r="VH86" s="126"/>
      <c r="VI86" s="126"/>
      <c r="VJ86" s="126"/>
      <c r="VK86" s="126"/>
      <c r="VL86" s="126"/>
      <c r="VM86" s="126"/>
      <c r="VN86" s="126"/>
      <c r="VO86" s="126"/>
      <c r="VP86" s="126"/>
      <c r="VQ86" s="126"/>
      <c r="VR86" s="126"/>
      <c r="VS86" s="126"/>
      <c r="VT86" s="126"/>
      <c r="VU86" s="126"/>
      <c r="VV86" s="126"/>
      <c r="VW86" s="126"/>
      <c r="VX86" s="126"/>
      <c r="VY86" s="126"/>
      <c r="VZ86" s="126"/>
      <c r="WA86" s="126"/>
      <c r="WB86" s="126"/>
      <c r="WC86" s="126"/>
      <c r="WD86" s="126"/>
      <c r="WE86" s="126"/>
      <c r="WF86" s="126"/>
      <c r="WG86" s="126"/>
      <c r="WH86" s="126"/>
      <c r="WI86" s="126"/>
      <c r="WJ86" s="126"/>
      <c r="WK86" s="126"/>
      <c r="WL86" s="126"/>
      <c r="WM86" s="126"/>
      <c r="WN86" s="126"/>
      <c r="WO86" s="126"/>
      <c r="WP86" s="126"/>
      <c r="WQ86" s="126"/>
      <c r="WR86" s="126"/>
      <c r="WS86" s="126"/>
      <c r="WT86" s="126"/>
      <c r="WU86" s="126"/>
      <c r="WV86" s="126"/>
      <c r="WW86" s="126"/>
      <c r="WX86" s="126"/>
      <c r="WY86" s="126"/>
      <c r="WZ86" s="126"/>
      <c r="XA86" s="126"/>
      <c r="XB86" s="126"/>
      <c r="XC86" s="126"/>
      <c r="XD86" s="126"/>
      <c r="XE86" s="126"/>
      <c r="XF86" s="126"/>
      <c r="XG86" s="126"/>
      <c r="XH86" s="126"/>
      <c r="XI86" s="126"/>
      <c r="XJ86" s="126"/>
      <c r="XK86" s="126"/>
      <c r="XL86" s="126"/>
      <c r="XM86" s="126"/>
      <c r="XN86" s="126"/>
      <c r="XO86" s="126"/>
      <c r="XP86" s="126"/>
      <c r="XQ86" s="126"/>
      <c r="XR86" s="126"/>
      <c r="XS86" s="126"/>
      <c r="XT86" s="126"/>
      <c r="XU86" s="126"/>
      <c r="XV86" s="126"/>
      <c r="XW86" s="126"/>
      <c r="XX86" s="126"/>
      <c r="XY86" s="126"/>
      <c r="XZ86" s="126"/>
      <c r="YA86" s="126"/>
      <c r="YB86" s="126"/>
      <c r="YC86" s="126"/>
      <c r="YD86" s="126"/>
      <c r="YE86" s="126"/>
      <c r="YF86" s="126"/>
      <c r="YG86" s="126"/>
      <c r="YH86" s="126"/>
      <c r="YI86" s="126"/>
      <c r="YJ86" s="126"/>
      <c r="YK86" s="126"/>
      <c r="YL86" s="126"/>
      <c r="YM86" s="126"/>
      <c r="YN86" s="126"/>
      <c r="YO86" s="126"/>
      <c r="YP86" s="126"/>
      <c r="YQ86" s="126"/>
      <c r="YR86" s="126"/>
      <c r="YS86" s="126"/>
      <c r="YT86" s="126"/>
      <c r="YU86" s="126"/>
      <c r="YV86" s="126"/>
      <c r="YW86" s="126"/>
      <c r="YX86" s="126"/>
      <c r="YY86" s="126"/>
      <c r="YZ86" s="126"/>
      <c r="ZA86" s="126"/>
      <c r="ZB86" s="126"/>
      <c r="ZC86" s="126"/>
      <c r="ZD86" s="126"/>
      <c r="ZE86" s="126"/>
      <c r="ZF86" s="126"/>
      <c r="ZG86" s="126"/>
      <c r="ZH86" s="126"/>
      <c r="ZI86" s="126"/>
      <c r="ZJ86" s="126"/>
      <c r="ZK86" s="126"/>
      <c r="ZL86" s="126"/>
      <c r="ZM86" s="126"/>
      <c r="ZN86" s="126"/>
      <c r="ZO86" s="126"/>
      <c r="ZP86" s="126"/>
      <c r="ZQ86" s="126"/>
      <c r="ZR86" s="126"/>
      <c r="ZS86" s="126"/>
      <c r="ZT86" s="126"/>
      <c r="ZU86" s="126"/>
      <c r="ZV86" s="126"/>
      <c r="ZW86" s="126"/>
      <c r="ZX86" s="126"/>
      <c r="ZY86" s="126"/>
      <c r="ZZ86" s="126"/>
      <c r="AAA86" s="126"/>
      <c r="AAB86" s="126"/>
      <c r="AAC86" s="126"/>
      <c r="AAD86" s="126"/>
      <c r="AAE86" s="126"/>
      <c r="AAF86" s="126"/>
      <c r="AAG86" s="126"/>
      <c r="AAH86" s="126"/>
      <c r="AAI86" s="126"/>
      <c r="AAJ86" s="126"/>
      <c r="AAK86" s="126"/>
      <c r="AAL86" s="126"/>
      <c r="AAM86" s="126"/>
      <c r="AAN86" s="126"/>
      <c r="AAO86" s="126"/>
      <c r="AAP86" s="126"/>
      <c r="AAQ86" s="126"/>
      <c r="AAR86" s="126"/>
      <c r="AAS86" s="126"/>
      <c r="AAT86" s="126"/>
      <c r="AAU86" s="126"/>
      <c r="AAV86" s="126"/>
      <c r="AAW86" s="126"/>
      <c r="AAX86" s="126"/>
      <c r="AAY86" s="126"/>
      <c r="AAZ86" s="126"/>
      <c r="ABA86" s="126"/>
      <c r="ABB86" s="126"/>
      <c r="ABC86" s="126"/>
      <c r="ABD86" s="126"/>
      <c r="ABE86" s="126"/>
      <c r="ABF86" s="126"/>
      <c r="ABG86" s="126"/>
      <c r="ABH86" s="126"/>
      <c r="ABI86" s="126"/>
      <c r="ABJ86" s="126"/>
      <c r="ABK86" s="126"/>
      <c r="ABL86" s="126"/>
      <c r="ABM86" s="126"/>
      <c r="ABN86" s="126"/>
      <c r="ABO86" s="126"/>
      <c r="ABP86" s="126"/>
      <c r="ABQ86" s="126"/>
      <c r="ABR86" s="126"/>
      <c r="ABS86" s="126"/>
      <c r="ABT86" s="126"/>
      <c r="ABU86" s="126"/>
      <c r="ABV86" s="126"/>
      <c r="ABW86" s="126"/>
      <c r="ABX86" s="126"/>
      <c r="ABY86" s="126"/>
      <c r="ABZ86" s="126"/>
      <c r="ACA86" s="126"/>
      <c r="ACB86" s="126"/>
      <c r="ACC86" s="126"/>
      <c r="ACD86" s="126"/>
      <c r="ACE86" s="126"/>
      <c r="ACF86" s="126"/>
      <c r="ACG86" s="126"/>
      <c r="ACH86" s="126"/>
      <c r="ACI86" s="126"/>
      <c r="ACJ86" s="126"/>
      <c r="ACK86" s="126"/>
      <c r="ACL86" s="126"/>
      <c r="ACM86" s="126"/>
      <c r="ACN86" s="126"/>
      <c r="ACO86" s="126"/>
      <c r="ACP86" s="126"/>
      <c r="ACQ86" s="126"/>
      <c r="ACR86" s="126"/>
      <c r="ACS86" s="126"/>
      <c r="ACT86" s="126"/>
      <c r="ACU86" s="126"/>
      <c r="ACV86" s="126"/>
      <c r="ACW86" s="126"/>
      <c r="ACX86" s="126"/>
      <c r="ACY86" s="126"/>
      <c r="ACZ86" s="126"/>
      <c r="ADA86" s="126"/>
      <c r="ADB86" s="126"/>
      <c r="ADC86" s="126"/>
      <c r="ADD86" s="126"/>
      <c r="ADE86" s="126"/>
      <c r="ADF86" s="126"/>
      <c r="ADG86" s="126"/>
      <c r="ADH86" s="126"/>
      <c r="ADI86" s="126"/>
      <c r="ADJ86" s="126"/>
      <c r="ADK86" s="126"/>
      <c r="ADL86" s="126"/>
      <c r="ADM86" s="126"/>
      <c r="ADN86" s="126"/>
      <c r="ADO86" s="126"/>
      <c r="ADP86" s="126"/>
      <c r="ADQ86" s="126"/>
      <c r="ADR86" s="126"/>
      <c r="ADS86" s="126"/>
      <c r="ADT86" s="126"/>
      <c r="ADU86" s="126"/>
      <c r="ADV86" s="126"/>
      <c r="ADW86" s="126"/>
      <c r="ADX86" s="126"/>
      <c r="ADY86" s="126"/>
      <c r="ADZ86" s="126"/>
      <c r="AEA86" s="126"/>
      <c r="AEB86" s="126"/>
      <c r="AEC86" s="126"/>
      <c r="AED86" s="126"/>
      <c r="AEE86" s="126"/>
      <c r="AEF86" s="126"/>
      <c r="AEG86" s="126"/>
      <c r="AEH86" s="126"/>
      <c r="AEI86" s="126"/>
      <c r="AEJ86" s="126"/>
      <c r="AEK86" s="126"/>
      <c r="AEL86" s="126"/>
      <c r="AEM86" s="126"/>
      <c r="AEN86" s="126"/>
      <c r="AEO86" s="126"/>
      <c r="AEP86" s="126"/>
      <c r="AEQ86" s="126"/>
      <c r="AER86" s="126"/>
      <c r="AES86" s="126"/>
      <c r="AET86" s="126"/>
      <c r="AEU86" s="126"/>
      <c r="AEV86" s="126"/>
      <c r="AEW86" s="126"/>
      <c r="AEX86" s="126"/>
      <c r="AEY86" s="126"/>
      <c r="AEZ86" s="126"/>
      <c r="AFA86" s="126"/>
      <c r="AFB86" s="126"/>
      <c r="AFC86" s="126"/>
      <c r="AFD86" s="126"/>
      <c r="AFE86" s="126"/>
      <c r="AFF86" s="126"/>
      <c r="AFG86" s="126"/>
      <c r="AFH86" s="126"/>
      <c r="AFI86" s="126"/>
      <c r="AFJ86" s="126"/>
      <c r="AFK86" s="126"/>
      <c r="AFL86" s="126"/>
      <c r="AFM86" s="126"/>
      <c r="AFN86" s="126"/>
      <c r="AFO86" s="126"/>
      <c r="AFP86" s="126"/>
      <c r="AFQ86" s="126"/>
      <c r="AFR86" s="126"/>
      <c r="AFS86" s="126"/>
      <c r="AFT86" s="126"/>
      <c r="AFU86" s="126"/>
      <c r="AFV86" s="126"/>
      <c r="AFW86" s="126"/>
      <c r="AFX86" s="126"/>
      <c r="AFY86" s="126"/>
      <c r="AFZ86" s="126"/>
      <c r="AGA86" s="126"/>
      <c r="AGB86" s="126"/>
      <c r="AGC86" s="126"/>
      <c r="AGD86" s="126"/>
      <c r="AGE86" s="126"/>
      <c r="AGF86" s="126"/>
      <c r="AGG86" s="126"/>
      <c r="AGH86" s="126"/>
      <c r="AGI86" s="126"/>
      <c r="AGJ86" s="126"/>
      <c r="AGK86" s="126"/>
      <c r="AGL86" s="126"/>
      <c r="AGM86" s="126"/>
      <c r="AGN86" s="126"/>
      <c r="AGO86" s="126"/>
      <c r="AGP86" s="126"/>
      <c r="AGQ86" s="126"/>
      <c r="AGR86" s="126"/>
      <c r="AGS86" s="126"/>
      <c r="AGT86" s="126"/>
      <c r="AGU86" s="126"/>
      <c r="AGV86" s="126"/>
      <c r="AGW86" s="126"/>
      <c r="AGX86" s="126"/>
      <c r="AGY86" s="126"/>
      <c r="AGZ86" s="126"/>
      <c r="AHA86" s="126"/>
      <c r="AHB86" s="126"/>
      <c r="AHC86" s="126"/>
      <c r="AHD86" s="126"/>
      <c r="AHE86" s="126"/>
      <c r="AHF86" s="126"/>
      <c r="AHG86" s="126"/>
      <c r="AHH86" s="126"/>
      <c r="AHI86" s="126"/>
      <c r="AHJ86" s="126"/>
      <c r="AHK86" s="126"/>
      <c r="AHL86" s="126"/>
      <c r="AHM86" s="126"/>
      <c r="AHN86" s="126"/>
      <c r="AHO86" s="126"/>
      <c r="AHP86" s="126"/>
      <c r="AHQ86" s="126"/>
      <c r="AHR86" s="126"/>
      <c r="AHS86" s="126"/>
      <c r="AHT86" s="126"/>
      <c r="AHU86" s="126"/>
      <c r="AHV86" s="126"/>
      <c r="AHW86" s="126"/>
      <c r="AHX86" s="126"/>
      <c r="AHY86" s="126"/>
      <c r="AHZ86" s="126"/>
      <c r="AIA86" s="126"/>
      <c r="AIB86" s="126"/>
      <c r="AIC86" s="126"/>
      <c r="AID86" s="126"/>
      <c r="AIE86" s="126"/>
      <c r="AIF86" s="126"/>
      <c r="AIG86" s="126"/>
      <c r="AIH86" s="126"/>
      <c r="AII86" s="126"/>
      <c r="AIJ86" s="126"/>
      <c r="AIK86" s="126"/>
      <c r="AIL86" s="126"/>
      <c r="AIM86" s="126"/>
      <c r="AIN86" s="126"/>
      <c r="AIO86" s="126"/>
      <c r="AIP86" s="126"/>
      <c r="AIQ86" s="126"/>
      <c r="AIR86" s="126"/>
      <c r="AIS86" s="126"/>
      <c r="AIT86" s="126"/>
      <c r="AIU86" s="126"/>
      <c r="AIV86" s="126"/>
      <c r="AIW86" s="126"/>
      <c r="AIX86" s="126"/>
      <c r="AIY86" s="126"/>
      <c r="AIZ86" s="126"/>
      <c r="AJA86" s="126"/>
      <c r="AJB86" s="126"/>
      <c r="AJC86" s="126"/>
      <c r="AJD86" s="126"/>
      <c r="AJE86" s="126"/>
      <c r="AJF86" s="126"/>
      <c r="AJG86" s="126"/>
      <c r="AJH86" s="126"/>
      <c r="AJI86" s="126"/>
      <c r="AJJ86" s="126"/>
      <c r="AJK86" s="126"/>
      <c r="AJL86" s="126"/>
      <c r="AJM86" s="126"/>
      <c r="AJN86" s="126"/>
      <c r="AJO86" s="126"/>
      <c r="AJP86" s="126"/>
      <c r="AJQ86" s="126"/>
      <c r="AJR86" s="126"/>
      <c r="AJS86" s="126"/>
      <c r="AJT86" s="126"/>
      <c r="AJU86" s="126"/>
      <c r="AJV86" s="126"/>
      <c r="AJW86" s="126"/>
      <c r="AJX86" s="126"/>
      <c r="AJY86" s="126"/>
      <c r="AJZ86" s="126"/>
      <c r="AKA86" s="126"/>
      <c r="AKB86" s="126"/>
      <c r="AKC86" s="126"/>
      <c r="AKD86" s="126"/>
      <c r="AKE86" s="126"/>
      <c r="AKF86" s="126"/>
      <c r="AKG86" s="126"/>
      <c r="AKH86" s="126"/>
      <c r="AKI86" s="126"/>
      <c r="AKJ86" s="126"/>
      <c r="AKK86" s="126"/>
      <c r="AKL86" s="126"/>
      <c r="AKM86" s="126"/>
      <c r="AKN86" s="126"/>
      <c r="AKO86" s="126"/>
      <c r="AKP86" s="126"/>
      <c r="AKQ86" s="126"/>
      <c r="AKR86" s="126"/>
      <c r="AKS86" s="126"/>
      <c r="AKT86" s="126"/>
      <c r="AKU86" s="126"/>
      <c r="AKV86" s="126"/>
      <c r="AKW86" s="126"/>
      <c r="AKX86" s="126"/>
      <c r="AKY86" s="126"/>
      <c r="AKZ86" s="126"/>
      <c r="ALA86" s="126"/>
      <c r="ALB86" s="126"/>
      <c r="ALC86" s="126"/>
      <c r="ALD86" s="126"/>
      <c r="ALE86" s="126"/>
      <c r="ALF86" s="126"/>
      <c r="ALG86" s="126"/>
      <c r="ALH86" s="126"/>
      <c r="ALI86" s="126"/>
      <c r="ALJ86" s="126"/>
      <c r="ALK86" s="126"/>
      <c r="ALL86" s="126"/>
      <c r="ALM86" s="126"/>
      <c r="ALN86" s="126"/>
      <c r="ALO86" s="126"/>
      <c r="ALP86" s="126"/>
      <c r="ALQ86" s="126"/>
      <c r="ALR86" s="126"/>
      <c r="ALS86" s="126"/>
      <c r="ALT86" s="126"/>
      <c r="ALU86" s="126"/>
      <c r="ALV86" s="126"/>
      <c r="ALW86" s="126"/>
      <c r="ALX86" s="126"/>
      <c r="ALY86" s="126"/>
      <c r="ALZ86" s="126"/>
      <c r="AMA86" s="126"/>
      <c r="AMB86" s="126"/>
      <c r="AMC86" s="126"/>
      <c r="AMD86" s="126"/>
      <c r="AME86" s="126"/>
      <c r="AMF86" s="126"/>
      <c r="AMG86" s="126"/>
      <c r="AMH86" s="126"/>
      <c r="AMI86" s="126"/>
      <c r="AMJ86" s="126"/>
      <c r="AMK86" s="126"/>
      <c r="AML86" s="126"/>
      <c r="AMM86" s="126"/>
      <c r="AMN86" s="126"/>
      <c r="AMO86" s="126"/>
      <c r="AMP86" s="126"/>
      <c r="AMQ86" s="126"/>
      <c r="AMR86" s="126"/>
      <c r="AMS86" s="126"/>
      <c r="AMT86" s="126"/>
      <c r="AMU86" s="126"/>
      <c r="AMV86" s="126"/>
      <c r="AMW86" s="126"/>
      <c r="AMX86" s="126"/>
      <c r="AMY86" s="126"/>
      <c r="AMZ86" s="126"/>
      <c r="ANA86" s="126"/>
      <c r="ANB86" s="126"/>
      <c r="ANC86" s="126"/>
      <c r="AND86" s="126"/>
      <c r="ANE86" s="126"/>
      <c r="ANF86" s="126"/>
      <c r="ANG86" s="126"/>
      <c r="ANH86" s="126"/>
      <c r="ANI86" s="126"/>
      <c r="ANJ86" s="126"/>
      <c r="ANK86" s="126"/>
      <c r="ANL86" s="126"/>
      <c r="ANM86" s="126"/>
      <c r="ANN86" s="126"/>
      <c r="ANO86" s="126"/>
      <c r="ANP86" s="126"/>
      <c r="ANQ86" s="126"/>
      <c r="ANR86" s="126"/>
      <c r="ANS86" s="126"/>
      <c r="ANT86" s="126"/>
      <c r="ANU86" s="126"/>
      <c r="ANV86" s="126"/>
      <c r="ANW86" s="126"/>
      <c r="ANX86" s="126"/>
      <c r="ANY86" s="126"/>
      <c r="ANZ86" s="126"/>
      <c r="AOA86" s="126"/>
      <c r="AOB86" s="126"/>
      <c r="AOC86" s="126"/>
      <c r="AOD86" s="126"/>
      <c r="AOE86" s="126"/>
      <c r="AOF86" s="126"/>
      <c r="AOG86" s="126"/>
      <c r="AOH86" s="126"/>
      <c r="AOI86" s="126"/>
      <c r="AOJ86" s="126"/>
      <c r="AOK86" s="126"/>
      <c r="AOL86" s="126"/>
      <c r="AOM86" s="126"/>
      <c r="AON86" s="126"/>
      <c r="AOO86" s="126"/>
      <c r="AOP86" s="126"/>
      <c r="AOQ86" s="126"/>
      <c r="AOR86" s="126"/>
      <c r="AOS86" s="126"/>
      <c r="AOT86" s="126"/>
      <c r="AOU86" s="126"/>
      <c r="AOV86" s="126"/>
      <c r="AOW86" s="126"/>
      <c r="AOX86" s="126"/>
      <c r="AOY86" s="126"/>
      <c r="AOZ86" s="126"/>
      <c r="APA86" s="126"/>
      <c r="APB86" s="126"/>
      <c r="APC86" s="126"/>
      <c r="APD86" s="126"/>
      <c r="APE86" s="126"/>
      <c r="APF86" s="126"/>
      <c r="APG86" s="126"/>
      <c r="APH86" s="126"/>
      <c r="API86" s="126"/>
      <c r="APJ86" s="126"/>
      <c r="APK86" s="126"/>
      <c r="APL86" s="126"/>
      <c r="APM86" s="126"/>
      <c r="APN86" s="126"/>
      <c r="APO86" s="126"/>
      <c r="APP86" s="126"/>
      <c r="APQ86" s="126"/>
      <c r="APR86" s="126"/>
      <c r="APS86" s="126"/>
      <c r="APT86" s="126"/>
      <c r="APU86" s="126"/>
      <c r="APV86" s="126"/>
      <c r="APW86" s="126"/>
      <c r="APX86" s="126"/>
      <c r="APY86" s="126"/>
      <c r="APZ86" s="126"/>
      <c r="AQA86" s="126"/>
      <c r="AQB86" s="126"/>
      <c r="AQC86" s="126"/>
      <c r="AQD86" s="126"/>
      <c r="AQE86" s="126"/>
      <c r="AQF86" s="126"/>
      <c r="AQG86" s="126"/>
      <c r="AQH86" s="126"/>
      <c r="AQI86" s="126"/>
      <c r="AQJ86" s="126"/>
      <c r="AQK86" s="126"/>
      <c r="AQL86" s="126"/>
      <c r="AQM86" s="126"/>
      <c r="AQN86" s="126"/>
      <c r="AQO86" s="126"/>
      <c r="AQP86" s="126"/>
      <c r="AQQ86" s="126"/>
      <c r="AQR86" s="126"/>
      <c r="AQS86" s="126"/>
      <c r="AQT86" s="126"/>
      <c r="AQU86" s="126"/>
      <c r="AQV86" s="126"/>
      <c r="AQW86" s="126"/>
      <c r="AQX86" s="126"/>
      <c r="AQY86" s="126"/>
      <c r="AQZ86" s="126"/>
      <c r="ARA86" s="126"/>
      <c r="ARB86" s="126"/>
      <c r="ARC86" s="126"/>
      <c r="ARD86" s="126"/>
      <c r="ARE86" s="126"/>
      <c r="ARF86" s="126"/>
      <c r="ARG86" s="126"/>
      <c r="ARH86" s="126"/>
      <c r="ARI86" s="126"/>
      <c r="ARJ86" s="126"/>
      <c r="ARK86" s="126"/>
      <c r="ARL86" s="126"/>
      <c r="ARM86" s="126"/>
      <c r="ARN86" s="126"/>
      <c r="ARO86" s="126"/>
      <c r="ARP86" s="126"/>
      <c r="ARQ86" s="126"/>
      <c r="ARR86" s="126"/>
      <c r="ARS86" s="126"/>
      <c r="ART86" s="126"/>
      <c r="ARU86" s="126"/>
      <c r="ARV86" s="126"/>
      <c r="ARW86" s="126"/>
      <c r="ARX86" s="126"/>
      <c r="ARY86" s="126"/>
      <c r="ARZ86" s="126"/>
      <c r="ASA86" s="126"/>
      <c r="ASB86" s="126"/>
      <c r="ASC86" s="126"/>
      <c r="ASD86" s="126"/>
      <c r="ASE86" s="126"/>
      <c r="ASF86" s="126"/>
      <c r="ASG86" s="126"/>
      <c r="ASH86" s="126"/>
      <c r="ASI86" s="126"/>
      <c r="ASJ86" s="126"/>
      <c r="ASK86" s="126"/>
      <c r="ASL86" s="126"/>
      <c r="ASM86" s="126"/>
      <c r="ASN86" s="126"/>
      <c r="ASO86" s="126"/>
      <c r="ASP86" s="126"/>
      <c r="ASQ86" s="126"/>
      <c r="ASR86" s="126"/>
      <c r="ASS86" s="126"/>
      <c r="AST86" s="126"/>
      <c r="ASU86" s="126"/>
      <c r="ASV86" s="126"/>
      <c r="ASW86" s="126"/>
      <c r="ASX86" s="126"/>
      <c r="ASY86" s="126"/>
      <c r="ASZ86" s="126"/>
      <c r="ATA86" s="126"/>
      <c r="ATB86" s="126"/>
      <c r="ATC86" s="126"/>
      <c r="ATD86" s="126"/>
      <c r="ATE86" s="126"/>
      <c r="ATF86" s="126"/>
      <c r="ATG86" s="126"/>
      <c r="ATH86" s="126"/>
      <c r="ATI86" s="126"/>
      <c r="ATJ86" s="126"/>
      <c r="ATK86" s="126"/>
      <c r="ATL86" s="126"/>
      <c r="ATM86" s="126"/>
      <c r="ATN86" s="126"/>
      <c r="ATO86" s="126"/>
      <c r="ATP86" s="126"/>
      <c r="ATQ86" s="126"/>
      <c r="ATR86" s="126"/>
      <c r="ATS86" s="126"/>
      <c r="ATT86" s="126"/>
      <c r="ATU86" s="126"/>
      <c r="ATV86" s="126"/>
      <c r="ATW86" s="126"/>
      <c r="ATX86" s="126"/>
      <c r="ATY86" s="126"/>
      <c r="ATZ86" s="126"/>
      <c r="AUA86" s="126"/>
      <c r="AUB86" s="126"/>
      <c r="AUC86" s="126"/>
      <c r="AUD86" s="126"/>
      <c r="AUE86" s="126"/>
      <c r="AUF86" s="126"/>
      <c r="AUG86" s="126"/>
      <c r="AUH86" s="126"/>
      <c r="AUI86" s="126"/>
      <c r="AUJ86" s="126"/>
      <c r="AUK86" s="126"/>
      <c r="AUL86" s="126"/>
      <c r="AUM86" s="126"/>
      <c r="AUN86" s="126"/>
      <c r="AUO86" s="126"/>
      <c r="AUP86" s="126"/>
      <c r="AUQ86" s="126"/>
      <c r="AUR86" s="126"/>
      <c r="AUS86" s="126"/>
      <c r="AUT86" s="126"/>
      <c r="AUU86" s="126"/>
      <c r="AUV86" s="126"/>
      <c r="AUW86" s="126"/>
      <c r="AUX86" s="126"/>
      <c r="AUY86" s="126"/>
      <c r="AUZ86" s="126"/>
      <c r="AVA86" s="126"/>
      <c r="AVB86" s="126"/>
      <c r="AVC86" s="126"/>
      <c r="AVD86" s="126"/>
      <c r="AVE86" s="126"/>
      <c r="AVF86" s="126"/>
      <c r="AVG86" s="126"/>
      <c r="AVH86" s="126"/>
      <c r="AVI86" s="126"/>
      <c r="AVJ86" s="126"/>
      <c r="AVK86" s="126"/>
      <c r="AVL86" s="126"/>
      <c r="AVM86" s="126"/>
      <c r="AVN86" s="126"/>
      <c r="AVO86" s="126"/>
      <c r="AVP86" s="126"/>
      <c r="AVQ86" s="126"/>
      <c r="AVR86" s="126"/>
      <c r="AVS86" s="126"/>
      <c r="AVT86" s="126"/>
      <c r="AVU86" s="126"/>
      <c r="AVV86" s="126"/>
      <c r="AVW86" s="126"/>
      <c r="AVX86" s="126"/>
      <c r="AVY86" s="126"/>
      <c r="AVZ86" s="126"/>
      <c r="AWA86" s="126"/>
      <c r="AWB86" s="126"/>
      <c r="AWC86" s="126"/>
      <c r="AWD86" s="126"/>
      <c r="AWE86" s="126"/>
      <c r="AWF86" s="126"/>
      <c r="AWG86" s="126"/>
      <c r="AWH86" s="126"/>
      <c r="AWI86" s="126"/>
      <c r="AWJ86" s="126"/>
      <c r="AWK86" s="126"/>
      <c r="AWL86" s="126"/>
      <c r="AWM86" s="126"/>
      <c r="AWN86" s="126"/>
      <c r="AWO86" s="126"/>
      <c r="AWP86" s="126"/>
      <c r="AWQ86" s="126"/>
      <c r="AWR86" s="126"/>
      <c r="AWS86" s="126"/>
      <c r="AWT86" s="126"/>
      <c r="AWU86" s="126"/>
      <c r="AWV86" s="126"/>
      <c r="AWW86" s="126"/>
      <c r="AWX86" s="126"/>
      <c r="AWY86" s="126"/>
      <c r="AWZ86" s="126"/>
      <c r="AXA86" s="126"/>
      <c r="AXB86" s="126"/>
      <c r="AXC86" s="126"/>
      <c r="AXD86" s="126"/>
      <c r="AXE86" s="126"/>
      <c r="AXF86" s="126"/>
      <c r="AXG86" s="126"/>
      <c r="AXH86" s="126"/>
      <c r="AXI86" s="126"/>
      <c r="AXJ86" s="126"/>
      <c r="AXK86" s="126"/>
      <c r="AXL86" s="126"/>
      <c r="AXM86" s="126"/>
      <c r="AXN86" s="126"/>
      <c r="AXO86" s="126"/>
      <c r="AXP86" s="126"/>
      <c r="AXQ86" s="126"/>
      <c r="AXR86" s="126"/>
      <c r="AXS86" s="126"/>
      <c r="AXT86" s="126"/>
      <c r="AXU86" s="126"/>
      <c r="AXV86" s="126"/>
      <c r="AXW86" s="126"/>
      <c r="AXX86" s="126"/>
      <c r="AXY86" s="126"/>
      <c r="AXZ86" s="126"/>
      <c r="AYA86" s="126"/>
      <c r="AYB86" s="126"/>
      <c r="AYC86" s="126"/>
      <c r="AYD86" s="126"/>
      <c r="AYE86" s="126"/>
      <c r="AYF86" s="126"/>
      <c r="AYG86" s="126"/>
      <c r="AYH86" s="126"/>
      <c r="AYI86" s="126"/>
      <c r="AYJ86" s="126"/>
      <c r="AYK86" s="126"/>
      <c r="AYL86" s="126"/>
      <c r="AYM86" s="126"/>
      <c r="AYN86" s="126"/>
      <c r="AYO86" s="126"/>
      <c r="AYP86" s="126"/>
      <c r="AYQ86" s="126"/>
      <c r="AYR86" s="126"/>
      <c r="AYS86" s="126"/>
      <c r="AYT86" s="126"/>
      <c r="AYU86" s="126"/>
      <c r="AYV86" s="126"/>
      <c r="AYW86" s="126"/>
      <c r="AYX86" s="126"/>
      <c r="AYY86" s="126"/>
      <c r="AYZ86" s="126"/>
      <c r="AZA86" s="126"/>
      <c r="AZB86" s="126"/>
      <c r="AZC86" s="126"/>
      <c r="AZD86" s="126"/>
      <c r="AZE86" s="126"/>
      <c r="AZF86" s="126"/>
      <c r="AZG86" s="126"/>
      <c r="AZH86" s="126"/>
      <c r="AZI86" s="126"/>
      <c r="AZJ86" s="126"/>
      <c r="AZK86" s="126"/>
      <c r="AZL86" s="126"/>
      <c r="AZM86" s="126"/>
      <c r="AZN86" s="126"/>
      <c r="AZO86" s="126"/>
      <c r="AZP86" s="126"/>
      <c r="AZQ86" s="126"/>
      <c r="AZR86" s="126"/>
      <c r="AZS86" s="126"/>
      <c r="AZT86" s="126"/>
      <c r="AZU86" s="126"/>
      <c r="AZV86" s="126"/>
      <c r="AZW86" s="126"/>
      <c r="AZX86" s="126"/>
      <c r="AZY86" s="126"/>
      <c r="AZZ86" s="126"/>
      <c r="BAA86" s="126"/>
      <c r="BAB86" s="126"/>
      <c r="BAC86" s="126"/>
      <c r="BAD86" s="126"/>
      <c r="BAE86" s="126"/>
      <c r="BAF86" s="126"/>
      <c r="BAG86" s="126"/>
      <c r="BAH86" s="126"/>
      <c r="BAI86" s="126"/>
      <c r="BAJ86" s="126"/>
      <c r="BAK86" s="126"/>
      <c r="BAL86" s="126"/>
      <c r="BAM86" s="126"/>
      <c r="BAN86" s="126"/>
      <c r="BAO86" s="126"/>
      <c r="BAP86" s="126"/>
      <c r="BAQ86" s="126"/>
      <c r="BAR86" s="126"/>
      <c r="BAS86" s="126"/>
      <c r="BAT86" s="126"/>
      <c r="BAU86" s="126"/>
      <c r="BAV86" s="126"/>
      <c r="BAW86" s="126"/>
      <c r="BAX86" s="126"/>
      <c r="BAY86" s="126"/>
      <c r="BAZ86" s="126"/>
      <c r="BBA86" s="126"/>
      <c r="BBB86" s="126"/>
      <c r="BBC86" s="126"/>
      <c r="BBD86" s="126"/>
      <c r="BBE86" s="126"/>
      <c r="BBF86" s="126"/>
      <c r="BBG86" s="126"/>
      <c r="BBH86" s="126"/>
      <c r="BBI86" s="126"/>
      <c r="BBJ86" s="126"/>
      <c r="BBK86" s="126"/>
      <c r="BBL86" s="126"/>
      <c r="BBM86" s="126"/>
      <c r="BBN86" s="126"/>
      <c r="BBO86" s="126"/>
      <c r="BBP86" s="126"/>
      <c r="BBQ86" s="126"/>
      <c r="BBR86" s="126"/>
      <c r="BBS86" s="126"/>
      <c r="BBT86" s="126"/>
      <c r="BBU86" s="126"/>
      <c r="BBV86" s="126"/>
      <c r="BBW86" s="126"/>
      <c r="BBX86" s="126"/>
      <c r="BBY86" s="126"/>
      <c r="BBZ86" s="126"/>
      <c r="BCA86" s="126"/>
      <c r="BCB86" s="126"/>
      <c r="BCC86" s="126"/>
      <c r="BCD86" s="126"/>
      <c r="BCE86" s="126"/>
      <c r="BCF86" s="126"/>
      <c r="BCG86" s="126"/>
      <c r="BCH86" s="126"/>
      <c r="BCI86" s="126"/>
      <c r="BCJ86" s="126"/>
      <c r="BCK86" s="126"/>
      <c r="BCL86" s="126"/>
      <c r="BCM86" s="126"/>
      <c r="BCN86" s="126"/>
      <c r="BCO86" s="126"/>
      <c r="BCP86" s="126"/>
      <c r="BCQ86" s="126"/>
      <c r="BCR86" s="126"/>
      <c r="BCS86" s="126"/>
      <c r="BCT86" s="126"/>
      <c r="BCU86" s="126"/>
      <c r="BCV86" s="126"/>
      <c r="BCW86" s="126"/>
      <c r="BCX86" s="126"/>
      <c r="BCY86" s="126"/>
      <c r="BCZ86" s="126"/>
      <c r="BDA86" s="126"/>
      <c r="BDB86" s="126"/>
      <c r="BDC86" s="126"/>
      <c r="BDD86" s="126"/>
      <c r="BDE86" s="126"/>
      <c r="BDF86" s="126"/>
      <c r="BDG86" s="126"/>
      <c r="BDH86" s="126"/>
      <c r="BDI86" s="126"/>
      <c r="BDJ86" s="126"/>
      <c r="BDK86" s="126"/>
      <c r="BDL86" s="126"/>
      <c r="BDM86" s="126"/>
      <c r="BDN86" s="126"/>
      <c r="BDO86" s="126"/>
      <c r="BDP86" s="126"/>
      <c r="BDQ86" s="126"/>
      <c r="BDR86" s="126"/>
      <c r="BDS86" s="126"/>
      <c r="BDT86" s="126"/>
      <c r="BDU86" s="126"/>
      <c r="BDV86" s="126"/>
      <c r="BDW86" s="126"/>
      <c r="BDX86" s="126"/>
      <c r="BDY86" s="126"/>
      <c r="BDZ86" s="126"/>
      <c r="BEA86" s="126"/>
      <c r="BEB86" s="126"/>
      <c r="BEC86" s="126"/>
      <c r="BED86" s="126"/>
      <c r="BEE86" s="126"/>
      <c r="BEF86" s="126"/>
      <c r="BEG86" s="126"/>
      <c r="BEH86" s="126"/>
      <c r="BEI86" s="126"/>
      <c r="BEJ86" s="126"/>
      <c r="BEK86" s="126"/>
      <c r="BEL86" s="126"/>
      <c r="BEM86" s="126"/>
      <c r="BEN86" s="126"/>
      <c r="BEO86" s="126"/>
      <c r="BEP86" s="126"/>
      <c r="BEQ86" s="126"/>
      <c r="BER86" s="126"/>
      <c r="BES86" s="126"/>
      <c r="BET86" s="126"/>
      <c r="BEU86" s="126"/>
      <c r="BEV86" s="126"/>
      <c r="BEW86" s="126"/>
      <c r="BEX86" s="126"/>
      <c r="BEY86" s="126"/>
      <c r="BEZ86" s="126"/>
      <c r="BFA86" s="126"/>
      <c r="BFB86" s="126"/>
      <c r="BFC86" s="126"/>
      <c r="BFD86" s="126"/>
      <c r="BFE86" s="126"/>
      <c r="BFF86" s="126"/>
      <c r="BFG86" s="126"/>
      <c r="BFH86" s="126"/>
      <c r="BFI86" s="126"/>
      <c r="BFJ86" s="126"/>
      <c r="BFK86" s="126"/>
      <c r="BFL86" s="126"/>
      <c r="BFM86" s="126"/>
      <c r="BFN86" s="126"/>
      <c r="BFO86" s="126"/>
      <c r="BFP86" s="126"/>
      <c r="BFQ86" s="126"/>
      <c r="BFR86" s="126"/>
      <c r="BFS86" s="126"/>
      <c r="BFT86" s="126"/>
      <c r="BFU86" s="126"/>
      <c r="BFV86" s="126"/>
      <c r="BFW86" s="126"/>
      <c r="BFX86" s="126"/>
      <c r="BFY86" s="126"/>
      <c r="BFZ86" s="126"/>
      <c r="BGA86" s="126"/>
      <c r="BGB86" s="126"/>
      <c r="BGC86" s="126"/>
      <c r="BGD86" s="126"/>
      <c r="BGE86" s="126"/>
      <c r="BGF86" s="126"/>
      <c r="BGG86" s="126"/>
      <c r="BGH86" s="126"/>
      <c r="BGI86" s="126"/>
      <c r="BGJ86" s="126"/>
      <c r="BGK86" s="126"/>
      <c r="BGL86" s="126"/>
      <c r="BGM86" s="126"/>
      <c r="BGN86" s="126"/>
      <c r="BGO86" s="126"/>
      <c r="BGP86" s="126"/>
      <c r="BGQ86" s="126"/>
      <c r="BGR86" s="126"/>
      <c r="BGS86" s="126"/>
      <c r="BGT86" s="126"/>
      <c r="BGU86" s="126"/>
      <c r="BGV86" s="126"/>
      <c r="BGW86" s="126"/>
      <c r="BGX86" s="126"/>
      <c r="BGY86" s="126"/>
      <c r="BGZ86" s="126"/>
      <c r="BHA86" s="126"/>
      <c r="BHB86" s="126"/>
      <c r="BHC86" s="126"/>
      <c r="BHD86" s="126"/>
      <c r="BHE86" s="126"/>
      <c r="BHF86" s="126"/>
      <c r="BHG86" s="126"/>
      <c r="BHH86" s="126"/>
      <c r="BHI86" s="126"/>
      <c r="BHJ86" s="126"/>
      <c r="BHK86" s="126"/>
      <c r="BHL86" s="126"/>
      <c r="BHM86" s="126"/>
      <c r="BHN86" s="126"/>
      <c r="BHO86" s="126"/>
      <c r="BHP86" s="126"/>
      <c r="BHQ86" s="126"/>
      <c r="BHR86" s="126"/>
      <c r="BHS86" s="126"/>
      <c r="BHT86" s="126"/>
      <c r="BHU86" s="126"/>
      <c r="BHV86" s="126"/>
      <c r="BHW86" s="126"/>
      <c r="BHX86" s="126"/>
      <c r="BHY86" s="126"/>
      <c r="BHZ86" s="126"/>
      <c r="BIA86" s="126"/>
      <c r="BIB86" s="126"/>
      <c r="BIC86" s="126"/>
      <c r="BID86" s="126"/>
      <c r="BIE86" s="126"/>
      <c r="BIF86" s="126"/>
      <c r="BIG86" s="126"/>
      <c r="BIH86" s="126"/>
      <c r="BII86" s="126"/>
      <c r="BIJ86" s="126"/>
      <c r="BIK86" s="126"/>
      <c r="BIL86" s="126"/>
      <c r="BIM86" s="126"/>
      <c r="BIN86" s="126"/>
      <c r="BIO86" s="126"/>
      <c r="BIP86" s="126"/>
      <c r="BIQ86" s="126"/>
      <c r="BIR86" s="126"/>
      <c r="BIS86" s="126"/>
      <c r="BIT86" s="126"/>
      <c r="BIU86" s="126"/>
      <c r="BIV86" s="126"/>
      <c r="BIW86" s="126"/>
      <c r="BIX86" s="126"/>
      <c r="BIY86" s="126"/>
      <c r="BIZ86" s="126"/>
      <c r="BJA86" s="126"/>
      <c r="BJB86" s="126"/>
      <c r="BJC86" s="126"/>
      <c r="BJD86" s="126"/>
      <c r="BJE86" s="126"/>
      <c r="BJF86" s="126"/>
      <c r="BJG86" s="126"/>
      <c r="BJH86" s="126"/>
      <c r="BJI86" s="126"/>
      <c r="BJJ86" s="126"/>
      <c r="BJK86" s="126"/>
      <c r="BJL86" s="126"/>
      <c r="BJM86" s="126"/>
      <c r="BJN86" s="126"/>
      <c r="BJO86" s="126"/>
      <c r="BJP86" s="126"/>
      <c r="BJQ86" s="126"/>
      <c r="BJR86" s="126"/>
      <c r="BJS86" s="126"/>
      <c r="BJT86" s="126"/>
      <c r="BJU86" s="126"/>
      <c r="BJV86" s="126"/>
      <c r="BJW86" s="126"/>
      <c r="BJX86" s="126"/>
      <c r="BJY86" s="126"/>
      <c r="BJZ86" s="126"/>
      <c r="BKA86" s="126"/>
      <c r="BKB86" s="126"/>
      <c r="BKC86" s="126"/>
      <c r="BKD86" s="126"/>
      <c r="BKE86" s="126"/>
      <c r="BKF86" s="126"/>
      <c r="BKG86" s="126"/>
      <c r="BKH86" s="126"/>
      <c r="BKI86" s="126"/>
      <c r="BKJ86" s="126"/>
      <c r="BKK86" s="126"/>
      <c r="BKL86" s="126"/>
      <c r="BKM86" s="126"/>
      <c r="BKN86" s="126"/>
      <c r="BKO86" s="126"/>
      <c r="BKP86" s="126"/>
      <c r="BKQ86" s="126"/>
      <c r="BKR86" s="126"/>
      <c r="BKS86" s="126"/>
      <c r="BKT86" s="126"/>
      <c r="BKU86" s="126"/>
      <c r="BKV86" s="126"/>
      <c r="BKW86" s="126"/>
      <c r="BKX86" s="126"/>
      <c r="BKY86" s="126"/>
      <c r="BKZ86" s="126"/>
      <c r="BLA86" s="126"/>
      <c r="BLB86" s="126"/>
      <c r="BLC86" s="126"/>
      <c r="BLD86" s="126"/>
      <c r="BLE86" s="126"/>
      <c r="BLF86" s="126"/>
      <c r="BLG86" s="126"/>
      <c r="BLH86" s="126"/>
      <c r="BLI86" s="126"/>
      <c r="BLJ86" s="126"/>
      <c r="BLK86" s="126"/>
      <c r="BLL86" s="126"/>
      <c r="BLM86" s="126"/>
      <c r="BLN86" s="126"/>
      <c r="BLO86" s="126"/>
      <c r="BLP86" s="126"/>
      <c r="BLQ86" s="126"/>
      <c r="BLR86" s="126"/>
      <c r="BLS86" s="126"/>
      <c r="BLT86" s="126"/>
      <c r="BLU86" s="126"/>
      <c r="BLV86" s="126"/>
      <c r="BLW86" s="126"/>
      <c r="BLX86" s="126"/>
      <c r="BLY86" s="126"/>
      <c r="BLZ86" s="126"/>
      <c r="BMA86" s="126"/>
      <c r="BMB86" s="126"/>
      <c r="BMC86" s="126"/>
      <c r="BMD86" s="126"/>
      <c r="BME86" s="126"/>
      <c r="BMF86" s="126"/>
      <c r="BMG86" s="126"/>
      <c r="BMH86" s="126"/>
      <c r="BMI86" s="126"/>
      <c r="BMJ86" s="126"/>
      <c r="BMK86" s="126"/>
      <c r="BML86" s="126"/>
      <c r="BMM86" s="126"/>
      <c r="BMN86" s="126"/>
      <c r="BMO86" s="126"/>
      <c r="BMP86" s="126"/>
      <c r="BMQ86" s="126"/>
      <c r="BMR86" s="126"/>
      <c r="BMS86" s="126"/>
      <c r="BMT86" s="126"/>
      <c r="BMU86" s="126"/>
      <c r="BMV86" s="126"/>
      <c r="BMW86" s="126"/>
      <c r="BMX86" s="126"/>
      <c r="BMY86" s="126"/>
      <c r="BMZ86" s="126"/>
      <c r="BNA86" s="126"/>
      <c r="BNB86" s="126"/>
      <c r="BNC86" s="126"/>
      <c r="BND86" s="126"/>
      <c r="BNE86" s="126"/>
      <c r="BNF86" s="126"/>
      <c r="BNG86" s="126"/>
      <c r="BNH86" s="126"/>
      <c r="BNI86" s="126"/>
      <c r="BNJ86" s="126"/>
      <c r="BNK86" s="126"/>
      <c r="BNL86" s="126"/>
      <c r="BNM86" s="126"/>
      <c r="BNN86" s="126"/>
      <c r="BNO86" s="126"/>
      <c r="BNP86" s="126"/>
      <c r="BNQ86" s="126"/>
      <c r="BNR86" s="126"/>
      <c r="BNS86" s="126"/>
      <c r="BNT86" s="126"/>
      <c r="BNU86" s="126"/>
      <c r="BNV86" s="126"/>
      <c r="BNW86" s="126"/>
      <c r="BNX86" s="126"/>
      <c r="BNY86" s="126"/>
      <c r="BNZ86" s="126"/>
      <c r="BOA86" s="126"/>
      <c r="BOB86" s="126"/>
      <c r="BOC86" s="126"/>
      <c r="BOD86" s="126"/>
      <c r="BOE86" s="126"/>
      <c r="BOF86" s="126"/>
      <c r="BOG86" s="126"/>
      <c r="BOH86" s="126"/>
      <c r="BOI86" s="126"/>
      <c r="BOJ86" s="126"/>
      <c r="BOK86" s="126"/>
      <c r="BOL86" s="126"/>
      <c r="BOM86" s="126"/>
      <c r="BON86" s="126"/>
      <c r="BOO86" s="126"/>
      <c r="BOP86" s="126"/>
      <c r="BOQ86" s="126"/>
      <c r="BOR86" s="126"/>
      <c r="BOS86" s="126"/>
      <c r="BOT86" s="126"/>
      <c r="BOU86" s="126"/>
      <c r="BOV86" s="126"/>
      <c r="BOW86" s="126"/>
      <c r="BOX86" s="126"/>
      <c r="BOY86" s="126"/>
      <c r="BOZ86" s="126"/>
      <c r="BPA86" s="126"/>
      <c r="BPB86" s="126"/>
      <c r="BPC86" s="126"/>
      <c r="BPD86" s="126"/>
      <c r="BPE86" s="126"/>
      <c r="BPF86" s="126"/>
      <c r="BPG86" s="126"/>
      <c r="BPH86" s="126"/>
      <c r="BPI86" s="126"/>
      <c r="BPJ86" s="126"/>
      <c r="BPK86" s="126"/>
      <c r="BPL86" s="126"/>
      <c r="BPM86" s="126"/>
      <c r="BPN86" s="126"/>
      <c r="BPO86" s="126"/>
      <c r="BPP86" s="126"/>
      <c r="BPQ86" s="126"/>
      <c r="BPR86" s="126"/>
      <c r="BPS86" s="126"/>
      <c r="BPT86" s="126"/>
      <c r="BPU86" s="126"/>
      <c r="BPV86" s="126"/>
      <c r="BPW86" s="126"/>
      <c r="BPX86" s="126"/>
      <c r="BPY86" s="126"/>
      <c r="BPZ86" s="126"/>
      <c r="BQA86" s="126"/>
      <c r="BQB86" s="126"/>
      <c r="BQC86" s="126"/>
      <c r="BQD86" s="126"/>
      <c r="BQE86" s="126"/>
      <c r="BQF86" s="126"/>
      <c r="BQG86" s="126"/>
      <c r="BQH86" s="126"/>
      <c r="BQI86" s="126"/>
      <c r="BQJ86" s="126"/>
      <c r="BQK86" s="126"/>
      <c r="BQL86" s="126"/>
      <c r="BQM86" s="126"/>
      <c r="BQN86" s="126"/>
      <c r="BQO86" s="126"/>
      <c r="BQP86" s="126"/>
      <c r="BQQ86" s="126"/>
      <c r="BQR86" s="126"/>
      <c r="BQS86" s="126"/>
      <c r="BQT86" s="126"/>
      <c r="BQU86" s="126"/>
      <c r="BQV86" s="126"/>
      <c r="BQW86" s="126"/>
      <c r="BQX86" s="126"/>
      <c r="BQY86" s="126"/>
      <c r="BQZ86" s="126"/>
      <c r="BRA86" s="126"/>
      <c r="BRB86" s="126"/>
      <c r="BRC86" s="126"/>
      <c r="BRD86" s="126"/>
      <c r="BRE86" s="126"/>
      <c r="BRF86" s="126"/>
      <c r="BRG86" s="126"/>
      <c r="BRH86" s="126"/>
      <c r="BRI86" s="126"/>
      <c r="BRJ86" s="126"/>
      <c r="BRK86" s="126"/>
      <c r="BRL86" s="126"/>
      <c r="BRM86" s="126"/>
      <c r="BRN86" s="126"/>
      <c r="BRO86" s="126"/>
      <c r="BRP86" s="126"/>
      <c r="BRQ86" s="126"/>
      <c r="BRR86" s="126"/>
      <c r="BRS86" s="126"/>
      <c r="BRT86" s="126"/>
      <c r="BRU86" s="126"/>
      <c r="BRV86" s="126"/>
      <c r="BRW86" s="126"/>
      <c r="BRX86" s="126"/>
      <c r="BRY86" s="126"/>
      <c r="BRZ86" s="126"/>
      <c r="BSA86" s="126"/>
      <c r="BSB86" s="126"/>
      <c r="BSC86" s="126"/>
      <c r="BSD86" s="126"/>
      <c r="BSE86" s="126"/>
      <c r="BSF86" s="126"/>
      <c r="BSG86" s="126"/>
      <c r="BSH86" s="126"/>
      <c r="BSI86" s="126"/>
      <c r="BSJ86" s="126"/>
      <c r="BSK86" s="126"/>
      <c r="BSL86" s="126"/>
      <c r="BSM86" s="126"/>
      <c r="BSN86" s="126"/>
      <c r="BSO86" s="126"/>
      <c r="BSP86" s="126"/>
      <c r="BSQ86" s="126"/>
      <c r="BSR86" s="126"/>
      <c r="BSS86" s="126"/>
      <c r="BST86" s="126"/>
      <c r="BSU86" s="126"/>
      <c r="BSV86" s="126"/>
      <c r="BSW86" s="126"/>
      <c r="BSX86" s="126"/>
      <c r="BSY86" s="126"/>
      <c r="BSZ86" s="126"/>
      <c r="BTA86" s="126"/>
      <c r="BTB86" s="126"/>
      <c r="BTC86" s="126"/>
      <c r="BTD86" s="126"/>
      <c r="BTE86" s="126"/>
      <c r="BTF86" s="126"/>
      <c r="BTG86" s="126"/>
      <c r="BTH86" s="126"/>
      <c r="BTI86" s="126"/>
      <c r="BTJ86" s="126"/>
      <c r="BTK86" s="126"/>
      <c r="BTL86" s="126"/>
      <c r="BTM86" s="126"/>
      <c r="BTN86" s="126"/>
      <c r="BTO86" s="126"/>
      <c r="BTP86" s="126"/>
      <c r="BTQ86" s="126"/>
      <c r="BTR86" s="126"/>
      <c r="BTS86" s="126"/>
      <c r="BTT86" s="126"/>
      <c r="BTU86" s="126"/>
      <c r="BTV86" s="126"/>
      <c r="BTW86" s="126"/>
      <c r="BTX86" s="126"/>
      <c r="BTY86" s="126"/>
      <c r="BTZ86" s="126"/>
      <c r="BUA86" s="126"/>
      <c r="BUB86" s="126"/>
      <c r="BUC86" s="126"/>
      <c r="BUD86" s="126"/>
      <c r="BUE86" s="126"/>
      <c r="BUF86" s="126"/>
      <c r="BUG86" s="126"/>
      <c r="BUH86" s="126"/>
      <c r="BUI86" s="126"/>
      <c r="BUJ86" s="126"/>
      <c r="BUK86" s="126"/>
      <c r="BUL86" s="126"/>
      <c r="BUM86" s="126"/>
      <c r="BUN86" s="126"/>
      <c r="BUO86" s="126"/>
      <c r="BUP86" s="126"/>
      <c r="BUQ86" s="126"/>
      <c r="BUR86" s="126"/>
      <c r="BUS86" s="126"/>
      <c r="BUT86" s="126"/>
      <c r="BUU86" s="126"/>
      <c r="BUV86" s="126"/>
      <c r="BUW86" s="126"/>
      <c r="BUX86" s="126"/>
      <c r="BUY86" s="126"/>
      <c r="BUZ86" s="126"/>
      <c r="BVA86" s="126"/>
      <c r="BVB86" s="126"/>
      <c r="BVC86" s="126"/>
      <c r="BVD86" s="126"/>
      <c r="BVE86" s="126"/>
      <c r="BVF86" s="126"/>
      <c r="BVG86" s="126"/>
      <c r="BVH86" s="126"/>
      <c r="BVI86" s="126"/>
      <c r="BVJ86" s="126"/>
      <c r="BVK86" s="126"/>
      <c r="BVL86" s="126"/>
      <c r="BVM86" s="126"/>
      <c r="BVN86" s="126"/>
      <c r="BVO86" s="126"/>
      <c r="BVP86" s="126"/>
      <c r="BVQ86" s="126"/>
      <c r="BVR86" s="126"/>
      <c r="BVS86" s="126"/>
      <c r="BVT86" s="126"/>
      <c r="BVU86" s="126"/>
      <c r="BVV86" s="126"/>
      <c r="BVW86" s="126"/>
      <c r="BVX86" s="126"/>
      <c r="BVY86" s="126"/>
      <c r="BVZ86" s="126"/>
      <c r="BWA86" s="126"/>
      <c r="BWB86" s="126"/>
      <c r="BWC86" s="126"/>
      <c r="BWD86" s="126"/>
      <c r="BWE86" s="126"/>
      <c r="BWF86" s="126"/>
      <c r="BWG86" s="126"/>
      <c r="BWH86" s="126"/>
      <c r="BWI86" s="126"/>
      <c r="BWJ86" s="126"/>
      <c r="BWK86" s="126"/>
      <c r="BWL86" s="126"/>
      <c r="BWM86" s="126"/>
      <c r="BWN86" s="126"/>
      <c r="BWO86" s="126"/>
      <c r="BWP86" s="126"/>
      <c r="BWQ86" s="126"/>
      <c r="BWR86" s="126"/>
      <c r="BWS86" s="126"/>
      <c r="BWT86" s="126"/>
      <c r="BWU86" s="126"/>
      <c r="BWV86" s="126"/>
      <c r="BWW86" s="126"/>
      <c r="BWX86" s="126"/>
      <c r="BWY86" s="126"/>
      <c r="BWZ86" s="126"/>
      <c r="BXA86" s="126"/>
      <c r="BXB86" s="126"/>
      <c r="BXC86" s="126"/>
      <c r="BXD86" s="126"/>
      <c r="BXE86" s="126"/>
      <c r="BXF86" s="126"/>
      <c r="BXG86" s="126"/>
      <c r="BXH86" s="126"/>
      <c r="BXI86" s="126"/>
      <c r="BXJ86" s="126"/>
      <c r="BXK86" s="126"/>
      <c r="BXL86" s="126"/>
      <c r="BXM86" s="126"/>
      <c r="BXN86" s="126"/>
      <c r="BXO86" s="126"/>
      <c r="BXP86" s="126"/>
      <c r="BXQ86" s="126"/>
      <c r="BXR86" s="126"/>
      <c r="BXS86" s="126"/>
      <c r="BXT86" s="126"/>
      <c r="BXU86" s="126"/>
      <c r="BXV86" s="126"/>
      <c r="BXW86" s="126"/>
      <c r="BXX86" s="126"/>
      <c r="BXY86" s="126"/>
      <c r="BXZ86" s="126"/>
      <c r="BYA86" s="126"/>
      <c r="BYB86" s="126"/>
      <c r="BYC86" s="126"/>
      <c r="BYD86" s="126"/>
      <c r="BYE86" s="126"/>
      <c r="BYF86" s="126"/>
      <c r="BYG86" s="126"/>
      <c r="BYH86" s="126"/>
      <c r="BYI86" s="126"/>
      <c r="BYJ86" s="126"/>
      <c r="BYK86" s="126"/>
      <c r="BYL86" s="126"/>
      <c r="BYM86" s="126"/>
      <c r="BYN86" s="126"/>
      <c r="BYO86" s="126"/>
      <c r="BYP86" s="126"/>
      <c r="BYQ86" s="126"/>
      <c r="BYR86" s="126"/>
      <c r="BYS86" s="126"/>
      <c r="BYT86" s="126"/>
      <c r="BYU86" s="126"/>
      <c r="BYV86" s="126"/>
      <c r="BYW86" s="126"/>
      <c r="BYX86" s="126"/>
      <c r="BYY86" s="126"/>
      <c r="BYZ86" s="126"/>
      <c r="BZA86" s="126"/>
      <c r="BZB86" s="126"/>
      <c r="BZC86" s="126"/>
      <c r="BZD86" s="126"/>
      <c r="BZE86" s="126"/>
      <c r="BZF86" s="126"/>
      <c r="BZG86" s="126"/>
      <c r="BZH86" s="126"/>
      <c r="BZI86" s="126"/>
      <c r="BZJ86" s="126"/>
      <c r="BZK86" s="126"/>
      <c r="BZL86" s="126"/>
      <c r="BZM86" s="126"/>
      <c r="BZN86" s="126"/>
      <c r="BZO86" s="126"/>
      <c r="BZP86" s="126"/>
      <c r="BZQ86" s="126"/>
      <c r="BZR86" s="126"/>
      <c r="BZS86" s="126"/>
      <c r="BZT86" s="126"/>
      <c r="BZU86" s="126"/>
      <c r="BZV86" s="126"/>
      <c r="BZW86" s="126"/>
      <c r="BZX86" s="126"/>
      <c r="BZY86" s="126"/>
      <c r="BZZ86" s="126"/>
      <c r="CAA86" s="126"/>
      <c r="CAB86" s="126"/>
      <c r="CAC86" s="126"/>
      <c r="CAD86" s="126"/>
      <c r="CAE86" s="126"/>
      <c r="CAF86" s="126"/>
      <c r="CAG86" s="126"/>
      <c r="CAH86" s="126"/>
      <c r="CAI86" s="126"/>
      <c r="CAJ86" s="126"/>
      <c r="CAK86" s="126"/>
      <c r="CAL86" s="126"/>
      <c r="CAM86" s="126"/>
      <c r="CAN86" s="126"/>
      <c r="CAO86" s="126"/>
      <c r="CAP86" s="126"/>
      <c r="CAQ86" s="126"/>
      <c r="CAR86" s="126"/>
      <c r="CAS86" s="126"/>
      <c r="CAT86" s="126"/>
      <c r="CAU86" s="126"/>
      <c r="CAV86" s="126"/>
      <c r="CAW86" s="126"/>
      <c r="CAX86" s="126"/>
      <c r="CAY86" s="126"/>
      <c r="CAZ86" s="126"/>
      <c r="CBA86" s="126"/>
      <c r="CBB86" s="126"/>
      <c r="CBC86" s="126"/>
      <c r="CBD86" s="126"/>
      <c r="CBE86" s="126"/>
      <c r="CBF86" s="126"/>
      <c r="CBG86" s="126"/>
      <c r="CBH86" s="126"/>
      <c r="CBI86" s="126"/>
      <c r="CBJ86" s="126"/>
      <c r="CBK86" s="126"/>
      <c r="CBL86" s="126"/>
      <c r="CBM86" s="126"/>
      <c r="CBN86" s="126"/>
      <c r="CBO86" s="126"/>
      <c r="CBP86" s="126"/>
      <c r="CBQ86" s="126"/>
      <c r="CBR86" s="126"/>
      <c r="CBS86" s="126"/>
      <c r="CBT86" s="126"/>
      <c r="CBU86" s="126"/>
      <c r="CBV86" s="126"/>
      <c r="CBW86" s="126"/>
      <c r="CBX86" s="126"/>
      <c r="CBY86" s="126"/>
      <c r="CBZ86" s="126"/>
      <c r="CCA86" s="126"/>
      <c r="CCB86" s="126"/>
      <c r="CCC86" s="126"/>
      <c r="CCD86" s="126"/>
      <c r="CCE86" s="126"/>
      <c r="CCF86" s="126"/>
      <c r="CCG86" s="126"/>
      <c r="CCH86" s="126"/>
      <c r="CCI86" s="126"/>
      <c r="CCJ86" s="126"/>
      <c r="CCK86" s="126"/>
      <c r="CCL86" s="126"/>
      <c r="CCM86" s="126"/>
      <c r="CCN86" s="126"/>
      <c r="CCO86" s="126"/>
      <c r="CCP86" s="126"/>
      <c r="CCQ86" s="126"/>
      <c r="CCR86" s="126"/>
      <c r="CCS86" s="126"/>
      <c r="CCT86" s="126"/>
      <c r="CCU86" s="126"/>
      <c r="CCV86" s="126"/>
      <c r="CCW86" s="126"/>
      <c r="CCX86" s="126"/>
      <c r="CCY86" s="126"/>
      <c r="CCZ86" s="126"/>
      <c r="CDA86" s="126"/>
      <c r="CDB86" s="126"/>
      <c r="CDC86" s="126"/>
      <c r="CDD86" s="126"/>
      <c r="CDE86" s="126"/>
      <c r="CDF86" s="126"/>
      <c r="CDG86" s="126"/>
      <c r="CDH86" s="126"/>
      <c r="CDI86" s="126"/>
      <c r="CDJ86" s="126"/>
      <c r="CDK86" s="126"/>
      <c r="CDL86" s="126"/>
      <c r="CDM86" s="126"/>
      <c r="CDN86" s="126"/>
      <c r="CDO86" s="126"/>
      <c r="CDP86" s="126"/>
      <c r="CDQ86" s="126"/>
      <c r="CDR86" s="126"/>
      <c r="CDS86" s="126"/>
      <c r="CDT86" s="126"/>
      <c r="CDU86" s="126"/>
      <c r="CDV86" s="126"/>
      <c r="CDW86" s="126"/>
      <c r="CDX86" s="126"/>
      <c r="CDY86" s="126"/>
      <c r="CDZ86" s="126"/>
      <c r="CEA86" s="126"/>
      <c r="CEB86" s="126"/>
      <c r="CEC86" s="126"/>
      <c r="CED86" s="126"/>
      <c r="CEE86" s="126"/>
      <c r="CEF86" s="126"/>
      <c r="CEG86" s="126"/>
      <c r="CEH86" s="126"/>
      <c r="CEI86" s="126"/>
      <c r="CEJ86" s="126"/>
      <c r="CEK86" s="126"/>
      <c r="CEL86" s="126"/>
      <c r="CEM86" s="126"/>
      <c r="CEN86" s="126"/>
      <c r="CEO86" s="126"/>
      <c r="CEP86" s="126"/>
      <c r="CEQ86" s="126"/>
      <c r="CER86" s="126"/>
      <c r="CES86" s="126"/>
      <c r="CET86" s="126"/>
      <c r="CEU86" s="126"/>
      <c r="CEV86" s="126"/>
      <c r="CEW86" s="126"/>
      <c r="CEX86" s="126"/>
      <c r="CEY86" s="126"/>
      <c r="CEZ86" s="126"/>
      <c r="CFA86" s="126"/>
      <c r="CFB86" s="126"/>
      <c r="CFC86" s="126"/>
      <c r="CFD86" s="126"/>
      <c r="CFE86" s="126"/>
      <c r="CFF86" s="126"/>
      <c r="CFG86" s="126"/>
      <c r="CFH86" s="126"/>
      <c r="CFI86" s="126"/>
      <c r="CFJ86" s="126"/>
      <c r="CFK86" s="126"/>
      <c r="CFL86" s="126"/>
      <c r="CFM86" s="126"/>
      <c r="CFN86" s="126"/>
      <c r="CFO86" s="126"/>
      <c r="CFP86" s="126"/>
      <c r="CFQ86" s="126"/>
      <c r="CFR86" s="126"/>
      <c r="CFS86" s="126"/>
      <c r="CFT86" s="126"/>
      <c r="CFU86" s="126"/>
      <c r="CFV86" s="126"/>
      <c r="CFW86" s="126"/>
      <c r="CFX86" s="126"/>
      <c r="CFY86" s="126"/>
      <c r="CFZ86" s="126"/>
      <c r="CGA86" s="126"/>
      <c r="CGB86" s="126"/>
      <c r="CGC86" s="126"/>
      <c r="CGD86" s="126"/>
      <c r="CGE86" s="126"/>
      <c r="CGF86" s="126"/>
      <c r="CGG86" s="126"/>
      <c r="CGH86" s="126"/>
      <c r="CGI86" s="126"/>
      <c r="CGJ86" s="126"/>
      <c r="CGK86" s="126"/>
      <c r="CGL86" s="126"/>
      <c r="CGM86" s="126"/>
      <c r="CGN86" s="126"/>
      <c r="CGO86" s="126"/>
      <c r="CGP86" s="126"/>
      <c r="CGQ86" s="126"/>
      <c r="CGR86" s="126"/>
      <c r="CGS86" s="126"/>
      <c r="CGT86" s="126"/>
      <c r="CGU86" s="126"/>
      <c r="CGV86" s="126"/>
      <c r="CGW86" s="126"/>
      <c r="CGX86" s="126"/>
      <c r="CGY86" s="126"/>
      <c r="CGZ86" s="126"/>
      <c r="CHA86" s="126"/>
      <c r="CHB86" s="126"/>
      <c r="CHC86" s="126"/>
      <c r="CHD86" s="126"/>
      <c r="CHE86" s="126"/>
      <c r="CHF86" s="126"/>
      <c r="CHG86" s="126"/>
      <c r="CHH86" s="126"/>
      <c r="CHI86" s="126"/>
      <c r="CHJ86" s="126"/>
      <c r="CHK86" s="126"/>
      <c r="CHL86" s="126"/>
      <c r="CHM86" s="126"/>
      <c r="CHN86" s="126"/>
      <c r="CHO86" s="126"/>
      <c r="CHP86" s="126"/>
      <c r="CHQ86" s="126"/>
      <c r="CHR86" s="126"/>
      <c r="CHS86" s="126"/>
      <c r="CHT86" s="126"/>
      <c r="CHU86" s="126"/>
      <c r="CHV86" s="126"/>
      <c r="CHW86" s="126"/>
      <c r="CHX86" s="126"/>
      <c r="CHY86" s="126"/>
      <c r="CHZ86" s="126"/>
      <c r="CIA86" s="126"/>
      <c r="CIB86" s="126"/>
      <c r="CIC86" s="126"/>
      <c r="CID86" s="126"/>
      <c r="CIE86" s="126"/>
      <c r="CIF86" s="126"/>
      <c r="CIG86" s="126"/>
      <c r="CIH86" s="126"/>
      <c r="CII86" s="126"/>
      <c r="CIJ86" s="126"/>
      <c r="CIK86" s="126"/>
      <c r="CIL86" s="126"/>
      <c r="CIM86" s="126"/>
      <c r="CIN86" s="126"/>
      <c r="CIO86" s="126"/>
      <c r="CIP86" s="126"/>
      <c r="CIQ86" s="126"/>
      <c r="CIR86" s="126"/>
      <c r="CIS86" s="126"/>
      <c r="CIT86" s="126"/>
      <c r="CIU86" s="126"/>
      <c r="CIV86" s="126"/>
      <c r="CIW86" s="126"/>
      <c r="CIX86" s="126"/>
      <c r="CIY86" s="126"/>
      <c r="CIZ86" s="126"/>
      <c r="CJA86" s="126"/>
      <c r="CJB86" s="126"/>
      <c r="CJC86" s="126"/>
      <c r="CJD86" s="126"/>
      <c r="CJE86" s="126"/>
      <c r="CJF86" s="126"/>
      <c r="CJG86" s="126"/>
      <c r="CJH86" s="126"/>
      <c r="CJI86" s="126"/>
      <c r="CJJ86" s="126"/>
      <c r="CJK86" s="126"/>
      <c r="CJL86" s="126"/>
      <c r="CJM86" s="126"/>
      <c r="CJN86" s="126"/>
      <c r="CJO86" s="126"/>
      <c r="CJP86" s="126"/>
      <c r="CJQ86" s="126"/>
      <c r="CJR86" s="126"/>
      <c r="CJS86" s="126"/>
      <c r="CJT86" s="126"/>
      <c r="CJU86" s="126"/>
      <c r="CJV86" s="126"/>
      <c r="CJW86" s="126"/>
      <c r="CJX86" s="126"/>
      <c r="CJY86" s="126"/>
      <c r="CJZ86" s="126"/>
      <c r="CKA86" s="126"/>
      <c r="CKB86" s="126"/>
      <c r="CKC86" s="126"/>
      <c r="CKD86" s="126"/>
      <c r="CKE86" s="126"/>
      <c r="CKF86" s="126"/>
      <c r="CKG86" s="126"/>
      <c r="CKH86" s="126"/>
      <c r="CKI86" s="126"/>
      <c r="CKJ86" s="126"/>
      <c r="CKK86" s="126"/>
      <c r="CKL86" s="126"/>
      <c r="CKM86" s="126"/>
      <c r="CKN86" s="126"/>
      <c r="CKO86" s="126"/>
      <c r="CKP86" s="126"/>
      <c r="CKQ86" s="126"/>
      <c r="CKR86" s="126"/>
      <c r="CKS86" s="126"/>
      <c r="CKT86" s="126"/>
      <c r="CKU86" s="126"/>
      <c r="CKV86" s="126"/>
      <c r="CKW86" s="126"/>
      <c r="CKX86" s="126"/>
      <c r="CKY86" s="126"/>
      <c r="CKZ86" s="126"/>
      <c r="CLA86" s="126"/>
      <c r="CLB86" s="126"/>
      <c r="CLC86" s="126"/>
      <c r="CLD86" s="126"/>
      <c r="CLE86" s="126"/>
      <c r="CLF86" s="126"/>
      <c r="CLG86" s="126"/>
      <c r="CLH86" s="126"/>
      <c r="CLI86" s="126"/>
      <c r="CLJ86" s="126"/>
      <c r="CLK86" s="126"/>
      <c r="CLL86" s="126"/>
      <c r="CLM86" s="126"/>
      <c r="CLN86" s="126"/>
      <c r="CLO86" s="126"/>
      <c r="CLP86" s="126"/>
      <c r="CLQ86" s="126"/>
      <c r="CLR86" s="126"/>
      <c r="CLS86" s="126"/>
      <c r="CLT86" s="126"/>
      <c r="CLU86" s="126"/>
      <c r="CLV86" s="126"/>
      <c r="CLW86" s="126"/>
      <c r="CLX86" s="126"/>
      <c r="CLY86" s="126"/>
      <c r="CLZ86" s="126"/>
      <c r="CMA86" s="126"/>
      <c r="CMB86" s="126"/>
      <c r="CMC86" s="126"/>
      <c r="CMD86" s="126"/>
      <c r="CME86" s="126"/>
      <c r="CMF86" s="126"/>
      <c r="CMG86" s="126"/>
      <c r="CMH86" s="126"/>
      <c r="CMI86" s="126"/>
      <c r="CMJ86" s="126"/>
      <c r="CMK86" s="126"/>
      <c r="CML86" s="126"/>
      <c r="CMM86" s="126"/>
      <c r="CMN86" s="126"/>
      <c r="CMO86" s="126"/>
      <c r="CMP86" s="126"/>
      <c r="CMQ86" s="126"/>
      <c r="CMR86" s="126"/>
      <c r="CMS86" s="126"/>
      <c r="CMT86" s="126"/>
      <c r="CMU86" s="126"/>
      <c r="CMV86" s="126"/>
      <c r="CMW86" s="126"/>
      <c r="CMX86" s="126"/>
      <c r="CMY86" s="126"/>
      <c r="CMZ86" s="126"/>
      <c r="CNA86" s="126"/>
      <c r="CNB86" s="126"/>
      <c r="CNC86" s="126"/>
      <c r="CND86" s="126"/>
      <c r="CNE86" s="126"/>
      <c r="CNF86" s="126"/>
      <c r="CNG86" s="126"/>
      <c r="CNH86" s="126"/>
      <c r="CNI86" s="126"/>
      <c r="CNJ86" s="126"/>
      <c r="CNK86" s="126"/>
      <c r="CNL86" s="126"/>
      <c r="CNM86" s="126"/>
      <c r="CNN86" s="126"/>
      <c r="CNO86" s="126"/>
      <c r="CNP86" s="126"/>
      <c r="CNQ86" s="126"/>
      <c r="CNR86" s="126"/>
      <c r="CNS86" s="126"/>
      <c r="CNT86" s="126"/>
      <c r="CNU86" s="126"/>
      <c r="CNV86" s="126"/>
      <c r="CNW86" s="126"/>
      <c r="CNX86" s="126"/>
      <c r="CNY86" s="126"/>
      <c r="CNZ86" s="126"/>
      <c r="COA86" s="126"/>
      <c r="COB86" s="126"/>
      <c r="COC86" s="126"/>
      <c r="COD86" s="126"/>
      <c r="COE86" s="126"/>
      <c r="COF86" s="126"/>
      <c r="COG86" s="126"/>
      <c r="COH86" s="126"/>
      <c r="COI86" s="126"/>
      <c r="COJ86" s="126"/>
      <c r="COK86" s="126"/>
      <c r="COL86" s="126"/>
      <c r="COM86" s="126"/>
      <c r="CON86" s="126"/>
      <c r="COO86" s="126"/>
      <c r="COP86" s="126"/>
      <c r="COQ86" s="126"/>
      <c r="COR86" s="126"/>
      <c r="COS86" s="126"/>
      <c r="COT86" s="126"/>
      <c r="COU86" s="126"/>
      <c r="COV86" s="126"/>
      <c r="COW86" s="126"/>
      <c r="COX86" s="126"/>
      <c r="COY86" s="126"/>
      <c r="COZ86" s="126"/>
      <c r="CPA86" s="126"/>
      <c r="CPB86" s="126"/>
      <c r="CPC86" s="126"/>
      <c r="CPD86" s="126"/>
      <c r="CPE86" s="126"/>
      <c r="CPF86" s="126"/>
      <c r="CPG86" s="126"/>
      <c r="CPH86" s="126"/>
      <c r="CPI86" s="126"/>
      <c r="CPJ86" s="126"/>
      <c r="CPK86" s="126"/>
      <c r="CPL86" s="126"/>
      <c r="CPM86" s="126"/>
      <c r="CPN86" s="126"/>
      <c r="CPO86" s="126"/>
      <c r="CPP86" s="126"/>
      <c r="CPQ86" s="126"/>
      <c r="CPR86" s="126"/>
      <c r="CPS86" s="126"/>
      <c r="CPT86" s="126"/>
      <c r="CPU86" s="126"/>
      <c r="CPV86" s="126"/>
      <c r="CPW86" s="126"/>
      <c r="CPX86" s="126"/>
      <c r="CPY86" s="126"/>
      <c r="CPZ86" s="126"/>
      <c r="CQA86" s="126"/>
      <c r="CQB86" s="126"/>
      <c r="CQC86" s="126"/>
      <c r="CQD86" s="126"/>
      <c r="CQE86" s="126"/>
      <c r="CQF86" s="126"/>
      <c r="CQG86" s="126"/>
      <c r="CQH86" s="126"/>
      <c r="CQI86" s="126"/>
      <c r="CQJ86" s="126"/>
      <c r="CQK86" s="126"/>
      <c r="CQL86" s="126"/>
      <c r="CQM86" s="126"/>
      <c r="CQN86" s="126"/>
      <c r="CQO86" s="126"/>
      <c r="CQP86" s="126"/>
      <c r="CQQ86" s="126"/>
      <c r="CQR86" s="126"/>
      <c r="CQS86" s="126"/>
      <c r="CQT86" s="126"/>
      <c r="CQU86" s="126"/>
      <c r="CQV86" s="126"/>
      <c r="CQW86" s="126"/>
      <c r="CQX86" s="126"/>
      <c r="CQY86" s="126"/>
      <c r="CQZ86" s="126"/>
      <c r="CRA86" s="126"/>
      <c r="CRB86" s="126"/>
      <c r="CRC86" s="126"/>
      <c r="CRD86" s="126"/>
      <c r="CRE86" s="126"/>
      <c r="CRF86" s="126"/>
      <c r="CRG86" s="126"/>
      <c r="CRH86" s="126"/>
      <c r="CRI86" s="126"/>
      <c r="CRJ86" s="126"/>
      <c r="CRK86" s="126"/>
      <c r="CRL86" s="126"/>
      <c r="CRM86" s="126"/>
      <c r="CRN86" s="126"/>
      <c r="CRO86" s="126"/>
      <c r="CRP86" s="126"/>
      <c r="CRQ86" s="126"/>
      <c r="CRR86" s="126"/>
      <c r="CRS86" s="126"/>
      <c r="CRT86" s="126"/>
      <c r="CRU86" s="126"/>
      <c r="CRV86" s="126"/>
      <c r="CRW86" s="126"/>
      <c r="CRX86" s="126"/>
      <c r="CRY86" s="126"/>
      <c r="CRZ86" s="126"/>
      <c r="CSA86" s="126"/>
      <c r="CSB86" s="126"/>
      <c r="CSC86" s="126"/>
      <c r="CSD86" s="126"/>
      <c r="CSE86" s="126"/>
      <c r="CSF86" s="126"/>
      <c r="CSG86" s="126"/>
      <c r="CSH86" s="126"/>
      <c r="CSI86" s="126"/>
      <c r="CSJ86" s="126"/>
      <c r="CSK86" s="126"/>
      <c r="CSL86" s="126"/>
      <c r="CSM86" s="126"/>
      <c r="CSN86" s="126"/>
      <c r="CSO86" s="126"/>
      <c r="CSP86" s="126"/>
      <c r="CSQ86" s="126"/>
      <c r="CSR86" s="126"/>
      <c r="CSS86" s="126"/>
      <c r="CST86" s="126"/>
      <c r="CSU86" s="126"/>
      <c r="CSV86" s="126"/>
      <c r="CSW86" s="126"/>
      <c r="CSX86" s="126"/>
      <c r="CSY86" s="126"/>
      <c r="CSZ86" s="126"/>
      <c r="CTA86" s="126"/>
      <c r="CTB86" s="126"/>
      <c r="CTC86" s="126"/>
      <c r="CTD86" s="126"/>
      <c r="CTE86" s="126"/>
      <c r="CTF86" s="126"/>
      <c r="CTG86" s="126"/>
      <c r="CTH86" s="126"/>
      <c r="CTI86" s="126"/>
      <c r="CTJ86" s="126"/>
      <c r="CTK86" s="126"/>
      <c r="CTL86" s="126"/>
      <c r="CTM86" s="126"/>
      <c r="CTN86" s="126"/>
      <c r="CTO86" s="126"/>
      <c r="CTP86" s="126"/>
      <c r="CTQ86" s="126"/>
      <c r="CTR86" s="126"/>
      <c r="CTS86" s="126"/>
      <c r="CTT86" s="126"/>
      <c r="CTU86" s="126"/>
      <c r="CTV86" s="126"/>
      <c r="CTW86" s="126"/>
      <c r="CTX86" s="126"/>
      <c r="CTY86" s="126"/>
      <c r="CTZ86" s="126"/>
      <c r="CUA86" s="126"/>
      <c r="CUB86" s="126"/>
      <c r="CUC86" s="126"/>
      <c r="CUD86" s="126"/>
      <c r="CUE86" s="126"/>
      <c r="CUF86" s="126"/>
      <c r="CUG86" s="126"/>
      <c r="CUH86" s="126"/>
      <c r="CUI86" s="126"/>
      <c r="CUJ86" s="126"/>
      <c r="CUK86" s="126"/>
      <c r="CUL86" s="126"/>
      <c r="CUM86" s="126"/>
      <c r="CUN86" s="126"/>
      <c r="CUO86" s="126"/>
      <c r="CUP86" s="126"/>
      <c r="CUQ86" s="126"/>
      <c r="CUR86" s="126"/>
      <c r="CUS86" s="126"/>
      <c r="CUT86" s="126"/>
      <c r="CUU86" s="126"/>
      <c r="CUV86" s="126"/>
      <c r="CUW86" s="126"/>
      <c r="CUX86" s="126"/>
      <c r="CUY86" s="126"/>
      <c r="CUZ86" s="126"/>
      <c r="CVA86" s="126"/>
      <c r="CVB86" s="126"/>
      <c r="CVC86" s="126"/>
      <c r="CVD86" s="126"/>
      <c r="CVE86" s="126"/>
      <c r="CVF86" s="126"/>
      <c r="CVG86" s="126"/>
      <c r="CVH86" s="126"/>
      <c r="CVI86" s="126"/>
      <c r="CVJ86" s="126"/>
      <c r="CVK86" s="126"/>
      <c r="CVL86" s="126"/>
      <c r="CVM86" s="126"/>
      <c r="CVN86" s="126"/>
      <c r="CVO86" s="126"/>
      <c r="CVP86" s="126"/>
      <c r="CVQ86" s="126"/>
      <c r="CVR86" s="126"/>
      <c r="CVS86" s="126"/>
      <c r="CVT86" s="126"/>
      <c r="CVU86" s="126"/>
      <c r="CVV86" s="126"/>
      <c r="CVW86" s="126"/>
      <c r="CVX86" s="126"/>
      <c r="CVY86" s="126"/>
      <c r="CVZ86" s="126"/>
      <c r="CWA86" s="126"/>
      <c r="CWB86" s="126"/>
      <c r="CWC86" s="126"/>
      <c r="CWD86" s="126"/>
      <c r="CWE86" s="126"/>
      <c r="CWF86" s="126"/>
      <c r="CWG86" s="126"/>
      <c r="CWH86" s="126"/>
      <c r="CWI86" s="126"/>
      <c r="CWJ86" s="126"/>
      <c r="CWK86" s="126"/>
      <c r="CWL86" s="126"/>
      <c r="CWM86" s="126"/>
      <c r="CWN86" s="126"/>
      <c r="CWO86" s="126"/>
      <c r="CWP86" s="126"/>
      <c r="CWQ86" s="126"/>
      <c r="CWR86" s="126"/>
      <c r="CWS86" s="126"/>
      <c r="CWT86" s="126"/>
      <c r="CWU86" s="126"/>
      <c r="CWV86" s="126"/>
      <c r="CWW86" s="126"/>
      <c r="CWX86" s="126"/>
      <c r="CWY86" s="126"/>
      <c r="CWZ86" s="126"/>
      <c r="CXA86" s="126"/>
      <c r="CXB86" s="126"/>
      <c r="CXC86" s="126"/>
      <c r="CXD86" s="126"/>
      <c r="CXE86" s="126"/>
      <c r="CXF86" s="126"/>
      <c r="CXG86" s="126"/>
      <c r="CXH86" s="126"/>
      <c r="CXI86" s="126"/>
      <c r="CXJ86" s="126"/>
      <c r="CXK86" s="126"/>
      <c r="CXL86" s="126"/>
      <c r="CXM86" s="126"/>
      <c r="CXN86" s="126"/>
      <c r="CXO86" s="126"/>
      <c r="CXP86" s="126"/>
      <c r="CXQ86" s="126"/>
      <c r="CXR86" s="126"/>
      <c r="CXS86" s="126"/>
      <c r="CXT86" s="126"/>
      <c r="CXU86" s="126"/>
      <c r="CXV86" s="126"/>
      <c r="CXW86" s="126"/>
      <c r="CXX86" s="126"/>
      <c r="CXY86" s="126"/>
      <c r="CXZ86" s="126"/>
      <c r="CYA86" s="126"/>
      <c r="CYB86" s="126"/>
      <c r="CYC86" s="126"/>
      <c r="CYD86" s="126"/>
      <c r="CYE86" s="126"/>
      <c r="CYF86" s="126"/>
      <c r="CYG86" s="126"/>
      <c r="CYH86" s="126"/>
      <c r="CYI86" s="126"/>
      <c r="CYJ86" s="126"/>
      <c r="CYK86" s="126"/>
      <c r="CYL86" s="126"/>
      <c r="CYM86" s="126"/>
      <c r="CYN86" s="126"/>
      <c r="CYO86" s="126"/>
      <c r="CYP86" s="126"/>
      <c r="CYQ86" s="126"/>
      <c r="CYR86" s="126"/>
      <c r="CYS86" s="126"/>
      <c r="CYT86" s="126"/>
      <c r="CYU86" s="126"/>
      <c r="CYV86" s="126"/>
      <c r="CYW86" s="126"/>
      <c r="CYX86" s="126"/>
      <c r="CYY86" s="126"/>
      <c r="CYZ86" s="126"/>
      <c r="CZA86" s="126"/>
      <c r="CZB86" s="126"/>
      <c r="CZC86" s="126"/>
      <c r="CZD86" s="126"/>
      <c r="CZE86" s="126"/>
      <c r="CZF86" s="126"/>
      <c r="CZG86" s="126"/>
      <c r="CZH86" s="126"/>
      <c r="CZI86" s="126"/>
      <c r="CZJ86" s="126"/>
      <c r="CZK86" s="126"/>
      <c r="CZL86" s="126"/>
      <c r="CZM86" s="126"/>
      <c r="CZN86" s="126"/>
      <c r="CZO86" s="126"/>
      <c r="CZP86" s="126"/>
      <c r="CZQ86" s="126"/>
      <c r="CZR86" s="126"/>
      <c r="CZS86" s="126"/>
      <c r="CZT86" s="126"/>
      <c r="CZU86" s="126"/>
      <c r="CZV86" s="126"/>
      <c r="CZW86" s="126"/>
      <c r="CZX86" s="126"/>
      <c r="CZY86" s="126"/>
      <c r="CZZ86" s="126"/>
      <c r="DAA86" s="126"/>
      <c r="DAB86" s="126"/>
      <c r="DAC86" s="126"/>
      <c r="DAD86" s="126"/>
      <c r="DAE86" s="126"/>
      <c r="DAF86" s="126"/>
      <c r="DAG86" s="126"/>
      <c r="DAH86" s="126"/>
      <c r="DAI86" s="126"/>
      <c r="DAJ86" s="126"/>
      <c r="DAK86" s="126"/>
      <c r="DAL86" s="126"/>
      <c r="DAM86" s="126"/>
      <c r="DAN86" s="126"/>
      <c r="DAO86" s="126"/>
      <c r="DAP86" s="126"/>
      <c r="DAQ86" s="126"/>
      <c r="DAR86" s="126"/>
      <c r="DAS86" s="126"/>
      <c r="DAT86" s="126"/>
      <c r="DAU86" s="126"/>
      <c r="DAV86" s="126"/>
      <c r="DAW86" s="126"/>
      <c r="DAX86" s="126"/>
      <c r="DAY86" s="126"/>
      <c r="DAZ86" s="126"/>
      <c r="DBA86" s="126"/>
      <c r="DBB86" s="126"/>
      <c r="DBC86" s="126"/>
      <c r="DBD86" s="126"/>
      <c r="DBE86" s="126"/>
      <c r="DBF86" s="126"/>
      <c r="DBG86" s="126"/>
      <c r="DBH86" s="126"/>
      <c r="DBI86" s="126"/>
      <c r="DBJ86" s="126"/>
      <c r="DBK86" s="126"/>
      <c r="DBL86" s="126"/>
      <c r="DBM86" s="126"/>
      <c r="DBN86" s="126"/>
      <c r="DBO86" s="126"/>
      <c r="DBP86" s="126"/>
      <c r="DBQ86" s="126"/>
      <c r="DBR86" s="126"/>
      <c r="DBS86" s="126"/>
      <c r="DBT86" s="126"/>
      <c r="DBU86" s="126"/>
      <c r="DBV86" s="126"/>
      <c r="DBW86" s="126"/>
      <c r="DBX86" s="126"/>
      <c r="DBY86" s="126"/>
      <c r="DBZ86" s="126"/>
      <c r="DCA86" s="126"/>
      <c r="DCB86" s="126"/>
      <c r="DCC86" s="126"/>
      <c r="DCD86" s="126"/>
      <c r="DCE86" s="126"/>
      <c r="DCF86" s="126"/>
      <c r="DCG86" s="126"/>
      <c r="DCH86" s="126"/>
      <c r="DCI86" s="126"/>
      <c r="DCJ86" s="126"/>
      <c r="DCK86" s="126"/>
      <c r="DCL86" s="126"/>
      <c r="DCM86" s="126"/>
      <c r="DCN86" s="126"/>
      <c r="DCO86" s="126"/>
      <c r="DCP86" s="126"/>
      <c r="DCQ86" s="126"/>
      <c r="DCR86" s="126"/>
      <c r="DCS86" s="126"/>
      <c r="DCT86" s="126"/>
      <c r="DCU86" s="126"/>
      <c r="DCV86" s="126"/>
      <c r="DCW86" s="126"/>
      <c r="DCX86" s="126"/>
      <c r="DCY86" s="126"/>
      <c r="DCZ86" s="126"/>
      <c r="DDA86" s="126"/>
      <c r="DDB86" s="126"/>
      <c r="DDC86" s="126"/>
      <c r="DDD86" s="126"/>
      <c r="DDE86" s="126"/>
      <c r="DDF86" s="126"/>
      <c r="DDG86" s="126"/>
      <c r="DDH86" s="126"/>
      <c r="DDI86" s="126"/>
      <c r="DDJ86" s="126"/>
      <c r="DDK86" s="126"/>
      <c r="DDL86" s="126"/>
      <c r="DDM86" s="126"/>
      <c r="DDN86" s="126"/>
      <c r="DDO86" s="126"/>
      <c r="DDP86" s="126"/>
      <c r="DDQ86" s="126"/>
      <c r="DDR86" s="126"/>
      <c r="DDS86" s="126"/>
      <c r="DDT86" s="126"/>
      <c r="DDU86" s="126"/>
      <c r="DDV86" s="126"/>
      <c r="DDW86" s="126"/>
      <c r="DDX86" s="126"/>
      <c r="DDY86" s="126"/>
      <c r="DDZ86" s="126"/>
      <c r="DEA86" s="126"/>
      <c r="DEB86" s="126"/>
      <c r="DEC86" s="126"/>
      <c r="DED86" s="126"/>
      <c r="DEE86" s="126"/>
      <c r="DEF86" s="126"/>
      <c r="DEG86" s="126"/>
      <c r="DEH86" s="126"/>
      <c r="DEI86" s="126"/>
      <c r="DEJ86" s="126"/>
      <c r="DEK86" s="126"/>
      <c r="DEL86" s="126"/>
      <c r="DEM86" s="126"/>
      <c r="DEN86" s="126"/>
      <c r="DEO86" s="126"/>
      <c r="DEP86" s="126"/>
      <c r="DEQ86" s="126"/>
      <c r="DER86" s="126"/>
      <c r="DES86" s="126"/>
      <c r="DET86" s="126"/>
      <c r="DEU86" s="126"/>
      <c r="DEV86" s="126"/>
      <c r="DEW86" s="126"/>
      <c r="DEX86" s="126"/>
      <c r="DEY86" s="126"/>
      <c r="DEZ86" s="126"/>
      <c r="DFA86" s="126"/>
      <c r="DFB86" s="126"/>
      <c r="DFC86" s="126"/>
      <c r="DFD86" s="126"/>
      <c r="DFE86" s="126"/>
      <c r="DFF86" s="126"/>
      <c r="DFG86" s="126"/>
      <c r="DFH86" s="126"/>
      <c r="DFI86" s="126"/>
      <c r="DFJ86" s="126"/>
      <c r="DFK86" s="126"/>
      <c r="DFL86" s="126"/>
      <c r="DFM86" s="126"/>
      <c r="DFN86" s="126"/>
      <c r="DFO86" s="126"/>
      <c r="DFP86" s="126"/>
      <c r="DFQ86" s="126"/>
      <c r="DFR86" s="126"/>
      <c r="DFS86" s="126"/>
      <c r="DFT86" s="126"/>
      <c r="DFU86" s="126"/>
      <c r="DFV86" s="126"/>
      <c r="DFW86" s="126"/>
      <c r="DFX86" s="126"/>
      <c r="DFY86" s="126"/>
      <c r="DFZ86" s="126"/>
      <c r="DGA86" s="126"/>
      <c r="DGB86" s="126"/>
      <c r="DGC86" s="126"/>
      <c r="DGD86" s="126"/>
      <c r="DGE86" s="126"/>
      <c r="DGF86" s="126"/>
      <c r="DGG86" s="126"/>
      <c r="DGH86" s="126"/>
      <c r="DGI86" s="126"/>
      <c r="DGJ86" s="126"/>
      <c r="DGK86" s="126"/>
      <c r="DGL86" s="126"/>
      <c r="DGM86" s="126"/>
      <c r="DGN86" s="126"/>
      <c r="DGO86" s="126"/>
      <c r="DGP86" s="126"/>
      <c r="DGQ86" s="126"/>
      <c r="DGR86" s="126"/>
      <c r="DGS86" s="126"/>
      <c r="DGT86" s="126"/>
      <c r="DGU86" s="126"/>
      <c r="DGV86" s="126"/>
      <c r="DGW86" s="126"/>
      <c r="DGX86" s="126"/>
      <c r="DGY86" s="126"/>
      <c r="DGZ86" s="126"/>
      <c r="DHA86" s="126"/>
      <c r="DHB86" s="126"/>
      <c r="DHC86" s="126"/>
      <c r="DHD86" s="126"/>
      <c r="DHE86" s="126"/>
      <c r="DHF86" s="126"/>
      <c r="DHG86" s="126"/>
      <c r="DHH86" s="126"/>
      <c r="DHI86" s="126"/>
      <c r="DHJ86" s="126"/>
      <c r="DHK86" s="126"/>
      <c r="DHL86" s="126"/>
      <c r="DHM86" s="126"/>
      <c r="DHN86" s="126"/>
      <c r="DHO86" s="126"/>
      <c r="DHP86" s="126"/>
      <c r="DHQ86" s="126"/>
      <c r="DHR86" s="126"/>
      <c r="DHS86" s="126"/>
      <c r="DHT86" s="126"/>
      <c r="DHU86" s="126"/>
      <c r="DHV86" s="126"/>
      <c r="DHW86" s="126"/>
      <c r="DHX86" s="126"/>
      <c r="DHY86" s="126"/>
      <c r="DHZ86" s="126"/>
      <c r="DIA86" s="126"/>
      <c r="DIB86" s="126"/>
      <c r="DIC86" s="126"/>
      <c r="DID86" s="126"/>
      <c r="DIE86" s="126"/>
      <c r="DIF86" s="126"/>
      <c r="DIG86" s="126"/>
      <c r="DIH86" s="126"/>
      <c r="DII86" s="126"/>
      <c r="DIJ86" s="126"/>
      <c r="DIK86" s="126"/>
      <c r="DIL86" s="126"/>
      <c r="DIM86" s="126"/>
      <c r="DIN86" s="126"/>
      <c r="DIO86" s="126"/>
      <c r="DIP86" s="126"/>
      <c r="DIQ86" s="126"/>
      <c r="DIR86" s="126"/>
      <c r="DIS86" s="126"/>
      <c r="DIT86" s="126"/>
      <c r="DIU86" s="126"/>
      <c r="DIV86" s="126"/>
      <c r="DIW86" s="126"/>
      <c r="DIX86" s="126"/>
      <c r="DIY86" s="126"/>
      <c r="DIZ86" s="126"/>
      <c r="DJA86" s="126"/>
      <c r="DJB86" s="126"/>
      <c r="DJC86" s="126"/>
      <c r="DJD86" s="126"/>
      <c r="DJE86" s="126"/>
      <c r="DJF86" s="126"/>
      <c r="DJG86" s="126"/>
      <c r="DJH86" s="126"/>
      <c r="DJI86" s="126"/>
      <c r="DJJ86" s="126"/>
      <c r="DJK86" s="126"/>
      <c r="DJL86" s="126"/>
      <c r="DJM86" s="126"/>
      <c r="DJN86" s="126"/>
      <c r="DJO86" s="126"/>
      <c r="DJP86" s="126"/>
      <c r="DJQ86" s="126"/>
      <c r="DJR86" s="126"/>
      <c r="DJS86" s="126"/>
      <c r="DJT86" s="126"/>
      <c r="DJU86" s="126"/>
      <c r="DJV86" s="126"/>
      <c r="DJW86" s="126"/>
      <c r="DJX86" s="126"/>
      <c r="DJY86" s="126"/>
      <c r="DJZ86" s="126"/>
      <c r="DKA86" s="126"/>
      <c r="DKB86" s="126"/>
      <c r="DKC86" s="126"/>
      <c r="DKD86" s="126"/>
      <c r="DKE86" s="126"/>
      <c r="DKF86" s="126"/>
      <c r="DKG86" s="126"/>
      <c r="DKH86" s="126"/>
      <c r="DKI86" s="126"/>
      <c r="DKJ86" s="126"/>
      <c r="DKK86" s="126"/>
      <c r="DKL86" s="126"/>
      <c r="DKM86" s="126"/>
      <c r="DKN86" s="126"/>
      <c r="DKO86" s="126"/>
      <c r="DKP86" s="126"/>
      <c r="DKQ86" s="126"/>
      <c r="DKR86" s="126"/>
      <c r="DKS86" s="126"/>
      <c r="DKT86" s="126"/>
      <c r="DKU86" s="126"/>
      <c r="DKV86" s="126"/>
      <c r="DKW86" s="126"/>
      <c r="DKX86" s="126"/>
      <c r="DKY86" s="126"/>
      <c r="DKZ86" s="126"/>
      <c r="DLA86" s="126"/>
      <c r="DLB86" s="126"/>
      <c r="DLC86" s="126"/>
      <c r="DLD86" s="126"/>
      <c r="DLE86" s="126"/>
      <c r="DLF86" s="126"/>
      <c r="DLG86" s="126"/>
      <c r="DLH86" s="126"/>
      <c r="DLI86" s="126"/>
      <c r="DLJ86" s="126"/>
      <c r="DLK86" s="126"/>
      <c r="DLL86" s="126"/>
      <c r="DLM86" s="126"/>
      <c r="DLN86" s="126"/>
      <c r="DLO86" s="126"/>
      <c r="DLP86" s="126"/>
      <c r="DLQ86" s="126"/>
      <c r="DLR86" s="126"/>
      <c r="DLS86" s="126"/>
      <c r="DLT86" s="126"/>
      <c r="DLU86" s="126"/>
      <c r="DLV86" s="126"/>
      <c r="DLW86" s="126"/>
      <c r="DLX86" s="126"/>
      <c r="DLY86" s="126"/>
      <c r="DLZ86" s="126"/>
      <c r="DMA86" s="126"/>
      <c r="DMB86" s="126"/>
      <c r="DMC86" s="126"/>
      <c r="DMD86" s="126"/>
      <c r="DME86" s="126"/>
      <c r="DMF86" s="126"/>
      <c r="DMG86" s="126"/>
      <c r="DMH86" s="126"/>
      <c r="DMI86" s="126"/>
      <c r="DMJ86" s="126"/>
      <c r="DMK86" s="126"/>
      <c r="DML86" s="126"/>
      <c r="DMM86" s="126"/>
      <c r="DMN86" s="126"/>
      <c r="DMO86" s="126"/>
      <c r="DMP86" s="126"/>
      <c r="DMQ86" s="126"/>
      <c r="DMR86" s="126"/>
      <c r="DMS86" s="126"/>
      <c r="DMT86" s="126"/>
      <c r="DMU86" s="126"/>
      <c r="DMV86" s="126"/>
      <c r="DMW86" s="126"/>
      <c r="DMX86" s="126"/>
      <c r="DMY86" s="126"/>
      <c r="DMZ86" s="126"/>
      <c r="DNA86" s="126"/>
      <c r="DNB86" s="126"/>
      <c r="DNC86" s="126"/>
      <c r="DND86" s="126"/>
      <c r="DNE86" s="126"/>
      <c r="DNF86" s="126"/>
      <c r="DNG86" s="126"/>
      <c r="DNH86" s="126"/>
      <c r="DNI86" s="126"/>
      <c r="DNJ86" s="126"/>
      <c r="DNK86" s="126"/>
      <c r="DNL86" s="126"/>
      <c r="DNM86" s="126"/>
      <c r="DNN86" s="126"/>
      <c r="DNO86" s="126"/>
      <c r="DNP86" s="126"/>
      <c r="DNQ86" s="126"/>
      <c r="DNR86" s="126"/>
      <c r="DNS86" s="126"/>
      <c r="DNT86" s="126"/>
      <c r="DNU86" s="126"/>
      <c r="DNV86" s="126"/>
      <c r="DNW86" s="126"/>
      <c r="DNX86" s="126"/>
      <c r="DNY86" s="126"/>
      <c r="DNZ86" s="126"/>
      <c r="DOA86" s="126"/>
      <c r="DOB86" s="126"/>
      <c r="DOC86" s="126"/>
      <c r="DOD86" s="126"/>
      <c r="DOE86" s="126"/>
      <c r="DOF86" s="126"/>
      <c r="DOG86" s="126"/>
      <c r="DOH86" s="126"/>
      <c r="DOI86" s="126"/>
      <c r="DOJ86" s="126"/>
      <c r="DOK86" s="126"/>
      <c r="DOL86" s="126"/>
      <c r="DOM86" s="126"/>
      <c r="DON86" s="126"/>
      <c r="DOO86" s="126"/>
      <c r="DOP86" s="126"/>
      <c r="DOQ86" s="126"/>
      <c r="DOR86" s="126"/>
      <c r="DOS86" s="126"/>
      <c r="DOT86" s="126"/>
      <c r="DOU86" s="126"/>
      <c r="DOV86" s="126"/>
      <c r="DOW86" s="126"/>
      <c r="DOX86" s="126"/>
      <c r="DOY86" s="126"/>
      <c r="DOZ86" s="126"/>
      <c r="DPA86" s="126"/>
      <c r="DPB86" s="126"/>
      <c r="DPC86" s="126"/>
      <c r="DPD86" s="126"/>
      <c r="DPE86" s="126"/>
      <c r="DPF86" s="126"/>
      <c r="DPG86" s="126"/>
      <c r="DPH86" s="126"/>
      <c r="DPI86" s="126"/>
      <c r="DPJ86" s="126"/>
      <c r="DPK86" s="126"/>
      <c r="DPL86" s="126"/>
      <c r="DPM86" s="126"/>
      <c r="DPN86" s="126"/>
      <c r="DPO86" s="126"/>
      <c r="DPP86" s="126"/>
      <c r="DPQ86" s="126"/>
      <c r="DPR86" s="126"/>
      <c r="DPS86" s="126"/>
      <c r="DPT86" s="126"/>
      <c r="DPU86" s="126"/>
      <c r="DPV86" s="126"/>
      <c r="DPW86" s="126"/>
      <c r="DPX86" s="126"/>
      <c r="DPY86" s="126"/>
      <c r="DPZ86" s="126"/>
      <c r="DQA86" s="126"/>
      <c r="DQB86" s="126"/>
      <c r="DQC86" s="126"/>
      <c r="DQD86" s="126"/>
      <c r="DQE86" s="126"/>
      <c r="DQF86" s="126"/>
      <c r="DQG86" s="126"/>
      <c r="DQH86" s="126"/>
      <c r="DQI86" s="126"/>
      <c r="DQJ86" s="126"/>
      <c r="DQK86" s="126"/>
      <c r="DQL86" s="126"/>
      <c r="DQM86" s="126"/>
      <c r="DQN86" s="126"/>
      <c r="DQO86" s="126"/>
      <c r="DQP86" s="126"/>
      <c r="DQQ86" s="126"/>
      <c r="DQR86" s="126"/>
      <c r="DQS86" s="126"/>
      <c r="DQT86" s="126"/>
      <c r="DQU86" s="126"/>
      <c r="DQV86" s="126"/>
      <c r="DQW86" s="126"/>
      <c r="DQX86" s="126"/>
      <c r="DQY86" s="126"/>
      <c r="DQZ86" s="126"/>
      <c r="DRA86" s="126"/>
      <c r="DRB86" s="126"/>
      <c r="DRC86" s="126"/>
      <c r="DRD86" s="126"/>
      <c r="DRE86" s="126"/>
      <c r="DRF86" s="126"/>
      <c r="DRG86" s="126"/>
      <c r="DRH86" s="126"/>
      <c r="DRI86" s="126"/>
      <c r="DRJ86" s="126"/>
      <c r="DRK86" s="126"/>
      <c r="DRL86" s="126"/>
      <c r="DRM86" s="126"/>
      <c r="DRN86" s="126"/>
      <c r="DRO86" s="126"/>
      <c r="DRP86" s="126"/>
      <c r="DRQ86" s="126"/>
      <c r="DRR86" s="126"/>
      <c r="DRS86" s="126"/>
      <c r="DRT86" s="126"/>
      <c r="DRU86" s="126"/>
      <c r="DRV86" s="126"/>
      <c r="DRW86" s="126"/>
      <c r="DRX86" s="126"/>
      <c r="DRY86" s="126"/>
      <c r="DRZ86" s="126"/>
      <c r="DSA86" s="126"/>
      <c r="DSB86" s="126"/>
      <c r="DSC86" s="126"/>
      <c r="DSD86" s="126"/>
      <c r="DSE86" s="126"/>
      <c r="DSF86" s="126"/>
      <c r="DSG86" s="126"/>
      <c r="DSH86" s="126"/>
      <c r="DSI86" s="126"/>
      <c r="DSJ86" s="126"/>
      <c r="DSK86" s="126"/>
      <c r="DSL86" s="126"/>
      <c r="DSM86" s="126"/>
      <c r="DSN86" s="126"/>
      <c r="DSO86" s="126"/>
      <c r="DSP86" s="126"/>
      <c r="DSQ86" s="126"/>
      <c r="DSR86" s="126"/>
      <c r="DSS86" s="126"/>
      <c r="DST86" s="126"/>
      <c r="DSU86" s="126"/>
      <c r="DSV86" s="126"/>
      <c r="DSW86" s="126"/>
      <c r="DSX86" s="126"/>
      <c r="DSY86" s="126"/>
      <c r="DSZ86" s="126"/>
      <c r="DTA86" s="126"/>
      <c r="DTB86" s="126"/>
      <c r="DTC86" s="126"/>
      <c r="DTD86" s="126"/>
      <c r="DTE86" s="126"/>
      <c r="DTF86" s="126"/>
      <c r="DTG86" s="126"/>
      <c r="DTH86" s="126"/>
      <c r="DTI86" s="126"/>
      <c r="DTJ86" s="126"/>
      <c r="DTK86" s="126"/>
      <c r="DTL86" s="126"/>
      <c r="DTM86" s="126"/>
      <c r="DTN86" s="126"/>
      <c r="DTO86" s="126"/>
      <c r="DTP86" s="126"/>
      <c r="DTQ86" s="126"/>
      <c r="DTR86" s="126"/>
      <c r="DTS86" s="126"/>
      <c r="DTT86" s="126"/>
      <c r="DTU86" s="126"/>
      <c r="DTV86" s="126"/>
      <c r="DTW86" s="126"/>
      <c r="DTX86" s="126"/>
      <c r="DTY86" s="126"/>
      <c r="DTZ86" s="126"/>
      <c r="DUA86" s="126"/>
      <c r="DUB86" s="126"/>
      <c r="DUC86" s="126"/>
      <c r="DUD86" s="126"/>
      <c r="DUE86" s="126"/>
      <c r="DUF86" s="126"/>
      <c r="DUG86" s="126"/>
      <c r="DUH86" s="126"/>
      <c r="DUI86" s="126"/>
      <c r="DUJ86" s="126"/>
      <c r="DUK86" s="126"/>
      <c r="DUL86" s="126"/>
      <c r="DUM86" s="126"/>
      <c r="DUN86" s="126"/>
      <c r="DUO86" s="126"/>
      <c r="DUP86" s="126"/>
      <c r="DUQ86" s="126"/>
      <c r="DUR86" s="126"/>
      <c r="DUS86" s="126"/>
      <c r="DUT86" s="126"/>
      <c r="DUU86" s="126"/>
      <c r="DUV86" s="126"/>
      <c r="DUW86" s="126"/>
      <c r="DUX86" s="126"/>
      <c r="DUY86" s="126"/>
      <c r="DUZ86" s="126"/>
      <c r="DVA86" s="126"/>
      <c r="DVB86" s="126"/>
      <c r="DVC86" s="126"/>
      <c r="DVD86" s="126"/>
      <c r="DVE86" s="126"/>
      <c r="DVF86" s="126"/>
      <c r="DVG86" s="126"/>
      <c r="DVH86" s="126"/>
      <c r="DVI86" s="126"/>
      <c r="DVJ86" s="126"/>
      <c r="DVK86" s="126"/>
      <c r="DVL86" s="126"/>
      <c r="DVM86" s="126"/>
      <c r="DVN86" s="126"/>
      <c r="DVO86" s="126"/>
      <c r="DVP86" s="126"/>
      <c r="DVQ86" s="126"/>
      <c r="DVR86" s="126"/>
      <c r="DVS86" s="126"/>
      <c r="DVT86" s="126"/>
      <c r="DVU86" s="126"/>
      <c r="DVV86" s="126"/>
      <c r="DVW86" s="126"/>
      <c r="DVX86" s="126"/>
      <c r="DVY86" s="126"/>
      <c r="DVZ86" s="126"/>
      <c r="DWA86" s="126"/>
      <c r="DWB86" s="126"/>
      <c r="DWC86" s="126"/>
      <c r="DWD86" s="126"/>
      <c r="DWE86" s="126"/>
      <c r="DWF86" s="126"/>
      <c r="DWG86" s="126"/>
      <c r="DWH86" s="126"/>
      <c r="DWI86" s="126"/>
      <c r="DWJ86" s="126"/>
      <c r="DWK86" s="126"/>
      <c r="DWL86" s="126"/>
      <c r="DWM86" s="126"/>
      <c r="DWN86" s="126"/>
      <c r="DWO86" s="126"/>
      <c r="DWP86" s="126"/>
      <c r="DWQ86" s="126"/>
      <c r="DWR86" s="126"/>
      <c r="DWS86" s="126"/>
      <c r="DWT86" s="126"/>
      <c r="DWU86" s="126"/>
      <c r="DWV86" s="126"/>
      <c r="DWW86" s="126"/>
      <c r="DWX86" s="126"/>
      <c r="DWY86" s="126"/>
      <c r="DWZ86" s="126"/>
      <c r="DXA86" s="126"/>
      <c r="DXB86" s="126"/>
      <c r="DXC86" s="126"/>
      <c r="DXD86" s="126"/>
      <c r="DXE86" s="126"/>
      <c r="DXF86" s="126"/>
      <c r="DXG86" s="126"/>
      <c r="DXH86" s="126"/>
      <c r="DXI86" s="126"/>
      <c r="DXJ86" s="126"/>
      <c r="DXK86" s="126"/>
      <c r="DXL86" s="126"/>
      <c r="DXM86" s="126"/>
      <c r="DXN86" s="126"/>
      <c r="DXO86" s="126"/>
      <c r="DXP86" s="126"/>
      <c r="DXQ86" s="126"/>
      <c r="DXR86" s="126"/>
      <c r="DXS86" s="126"/>
      <c r="DXT86" s="126"/>
      <c r="DXU86" s="126"/>
      <c r="DXV86" s="126"/>
      <c r="DXW86" s="126"/>
      <c r="DXX86" s="126"/>
      <c r="DXY86" s="126"/>
      <c r="DXZ86" s="126"/>
      <c r="DYA86" s="126"/>
      <c r="DYB86" s="126"/>
      <c r="DYC86" s="126"/>
      <c r="DYD86" s="126"/>
      <c r="DYE86" s="126"/>
      <c r="DYF86" s="126"/>
      <c r="DYG86" s="126"/>
      <c r="DYH86" s="126"/>
      <c r="DYI86" s="126"/>
      <c r="DYJ86" s="126"/>
      <c r="DYK86" s="126"/>
      <c r="DYL86" s="126"/>
      <c r="DYM86" s="126"/>
      <c r="DYN86" s="126"/>
      <c r="DYO86" s="126"/>
      <c r="DYP86" s="126"/>
      <c r="DYQ86" s="126"/>
      <c r="DYR86" s="126"/>
      <c r="DYS86" s="126"/>
      <c r="DYT86" s="126"/>
      <c r="DYU86" s="126"/>
      <c r="DYV86" s="126"/>
      <c r="DYW86" s="126"/>
      <c r="DYX86" s="126"/>
      <c r="DYY86" s="126"/>
      <c r="DYZ86" s="126"/>
      <c r="DZA86" s="126"/>
      <c r="DZB86" s="126"/>
      <c r="DZC86" s="126"/>
      <c r="DZD86" s="126"/>
      <c r="DZE86" s="126"/>
      <c r="DZF86" s="126"/>
      <c r="DZG86" s="126"/>
      <c r="DZH86" s="126"/>
      <c r="DZI86" s="126"/>
      <c r="DZJ86" s="126"/>
      <c r="DZK86" s="126"/>
      <c r="DZL86" s="126"/>
      <c r="DZM86" s="126"/>
      <c r="DZN86" s="126"/>
      <c r="DZO86" s="126"/>
      <c r="DZP86" s="126"/>
      <c r="DZQ86" s="126"/>
      <c r="DZR86" s="126"/>
      <c r="DZS86" s="126"/>
      <c r="DZT86" s="126"/>
      <c r="DZU86" s="126"/>
      <c r="DZV86" s="126"/>
      <c r="DZW86" s="126"/>
      <c r="DZX86" s="126"/>
      <c r="DZY86" s="126"/>
      <c r="DZZ86" s="126"/>
      <c r="EAA86" s="126"/>
      <c r="EAB86" s="126"/>
      <c r="EAC86" s="126"/>
      <c r="EAD86" s="126"/>
      <c r="EAE86" s="126"/>
      <c r="EAF86" s="126"/>
      <c r="EAG86" s="126"/>
      <c r="EAH86" s="126"/>
      <c r="EAI86" s="126"/>
      <c r="EAJ86" s="126"/>
      <c r="EAK86" s="126"/>
      <c r="EAL86" s="126"/>
      <c r="EAM86" s="126"/>
      <c r="EAN86" s="126"/>
      <c r="EAO86" s="126"/>
      <c r="EAP86" s="126"/>
      <c r="EAQ86" s="126"/>
      <c r="EAR86" s="126"/>
      <c r="EAS86" s="126"/>
      <c r="EAT86" s="126"/>
      <c r="EAU86" s="126"/>
      <c r="EAV86" s="126"/>
      <c r="EAW86" s="126"/>
      <c r="EAX86" s="126"/>
      <c r="EAY86" s="126"/>
      <c r="EAZ86" s="126"/>
      <c r="EBA86" s="126"/>
      <c r="EBB86" s="126"/>
      <c r="EBC86" s="126"/>
      <c r="EBD86" s="126"/>
      <c r="EBE86" s="126"/>
      <c r="EBF86" s="126"/>
      <c r="EBG86" s="126"/>
      <c r="EBH86" s="126"/>
      <c r="EBI86" s="126"/>
      <c r="EBJ86" s="126"/>
      <c r="EBK86" s="126"/>
      <c r="EBL86" s="126"/>
      <c r="EBM86" s="126"/>
      <c r="EBN86" s="126"/>
      <c r="EBO86" s="126"/>
      <c r="EBP86" s="126"/>
      <c r="EBQ86" s="126"/>
      <c r="EBR86" s="126"/>
      <c r="EBS86" s="126"/>
      <c r="EBT86" s="126"/>
      <c r="EBU86" s="126"/>
      <c r="EBV86" s="126"/>
      <c r="EBW86" s="126"/>
      <c r="EBX86" s="126"/>
      <c r="EBY86" s="126"/>
      <c r="EBZ86" s="126"/>
      <c r="ECA86" s="126"/>
      <c r="ECB86" s="126"/>
      <c r="ECC86" s="126"/>
      <c r="ECD86" s="126"/>
      <c r="ECE86" s="126"/>
      <c r="ECF86" s="126"/>
      <c r="ECG86" s="126"/>
      <c r="ECH86" s="126"/>
      <c r="ECI86" s="126"/>
      <c r="ECJ86" s="126"/>
      <c r="ECK86" s="126"/>
      <c r="ECL86" s="126"/>
      <c r="ECM86" s="126"/>
      <c r="ECN86" s="126"/>
      <c r="ECO86" s="126"/>
      <c r="ECP86" s="126"/>
      <c r="ECQ86" s="126"/>
      <c r="ECR86" s="126"/>
      <c r="ECS86" s="126"/>
      <c r="ECT86" s="126"/>
      <c r="ECU86" s="126"/>
      <c r="ECV86" s="126"/>
      <c r="ECW86" s="126"/>
      <c r="ECX86" s="126"/>
      <c r="ECY86" s="126"/>
      <c r="ECZ86" s="126"/>
      <c r="EDA86" s="126"/>
      <c r="EDB86" s="126"/>
      <c r="EDC86" s="126"/>
      <c r="EDD86" s="126"/>
      <c r="EDE86" s="126"/>
      <c r="EDF86" s="126"/>
      <c r="EDG86" s="126"/>
      <c r="EDH86" s="126"/>
      <c r="EDI86" s="126"/>
      <c r="EDJ86" s="126"/>
      <c r="EDK86" s="126"/>
      <c r="EDL86" s="126"/>
      <c r="EDM86" s="126"/>
      <c r="EDN86" s="126"/>
      <c r="EDO86" s="126"/>
      <c r="EDP86" s="126"/>
      <c r="EDQ86" s="126"/>
      <c r="EDR86" s="126"/>
      <c r="EDS86" s="126"/>
      <c r="EDT86" s="126"/>
      <c r="EDU86" s="126"/>
      <c r="EDV86" s="126"/>
      <c r="EDW86" s="126"/>
      <c r="EDX86" s="126"/>
      <c r="EDY86" s="126"/>
      <c r="EDZ86" s="126"/>
      <c r="EEA86" s="126"/>
      <c r="EEB86" s="126"/>
      <c r="EEC86" s="126"/>
      <c r="EED86" s="126"/>
      <c r="EEE86" s="126"/>
      <c r="EEF86" s="126"/>
      <c r="EEG86" s="126"/>
      <c r="EEH86" s="126"/>
      <c r="EEI86" s="126"/>
      <c r="EEJ86" s="126"/>
      <c r="EEK86" s="126"/>
      <c r="EEL86" s="126"/>
      <c r="EEM86" s="126"/>
      <c r="EEN86" s="126"/>
      <c r="EEO86" s="126"/>
      <c r="EEP86" s="126"/>
      <c r="EEQ86" s="126"/>
      <c r="EER86" s="126"/>
      <c r="EES86" s="126"/>
      <c r="EET86" s="126"/>
      <c r="EEU86" s="126"/>
      <c r="EEV86" s="126"/>
      <c r="EEW86" s="126"/>
      <c r="EEX86" s="126"/>
      <c r="EEY86" s="126"/>
      <c r="EEZ86" s="126"/>
      <c r="EFA86" s="126"/>
      <c r="EFB86" s="126"/>
      <c r="EFC86" s="126"/>
      <c r="EFD86" s="126"/>
      <c r="EFE86" s="126"/>
      <c r="EFF86" s="126"/>
      <c r="EFG86" s="126"/>
      <c r="EFH86" s="126"/>
      <c r="EFI86" s="126"/>
      <c r="EFJ86" s="126"/>
      <c r="EFK86" s="126"/>
      <c r="EFL86" s="126"/>
      <c r="EFM86" s="126"/>
      <c r="EFN86" s="126"/>
      <c r="EFO86" s="126"/>
      <c r="EFP86" s="126"/>
      <c r="EFQ86" s="126"/>
      <c r="EFR86" s="126"/>
      <c r="EFS86" s="126"/>
      <c r="EFT86" s="126"/>
      <c r="EFU86" s="126"/>
      <c r="EFV86" s="126"/>
      <c r="EFW86" s="126"/>
      <c r="EFX86" s="126"/>
      <c r="EFY86" s="126"/>
      <c r="EFZ86" s="126"/>
      <c r="EGA86" s="126"/>
      <c r="EGB86" s="126"/>
      <c r="EGC86" s="126"/>
      <c r="EGD86" s="126"/>
      <c r="EGE86" s="126"/>
      <c r="EGF86" s="126"/>
      <c r="EGG86" s="126"/>
      <c r="EGH86" s="126"/>
      <c r="EGI86" s="126"/>
      <c r="EGJ86" s="126"/>
      <c r="EGK86" s="126"/>
      <c r="EGL86" s="126"/>
      <c r="EGM86" s="126"/>
      <c r="EGN86" s="126"/>
      <c r="EGO86" s="126"/>
      <c r="EGP86" s="126"/>
      <c r="EGQ86" s="126"/>
      <c r="EGR86" s="126"/>
      <c r="EGS86" s="126"/>
      <c r="EGT86" s="126"/>
      <c r="EGU86" s="126"/>
      <c r="EGV86" s="126"/>
      <c r="EGW86" s="126"/>
      <c r="EGX86" s="126"/>
      <c r="EGY86" s="126"/>
      <c r="EGZ86" s="126"/>
      <c r="EHA86" s="126"/>
      <c r="EHB86" s="126"/>
      <c r="EHC86" s="126"/>
      <c r="EHD86" s="126"/>
      <c r="EHE86" s="126"/>
      <c r="EHF86" s="126"/>
      <c r="EHG86" s="126"/>
      <c r="EHH86" s="126"/>
      <c r="EHI86" s="126"/>
      <c r="EHJ86" s="126"/>
      <c r="EHK86" s="126"/>
      <c r="EHL86" s="126"/>
      <c r="EHM86" s="126"/>
      <c r="EHN86" s="126"/>
      <c r="EHO86" s="126"/>
      <c r="EHP86" s="126"/>
      <c r="EHQ86" s="126"/>
      <c r="EHR86" s="126"/>
      <c r="EHS86" s="126"/>
      <c r="EHT86" s="126"/>
      <c r="EHU86" s="126"/>
      <c r="EHV86" s="126"/>
      <c r="EHW86" s="126"/>
      <c r="EHX86" s="126"/>
      <c r="EHY86" s="126"/>
      <c r="EHZ86" s="126"/>
      <c r="EIA86" s="126"/>
      <c r="EIB86" s="126"/>
      <c r="EIC86" s="126"/>
      <c r="EID86" s="126"/>
      <c r="EIE86" s="126"/>
      <c r="EIF86" s="126"/>
      <c r="EIG86" s="126"/>
      <c r="EIH86" s="126"/>
      <c r="EII86" s="126"/>
      <c r="EIJ86" s="126"/>
      <c r="EIK86" s="126"/>
      <c r="EIL86" s="126"/>
      <c r="EIM86" s="126"/>
      <c r="EIN86" s="126"/>
      <c r="EIO86" s="126"/>
      <c r="EIP86" s="126"/>
      <c r="EIQ86" s="126"/>
      <c r="EIR86" s="126"/>
      <c r="EIS86" s="126"/>
      <c r="EIT86" s="126"/>
      <c r="EIU86" s="126"/>
      <c r="EIV86" s="126"/>
      <c r="EIW86" s="126"/>
      <c r="EIX86" s="126"/>
      <c r="EIY86" s="126"/>
      <c r="EIZ86" s="126"/>
      <c r="EJA86" s="126"/>
      <c r="EJB86" s="126"/>
      <c r="EJC86" s="126"/>
      <c r="EJD86" s="126"/>
      <c r="EJE86" s="126"/>
      <c r="EJF86" s="126"/>
      <c r="EJG86" s="126"/>
      <c r="EJH86" s="126"/>
      <c r="EJI86" s="126"/>
      <c r="EJJ86" s="126"/>
      <c r="EJK86" s="126"/>
      <c r="EJL86" s="126"/>
      <c r="EJM86" s="126"/>
      <c r="EJN86" s="126"/>
      <c r="EJO86" s="126"/>
      <c r="EJP86" s="126"/>
      <c r="EJQ86" s="126"/>
      <c r="EJR86" s="126"/>
      <c r="EJS86" s="126"/>
      <c r="EJT86" s="126"/>
      <c r="EJU86" s="126"/>
      <c r="EJV86" s="126"/>
      <c r="EJW86" s="126"/>
      <c r="EJX86" s="126"/>
      <c r="EJY86" s="126"/>
      <c r="EJZ86" s="126"/>
      <c r="EKA86" s="126"/>
      <c r="EKB86" s="126"/>
      <c r="EKC86" s="126"/>
      <c r="EKD86" s="126"/>
      <c r="EKE86" s="126"/>
      <c r="EKF86" s="126"/>
      <c r="EKG86" s="126"/>
      <c r="EKH86" s="126"/>
      <c r="EKI86" s="126"/>
      <c r="EKJ86" s="126"/>
      <c r="EKK86" s="126"/>
      <c r="EKL86" s="126"/>
      <c r="EKM86" s="126"/>
      <c r="EKN86" s="126"/>
      <c r="EKO86" s="126"/>
      <c r="EKP86" s="126"/>
      <c r="EKQ86" s="126"/>
      <c r="EKR86" s="126"/>
      <c r="EKS86" s="126"/>
      <c r="EKT86" s="126"/>
      <c r="EKU86" s="126"/>
      <c r="EKV86" s="126"/>
      <c r="EKW86" s="126"/>
      <c r="EKX86" s="126"/>
      <c r="EKY86" s="126"/>
      <c r="EKZ86" s="126"/>
      <c r="ELA86" s="126"/>
      <c r="ELB86" s="126"/>
      <c r="ELC86" s="126"/>
      <c r="ELD86" s="126"/>
      <c r="ELE86" s="126"/>
      <c r="ELF86" s="126"/>
      <c r="ELG86" s="126"/>
      <c r="ELH86" s="126"/>
      <c r="ELI86" s="126"/>
      <c r="ELJ86" s="126"/>
      <c r="ELK86" s="126"/>
      <c r="ELL86" s="126"/>
      <c r="ELM86" s="126"/>
      <c r="ELN86" s="126"/>
      <c r="ELO86" s="126"/>
      <c r="ELP86" s="126"/>
      <c r="ELQ86" s="126"/>
      <c r="ELR86" s="126"/>
      <c r="ELS86" s="126"/>
      <c r="ELT86" s="126"/>
      <c r="ELU86" s="126"/>
      <c r="ELV86" s="126"/>
      <c r="ELW86" s="126"/>
      <c r="ELX86" s="126"/>
      <c r="ELY86" s="126"/>
      <c r="ELZ86" s="126"/>
      <c r="EMA86" s="126"/>
      <c r="EMB86" s="126"/>
      <c r="EMC86" s="126"/>
      <c r="EMD86" s="126"/>
      <c r="EME86" s="126"/>
      <c r="EMF86" s="126"/>
      <c r="EMG86" s="126"/>
      <c r="EMH86" s="126"/>
      <c r="EMI86" s="126"/>
      <c r="EMJ86" s="126"/>
      <c r="EMK86" s="126"/>
      <c r="EML86" s="126"/>
      <c r="EMM86" s="126"/>
      <c r="EMN86" s="126"/>
      <c r="EMO86" s="126"/>
      <c r="EMP86" s="126"/>
      <c r="EMQ86" s="126"/>
      <c r="EMR86" s="126"/>
      <c r="EMS86" s="126"/>
      <c r="EMT86" s="126"/>
      <c r="EMU86" s="126"/>
      <c r="EMV86" s="126"/>
      <c r="EMW86" s="126"/>
      <c r="EMX86" s="126"/>
      <c r="EMY86" s="126"/>
      <c r="EMZ86" s="126"/>
      <c r="ENA86" s="126"/>
      <c r="ENB86" s="126"/>
      <c r="ENC86" s="126"/>
      <c r="END86" s="126"/>
      <c r="ENE86" s="126"/>
      <c r="ENF86" s="126"/>
      <c r="ENG86" s="126"/>
      <c r="ENH86" s="126"/>
      <c r="ENI86" s="126"/>
      <c r="ENJ86" s="126"/>
      <c r="ENK86" s="126"/>
      <c r="ENL86" s="126"/>
      <c r="ENM86" s="126"/>
      <c r="ENN86" s="126"/>
      <c r="ENO86" s="126"/>
      <c r="ENP86" s="126"/>
      <c r="ENQ86" s="126"/>
      <c r="ENR86" s="126"/>
      <c r="ENS86" s="126"/>
      <c r="ENT86" s="126"/>
      <c r="ENU86" s="126"/>
      <c r="ENV86" s="126"/>
      <c r="ENW86" s="126"/>
      <c r="ENX86" s="126"/>
      <c r="ENY86" s="126"/>
      <c r="ENZ86" s="126"/>
      <c r="EOA86" s="126"/>
      <c r="EOB86" s="126"/>
      <c r="EOC86" s="126"/>
      <c r="EOD86" s="126"/>
      <c r="EOE86" s="126"/>
      <c r="EOF86" s="126"/>
      <c r="EOG86" s="126"/>
      <c r="EOH86" s="126"/>
      <c r="EOI86" s="126"/>
      <c r="EOJ86" s="126"/>
      <c r="EOK86" s="126"/>
      <c r="EOL86" s="126"/>
      <c r="EOM86" s="126"/>
      <c r="EON86" s="126"/>
      <c r="EOO86" s="126"/>
      <c r="EOP86" s="126"/>
      <c r="EOQ86" s="126"/>
      <c r="EOR86" s="126"/>
      <c r="EOS86" s="126"/>
      <c r="EOT86" s="126"/>
      <c r="EOU86" s="126"/>
      <c r="EOV86" s="126"/>
      <c r="EOW86" s="126"/>
      <c r="EOX86" s="126"/>
      <c r="EOY86" s="126"/>
      <c r="EOZ86" s="126"/>
      <c r="EPA86" s="126"/>
      <c r="EPB86" s="126"/>
      <c r="EPC86" s="126"/>
      <c r="EPD86" s="126"/>
      <c r="EPE86" s="126"/>
      <c r="EPF86" s="126"/>
      <c r="EPG86" s="126"/>
      <c r="EPH86" s="126"/>
      <c r="EPI86" s="126"/>
      <c r="EPJ86" s="126"/>
      <c r="EPK86" s="126"/>
      <c r="EPL86" s="126"/>
      <c r="EPM86" s="126"/>
      <c r="EPN86" s="126"/>
      <c r="EPO86" s="126"/>
      <c r="EPP86" s="126"/>
      <c r="EPQ86" s="126"/>
      <c r="EPR86" s="126"/>
      <c r="EPS86" s="126"/>
      <c r="EPT86" s="126"/>
      <c r="EPU86" s="126"/>
      <c r="EPV86" s="126"/>
      <c r="EPW86" s="126"/>
      <c r="EPX86" s="126"/>
      <c r="EPY86" s="126"/>
      <c r="EPZ86" s="126"/>
      <c r="EQA86" s="126"/>
      <c r="EQB86" s="126"/>
      <c r="EQC86" s="126"/>
      <c r="EQD86" s="126"/>
      <c r="EQE86" s="126"/>
      <c r="EQF86" s="126"/>
      <c r="EQG86" s="126"/>
      <c r="EQH86" s="126"/>
      <c r="EQI86" s="126"/>
      <c r="EQJ86" s="126"/>
      <c r="EQK86" s="126"/>
      <c r="EQL86" s="126"/>
      <c r="EQM86" s="126"/>
      <c r="EQN86" s="126"/>
      <c r="EQO86" s="126"/>
      <c r="EQP86" s="126"/>
      <c r="EQQ86" s="126"/>
      <c r="EQR86" s="126"/>
      <c r="EQS86" s="126"/>
      <c r="EQT86" s="126"/>
      <c r="EQU86" s="126"/>
      <c r="EQV86" s="126"/>
      <c r="EQW86" s="126"/>
      <c r="EQX86" s="126"/>
      <c r="EQY86" s="126"/>
      <c r="EQZ86" s="126"/>
      <c r="ERA86" s="126"/>
      <c r="ERB86" s="126"/>
      <c r="ERC86" s="126"/>
      <c r="ERD86" s="126"/>
      <c r="ERE86" s="126"/>
      <c r="ERF86" s="126"/>
      <c r="ERG86" s="126"/>
      <c r="ERH86" s="126"/>
      <c r="ERI86" s="126"/>
      <c r="ERJ86" s="126"/>
      <c r="ERK86" s="126"/>
      <c r="ERL86" s="126"/>
      <c r="ERM86" s="126"/>
      <c r="ERN86" s="126"/>
      <c r="ERO86" s="126"/>
      <c r="ERP86" s="126"/>
      <c r="ERQ86" s="126"/>
      <c r="ERR86" s="126"/>
      <c r="ERS86" s="126"/>
      <c r="ERT86" s="126"/>
      <c r="ERU86" s="126"/>
      <c r="ERV86" s="126"/>
      <c r="ERW86" s="126"/>
      <c r="ERX86" s="126"/>
      <c r="ERY86" s="126"/>
      <c r="ERZ86" s="126"/>
      <c r="ESA86" s="126"/>
      <c r="ESB86" s="126"/>
      <c r="ESC86" s="126"/>
      <c r="ESD86" s="126"/>
      <c r="ESE86" s="126"/>
      <c r="ESF86" s="126"/>
      <c r="ESG86" s="126"/>
      <c r="ESH86" s="126"/>
      <c r="ESI86" s="126"/>
      <c r="ESJ86" s="126"/>
      <c r="ESK86" s="126"/>
      <c r="ESL86" s="126"/>
      <c r="ESM86" s="126"/>
      <c r="ESN86" s="126"/>
      <c r="ESO86" s="126"/>
      <c r="ESP86" s="126"/>
      <c r="ESQ86" s="126"/>
      <c r="ESR86" s="126"/>
      <c r="ESS86" s="126"/>
      <c r="EST86" s="126"/>
      <c r="ESU86" s="126"/>
      <c r="ESV86" s="126"/>
      <c r="ESW86" s="126"/>
      <c r="ESX86" s="126"/>
      <c r="ESY86" s="126"/>
      <c r="ESZ86" s="126"/>
      <c r="ETA86" s="126"/>
      <c r="ETB86" s="126"/>
      <c r="ETC86" s="126"/>
      <c r="ETD86" s="126"/>
      <c r="ETE86" s="126"/>
      <c r="ETF86" s="126"/>
      <c r="ETG86" s="126"/>
      <c r="ETH86" s="126"/>
      <c r="ETI86" s="126"/>
      <c r="ETJ86" s="126"/>
      <c r="ETK86" s="126"/>
      <c r="ETL86" s="126"/>
      <c r="ETM86" s="126"/>
      <c r="ETN86" s="126"/>
      <c r="ETO86" s="126"/>
      <c r="ETP86" s="126"/>
      <c r="ETQ86" s="126"/>
      <c r="ETR86" s="126"/>
      <c r="ETS86" s="126"/>
      <c r="ETT86" s="126"/>
      <c r="ETU86" s="126"/>
      <c r="ETV86" s="126"/>
      <c r="ETW86" s="126"/>
      <c r="ETX86" s="126"/>
      <c r="ETY86" s="126"/>
      <c r="ETZ86" s="126"/>
      <c r="EUA86" s="126"/>
      <c r="EUB86" s="126"/>
      <c r="EUC86" s="126"/>
      <c r="EUD86" s="126"/>
      <c r="EUE86" s="126"/>
      <c r="EUF86" s="126"/>
      <c r="EUG86" s="126"/>
      <c r="EUH86" s="126"/>
      <c r="EUI86" s="126"/>
      <c r="EUJ86" s="126"/>
      <c r="EUK86" s="126"/>
      <c r="EUL86" s="126"/>
      <c r="EUM86" s="126"/>
      <c r="EUN86" s="126"/>
      <c r="EUO86" s="126"/>
      <c r="EUP86" s="126"/>
      <c r="EUQ86" s="126"/>
      <c r="EUR86" s="126"/>
      <c r="EUS86" s="126"/>
      <c r="EUT86" s="126"/>
      <c r="EUU86" s="126"/>
      <c r="EUV86" s="126"/>
      <c r="EUW86" s="126"/>
      <c r="EUX86" s="126"/>
      <c r="EUY86" s="126"/>
      <c r="EUZ86" s="126"/>
      <c r="EVA86" s="126"/>
      <c r="EVB86" s="126"/>
      <c r="EVC86" s="126"/>
      <c r="EVD86" s="126"/>
      <c r="EVE86" s="126"/>
      <c r="EVF86" s="126"/>
      <c r="EVG86" s="126"/>
      <c r="EVH86" s="126"/>
      <c r="EVI86" s="126"/>
      <c r="EVJ86" s="126"/>
      <c r="EVK86" s="126"/>
      <c r="EVL86" s="126"/>
      <c r="EVM86" s="126"/>
      <c r="EVN86" s="126"/>
      <c r="EVO86" s="126"/>
      <c r="EVP86" s="126"/>
      <c r="EVQ86" s="126"/>
      <c r="EVR86" s="126"/>
      <c r="EVS86" s="126"/>
      <c r="EVT86" s="126"/>
      <c r="EVU86" s="126"/>
      <c r="EVV86" s="126"/>
      <c r="EVW86" s="126"/>
      <c r="EVX86" s="126"/>
      <c r="EVY86" s="126"/>
      <c r="EVZ86" s="126"/>
      <c r="EWA86" s="126"/>
      <c r="EWB86" s="126"/>
      <c r="EWC86" s="126"/>
      <c r="EWD86" s="126"/>
      <c r="EWE86" s="126"/>
      <c r="EWF86" s="126"/>
      <c r="EWG86" s="126"/>
      <c r="EWH86" s="126"/>
      <c r="EWI86" s="126"/>
      <c r="EWJ86" s="126"/>
      <c r="EWK86" s="126"/>
      <c r="EWL86" s="126"/>
      <c r="EWM86" s="126"/>
      <c r="EWN86" s="126"/>
      <c r="EWO86" s="126"/>
      <c r="EWP86" s="126"/>
      <c r="EWQ86" s="126"/>
      <c r="EWR86" s="126"/>
      <c r="EWS86" s="126"/>
      <c r="EWT86" s="126"/>
      <c r="EWU86" s="126"/>
      <c r="EWV86" s="126"/>
      <c r="EWW86" s="126"/>
      <c r="EWX86" s="126"/>
      <c r="EWY86" s="126"/>
      <c r="EWZ86" s="126"/>
      <c r="EXA86" s="126"/>
      <c r="EXB86" s="126"/>
      <c r="EXC86" s="126"/>
      <c r="EXD86" s="126"/>
      <c r="EXE86" s="126"/>
      <c r="EXF86" s="126"/>
      <c r="EXG86" s="126"/>
      <c r="EXH86" s="126"/>
      <c r="EXI86" s="126"/>
      <c r="EXJ86" s="126"/>
      <c r="EXK86" s="126"/>
      <c r="EXL86" s="126"/>
      <c r="EXM86" s="126"/>
      <c r="EXN86" s="126"/>
      <c r="EXO86" s="126"/>
      <c r="EXP86" s="126"/>
      <c r="EXQ86" s="126"/>
      <c r="EXR86" s="126"/>
      <c r="EXS86" s="126"/>
      <c r="EXT86" s="126"/>
      <c r="EXU86" s="126"/>
      <c r="EXV86" s="126"/>
      <c r="EXW86" s="126"/>
      <c r="EXX86" s="126"/>
      <c r="EXY86" s="126"/>
      <c r="EXZ86" s="126"/>
      <c r="EYA86" s="126"/>
      <c r="EYB86" s="126"/>
      <c r="EYC86" s="126"/>
      <c r="EYD86" s="126"/>
      <c r="EYE86" s="126"/>
      <c r="EYF86" s="126"/>
      <c r="EYG86" s="126"/>
      <c r="EYH86" s="126"/>
      <c r="EYI86" s="126"/>
      <c r="EYJ86" s="126"/>
      <c r="EYK86" s="126"/>
      <c r="EYL86" s="126"/>
      <c r="EYM86" s="126"/>
      <c r="EYN86" s="126"/>
      <c r="EYO86" s="126"/>
      <c r="EYP86" s="126"/>
      <c r="EYQ86" s="126"/>
      <c r="EYR86" s="126"/>
      <c r="EYS86" s="126"/>
      <c r="EYT86" s="126"/>
      <c r="EYU86" s="126"/>
      <c r="EYV86" s="126"/>
      <c r="EYW86" s="126"/>
      <c r="EYX86" s="126"/>
      <c r="EYY86" s="126"/>
      <c r="EYZ86" s="126"/>
      <c r="EZA86" s="126"/>
      <c r="EZB86" s="126"/>
      <c r="EZC86" s="126"/>
      <c r="EZD86" s="126"/>
      <c r="EZE86" s="126"/>
      <c r="EZF86" s="126"/>
      <c r="EZG86" s="126"/>
      <c r="EZH86" s="126"/>
      <c r="EZI86" s="126"/>
      <c r="EZJ86" s="126"/>
      <c r="EZK86" s="126"/>
      <c r="EZL86" s="126"/>
      <c r="EZM86" s="126"/>
      <c r="EZN86" s="126"/>
      <c r="EZO86" s="126"/>
      <c r="EZP86" s="126"/>
      <c r="EZQ86" s="126"/>
      <c r="EZR86" s="126"/>
      <c r="EZS86" s="126"/>
      <c r="EZT86" s="126"/>
      <c r="EZU86" s="126"/>
      <c r="EZV86" s="126"/>
      <c r="EZW86" s="126"/>
      <c r="EZX86" s="126"/>
      <c r="EZY86" s="126"/>
      <c r="EZZ86" s="126"/>
      <c r="FAA86" s="126"/>
      <c r="FAB86" s="126"/>
      <c r="FAC86" s="126"/>
      <c r="FAD86" s="126"/>
      <c r="FAE86" s="126"/>
      <c r="FAF86" s="126"/>
      <c r="FAG86" s="126"/>
      <c r="FAH86" s="126"/>
      <c r="FAI86" s="126"/>
      <c r="FAJ86" s="126"/>
      <c r="FAK86" s="126"/>
      <c r="FAL86" s="126"/>
      <c r="FAM86" s="126"/>
      <c r="FAN86" s="126"/>
      <c r="FAO86" s="126"/>
      <c r="FAP86" s="126"/>
      <c r="FAQ86" s="126"/>
      <c r="FAR86" s="126"/>
      <c r="FAS86" s="126"/>
      <c r="FAT86" s="126"/>
      <c r="FAU86" s="126"/>
      <c r="FAV86" s="126"/>
      <c r="FAW86" s="126"/>
      <c r="FAX86" s="126"/>
      <c r="FAY86" s="126"/>
      <c r="FAZ86" s="126"/>
      <c r="FBA86" s="126"/>
      <c r="FBB86" s="126"/>
      <c r="FBC86" s="126"/>
      <c r="FBD86" s="126"/>
      <c r="FBE86" s="126"/>
      <c r="FBF86" s="126"/>
      <c r="FBG86" s="126"/>
      <c r="FBH86" s="126"/>
      <c r="FBI86" s="126"/>
      <c r="FBJ86" s="126"/>
      <c r="FBK86" s="126"/>
      <c r="FBL86" s="126"/>
      <c r="FBM86" s="126"/>
      <c r="FBN86" s="126"/>
      <c r="FBO86" s="126"/>
      <c r="FBP86" s="126"/>
      <c r="FBQ86" s="126"/>
      <c r="FBR86" s="126"/>
      <c r="FBS86" s="126"/>
      <c r="FBT86" s="126"/>
      <c r="FBU86" s="126"/>
      <c r="FBV86" s="126"/>
      <c r="FBW86" s="126"/>
      <c r="FBX86" s="126"/>
      <c r="FBY86" s="126"/>
      <c r="FBZ86" s="126"/>
      <c r="FCA86" s="126"/>
      <c r="FCB86" s="126"/>
      <c r="FCC86" s="126"/>
      <c r="FCD86" s="126"/>
      <c r="FCE86" s="126"/>
      <c r="FCF86" s="126"/>
      <c r="FCG86" s="126"/>
      <c r="FCH86" s="126"/>
      <c r="FCI86" s="126"/>
      <c r="FCJ86" s="126"/>
      <c r="FCK86" s="126"/>
      <c r="FCL86" s="126"/>
      <c r="FCM86" s="126"/>
      <c r="FCN86" s="126"/>
      <c r="FCO86" s="126"/>
      <c r="FCP86" s="126"/>
      <c r="FCQ86" s="126"/>
      <c r="FCR86" s="126"/>
      <c r="FCS86" s="126"/>
      <c r="FCT86" s="126"/>
      <c r="FCU86" s="126"/>
      <c r="FCV86" s="126"/>
      <c r="FCW86" s="126"/>
      <c r="FCX86" s="126"/>
      <c r="FCY86" s="126"/>
      <c r="FCZ86" s="126"/>
      <c r="FDA86" s="126"/>
      <c r="FDB86" s="126"/>
      <c r="FDC86" s="126"/>
      <c r="FDD86" s="126"/>
      <c r="FDE86" s="126"/>
      <c r="FDF86" s="126"/>
      <c r="FDG86" s="126"/>
      <c r="FDH86" s="126"/>
      <c r="FDI86" s="126"/>
      <c r="FDJ86" s="126"/>
      <c r="FDK86" s="126"/>
      <c r="FDL86" s="126"/>
      <c r="FDM86" s="126"/>
      <c r="FDN86" s="126"/>
      <c r="FDO86" s="126"/>
      <c r="FDP86" s="126"/>
      <c r="FDQ86" s="126"/>
      <c r="FDR86" s="126"/>
      <c r="FDS86" s="126"/>
      <c r="FDT86" s="126"/>
      <c r="FDU86" s="126"/>
      <c r="FDV86" s="126"/>
      <c r="FDW86" s="126"/>
      <c r="FDX86" s="126"/>
      <c r="FDY86" s="126"/>
      <c r="FDZ86" s="126"/>
      <c r="FEA86" s="126"/>
      <c r="FEB86" s="126"/>
      <c r="FEC86" s="126"/>
      <c r="FED86" s="126"/>
      <c r="FEE86" s="126"/>
      <c r="FEF86" s="126"/>
      <c r="FEG86" s="126"/>
      <c r="FEH86" s="126"/>
      <c r="FEI86" s="126"/>
      <c r="FEJ86" s="126"/>
      <c r="FEK86" s="126"/>
      <c r="FEL86" s="126"/>
      <c r="FEM86" s="126"/>
      <c r="FEN86" s="126"/>
      <c r="FEO86" s="126"/>
      <c r="FEP86" s="126"/>
      <c r="FEQ86" s="126"/>
      <c r="FER86" s="126"/>
      <c r="FES86" s="126"/>
      <c r="FET86" s="126"/>
      <c r="FEU86" s="126"/>
      <c r="FEV86" s="126"/>
      <c r="FEW86" s="126"/>
      <c r="FEX86" s="126"/>
      <c r="FEY86" s="126"/>
      <c r="FEZ86" s="126"/>
      <c r="FFA86" s="126"/>
      <c r="FFB86" s="126"/>
      <c r="FFC86" s="126"/>
      <c r="FFD86" s="126"/>
      <c r="FFE86" s="126"/>
      <c r="FFF86" s="126"/>
      <c r="FFG86" s="126"/>
      <c r="FFH86" s="126"/>
      <c r="FFI86" s="126"/>
      <c r="FFJ86" s="126"/>
      <c r="FFK86" s="126"/>
      <c r="FFL86" s="126"/>
      <c r="FFM86" s="126"/>
      <c r="FFN86" s="126"/>
      <c r="FFO86" s="126"/>
      <c r="FFP86" s="126"/>
      <c r="FFQ86" s="126"/>
      <c r="FFR86" s="126"/>
      <c r="FFS86" s="126"/>
      <c r="FFT86" s="126"/>
      <c r="FFU86" s="126"/>
      <c r="FFV86" s="126"/>
      <c r="FFW86" s="126"/>
      <c r="FFX86" s="126"/>
      <c r="FFY86" s="126"/>
      <c r="FFZ86" s="126"/>
      <c r="FGA86" s="126"/>
      <c r="FGB86" s="126"/>
      <c r="FGC86" s="126"/>
      <c r="FGD86" s="126"/>
      <c r="FGE86" s="126"/>
      <c r="FGF86" s="126"/>
      <c r="FGG86" s="126"/>
      <c r="FGH86" s="126"/>
      <c r="FGI86" s="126"/>
      <c r="FGJ86" s="126"/>
      <c r="FGK86" s="126"/>
      <c r="FGL86" s="126"/>
      <c r="FGM86" s="126"/>
      <c r="FGN86" s="126"/>
      <c r="FGO86" s="126"/>
      <c r="FGP86" s="126"/>
      <c r="FGQ86" s="126"/>
      <c r="FGR86" s="126"/>
      <c r="FGS86" s="126"/>
      <c r="FGT86" s="126"/>
      <c r="FGU86" s="126"/>
      <c r="FGV86" s="126"/>
      <c r="FGW86" s="126"/>
      <c r="FGX86" s="126"/>
      <c r="FGY86" s="126"/>
      <c r="FGZ86" s="126"/>
      <c r="FHA86" s="126"/>
      <c r="FHB86" s="126"/>
      <c r="FHC86" s="126"/>
      <c r="FHD86" s="126"/>
      <c r="FHE86" s="126"/>
      <c r="FHF86" s="126"/>
      <c r="FHG86" s="126"/>
      <c r="FHH86" s="126"/>
      <c r="FHI86" s="126"/>
      <c r="FHJ86" s="126"/>
      <c r="FHK86" s="126"/>
      <c r="FHL86" s="126"/>
      <c r="FHM86" s="126"/>
      <c r="FHN86" s="126"/>
      <c r="FHO86" s="126"/>
      <c r="FHP86" s="126"/>
      <c r="FHQ86" s="126"/>
      <c r="FHR86" s="126"/>
      <c r="FHS86" s="126"/>
      <c r="FHT86" s="126"/>
      <c r="FHU86" s="126"/>
      <c r="FHV86" s="126"/>
      <c r="FHW86" s="126"/>
      <c r="FHX86" s="126"/>
      <c r="FHY86" s="126"/>
      <c r="FHZ86" s="126"/>
      <c r="FIA86" s="126"/>
      <c r="FIB86" s="126"/>
      <c r="FIC86" s="126"/>
      <c r="FID86" s="126"/>
      <c r="FIE86" s="126"/>
      <c r="FIF86" s="126"/>
      <c r="FIG86" s="126"/>
      <c r="FIH86" s="126"/>
      <c r="FII86" s="126"/>
      <c r="FIJ86" s="126"/>
      <c r="FIK86" s="126"/>
      <c r="FIL86" s="126"/>
      <c r="FIM86" s="126"/>
      <c r="FIN86" s="126"/>
      <c r="FIO86" s="126"/>
      <c r="FIP86" s="126"/>
      <c r="FIQ86" s="126"/>
      <c r="FIR86" s="126"/>
      <c r="FIS86" s="126"/>
      <c r="FIT86" s="126"/>
      <c r="FIU86" s="126"/>
      <c r="FIV86" s="126"/>
      <c r="FIW86" s="126"/>
      <c r="FIX86" s="126"/>
      <c r="FIY86" s="126"/>
      <c r="FIZ86" s="126"/>
      <c r="FJA86" s="126"/>
      <c r="FJB86" s="126"/>
      <c r="FJC86" s="126"/>
      <c r="FJD86" s="126"/>
      <c r="FJE86" s="126"/>
      <c r="FJF86" s="126"/>
      <c r="FJG86" s="126"/>
      <c r="FJH86" s="126"/>
      <c r="FJI86" s="126"/>
      <c r="FJJ86" s="126"/>
      <c r="FJK86" s="126"/>
      <c r="FJL86" s="126"/>
      <c r="FJM86" s="126"/>
      <c r="FJN86" s="126"/>
      <c r="FJO86" s="126"/>
      <c r="FJP86" s="126"/>
      <c r="FJQ86" s="126"/>
      <c r="FJR86" s="126"/>
      <c r="FJS86" s="126"/>
      <c r="FJT86" s="126"/>
      <c r="FJU86" s="126"/>
      <c r="FJV86" s="126"/>
      <c r="FJW86" s="126"/>
      <c r="FJX86" s="126"/>
      <c r="FJY86" s="126"/>
      <c r="FJZ86" s="126"/>
      <c r="FKA86" s="126"/>
      <c r="FKB86" s="126"/>
      <c r="FKC86" s="126"/>
      <c r="FKD86" s="126"/>
      <c r="FKE86" s="126"/>
      <c r="FKF86" s="126"/>
      <c r="FKG86" s="126"/>
      <c r="FKH86" s="126"/>
      <c r="FKI86" s="126"/>
      <c r="FKJ86" s="126"/>
      <c r="FKK86" s="126"/>
      <c r="FKL86" s="126"/>
      <c r="FKM86" s="126"/>
      <c r="FKN86" s="126"/>
      <c r="FKO86" s="126"/>
      <c r="FKP86" s="126"/>
      <c r="FKQ86" s="126"/>
      <c r="FKR86" s="126"/>
      <c r="FKS86" s="126"/>
      <c r="FKT86" s="126"/>
      <c r="FKU86" s="126"/>
      <c r="FKV86" s="126"/>
      <c r="FKW86" s="126"/>
      <c r="FKX86" s="126"/>
      <c r="FKY86" s="126"/>
      <c r="FKZ86" s="126"/>
      <c r="FLA86" s="126"/>
      <c r="FLB86" s="126"/>
      <c r="FLC86" s="126"/>
      <c r="FLD86" s="126"/>
      <c r="FLE86" s="126"/>
      <c r="FLF86" s="126"/>
      <c r="FLG86" s="126"/>
      <c r="FLH86" s="126"/>
      <c r="FLI86" s="126"/>
      <c r="FLJ86" s="126"/>
      <c r="FLK86" s="126"/>
      <c r="FLL86" s="126"/>
      <c r="FLM86" s="126"/>
      <c r="FLN86" s="126"/>
      <c r="FLO86" s="126"/>
      <c r="FLP86" s="126"/>
      <c r="FLQ86" s="126"/>
      <c r="FLR86" s="126"/>
      <c r="FLS86" s="126"/>
      <c r="FLT86" s="126"/>
      <c r="FLU86" s="126"/>
      <c r="FLV86" s="126"/>
      <c r="FLW86" s="126"/>
      <c r="FLX86" s="126"/>
      <c r="FLY86" s="126"/>
      <c r="FLZ86" s="126"/>
      <c r="FMA86" s="126"/>
      <c r="FMB86" s="126"/>
      <c r="FMC86" s="126"/>
      <c r="FMD86" s="126"/>
      <c r="FME86" s="126"/>
      <c r="FMF86" s="126"/>
      <c r="FMG86" s="126"/>
      <c r="FMH86" s="126"/>
      <c r="FMI86" s="126"/>
      <c r="FMJ86" s="126"/>
      <c r="FMK86" s="126"/>
      <c r="FML86" s="126"/>
      <c r="FMM86" s="126"/>
      <c r="FMN86" s="126"/>
      <c r="FMO86" s="126"/>
      <c r="FMP86" s="126"/>
      <c r="FMQ86" s="126"/>
      <c r="FMR86" s="126"/>
      <c r="FMS86" s="126"/>
      <c r="FMT86" s="126"/>
      <c r="FMU86" s="126"/>
      <c r="FMV86" s="126"/>
      <c r="FMW86" s="126"/>
      <c r="FMX86" s="126"/>
      <c r="FMY86" s="126"/>
      <c r="FMZ86" s="126"/>
      <c r="FNA86" s="126"/>
      <c r="FNB86" s="126"/>
      <c r="FNC86" s="126"/>
      <c r="FND86" s="126"/>
      <c r="FNE86" s="126"/>
      <c r="FNF86" s="126"/>
      <c r="FNG86" s="126"/>
      <c r="FNH86" s="126"/>
      <c r="FNI86" s="126"/>
      <c r="FNJ86" s="126"/>
      <c r="FNK86" s="126"/>
      <c r="FNL86" s="126"/>
      <c r="FNM86" s="126"/>
      <c r="FNN86" s="126"/>
      <c r="FNO86" s="126"/>
      <c r="FNP86" s="126"/>
      <c r="FNQ86" s="126"/>
      <c r="FNR86" s="126"/>
      <c r="FNS86" s="126"/>
      <c r="FNT86" s="126"/>
      <c r="FNU86" s="126"/>
      <c r="FNV86" s="126"/>
      <c r="FNW86" s="126"/>
      <c r="FNX86" s="126"/>
      <c r="FNY86" s="126"/>
      <c r="FNZ86" s="126"/>
      <c r="FOA86" s="126"/>
      <c r="FOB86" s="126"/>
      <c r="FOC86" s="126"/>
      <c r="FOD86" s="126"/>
      <c r="FOE86" s="126"/>
      <c r="FOF86" s="126"/>
      <c r="FOG86" s="126"/>
      <c r="FOH86" s="126"/>
      <c r="FOI86" s="126"/>
      <c r="FOJ86" s="126"/>
      <c r="FOK86" s="126"/>
      <c r="FOL86" s="126"/>
      <c r="FOM86" s="126"/>
      <c r="FON86" s="126"/>
      <c r="FOO86" s="126"/>
      <c r="FOP86" s="126"/>
      <c r="FOQ86" s="126"/>
      <c r="FOR86" s="126"/>
      <c r="FOS86" s="126"/>
      <c r="FOT86" s="126"/>
      <c r="FOU86" s="126"/>
      <c r="FOV86" s="126"/>
      <c r="FOW86" s="126"/>
      <c r="FOX86" s="126"/>
      <c r="FOY86" s="126"/>
      <c r="FOZ86" s="126"/>
      <c r="FPA86" s="126"/>
      <c r="FPB86" s="126"/>
      <c r="FPC86" s="126"/>
      <c r="FPD86" s="126"/>
      <c r="FPE86" s="126"/>
      <c r="FPF86" s="126"/>
      <c r="FPG86" s="126"/>
      <c r="FPH86" s="126"/>
      <c r="FPI86" s="126"/>
      <c r="FPJ86" s="126"/>
      <c r="FPK86" s="126"/>
      <c r="FPL86" s="126"/>
      <c r="FPM86" s="126"/>
      <c r="FPN86" s="126"/>
      <c r="FPO86" s="126"/>
      <c r="FPP86" s="126"/>
      <c r="FPQ86" s="126"/>
      <c r="FPR86" s="126"/>
      <c r="FPS86" s="126"/>
      <c r="FPT86" s="126"/>
      <c r="FPU86" s="126"/>
      <c r="FPV86" s="126"/>
      <c r="FPW86" s="126"/>
      <c r="FPX86" s="126"/>
      <c r="FPY86" s="126"/>
      <c r="FPZ86" s="126"/>
      <c r="FQA86" s="126"/>
      <c r="FQB86" s="126"/>
      <c r="FQC86" s="126"/>
      <c r="FQD86" s="126"/>
      <c r="FQE86" s="126"/>
      <c r="FQF86" s="126"/>
      <c r="FQG86" s="126"/>
      <c r="FQH86" s="126"/>
      <c r="FQI86" s="126"/>
      <c r="FQJ86" s="126"/>
      <c r="FQK86" s="126"/>
      <c r="FQL86" s="126"/>
      <c r="FQM86" s="126"/>
      <c r="FQN86" s="126"/>
      <c r="FQO86" s="126"/>
      <c r="FQP86" s="126"/>
      <c r="FQQ86" s="126"/>
      <c r="FQR86" s="126"/>
      <c r="FQS86" s="126"/>
      <c r="FQT86" s="126"/>
      <c r="FQU86" s="126"/>
      <c r="FQV86" s="126"/>
      <c r="FQW86" s="126"/>
      <c r="FQX86" s="126"/>
      <c r="FQY86" s="126"/>
      <c r="FQZ86" s="126"/>
      <c r="FRA86" s="126"/>
      <c r="FRB86" s="126"/>
      <c r="FRC86" s="126"/>
      <c r="FRD86" s="126"/>
      <c r="FRE86" s="126"/>
      <c r="FRF86" s="126"/>
      <c r="FRG86" s="126"/>
      <c r="FRH86" s="126"/>
      <c r="FRI86" s="126"/>
      <c r="FRJ86" s="126"/>
      <c r="FRK86" s="126"/>
      <c r="FRL86" s="126"/>
      <c r="FRM86" s="126"/>
      <c r="FRN86" s="126"/>
      <c r="FRO86" s="126"/>
      <c r="FRP86" s="126"/>
      <c r="FRQ86" s="126"/>
      <c r="FRR86" s="126"/>
      <c r="FRS86" s="126"/>
      <c r="FRT86" s="126"/>
      <c r="FRU86" s="126"/>
      <c r="FRV86" s="126"/>
      <c r="FRW86" s="126"/>
      <c r="FRX86" s="126"/>
      <c r="FRY86" s="126"/>
      <c r="FRZ86" s="126"/>
      <c r="FSA86" s="126"/>
      <c r="FSB86" s="126"/>
      <c r="FSC86" s="126"/>
      <c r="FSD86" s="126"/>
      <c r="FSE86" s="126"/>
      <c r="FSF86" s="126"/>
      <c r="FSG86" s="126"/>
      <c r="FSH86" s="126"/>
      <c r="FSI86" s="126"/>
      <c r="FSJ86" s="126"/>
      <c r="FSK86" s="126"/>
      <c r="FSL86" s="126"/>
      <c r="FSM86" s="126"/>
      <c r="FSN86" s="126"/>
      <c r="FSO86" s="126"/>
      <c r="FSP86" s="126"/>
      <c r="FSQ86" s="126"/>
      <c r="FSR86" s="126"/>
      <c r="FSS86" s="126"/>
      <c r="FST86" s="126"/>
      <c r="FSU86" s="126"/>
      <c r="FSV86" s="126"/>
      <c r="FSW86" s="126"/>
      <c r="FSX86" s="126"/>
      <c r="FSY86" s="126"/>
      <c r="FSZ86" s="126"/>
      <c r="FTA86" s="126"/>
      <c r="FTB86" s="126"/>
      <c r="FTC86" s="126"/>
      <c r="FTD86" s="126"/>
      <c r="FTE86" s="126"/>
      <c r="FTF86" s="126"/>
      <c r="FTG86" s="126"/>
      <c r="FTH86" s="126"/>
      <c r="FTI86" s="126"/>
      <c r="FTJ86" s="126"/>
      <c r="FTK86" s="126"/>
      <c r="FTL86" s="126"/>
      <c r="FTM86" s="126"/>
      <c r="FTN86" s="126"/>
      <c r="FTO86" s="126"/>
      <c r="FTP86" s="126"/>
      <c r="FTQ86" s="126"/>
      <c r="FTR86" s="126"/>
      <c r="FTS86" s="126"/>
      <c r="FTT86" s="126"/>
      <c r="FTU86" s="126"/>
      <c r="FTV86" s="126"/>
      <c r="FTW86" s="126"/>
      <c r="FTX86" s="126"/>
      <c r="FTY86" s="126"/>
      <c r="FTZ86" s="126"/>
      <c r="FUA86" s="126"/>
      <c r="FUB86" s="126"/>
      <c r="FUC86" s="126"/>
      <c r="FUD86" s="126"/>
      <c r="FUE86" s="126"/>
      <c r="FUF86" s="126"/>
      <c r="FUG86" s="126"/>
      <c r="FUH86" s="126"/>
      <c r="FUI86" s="126"/>
      <c r="FUJ86" s="126"/>
      <c r="FUK86" s="126"/>
      <c r="FUL86" s="126"/>
      <c r="FUM86" s="126"/>
      <c r="FUN86" s="126"/>
      <c r="FUO86" s="126"/>
      <c r="FUP86" s="126"/>
      <c r="FUQ86" s="126"/>
      <c r="FUR86" s="126"/>
      <c r="FUS86" s="126"/>
      <c r="FUT86" s="126"/>
      <c r="FUU86" s="126"/>
      <c r="FUV86" s="126"/>
      <c r="FUW86" s="126"/>
      <c r="FUX86" s="126"/>
      <c r="FUY86" s="126"/>
      <c r="FUZ86" s="126"/>
      <c r="FVA86" s="126"/>
      <c r="FVB86" s="126"/>
      <c r="FVC86" s="126"/>
      <c r="FVD86" s="126"/>
      <c r="FVE86" s="126"/>
      <c r="FVF86" s="126"/>
      <c r="FVG86" s="126"/>
      <c r="FVH86" s="126"/>
      <c r="FVI86" s="126"/>
      <c r="FVJ86" s="126"/>
      <c r="FVK86" s="126"/>
      <c r="FVL86" s="126"/>
      <c r="FVM86" s="126"/>
      <c r="FVN86" s="126"/>
      <c r="FVO86" s="126"/>
      <c r="FVP86" s="126"/>
      <c r="FVQ86" s="126"/>
      <c r="FVR86" s="126"/>
      <c r="FVS86" s="126"/>
      <c r="FVT86" s="126"/>
      <c r="FVU86" s="126"/>
      <c r="FVV86" s="126"/>
      <c r="FVW86" s="126"/>
      <c r="FVX86" s="126"/>
      <c r="FVY86" s="126"/>
      <c r="FVZ86" s="126"/>
      <c r="FWA86" s="126"/>
      <c r="FWB86" s="126"/>
      <c r="FWC86" s="126"/>
      <c r="FWD86" s="126"/>
      <c r="FWE86" s="126"/>
      <c r="FWF86" s="126"/>
      <c r="FWG86" s="126"/>
      <c r="FWH86" s="126"/>
      <c r="FWI86" s="126"/>
      <c r="FWJ86" s="126"/>
      <c r="FWK86" s="126"/>
      <c r="FWL86" s="126"/>
      <c r="FWM86" s="126"/>
      <c r="FWN86" s="126"/>
      <c r="FWO86" s="126"/>
      <c r="FWP86" s="126"/>
      <c r="FWQ86" s="126"/>
      <c r="FWR86" s="126"/>
      <c r="FWS86" s="126"/>
      <c r="FWT86" s="126"/>
      <c r="FWU86" s="126"/>
      <c r="FWV86" s="126"/>
      <c r="FWW86" s="126"/>
      <c r="FWX86" s="126"/>
      <c r="FWY86" s="126"/>
      <c r="FWZ86" s="126"/>
      <c r="FXA86" s="126"/>
      <c r="FXB86" s="126"/>
      <c r="FXC86" s="126"/>
      <c r="FXD86" s="126"/>
      <c r="FXE86" s="126"/>
      <c r="FXF86" s="126"/>
      <c r="FXG86" s="126"/>
      <c r="FXH86" s="126"/>
      <c r="FXI86" s="126"/>
      <c r="FXJ86" s="126"/>
      <c r="FXK86" s="126"/>
      <c r="FXL86" s="126"/>
      <c r="FXM86" s="126"/>
      <c r="FXN86" s="126"/>
      <c r="FXO86" s="126"/>
      <c r="FXP86" s="126"/>
      <c r="FXQ86" s="126"/>
      <c r="FXR86" s="126"/>
      <c r="FXS86" s="126"/>
      <c r="FXT86" s="126"/>
      <c r="FXU86" s="126"/>
      <c r="FXV86" s="126"/>
      <c r="FXW86" s="126"/>
      <c r="FXX86" s="126"/>
      <c r="FXY86" s="126"/>
      <c r="FXZ86" s="126"/>
      <c r="FYA86" s="126"/>
      <c r="FYB86" s="126"/>
      <c r="FYC86" s="126"/>
      <c r="FYD86" s="126"/>
      <c r="FYE86" s="126"/>
      <c r="FYF86" s="126"/>
      <c r="FYG86" s="126"/>
      <c r="FYH86" s="126"/>
      <c r="FYI86" s="126"/>
      <c r="FYJ86" s="126"/>
      <c r="FYK86" s="126"/>
      <c r="FYL86" s="126"/>
      <c r="FYM86" s="126"/>
      <c r="FYN86" s="126"/>
      <c r="FYO86" s="126"/>
      <c r="FYP86" s="126"/>
      <c r="FYQ86" s="126"/>
      <c r="FYR86" s="126"/>
      <c r="FYS86" s="126"/>
      <c r="FYT86" s="126"/>
      <c r="FYU86" s="126"/>
      <c r="FYV86" s="126"/>
      <c r="FYW86" s="126"/>
      <c r="FYX86" s="126"/>
      <c r="FYY86" s="126"/>
      <c r="FYZ86" s="126"/>
      <c r="FZA86" s="126"/>
      <c r="FZB86" s="126"/>
      <c r="FZC86" s="126"/>
      <c r="FZD86" s="126"/>
      <c r="FZE86" s="126"/>
      <c r="FZF86" s="126"/>
      <c r="FZG86" s="126"/>
      <c r="FZH86" s="126"/>
      <c r="FZI86" s="126"/>
      <c r="FZJ86" s="126"/>
      <c r="FZK86" s="126"/>
      <c r="FZL86" s="126"/>
      <c r="FZM86" s="126"/>
      <c r="FZN86" s="126"/>
      <c r="FZO86" s="126"/>
      <c r="FZP86" s="126"/>
      <c r="FZQ86" s="126"/>
      <c r="FZR86" s="126"/>
      <c r="FZS86" s="126"/>
      <c r="FZT86" s="126"/>
      <c r="FZU86" s="126"/>
      <c r="FZV86" s="126"/>
      <c r="FZW86" s="126"/>
      <c r="FZX86" s="126"/>
      <c r="FZY86" s="126"/>
      <c r="FZZ86" s="126"/>
      <c r="GAA86" s="126"/>
      <c r="GAB86" s="126"/>
      <c r="GAC86" s="126"/>
      <c r="GAD86" s="126"/>
      <c r="GAE86" s="126"/>
      <c r="GAF86" s="126"/>
      <c r="GAG86" s="126"/>
      <c r="GAH86" s="126"/>
      <c r="GAI86" s="126"/>
      <c r="GAJ86" s="126"/>
      <c r="GAK86" s="126"/>
      <c r="GAL86" s="126"/>
      <c r="GAM86" s="126"/>
      <c r="GAN86" s="126"/>
      <c r="GAO86" s="126"/>
      <c r="GAP86" s="126"/>
      <c r="GAQ86" s="126"/>
      <c r="GAR86" s="126"/>
      <c r="GAS86" s="126"/>
      <c r="GAT86" s="126"/>
      <c r="GAU86" s="126"/>
      <c r="GAV86" s="126"/>
      <c r="GAW86" s="126"/>
      <c r="GAX86" s="126"/>
      <c r="GAY86" s="126"/>
      <c r="GAZ86" s="126"/>
      <c r="GBA86" s="126"/>
      <c r="GBB86" s="126"/>
      <c r="GBC86" s="126"/>
      <c r="GBD86" s="126"/>
      <c r="GBE86" s="126"/>
      <c r="GBF86" s="126"/>
      <c r="GBG86" s="126"/>
      <c r="GBH86" s="126"/>
      <c r="GBI86" s="126"/>
      <c r="GBJ86" s="126"/>
      <c r="GBK86" s="126"/>
      <c r="GBL86" s="126"/>
      <c r="GBM86" s="126"/>
      <c r="GBN86" s="126"/>
      <c r="GBO86" s="126"/>
      <c r="GBP86" s="126"/>
      <c r="GBQ86" s="126"/>
      <c r="GBR86" s="126"/>
      <c r="GBS86" s="126"/>
      <c r="GBT86" s="126"/>
      <c r="GBU86" s="126"/>
      <c r="GBV86" s="126"/>
      <c r="GBW86" s="126"/>
      <c r="GBX86" s="126"/>
      <c r="GBY86" s="126"/>
      <c r="GBZ86" s="126"/>
      <c r="GCA86" s="126"/>
      <c r="GCB86" s="126"/>
      <c r="GCC86" s="126"/>
      <c r="GCD86" s="126"/>
      <c r="GCE86" s="126"/>
      <c r="GCF86" s="126"/>
      <c r="GCG86" s="126"/>
      <c r="GCH86" s="126"/>
      <c r="GCI86" s="126"/>
      <c r="GCJ86" s="126"/>
      <c r="GCK86" s="126"/>
      <c r="GCL86" s="126"/>
      <c r="GCM86" s="126"/>
      <c r="GCN86" s="126"/>
      <c r="GCO86" s="126"/>
      <c r="GCP86" s="126"/>
      <c r="GCQ86" s="126"/>
      <c r="GCR86" s="126"/>
      <c r="GCS86" s="126"/>
      <c r="GCT86" s="126"/>
      <c r="GCU86" s="126"/>
      <c r="GCV86" s="126"/>
      <c r="GCW86" s="126"/>
      <c r="GCX86" s="126"/>
      <c r="GCY86" s="126"/>
      <c r="GCZ86" s="126"/>
      <c r="GDA86" s="126"/>
      <c r="GDB86" s="126"/>
      <c r="GDC86" s="126"/>
      <c r="GDD86" s="126"/>
      <c r="GDE86" s="126"/>
      <c r="GDF86" s="126"/>
      <c r="GDG86" s="126"/>
      <c r="GDH86" s="126"/>
      <c r="GDI86" s="126"/>
      <c r="GDJ86" s="126"/>
      <c r="GDK86" s="126"/>
      <c r="GDL86" s="126"/>
      <c r="GDM86" s="126"/>
      <c r="GDN86" s="126"/>
      <c r="GDO86" s="126"/>
      <c r="GDP86" s="126"/>
      <c r="GDQ86" s="126"/>
      <c r="GDR86" s="126"/>
      <c r="GDS86" s="126"/>
      <c r="GDT86" s="126"/>
      <c r="GDU86" s="126"/>
      <c r="GDV86" s="126"/>
      <c r="GDW86" s="126"/>
      <c r="GDX86" s="126"/>
      <c r="GDY86" s="126"/>
      <c r="GDZ86" s="126"/>
      <c r="GEA86" s="126"/>
      <c r="GEB86" s="126"/>
      <c r="GEC86" s="126"/>
      <c r="GED86" s="126"/>
      <c r="GEE86" s="126"/>
      <c r="GEF86" s="126"/>
      <c r="GEG86" s="126"/>
      <c r="GEH86" s="126"/>
      <c r="GEI86" s="126"/>
      <c r="GEJ86" s="126"/>
      <c r="GEK86" s="126"/>
      <c r="GEL86" s="126"/>
      <c r="GEM86" s="126"/>
      <c r="GEN86" s="126"/>
      <c r="GEO86" s="126"/>
      <c r="GEP86" s="126"/>
      <c r="GEQ86" s="126"/>
      <c r="GER86" s="126"/>
      <c r="GES86" s="126"/>
      <c r="GET86" s="126"/>
      <c r="GEU86" s="126"/>
      <c r="GEV86" s="126"/>
      <c r="GEW86" s="126"/>
      <c r="GEX86" s="126"/>
      <c r="GEY86" s="126"/>
      <c r="GEZ86" s="126"/>
      <c r="GFA86" s="126"/>
      <c r="GFB86" s="126"/>
      <c r="GFC86" s="126"/>
      <c r="GFD86" s="126"/>
      <c r="GFE86" s="126"/>
      <c r="GFF86" s="126"/>
      <c r="GFG86" s="126"/>
      <c r="GFH86" s="126"/>
      <c r="GFI86" s="126"/>
      <c r="GFJ86" s="126"/>
      <c r="GFK86" s="126"/>
      <c r="GFL86" s="126"/>
      <c r="GFM86" s="126"/>
      <c r="GFN86" s="126"/>
      <c r="GFO86" s="126"/>
      <c r="GFP86" s="126"/>
      <c r="GFQ86" s="126"/>
      <c r="GFR86" s="126"/>
      <c r="GFS86" s="126"/>
      <c r="GFT86" s="126"/>
      <c r="GFU86" s="126"/>
      <c r="GFV86" s="126"/>
      <c r="GFW86" s="126"/>
      <c r="GFX86" s="126"/>
      <c r="GFY86" s="126"/>
      <c r="GFZ86" s="126"/>
      <c r="GGA86" s="126"/>
      <c r="GGB86" s="126"/>
      <c r="GGC86" s="126"/>
      <c r="GGD86" s="126"/>
      <c r="GGE86" s="126"/>
      <c r="GGF86" s="126"/>
      <c r="GGG86" s="126"/>
      <c r="GGH86" s="126"/>
      <c r="GGI86" s="126"/>
      <c r="GGJ86" s="126"/>
      <c r="GGK86" s="126"/>
      <c r="GGL86" s="126"/>
      <c r="GGM86" s="126"/>
      <c r="GGN86" s="126"/>
      <c r="GGO86" s="126"/>
      <c r="GGP86" s="126"/>
      <c r="GGQ86" s="126"/>
      <c r="GGR86" s="126"/>
      <c r="GGS86" s="126"/>
      <c r="GGT86" s="126"/>
      <c r="GGU86" s="126"/>
      <c r="GGV86" s="126"/>
      <c r="GGW86" s="126"/>
      <c r="GGX86" s="126"/>
      <c r="GGY86" s="126"/>
      <c r="GGZ86" s="126"/>
      <c r="GHA86" s="126"/>
      <c r="GHB86" s="126"/>
      <c r="GHC86" s="126"/>
      <c r="GHD86" s="126"/>
      <c r="GHE86" s="126"/>
      <c r="GHF86" s="126"/>
      <c r="GHG86" s="126"/>
      <c r="GHH86" s="126"/>
      <c r="GHI86" s="126"/>
      <c r="GHJ86" s="126"/>
      <c r="GHK86" s="126"/>
      <c r="GHL86" s="126"/>
      <c r="GHM86" s="126"/>
      <c r="GHN86" s="126"/>
      <c r="GHO86" s="126"/>
      <c r="GHP86" s="126"/>
      <c r="GHQ86" s="126"/>
      <c r="GHR86" s="126"/>
      <c r="GHS86" s="126"/>
      <c r="GHT86" s="126"/>
      <c r="GHU86" s="126"/>
      <c r="GHV86" s="126"/>
      <c r="GHW86" s="126"/>
      <c r="GHX86" s="126"/>
      <c r="GHY86" s="126"/>
      <c r="GHZ86" s="126"/>
      <c r="GIA86" s="126"/>
      <c r="GIB86" s="126"/>
      <c r="GIC86" s="126"/>
      <c r="GID86" s="126"/>
      <c r="GIE86" s="126"/>
      <c r="GIF86" s="126"/>
      <c r="GIG86" s="126"/>
      <c r="GIH86" s="126"/>
      <c r="GII86" s="126"/>
      <c r="GIJ86" s="126"/>
      <c r="GIK86" s="126"/>
      <c r="GIL86" s="126"/>
      <c r="GIM86" s="126"/>
      <c r="GIN86" s="126"/>
      <c r="GIO86" s="126"/>
      <c r="GIP86" s="126"/>
      <c r="GIQ86" s="126"/>
      <c r="GIR86" s="126"/>
      <c r="GIS86" s="126"/>
      <c r="GIT86" s="126"/>
      <c r="GIU86" s="126"/>
      <c r="GIV86" s="126"/>
      <c r="GIW86" s="126"/>
      <c r="GIX86" s="126"/>
      <c r="GIY86" s="126"/>
      <c r="GIZ86" s="126"/>
      <c r="GJA86" s="126"/>
      <c r="GJB86" s="126"/>
      <c r="GJC86" s="126"/>
      <c r="GJD86" s="126"/>
      <c r="GJE86" s="126"/>
      <c r="GJF86" s="126"/>
      <c r="GJG86" s="126"/>
      <c r="GJH86" s="126"/>
      <c r="GJI86" s="126"/>
      <c r="GJJ86" s="126"/>
      <c r="GJK86" s="126"/>
      <c r="GJL86" s="126"/>
      <c r="GJM86" s="126"/>
      <c r="GJN86" s="126"/>
      <c r="GJO86" s="126"/>
      <c r="GJP86" s="126"/>
      <c r="GJQ86" s="126"/>
      <c r="GJR86" s="126"/>
      <c r="GJS86" s="126"/>
      <c r="GJT86" s="126"/>
      <c r="GJU86" s="126"/>
      <c r="GJV86" s="126"/>
      <c r="GJW86" s="126"/>
      <c r="GJX86" s="126"/>
      <c r="GJY86" s="126"/>
      <c r="GJZ86" s="126"/>
      <c r="GKA86" s="126"/>
      <c r="GKB86" s="126"/>
      <c r="GKC86" s="126"/>
      <c r="GKD86" s="126"/>
      <c r="GKE86" s="126"/>
      <c r="GKF86" s="126"/>
      <c r="GKG86" s="126"/>
      <c r="GKH86" s="126"/>
      <c r="GKI86" s="126"/>
      <c r="GKJ86" s="126"/>
      <c r="GKK86" s="126"/>
      <c r="GKL86" s="126"/>
      <c r="GKM86" s="126"/>
      <c r="GKN86" s="126"/>
      <c r="GKO86" s="126"/>
      <c r="GKP86" s="126"/>
      <c r="GKQ86" s="126"/>
      <c r="GKR86" s="126"/>
      <c r="GKS86" s="126"/>
      <c r="GKT86" s="126"/>
      <c r="GKU86" s="126"/>
      <c r="GKV86" s="126"/>
      <c r="GKW86" s="126"/>
      <c r="GKX86" s="126"/>
      <c r="GKY86" s="126"/>
      <c r="GKZ86" s="126"/>
      <c r="GLA86" s="126"/>
      <c r="GLB86" s="126"/>
      <c r="GLC86" s="126"/>
      <c r="GLD86" s="126"/>
      <c r="GLE86" s="126"/>
      <c r="GLF86" s="126"/>
      <c r="GLG86" s="126"/>
      <c r="GLH86" s="126"/>
      <c r="GLI86" s="126"/>
      <c r="GLJ86" s="126"/>
      <c r="GLK86" s="126"/>
      <c r="GLL86" s="126"/>
      <c r="GLM86" s="126"/>
      <c r="GLN86" s="126"/>
      <c r="GLO86" s="126"/>
      <c r="GLP86" s="126"/>
      <c r="GLQ86" s="126"/>
      <c r="GLR86" s="126"/>
      <c r="GLS86" s="126"/>
      <c r="GLT86" s="126"/>
      <c r="GLU86" s="126"/>
      <c r="GLV86" s="126"/>
      <c r="GLW86" s="126"/>
      <c r="GLX86" s="126"/>
      <c r="GLY86" s="126"/>
      <c r="GLZ86" s="126"/>
      <c r="GMA86" s="126"/>
      <c r="GMB86" s="126"/>
      <c r="GMC86" s="126"/>
      <c r="GMD86" s="126"/>
      <c r="GME86" s="126"/>
      <c r="GMF86" s="126"/>
      <c r="GMG86" s="126"/>
      <c r="GMH86" s="126"/>
      <c r="GMI86" s="126"/>
      <c r="GMJ86" s="126"/>
      <c r="GMK86" s="126"/>
      <c r="GML86" s="126"/>
      <c r="GMM86" s="126"/>
      <c r="GMN86" s="126"/>
      <c r="GMO86" s="126"/>
      <c r="GMP86" s="126"/>
      <c r="GMQ86" s="126"/>
      <c r="GMR86" s="126"/>
      <c r="GMS86" s="126"/>
      <c r="GMT86" s="126"/>
      <c r="GMU86" s="126"/>
      <c r="GMV86" s="126"/>
      <c r="GMW86" s="126"/>
      <c r="GMX86" s="126"/>
      <c r="GMY86" s="126"/>
      <c r="GMZ86" s="126"/>
      <c r="GNA86" s="126"/>
      <c r="GNB86" s="126"/>
      <c r="GNC86" s="126"/>
      <c r="GND86" s="126"/>
      <c r="GNE86" s="126"/>
      <c r="GNF86" s="126"/>
      <c r="GNG86" s="126"/>
      <c r="GNH86" s="126"/>
      <c r="GNI86" s="126"/>
      <c r="GNJ86" s="126"/>
      <c r="GNK86" s="126"/>
      <c r="GNL86" s="126"/>
      <c r="GNM86" s="126"/>
      <c r="GNN86" s="126"/>
      <c r="GNO86" s="126"/>
      <c r="GNP86" s="126"/>
      <c r="GNQ86" s="126"/>
      <c r="GNR86" s="126"/>
      <c r="GNS86" s="126"/>
      <c r="GNT86" s="126"/>
      <c r="GNU86" s="126"/>
      <c r="GNV86" s="126"/>
      <c r="GNW86" s="126"/>
      <c r="GNX86" s="126"/>
      <c r="GNY86" s="126"/>
      <c r="GNZ86" s="126"/>
      <c r="GOA86" s="126"/>
      <c r="GOB86" s="126"/>
      <c r="GOC86" s="126"/>
      <c r="GOD86" s="126"/>
      <c r="GOE86" s="126"/>
      <c r="GOF86" s="126"/>
      <c r="GOG86" s="126"/>
      <c r="GOH86" s="126"/>
      <c r="GOI86" s="126"/>
      <c r="GOJ86" s="126"/>
      <c r="GOK86" s="126"/>
      <c r="GOL86" s="126"/>
      <c r="GOM86" s="126"/>
      <c r="GON86" s="126"/>
      <c r="GOO86" s="126"/>
      <c r="GOP86" s="126"/>
      <c r="GOQ86" s="126"/>
      <c r="GOR86" s="126"/>
      <c r="GOS86" s="126"/>
      <c r="GOT86" s="126"/>
      <c r="GOU86" s="126"/>
      <c r="GOV86" s="126"/>
      <c r="GOW86" s="126"/>
      <c r="GOX86" s="126"/>
      <c r="GOY86" s="126"/>
      <c r="GOZ86" s="126"/>
      <c r="GPA86" s="126"/>
      <c r="GPB86" s="126"/>
      <c r="GPC86" s="126"/>
      <c r="GPD86" s="126"/>
      <c r="GPE86" s="126"/>
      <c r="GPF86" s="126"/>
      <c r="GPG86" s="126"/>
      <c r="GPH86" s="126"/>
      <c r="GPI86" s="126"/>
      <c r="GPJ86" s="126"/>
      <c r="GPK86" s="126"/>
      <c r="GPL86" s="126"/>
      <c r="GPM86" s="126"/>
      <c r="GPN86" s="126"/>
      <c r="GPO86" s="126"/>
      <c r="GPP86" s="126"/>
      <c r="GPQ86" s="126"/>
      <c r="GPR86" s="126"/>
      <c r="GPS86" s="126"/>
      <c r="GPT86" s="126"/>
      <c r="GPU86" s="126"/>
      <c r="GPV86" s="126"/>
      <c r="GPW86" s="126"/>
      <c r="GPX86" s="126"/>
      <c r="GPY86" s="126"/>
      <c r="GPZ86" s="126"/>
      <c r="GQA86" s="126"/>
      <c r="GQB86" s="126"/>
      <c r="GQC86" s="126"/>
      <c r="GQD86" s="126"/>
      <c r="GQE86" s="126"/>
      <c r="GQF86" s="126"/>
      <c r="GQG86" s="126"/>
      <c r="GQH86" s="126"/>
      <c r="GQI86" s="126"/>
      <c r="GQJ86" s="126"/>
      <c r="GQK86" s="126"/>
      <c r="GQL86" s="126"/>
      <c r="GQM86" s="126"/>
      <c r="GQN86" s="126"/>
      <c r="GQO86" s="126"/>
      <c r="GQP86" s="126"/>
      <c r="GQQ86" s="126"/>
      <c r="GQR86" s="126"/>
      <c r="GQS86" s="126"/>
      <c r="GQT86" s="126"/>
      <c r="GQU86" s="126"/>
      <c r="GQV86" s="126"/>
      <c r="GQW86" s="126"/>
      <c r="GQX86" s="126"/>
      <c r="GQY86" s="126"/>
      <c r="GQZ86" s="126"/>
      <c r="GRA86" s="126"/>
      <c r="GRB86" s="126"/>
      <c r="GRC86" s="126"/>
      <c r="GRD86" s="126"/>
      <c r="GRE86" s="126"/>
      <c r="GRF86" s="126"/>
      <c r="GRG86" s="126"/>
      <c r="GRH86" s="126"/>
      <c r="GRI86" s="126"/>
      <c r="GRJ86" s="126"/>
      <c r="GRK86" s="126"/>
      <c r="GRL86" s="126"/>
      <c r="GRM86" s="126"/>
      <c r="GRN86" s="126"/>
      <c r="GRO86" s="126"/>
      <c r="GRP86" s="126"/>
      <c r="GRQ86" s="126"/>
      <c r="GRR86" s="126"/>
      <c r="GRS86" s="126"/>
      <c r="GRT86" s="126"/>
      <c r="GRU86" s="126"/>
      <c r="GRV86" s="126"/>
      <c r="GRW86" s="126"/>
      <c r="GRX86" s="126"/>
      <c r="GRY86" s="126"/>
      <c r="GRZ86" s="126"/>
      <c r="GSA86" s="126"/>
      <c r="GSB86" s="126"/>
      <c r="GSC86" s="126"/>
      <c r="GSD86" s="126"/>
      <c r="GSE86" s="126"/>
      <c r="GSF86" s="126"/>
      <c r="GSG86" s="126"/>
      <c r="GSH86" s="126"/>
      <c r="GSI86" s="126"/>
      <c r="GSJ86" s="126"/>
      <c r="GSK86" s="126"/>
      <c r="GSL86" s="126"/>
      <c r="GSM86" s="126"/>
      <c r="GSN86" s="126"/>
      <c r="GSO86" s="126"/>
      <c r="GSP86" s="126"/>
      <c r="GSQ86" s="126"/>
      <c r="GSR86" s="126"/>
      <c r="GSS86" s="126"/>
      <c r="GST86" s="126"/>
      <c r="GSU86" s="126"/>
      <c r="GSV86" s="126"/>
      <c r="GSW86" s="126"/>
      <c r="GSX86" s="126"/>
      <c r="GSY86" s="126"/>
      <c r="GSZ86" s="126"/>
      <c r="GTA86" s="126"/>
      <c r="GTB86" s="126"/>
      <c r="GTC86" s="126"/>
      <c r="GTD86" s="126"/>
      <c r="GTE86" s="126"/>
      <c r="GTF86" s="126"/>
      <c r="GTG86" s="126"/>
      <c r="GTH86" s="126"/>
      <c r="GTI86" s="126"/>
      <c r="GTJ86" s="126"/>
      <c r="GTK86" s="126"/>
      <c r="GTL86" s="126"/>
      <c r="GTM86" s="126"/>
      <c r="GTN86" s="126"/>
      <c r="GTO86" s="126"/>
      <c r="GTP86" s="126"/>
      <c r="GTQ86" s="126"/>
      <c r="GTR86" s="126"/>
      <c r="GTS86" s="126"/>
      <c r="GTT86" s="126"/>
      <c r="GTU86" s="126"/>
      <c r="GTV86" s="126"/>
      <c r="GTW86" s="126"/>
      <c r="GTX86" s="126"/>
      <c r="GTY86" s="126"/>
      <c r="GTZ86" s="126"/>
      <c r="GUA86" s="126"/>
      <c r="GUB86" s="126"/>
      <c r="GUC86" s="126"/>
      <c r="GUD86" s="126"/>
      <c r="GUE86" s="126"/>
      <c r="GUF86" s="126"/>
      <c r="GUG86" s="126"/>
      <c r="GUH86" s="126"/>
      <c r="GUI86" s="126"/>
      <c r="GUJ86" s="126"/>
      <c r="GUK86" s="126"/>
      <c r="GUL86" s="126"/>
      <c r="GUM86" s="126"/>
      <c r="GUN86" s="126"/>
      <c r="GUO86" s="126"/>
      <c r="GUP86" s="126"/>
      <c r="GUQ86" s="126"/>
      <c r="GUR86" s="126"/>
      <c r="GUS86" s="126"/>
      <c r="GUT86" s="126"/>
      <c r="GUU86" s="126"/>
      <c r="GUV86" s="126"/>
      <c r="GUW86" s="126"/>
      <c r="GUX86" s="126"/>
      <c r="GUY86" s="126"/>
      <c r="GUZ86" s="126"/>
      <c r="GVA86" s="126"/>
      <c r="GVB86" s="126"/>
      <c r="GVC86" s="126"/>
      <c r="GVD86" s="126"/>
      <c r="GVE86" s="126"/>
      <c r="GVF86" s="126"/>
      <c r="GVG86" s="126"/>
      <c r="GVH86" s="126"/>
      <c r="GVI86" s="126"/>
      <c r="GVJ86" s="126"/>
      <c r="GVK86" s="126"/>
      <c r="GVL86" s="126"/>
      <c r="GVM86" s="126"/>
      <c r="GVN86" s="126"/>
      <c r="GVO86" s="126"/>
      <c r="GVP86" s="126"/>
      <c r="GVQ86" s="126"/>
      <c r="GVR86" s="126"/>
      <c r="GVS86" s="126"/>
      <c r="GVT86" s="126"/>
      <c r="GVU86" s="126"/>
      <c r="GVV86" s="126"/>
      <c r="GVW86" s="126"/>
      <c r="GVX86" s="126"/>
      <c r="GVY86" s="126"/>
      <c r="GVZ86" s="126"/>
      <c r="GWA86" s="126"/>
      <c r="GWB86" s="126"/>
      <c r="GWC86" s="126"/>
      <c r="GWD86" s="126"/>
      <c r="GWE86" s="126"/>
      <c r="GWF86" s="126"/>
      <c r="GWG86" s="126"/>
      <c r="GWH86" s="126"/>
      <c r="GWI86" s="126"/>
      <c r="GWJ86" s="126"/>
      <c r="GWK86" s="126"/>
      <c r="GWL86" s="126"/>
      <c r="GWM86" s="126"/>
      <c r="GWN86" s="126"/>
      <c r="GWO86" s="126"/>
      <c r="GWP86" s="126"/>
      <c r="GWQ86" s="126"/>
      <c r="GWR86" s="126"/>
      <c r="GWS86" s="126"/>
      <c r="GWT86" s="126"/>
      <c r="GWU86" s="126"/>
      <c r="GWV86" s="126"/>
      <c r="GWW86" s="126"/>
      <c r="GWX86" s="126"/>
      <c r="GWY86" s="126"/>
      <c r="GWZ86" s="126"/>
      <c r="GXA86" s="126"/>
      <c r="GXB86" s="126"/>
      <c r="GXC86" s="126"/>
      <c r="GXD86" s="126"/>
      <c r="GXE86" s="126"/>
      <c r="GXF86" s="126"/>
      <c r="GXG86" s="126"/>
      <c r="GXH86" s="126"/>
      <c r="GXI86" s="126"/>
      <c r="GXJ86" s="126"/>
      <c r="GXK86" s="126"/>
      <c r="GXL86" s="126"/>
      <c r="GXM86" s="126"/>
      <c r="GXN86" s="126"/>
      <c r="GXO86" s="126"/>
      <c r="GXP86" s="126"/>
      <c r="GXQ86" s="126"/>
      <c r="GXR86" s="126"/>
      <c r="GXS86" s="126"/>
      <c r="GXT86" s="126"/>
      <c r="GXU86" s="126"/>
      <c r="GXV86" s="126"/>
      <c r="GXW86" s="126"/>
      <c r="GXX86" s="126"/>
      <c r="GXY86" s="126"/>
      <c r="GXZ86" s="126"/>
      <c r="GYA86" s="126"/>
      <c r="GYB86" s="126"/>
      <c r="GYC86" s="126"/>
      <c r="GYD86" s="126"/>
      <c r="GYE86" s="126"/>
      <c r="GYF86" s="126"/>
      <c r="GYG86" s="126"/>
      <c r="GYH86" s="126"/>
      <c r="GYI86" s="126"/>
      <c r="GYJ86" s="126"/>
      <c r="GYK86" s="126"/>
      <c r="GYL86" s="126"/>
      <c r="GYM86" s="126"/>
      <c r="GYN86" s="126"/>
      <c r="GYO86" s="126"/>
      <c r="GYP86" s="126"/>
      <c r="GYQ86" s="126"/>
      <c r="GYR86" s="126"/>
      <c r="GYS86" s="126"/>
      <c r="GYT86" s="126"/>
      <c r="GYU86" s="126"/>
      <c r="GYV86" s="126"/>
      <c r="GYW86" s="126"/>
      <c r="GYX86" s="126"/>
      <c r="GYY86" s="126"/>
      <c r="GYZ86" s="126"/>
      <c r="GZA86" s="126"/>
      <c r="GZB86" s="126"/>
      <c r="GZC86" s="126"/>
      <c r="GZD86" s="126"/>
      <c r="GZE86" s="126"/>
      <c r="GZF86" s="126"/>
      <c r="GZG86" s="126"/>
      <c r="GZH86" s="126"/>
      <c r="GZI86" s="126"/>
      <c r="GZJ86" s="126"/>
      <c r="GZK86" s="126"/>
      <c r="GZL86" s="126"/>
      <c r="GZM86" s="126"/>
      <c r="GZN86" s="126"/>
      <c r="GZO86" s="126"/>
      <c r="GZP86" s="126"/>
      <c r="GZQ86" s="126"/>
      <c r="GZR86" s="126"/>
      <c r="GZS86" s="126"/>
      <c r="GZT86" s="126"/>
      <c r="GZU86" s="126"/>
      <c r="GZV86" s="126"/>
      <c r="GZW86" s="126"/>
      <c r="GZX86" s="126"/>
      <c r="GZY86" s="126"/>
      <c r="GZZ86" s="126"/>
      <c r="HAA86" s="126"/>
      <c r="HAB86" s="126"/>
      <c r="HAC86" s="126"/>
      <c r="HAD86" s="126"/>
      <c r="HAE86" s="126"/>
      <c r="HAF86" s="126"/>
      <c r="HAG86" s="126"/>
      <c r="HAH86" s="126"/>
      <c r="HAI86" s="126"/>
      <c r="HAJ86" s="126"/>
      <c r="HAK86" s="126"/>
      <c r="HAL86" s="126"/>
      <c r="HAM86" s="126"/>
      <c r="HAN86" s="126"/>
      <c r="HAO86" s="126"/>
      <c r="HAP86" s="126"/>
      <c r="HAQ86" s="126"/>
      <c r="HAR86" s="126"/>
      <c r="HAS86" s="126"/>
      <c r="HAT86" s="126"/>
      <c r="HAU86" s="126"/>
      <c r="HAV86" s="126"/>
      <c r="HAW86" s="126"/>
      <c r="HAX86" s="126"/>
      <c r="HAY86" s="126"/>
      <c r="HAZ86" s="126"/>
      <c r="HBA86" s="126"/>
      <c r="HBB86" s="126"/>
      <c r="HBC86" s="126"/>
      <c r="HBD86" s="126"/>
      <c r="HBE86" s="126"/>
      <c r="HBF86" s="126"/>
      <c r="HBG86" s="126"/>
      <c r="HBH86" s="126"/>
      <c r="HBI86" s="126"/>
      <c r="HBJ86" s="126"/>
      <c r="HBK86" s="126"/>
      <c r="HBL86" s="126"/>
      <c r="HBM86" s="126"/>
      <c r="HBN86" s="126"/>
      <c r="HBO86" s="126"/>
      <c r="HBP86" s="126"/>
      <c r="HBQ86" s="126"/>
      <c r="HBR86" s="126"/>
      <c r="HBS86" s="126"/>
      <c r="HBT86" s="126"/>
      <c r="HBU86" s="126"/>
      <c r="HBV86" s="126"/>
      <c r="HBW86" s="126"/>
      <c r="HBX86" s="126"/>
      <c r="HBY86" s="126"/>
      <c r="HBZ86" s="126"/>
      <c r="HCA86" s="126"/>
      <c r="HCB86" s="126"/>
      <c r="HCC86" s="126"/>
      <c r="HCD86" s="126"/>
      <c r="HCE86" s="126"/>
      <c r="HCF86" s="126"/>
      <c r="HCG86" s="126"/>
      <c r="HCH86" s="126"/>
      <c r="HCI86" s="126"/>
      <c r="HCJ86" s="126"/>
      <c r="HCK86" s="126"/>
      <c r="HCL86" s="126"/>
      <c r="HCM86" s="126"/>
      <c r="HCN86" s="126"/>
      <c r="HCO86" s="126"/>
      <c r="HCP86" s="126"/>
      <c r="HCQ86" s="126"/>
      <c r="HCR86" s="126"/>
      <c r="HCS86" s="126"/>
      <c r="HCT86" s="126"/>
      <c r="HCU86" s="126"/>
      <c r="HCV86" s="126"/>
      <c r="HCW86" s="126"/>
      <c r="HCX86" s="126"/>
      <c r="HCY86" s="126"/>
      <c r="HCZ86" s="126"/>
      <c r="HDA86" s="126"/>
      <c r="HDB86" s="126"/>
      <c r="HDC86" s="126"/>
      <c r="HDD86" s="126"/>
      <c r="HDE86" s="126"/>
      <c r="HDF86" s="126"/>
      <c r="HDG86" s="126"/>
      <c r="HDH86" s="126"/>
      <c r="HDI86" s="126"/>
      <c r="HDJ86" s="126"/>
      <c r="HDK86" s="126"/>
      <c r="HDL86" s="126"/>
      <c r="HDM86" s="126"/>
      <c r="HDN86" s="126"/>
      <c r="HDO86" s="126"/>
      <c r="HDP86" s="126"/>
      <c r="HDQ86" s="126"/>
      <c r="HDR86" s="126"/>
      <c r="HDS86" s="126"/>
      <c r="HDT86" s="126"/>
      <c r="HDU86" s="126"/>
      <c r="HDV86" s="126"/>
      <c r="HDW86" s="126"/>
      <c r="HDX86" s="126"/>
      <c r="HDY86" s="126"/>
      <c r="HDZ86" s="126"/>
      <c r="HEA86" s="126"/>
      <c r="HEB86" s="126"/>
      <c r="HEC86" s="126"/>
      <c r="HED86" s="126"/>
      <c r="HEE86" s="126"/>
      <c r="HEF86" s="126"/>
      <c r="HEG86" s="126"/>
      <c r="HEH86" s="126"/>
      <c r="HEI86" s="126"/>
      <c r="HEJ86" s="126"/>
      <c r="HEK86" s="126"/>
      <c r="HEL86" s="126"/>
      <c r="HEM86" s="126"/>
      <c r="HEN86" s="126"/>
      <c r="HEO86" s="126"/>
      <c r="HEP86" s="126"/>
      <c r="HEQ86" s="126"/>
      <c r="HER86" s="126"/>
      <c r="HES86" s="126"/>
      <c r="HET86" s="126"/>
      <c r="HEU86" s="126"/>
      <c r="HEV86" s="126"/>
      <c r="HEW86" s="126"/>
      <c r="HEX86" s="126"/>
      <c r="HEY86" s="126"/>
      <c r="HEZ86" s="126"/>
      <c r="HFA86" s="126"/>
      <c r="HFB86" s="126"/>
      <c r="HFC86" s="126"/>
      <c r="HFD86" s="126"/>
      <c r="HFE86" s="126"/>
      <c r="HFF86" s="126"/>
      <c r="HFG86" s="126"/>
      <c r="HFH86" s="126"/>
      <c r="HFI86" s="126"/>
      <c r="HFJ86" s="126"/>
      <c r="HFK86" s="126"/>
      <c r="HFL86" s="126"/>
      <c r="HFM86" s="126"/>
      <c r="HFN86" s="126"/>
      <c r="HFO86" s="126"/>
      <c r="HFP86" s="126"/>
      <c r="HFQ86" s="126"/>
      <c r="HFR86" s="126"/>
      <c r="HFS86" s="126"/>
      <c r="HFT86" s="126"/>
      <c r="HFU86" s="126"/>
      <c r="HFV86" s="126"/>
      <c r="HFW86" s="126"/>
      <c r="HFX86" s="126"/>
      <c r="HFY86" s="126"/>
      <c r="HFZ86" s="126"/>
      <c r="HGA86" s="126"/>
      <c r="HGB86" s="126"/>
      <c r="HGC86" s="126"/>
      <c r="HGD86" s="126"/>
      <c r="HGE86" s="126"/>
      <c r="HGF86" s="126"/>
      <c r="HGG86" s="126"/>
      <c r="HGH86" s="126"/>
      <c r="HGI86" s="126"/>
      <c r="HGJ86" s="126"/>
      <c r="HGK86" s="126"/>
      <c r="HGL86" s="126"/>
      <c r="HGM86" s="126"/>
      <c r="HGN86" s="126"/>
      <c r="HGO86" s="126"/>
      <c r="HGP86" s="126"/>
      <c r="HGQ86" s="126"/>
      <c r="HGR86" s="126"/>
      <c r="HGS86" s="126"/>
      <c r="HGT86" s="126"/>
      <c r="HGU86" s="126"/>
      <c r="HGV86" s="126"/>
      <c r="HGW86" s="126"/>
      <c r="HGX86" s="126"/>
      <c r="HGY86" s="126"/>
      <c r="HGZ86" s="126"/>
      <c r="HHA86" s="126"/>
      <c r="HHB86" s="126"/>
      <c r="HHC86" s="126"/>
      <c r="HHD86" s="126"/>
      <c r="HHE86" s="126"/>
      <c r="HHF86" s="126"/>
      <c r="HHG86" s="126"/>
      <c r="HHH86" s="126"/>
      <c r="HHI86" s="126"/>
      <c r="HHJ86" s="126"/>
      <c r="HHK86" s="126"/>
      <c r="HHL86" s="126"/>
      <c r="HHM86" s="126"/>
      <c r="HHN86" s="126"/>
      <c r="HHO86" s="126"/>
      <c r="HHP86" s="126"/>
      <c r="HHQ86" s="126"/>
      <c r="HHR86" s="126"/>
      <c r="HHS86" s="126"/>
      <c r="HHT86" s="126"/>
      <c r="HHU86" s="126"/>
      <c r="HHV86" s="126"/>
      <c r="HHW86" s="126"/>
      <c r="HHX86" s="126"/>
      <c r="HHY86" s="126"/>
      <c r="HHZ86" s="126"/>
      <c r="HIA86" s="126"/>
      <c r="HIB86" s="126"/>
      <c r="HIC86" s="126"/>
      <c r="HID86" s="126"/>
      <c r="HIE86" s="126"/>
      <c r="HIF86" s="126"/>
      <c r="HIG86" s="126"/>
      <c r="HIH86" s="126"/>
      <c r="HII86" s="126"/>
      <c r="HIJ86" s="126"/>
      <c r="HIK86" s="126"/>
      <c r="HIL86" s="126"/>
      <c r="HIM86" s="126"/>
      <c r="HIN86" s="126"/>
      <c r="HIO86" s="126"/>
      <c r="HIP86" s="126"/>
      <c r="HIQ86" s="126"/>
      <c r="HIR86" s="126"/>
      <c r="HIS86" s="126"/>
      <c r="HIT86" s="126"/>
      <c r="HIU86" s="126"/>
      <c r="HIV86" s="126"/>
      <c r="HIW86" s="126"/>
      <c r="HIX86" s="126"/>
      <c r="HIY86" s="126"/>
      <c r="HIZ86" s="126"/>
      <c r="HJA86" s="126"/>
      <c r="HJB86" s="126"/>
      <c r="HJC86" s="126"/>
      <c r="HJD86" s="126"/>
      <c r="HJE86" s="126"/>
      <c r="HJF86" s="126"/>
      <c r="HJG86" s="126"/>
      <c r="HJH86" s="126"/>
      <c r="HJI86" s="126"/>
      <c r="HJJ86" s="126"/>
      <c r="HJK86" s="126"/>
      <c r="HJL86" s="126"/>
      <c r="HJM86" s="126"/>
      <c r="HJN86" s="126"/>
      <c r="HJO86" s="126"/>
      <c r="HJP86" s="126"/>
      <c r="HJQ86" s="126"/>
      <c r="HJR86" s="126"/>
      <c r="HJS86" s="126"/>
      <c r="HJT86" s="126"/>
      <c r="HJU86" s="126"/>
      <c r="HJV86" s="126"/>
      <c r="HJW86" s="126"/>
      <c r="HJX86" s="126"/>
      <c r="HJY86" s="126"/>
      <c r="HJZ86" s="126"/>
      <c r="HKA86" s="126"/>
      <c r="HKB86" s="126"/>
      <c r="HKC86" s="126"/>
      <c r="HKD86" s="126"/>
      <c r="HKE86" s="126"/>
      <c r="HKF86" s="126"/>
      <c r="HKG86" s="126"/>
      <c r="HKH86" s="126"/>
      <c r="HKI86" s="126"/>
      <c r="HKJ86" s="126"/>
      <c r="HKK86" s="126"/>
      <c r="HKL86" s="126"/>
      <c r="HKM86" s="126"/>
      <c r="HKN86" s="126"/>
      <c r="HKO86" s="126"/>
      <c r="HKP86" s="126"/>
      <c r="HKQ86" s="126"/>
      <c r="HKR86" s="126"/>
      <c r="HKS86" s="126"/>
      <c r="HKT86" s="126"/>
      <c r="HKU86" s="126"/>
      <c r="HKV86" s="126"/>
      <c r="HKW86" s="126"/>
      <c r="HKX86" s="126"/>
      <c r="HKY86" s="126"/>
      <c r="HKZ86" s="126"/>
      <c r="HLA86" s="126"/>
      <c r="HLB86" s="126"/>
      <c r="HLC86" s="126"/>
      <c r="HLD86" s="126"/>
      <c r="HLE86" s="126"/>
      <c r="HLF86" s="126"/>
      <c r="HLG86" s="126"/>
      <c r="HLH86" s="126"/>
      <c r="HLI86" s="126"/>
      <c r="HLJ86" s="126"/>
      <c r="HLK86" s="126"/>
      <c r="HLL86" s="126"/>
      <c r="HLM86" s="126"/>
      <c r="HLN86" s="126"/>
      <c r="HLO86" s="126"/>
      <c r="HLP86" s="126"/>
      <c r="HLQ86" s="126"/>
      <c r="HLR86" s="126"/>
      <c r="HLS86" s="126"/>
      <c r="HLT86" s="126"/>
      <c r="HLU86" s="126"/>
      <c r="HLV86" s="126"/>
      <c r="HLW86" s="126"/>
      <c r="HLX86" s="126"/>
      <c r="HLY86" s="126"/>
      <c r="HLZ86" s="126"/>
      <c r="HMA86" s="126"/>
      <c r="HMB86" s="126"/>
      <c r="HMC86" s="126"/>
      <c r="HMD86" s="126"/>
      <c r="HME86" s="126"/>
      <c r="HMF86" s="126"/>
      <c r="HMG86" s="126"/>
      <c r="HMH86" s="126"/>
      <c r="HMI86" s="126"/>
      <c r="HMJ86" s="126"/>
      <c r="HMK86" s="126"/>
      <c r="HML86" s="126"/>
      <c r="HMM86" s="126"/>
      <c r="HMN86" s="126"/>
      <c r="HMO86" s="126"/>
      <c r="HMP86" s="126"/>
      <c r="HMQ86" s="126"/>
      <c r="HMR86" s="126"/>
      <c r="HMS86" s="126"/>
      <c r="HMT86" s="126"/>
      <c r="HMU86" s="126"/>
      <c r="HMV86" s="126"/>
      <c r="HMW86" s="126"/>
      <c r="HMX86" s="126"/>
      <c r="HMY86" s="126"/>
      <c r="HMZ86" s="126"/>
      <c r="HNA86" s="126"/>
      <c r="HNB86" s="126"/>
      <c r="HNC86" s="126"/>
      <c r="HND86" s="126"/>
      <c r="HNE86" s="126"/>
      <c r="HNF86" s="126"/>
      <c r="HNG86" s="126"/>
      <c r="HNH86" s="126"/>
      <c r="HNI86" s="126"/>
      <c r="HNJ86" s="126"/>
      <c r="HNK86" s="126"/>
      <c r="HNL86" s="126"/>
      <c r="HNM86" s="126"/>
      <c r="HNN86" s="126"/>
      <c r="HNO86" s="126"/>
      <c r="HNP86" s="126"/>
      <c r="HNQ86" s="126"/>
      <c r="HNR86" s="126"/>
      <c r="HNS86" s="126"/>
      <c r="HNT86" s="126"/>
      <c r="HNU86" s="126"/>
      <c r="HNV86" s="126"/>
      <c r="HNW86" s="126"/>
      <c r="HNX86" s="126"/>
      <c r="HNY86" s="126"/>
      <c r="HNZ86" s="126"/>
      <c r="HOA86" s="126"/>
      <c r="HOB86" s="126"/>
      <c r="HOC86" s="126"/>
      <c r="HOD86" s="126"/>
      <c r="HOE86" s="126"/>
      <c r="HOF86" s="126"/>
      <c r="HOG86" s="126"/>
      <c r="HOH86" s="126"/>
      <c r="HOI86" s="126"/>
      <c r="HOJ86" s="126"/>
      <c r="HOK86" s="126"/>
      <c r="HOL86" s="126"/>
      <c r="HOM86" s="126"/>
      <c r="HON86" s="126"/>
      <c r="HOO86" s="126"/>
      <c r="HOP86" s="126"/>
      <c r="HOQ86" s="126"/>
      <c r="HOR86" s="126"/>
      <c r="HOS86" s="126"/>
      <c r="HOT86" s="126"/>
      <c r="HOU86" s="126"/>
      <c r="HOV86" s="126"/>
      <c r="HOW86" s="126"/>
      <c r="HOX86" s="126"/>
      <c r="HOY86" s="126"/>
      <c r="HOZ86" s="126"/>
      <c r="HPA86" s="126"/>
      <c r="HPB86" s="126"/>
      <c r="HPC86" s="126"/>
      <c r="HPD86" s="126"/>
      <c r="HPE86" s="126"/>
      <c r="HPF86" s="126"/>
      <c r="HPG86" s="126"/>
      <c r="HPH86" s="126"/>
      <c r="HPI86" s="126"/>
      <c r="HPJ86" s="126"/>
      <c r="HPK86" s="126"/>
      <c r="HPL86" s="126"/>
      <c r="HPM86" s="126"/>
      <c r="HPN86" s="126"/>
      <c r="HPO86" s="126"/>
      <c r="HPP86" s="126"/>
      <c r="HPQ86" s="126"/>
      <c r="HPR86" s="126"/>
      <c r="HPS86" s="126"/>
      <c r="HPT86" s="126"/>
      <c r="HPU86" s="126"/>
      <c r="HPV86" s="126"/>
      <c r="HPW86" s="126"/>
      <c r="HPX86" s="126"/>
      <c r="HPY86" s="126"/>
      <c r="HPZ86" s="126"/>
      <c r="HQA86" s="126"/>
      <c r="HQB86" s="126"/>
      <c r="HQC86" s="126"/>
      <c r="HQD86" s="126"/>
      <c r="HQE86" s="126"/>
      <c r="HQF86" s="126"/>
      <c r="HQG86" s="126"/>
      <c r="HQH86" s="126"/>
      <c r="HQI86" s="126"/>
      <c r="HQJ86" s="126"/>
      <c r="HQK86" s="126"/>
      <c r="HQL86" s="126"/>
      <c r="HQM86" s="126"/>
      <c r="HQN86" s="126"/>
      <c r="HQO86" s="126"/>
      <c r="HQP86" s="126"/>
      <c r="HQQ86" s="126"/>
      <c r="HQR86" s="126"/>
      <c r="HQS86" s="126"/>
      <c r="HQT86" s="126"/>
      <c r="HQU86" s="126"/>
      <c r="HQV86" s="126"/>
      <c r="HQW86" s="126"/>
      <c r="HQX86" s="126"/>
      <c r="HQY86" s="126"/>
      <c r="HQZ86" s="126"/>
      <c r="HRA86" s="126"/>
      <c r="HRB86" s="126"/>
      <c r="HRC86" s="126"/>
      <c r="HRD86" s="126"/>
      <c r="HRE86" s="126"/>
      <c r="HRF86" s="126"/>
      <c r="HRG86" s="126"/>
      <c r="HRH86" s="126"/>
      <c r="HRI86" s="126"/>
      <c r="HRJ86" s="126"/>
      <c r="HRK86" s="126"/>
      <c r="HRL86" s="126"/>
      <c r="HRM86" s="126"/>
      <c r="HRN86" s="126"/>
      <c r="HRO86" s="126"/>
      <c r="HRP86" s="126"/>
      <c r="HRQ86" s="126"/>
      <c r="HRR86" s="126"/>
      <c r="HRS86" s="126"/>
      <c r="HRT86" s="126"/>
      <c r="HRU86" s="126"/>
      <c r="HRV86" s="126"/>
      <c r="HRW86" s="126"/>
      <c r="HRX86" s="126"/>
      <c r="HRY86" s="126"/>
      <c r="HRZ86" s="126"/>
      <c r="HSA86" s="126"/>
      <c r="HSB86" s="126"/>
      <c r="HSC86" s="126"/>
      <c r="HSD86" s="126"/>
      <c r="HSE86" s="126"/>
      <c r="HSF86" s="126"/>
      <c r="HSG86" s="126"/>
      <c r="HSH86" s="126"/>
      <c r="HSI86" s="126"/>
      <c r="HSJ86" s="126"/>
      <c r="HSK86" s="126"/>
      <c r="HSL86" s="126"/>
      <c r="HSM86" s="126"/>
      <c r="HSN86" s="126"/>
      <c r="HSO86" s="126"/>
      <c r="HSP86" s="126"/>
      <c r="HSQ86" s="126"/>
      <c r="HSR86" s="126"/>
      <c r="HSS86" s="126"/>
      <c r="HST86" s="126"/>
      <c r="HSU86" s="126"/>
      <c r="HSV86" s="126"/>
      <c r="HSW86" s="126"/>
      <c r="HSX86" s="126"/>
      <c r="HSY86" s="126"/>
      <c r="HSZ86" s="126"/>
      <c r="HTA86" s="126"/>
      <c r="HTB86" s="126"/>
      <c r="HTC86" s="126"/>
      <c r="HTD86" s="126"/>
      <c r="HTE86" s="126"/>
      <c r="HTF86" s="126"/>
      <c r="HTG86" s="126"/>
      <c r="HTH86" s="126"/>
      <c r="HTI86" s="126"/>
      <c r="HTJ86" s="126"/>
      <c r="HTK86" s="126"/>
      <c r="HTL86" s="126"/>
      <c r="HTM86" s="126"/>
      <c r="HTN86" s="126"/>
      <c r="HTO86" s="126"/>
      <c r="HTP86" s="126"/>
      <c r="HTQ86" s="126"/>
      <c r="HTR86" s="126"/>
      <c r="HTS86" s="126"/>
      <c r="HTT86" s="126"/>
      <c r="HTU86" s="126"/>
      <c r="HTV86" s="126"/>
      <c r="HTW86" s="126"/>
      <c r="HTX86" s="126"/>
      <c r="HTY86" s="126"/>
      <c r="HTZ86" s="126"/>
      <c r="HUA86" s="126"/>
      <c r="HUB86" s="126"/>
      <c r="HUC86" s="126"/>
      <c r="HUD86" s="126"/>
      <c r="HUE86" s="126"/>
      <c r="HUF86" s="126"/>
      <c r="HUG86" s="126"/>
      <c r="HUH86" s="126"/>
      <c r="HUI86" s="126"/>
      <c r="HUJ86" s="126"/>
      <c r="HUK86" s="126"/>
      <c r="HUL86" s="126"/>
      <c r="HUM86" s="126"/>
      <c r="HUN86" s="126"/>
      <c r="HUO86" s="126"/>
      <c r="HUP86" s="126"/>
      <c r="HUQ86" s="126"/>
      <c r="HUR86" s="126"/>
      <c r="HUS86" s="126"/>
      <c r="HUT86" s="126"/>
      <c r="HUU86" s="126"/>
      <c r="HUV86" s="126"/>
      <c r="HUW86" s="126"/>
      <c r="HUX86" s="126"/>
      <c r="HUY86" s="126"/>
      <c r="HUZ86" s="126"/>
      <c r="HVA86" s="126"/>
      <c r="HVB86" s="126"/>
      <c r="HVC86" s="126"/>
      <c r="HVD86" s="126"/>
      <c r="HVE86" s="126"/>
      <c r="HVF86" s="126"/>
      <c r="HVG86" s="126"/>
      <c r="HVH86" s="126"/>
      <c r="HVI86" s="126"/>
      <c r="HVJ86" s="126"/>
      <c r="HVK86" s="126"/>
      <c r="HVL86" s="126"/>
      <c r="HVM86" s="126"/>
      <c r="HVN86" s="126"/>
      <c r="HVO86" s="126"/>
      <c r="HVP86" s="126"/>
      <c r="HVQ86" s="126"/>
      <c r="HVR86" s="126"/>
      <c r="HVS86" s="126"/>
      <c r="HVT86" s="126"/>
      <c r="HVU86" s="126"/>
      <c r="HVV86" s="126"/>
      <c r="HVW86" s="126"/>
      <c r="HVX86" s="126"/>
      <c r="HVY86" s="126"/>
      <c r="HVZ86" s="126"/>
      <c r="HWA86" s="126"/>
      <c r="HWB86" s="126"/>
      <c r="HWC86" s="126"/>
      <c r="HWD86" s="126"/>
      <c r="HWE86" s="126"/>
      <c r="HWF86" s="126"/>
      <c r="HWG86" s="126"/>
      <c r="HWH86" s="126"/>
      <c r="HWI86" s="126"/>
      <c r="HWJ86" s="126"/>
      <c r="HWK86" s="126"/>
      <c r="HWL86" s="126"/>
      <c r="HWM86" s="126"/>
      <c r="HWN86" s="126"/>
      <c r="HWO86" s="126"/>
      <c r="HWP86" s="126"/>
      <c r="HWQ86" s="126"/>
      <c r="HWR86" s="126"/>
      <c r="HWS86" s="126"/>
      <c r="HWT86" s="126"/>
      <c r="HWU86" s="126"/>
      <c r="HWV86" s="126"/>
      <c r="HWW86" s="126"/>
      <c r="HWX86" s="126"/>
      <c r="HWY86" s="126"/>
      <c r="HWZ86" s="126"/>
      <c r="HXA86" s="126"/>
      <c r="HXB86" s="126"/>
      <c r="HXC86" s="126"/>
      <c r="HXD86" s="126"/>
      <c r="HXE86" s="126"/>
      <c r="HXF86" s="126"/>
      <c r="HXG86" s="126"/>
      <c r="HXH86" s="126"/>
      <c r="HXI86" s="126"/>
      <c r="HXJ86" s="126"/>
      <c r="HXK86" s="126"/>
      <c r="HXL86" s="126"/>
      <c r="HXM86" s="126"/>
      <c r="HXN86" s="126"/>
      <c r="HXO86" s="126"/>
      <c r="HXP86" s="126"/>
      <c r="HXQ86" s="126"/>
      <c r="HXR86" s="126"/>
      <c r="HXS86" s="126"/>
      <c r="HXT86" s="126"/>
      <c r="HXU86" s="126"/>
      <c r="HXV86" s="126"/>
      <c r="HXW86" s="126"/>
      <c r="HXX86" s="126"/>
      <c r="HXY86" s="126"/>
      <c r="HXZ86" s="126"/>
      <c r="HYA86" s="126"/>
      <c r="HYB86" s="126"/>
      <c r="HYC86" s="126"/>
      <c r="HYD86" s="126"/>
      <c r="HYE86" s="126"/>
      <c r="HYF86" s="126"/>
      <c r="HYG86" s="126"/>
      <c r="HYH86" s="126"/>
      <c r="HYI86" s="126"/>
      <c r="HYJ86" s="126"/>
      <c r="HYK86" s="126"/>
      <c r="HYL86" s="126"/>
      <c r="HYM86" s="126"/>
      <c r="HYN86" s="126"/>
      <c r="HYO86" s="126"/>
      <c r="HYP86" s="126"/>
      <c r="HYQ86" s="126"/>
      <c r="HYR86" s="126"/>
      <c r="HYS86" s="126"/>
      <c r="HYT86" s="126"/>
      <c r="HYU86" s="126"/>
      <c r="HYV86" s="126"/>
      <c r="HYW86" s="126"/>
      <c r="HYX86" s="126"/>
      <c r="HYY86" s="126"/>
      <c r="HYZ86" s="126"/>
      <c r="HZA86" s="126"/>
      <c r="HZB86" s="126"/>
      <c r="HZC86" s="126"/>
      <c r="HZD86" s="126"/>
      <c r="HZE86" s="126"/>
      <c r="HZF86" s="126"/>
      <c r="HZG86" s="126"/>
      <c r="HZH86" s="126"/>
      <c r="HZI86" s="126"/>
      <c r="HZJ86" s="126"/>
      <c r="HZK86" s="126"/>
      <c r="HZL86" s="126"/>
      <c r="HZM86" s="126"/>
      <c r="HZN86" s="126"/>
      <c r="HZO86" s="126"/>
      <c r="HZP86" s="126"/>
      <c r="HZQ86" s="126"/>
      <c r="HZR86" s="126"/>
      <c r="HZS86" s="126"/>
      <c r="HZT86" s="126"/>
      <c r="HZU86" s="126"/>
      <c r="HZV86" s="126"/>
      <c r="HZW86" s="126"/>
      <c r="HZX86" s="126"/>
      <c r="HZY86" s="126"/>
      <c r="HZZ86" s="126"/>
      <c r="IAA86" s="126"/>
      <c r="IAB86" s="126"/>
      <c r="IAC86" s="126"/>
      <c r="IAD86" s="126"/>
      <c r="IAE86" s="126"/>
      <c r="IAF86" s="126"/>
      <c r="IAG86" s="126"/>
      <c r="IAH86" s="126"/>
      <c r="IAI86" s="126"/>
      <c r="IAJ86" s="126"/>
      <c r="IAK86" s="126"/>
      <c r="IAL86" s="126"/>
      <c r="IAM86" s="126"/>
      <c r="IAN86" s="126"/>
      <c r="IAO86" s="126"/>
      <c r="IAP86" s="126"/>
      <c r="IAQ86" s="126"/>
      <c r="IAR86" s="126"/>
      <c r="IAS86" s="126"/>
      <c r="IAT86" s="126"/>
      <c r="IAU86" s="126"/>
      <c r="IAV86" s="126"/>
      <c r="IAW86" s="126"/>
      <c r="IAX86" s="126"/>
      <c r="IAY86" s="126"/>
      <c r="IAZ86" s="126"/>
      <c r="IBA86" s="126"/>
      <c r="IBB86" s="126"/>
      <c r="IBC86" s="126"/>
      <c r="IBD86" s="126"/>
      <c r="IBE86" s="126"/>
      <c r="IBF86" s="126"/>
      <c r="IBG86" s="126"/>
      <c r="IBH86" s="126"/>
      <c r="IBI86" s="126"/>
      <c r="IBJ86" s="126"/>
      <c r="IBK86" s="126"/>
      <c r="IBL86" s="126"/>
      <c r="IBM86" s="126"/>
      <c r="IBN86" s="126"/>
      <c r="IBO86" s="126"/>
      <c r="IBP86" s="126"/>
      <c r="IBQ86" s="126"/>
      <c r="IBR86" s="126"/>
      <c r="IBS86" s="126"/>
      <c r="IBT86" s="126"/>
      <c r="IBU86" s="126"/>
      <c r="IBV86" s="126"/>
      <c r="IBW86" s="126"/>
      <c r="IBX86" s="126"/>
      <c r="IBY86" s="126"/>
      <c r="IBZ86" s="126"/>
      <c r="ICA86" s="126"/>
      <c r="ICB86" s="126"/>
      <c r="ICC86" s="126"/>
      <c r="ICD86" s="126"/>
      <c r="ICE86" s="126"/>
      <c r="ICF86" s="126"/>
      <c r="ICG86" s="126"/>
      <c r="ICH86" s="126"/>
      <c r="ICI86" s="126"/>
      <c r="ICJ86" s="126"/>
      <c r="ICK86" s="126"/>
      <c r="ICL86" s="126"/>
      <c r="ICM86" s="126"/>
      <c r="ICN86" s="126"/>
      <c r="ICO86" s="126"/>
      <c r="ICP86" s="126"/>
      <c r="ICQ86" s="126"/>
      <c r="ICR86" s="126"/>
      <c r="ICS86" s="126"/>
      <c r="ICT86" s="126"/>
      <c r="ICU86" s="126"/>
      <c r="ICV86" s="126"/>
      <c r="ICW86" s="126"/>
      <c r="ICX86" s="126"/>
      <c r="ICY86" s="126"/>
      <c r="ICZ86" s="126"/>
      <c r="IDA86" s="126"/>
      <c r="IDB86" s="126"/>
      <c r="IDC86" s="126"/>
      <c r="IDD86" s="126"/>
      <c r="IDE86" s="126"/>
      <c r="IDF86" s="126"/>
      <c r="IDG86" s="126"/>
      <c r="IDH86" s="126"/>
      <c r="IDI86" s="126"/>
      <c r="IDJ86" s="126"/>
      <c r="IDK86" s="126"/>
      <c r="IDL86" s="126"/>
      <c r="IDM86" s="126"/>
      <c r="IDN86" s="126"/>
      <c r="IDO86" s="126"/>
      <c r="IDP86" s="126"/>
      <c r="IDQ86" s="126"/>
      <c r="IDR86" s="126"/>
      <c r="IDS86" s="126"/>
      <c r="IDT86" s="126"/>
      <c r="IDU86" s="126"/>
      <c r="IDV86" s="126"/>
      <c r="IDW86" s="126"/>
      <c r="IDX86" s="126"/>
      <c r="IDY86" s="126"/>
      <c r="IDZ86" s="126"/>
      <c r="IEA86" s="126"/>
      <c r="IEB86" s="126"/>
      <c r="IEC86" s="126"/>
      <c r="IED86" s="126"/>
      <c r="IEE86" s="126"/>
      <c r="IEF86" s="126"/>
      <c r="IEG86" s="126"/>
      <c r="IEH86" s="126"/>
      <c r="IEI86" s="126"/>
      <c r="IEJ86" s="126"/>
      <c r="IEK86" s="126"/>
      <c r="IEL86" s="126"/>
      <c r="IEM86" s="126"/>
      <c r="IEN86" s="126"/>
      <c r="IEO86" s="126"/>
      <c r="IEP86" s="126"/>
      <c r="IEQ86" s="126"/>
      <c r="IER86" s="126"/>
      <c r="IES86" s="126"/>
      <c r="IET86" s="126"/>
      <c r="IEU86" s="126"/>
      <c r="IEV86" s="126"/>
      <c r="IEW86" s="126"/>
      <c r="IEX86" s="126"/>
      <c r="IEY86" s="126"/>
      <c r="IEZ86" s="126"/>
      <c r="IFA86" s="126"/>
      <c r="IFB86" s="126"/>
      <c r="IFC86" s="126"/>
      <c r="IFD86" s="126"/>
      <c r="IFE86" s="126"/>
      <c r="IFF86" s="126"/>
      <c r="IFG86" s="126"/>
      <c r="IFH86" s="126"/>
      <c r="IFI86" s="126"/>
      <c r="IFJ86" s="126"/>
      <c r="IFK86" s="126"/>
      <c r="IFL86" s="126"/>
      <c r="IFM86" s="126"/>
      <c r="IFN86" s="126"/>
      <c r="IFO86" s="126"/>
      <c r="IFP86" s="126"/>
      <c r="IFQ86" s="126"/>
      <c r="IFR86" s="126"/>
      <c r="IFS86" s="126"/>
      <c r="IFT86" s="126"/>
      <c r="IFU86" s="126"/>
      <c r="IFV86" s="126"/>
      <c r="IFW86" s="126"/>
      <c r="IFX86" s="126"/>
      <c r="IFY86" s="126"/>
      <c r="IFZ86" s="126"/>
      <c r="IGA86" s="126"/>
      <c r="IGB86" s="126"/>
      <c r="IGC86" s="126"/>
      <c r="IGD86" s="126"/>
      <c r="IGE86" s="126"/>
      <c r="IGF86" s="126"/>
      <c r="IGG86" s="126"/>
      <c r="IGH86" s="126"/>
      <c r="IGI86" s="126"/>
      <c r="IGJ86" s="126"/>
      <c r="IGK86" s="126"/>
      <c r="IGL86" s="126"/>
      <c r="IGM86" s="126"/>
      <c r="IGN86" s="126"/>
      <c r="IGO86" s="126"/>
      <c r="IGP86" s="126"/>
      <c r="IGQ86" s="126"/>
      <c r="IGR86" s="126"/>
      <c r="IGS86" s="126"/>
      <c r="IGT86" s="126"/>
      <c r="IGU86" s="126"/>
      <c r="IGV86" s="126"/>
      <c r="IGW86" s="126"/>
      <c r="IGX86" s="126"/>
      <c r="IGY86" s="126"/>
      <c r="IGZ86" s="126"/>
      <c r="IHA86" s="126"/>
      <c r="IHB86" s="126"/>
      <c r="IHC86" s="126"/>
      <c r="IHD86" s="126"/>
      <c r="IHE86" s="126"/>
      <c r="IHF86" s="126"/>
      <c r="IHG86" s="126"/>
      <c r="IHH86" s="126"/>
      <c r="IHI86" s="126"/>
      <c r="IHJ86" s="126"/>
      <c r="IHK86" s="126"/>
      <c r="IHL86" s="126"/>
      <c r="IHM86" s="126"/>
      <c r="IHN86" s="126"/>
      <c r="IHO86" s="126"/>
      <c r="IHP86" s="126"/>
      <c r="IHQ86" s="126"/>
      <c r="IHR86" s="126"/>
      <c r="IHS86" s="126"/>
      <c r="IHT86" s="126"/>
      <c r="IHU86" s="126"/>
      <c r="IHV86" s="126"/>
      <c r="IHW86" s="126"/>
      <c r="IHX86" s="126"/>
      <c r="IHY86" s="126"/>
      <c r="IHZ86" s="126"/>
      <c r="IIA86" s="126"/>
      <c r="IIB86" s="126"/>
      <c r="IIC86" s="126"/>
      <c r="IID86" s="126"/>
      <c r="IIE86" s="126"/>
      <c r="IIF86" s="126"/>
      <c r="IIG86" s="126"/>
      <c r="IIH86" s="126"/>
      <c r="III86" s="126"/>
      <c r="IIJ86" s="126"/>
      <c r="IIK86" s="126"/>
      <c r="IIL86" s="126"/>
      <c r="IIM86" s="126"/>
      <c r="IIN86" s="126"/>
      <c r="IIO86" s="126"/>
      <c r="IIP86" s="126"/>
      <c r="IIQ86" s="126"/>
      <c r="IIR86" s="126"/>
      <c r="IIS86" s="126"/>
      <c r="IIT86" s="126"/>
      <c r="IIU86" s="126"/>
      <c r="IIV86" s="126"/>
      <c r="IIW86" s="126"/>
      <c r="IIX86" s="126"/>
      <c r="IIY86" s="126"/>
      <c r="IIZ86" s="126"/>
      <c r="IJA86" s="126"/>
      <c r="IJB86" s="126"/>
      <c r="IJC86" s="126"/>
      <c r="IJD86" s="126"/>
      <c r="IJE86" s="126"/>
      <c r="IJF86" s="126"/>
      <c r="IJG86" s="126"/>
      <c r="IJH86" s="126"/>
      <c r="IJI86" s="126"/>
      <c r="IJJ86" s="126"/>
      <c r="IJK86" s="126"/>
      <c r="IJL86" s="126"/>
      <c r="IJM86" s="126"/>
      <c r="IJN86" s="126"/>
      <c r="IJO86" s="126"/>
      <c r="IJP86" s="126"/>
      <c r="IJQ86" s="126"/>
      <c r="IJR86" s="126"/>
      <c r="IJS86" s="126"/>
      <c r="IJT86" s="126"/>
      <c r="IJU86" s="126"/>
      <c r="IJV86" s="126"/>
      <c r="IJW86" s="126"/>
      <c r="IJX86" s="126"/>
      <c r="IJY86" s="126"/>
      <c r="IJZ86" s="126"/>
      <c r="IKA86" s="126"/>
      <c r="IKB86" s="126"/>
      <c r="IKC86" s="126"/>
      <c r="IKD86" s="126"/>
      <c r="IKE86" s="126"/>
      <c r="IKF86" s="126"/>
      <c r="IKG86" s="126"/>
      <c r="IKH86" s="126"/>
      <c r="IKI86" s="126"/>
      <c r="IKJ86" s="126"/>
      <c r="IKK86" s="126"/>
      <c r="IKL86" s="126"/>
      <c r="IKM86" s="126"/>
      <c r="IKN86" s="126"/>
      <c r="IKO86" s="126"/>
      <c r="IKP86" s="126"/>
      <c r="IKQ86" s="126"/>
      <c r="IKR86" s="126"/>
      <c r="IKS86" s="126"/>
      <c r="IKT86" s="126"/>
      <c r="IKU86" s="126"/>
      <c r="IKV86" s="126"/>
      <c r="IKW86" s="126"/>
      <c r="IKX86" s="126"/>
      <c r="IKY86" s="126"/>
      <c r="IKZ86" s="126"/>
      <c r="ILA86" s="126"/>
      <c r="ILB86" s="126"/>
      <c r="ILC86" s="126"/>
      <c r="ILD86" s="126"/>
      <c r="ILE86" s="126"/>
      <c r="ILF86" s="126"/>
      <c r="ILG86" s="126"/>
      <c r="ILH86" s="126"/>
      <c r="ILI86" s="126"/>
      <c r="ILJ86" s="126"/>
      <c r="ILK86" s="126"/>
      <c r="ILL86" s="126"/>
      <c r="ILM86" s="126"/>
      <c r="ILN86" s="126"/>
      <c r="ILO86" s="126"/>
      <c r="ILP86" s="126"/>
      <c r="ILQ86" s="126"/>
      <c r="ILR86" s="126"/>
      <c r="ILS86" s="126"/>
      <c r="ILT86" s="126"/>
      <c r="ILU86" s="126"/>
      <c r="ILV86" s="126"/>
      <c r="ILW86" s="126"/>
      <c r="ILX86" s="126"/>
      <c r="ILY86" s="126"/>
      <c r="ILZ86" s="126"/>
      <c r="IMA86" s="126"/>
      <c r="IMB86" s="126"/>
      <c r="IMC86" s="126"/>
      <c r="IMD86" s="126"/>
      <c r="IME86" s="126"/>
      <c r="IMF86" s="126"/>
      <c r="IMG86" s="126"/>
      <c r="IMH86" s="126"/>
      <c r="IMI86" s="126"/>
      <c r="IMJ86" s="126"/>
      <c r="IMK86" s="126"/>
      <c r="IML86" s="126"/>
      <c r="IMM86" s="126"/>
      <c r="IMN86" s="126"/>
      <c r="IMO86" s="126"/>
      <c r="IMP86" s="126"/>
      <c r="IMQ86" s="126"/>
      <c r="IMR86" s="126"/>
      <c r="IMS86" s="126"/>
      <c r="IMT86" s="126"/>
      <c r="IMU86" s="126"/>
      <c r="IMV86" s="126"/>
      <c r="IMW86" s="126"/>
      <c r="IMX86" s="126"/>
      <c r="IMY86" s="126"/>
      <c r="IMZ86" s="126"/>
      <c r="INA86" s="126"/>
      <c r="INB86" s="126"/>
      <c r="INC86" s="126"/>
      <c r="IND86" s="126"/>
      <c r="INE86" s="126"/>
      <c r="INF86" s="126"/>
      <c r="ING86" s="126"/>
      <c r="INH86" s="126"/>
      <c r="INI86" s="126"/>
      <c r="INJ86" s="126"/>
      <c r="INK86" s="126"/>
      <c r="INL86" s="126"/>
      <c r="INM86" s="126"/>
      <c r="INN86" s="126"/>
      <c r="INO86" s="126"/>
      <c r="INP86" s="126"/>
      <c r="INQ86" s="126"/>
      <c r="INR86" s="126"/>
      <c r="INS86" s="126"/>
      <c r="INT86" s="126"/>
      <c r="INU86" s="126"/>
      <c r="INV86" s="126"/>
      <c r="INW86" s="126"/>
      <c r="INX86" s="126"/>
      <c r="INY86" s="126"/>
      <c r="INZ86" s="126"/>
      <c r="IOA86" s="126"/>
      <c r="IOB86" s="126"/>
      <c r="IOC86" s="126"/>
      <c r="IOD86" s="126"/>
      <c r="IOE86" s="126"/>
      <c r="IOF86" s="126"/>
      <c r="IOG86" s="126"/>
      <c r="IOH86" s="126"/>
      <c r="IOI86" s="126"/>
      <c r="IOJ86" s="126"/>
      <c r="IOK86" s="126"/>
      <c r="IOL86" s="126"/>
      <c r="IOM86" s="126"/>
      <c r="ION86" s="126"/>
      <c r="IOO86" s="126"/>
      <c r="IOP86" s="126"/>
      <c r="IOQ86" s="126"/>
      <c r="IOR86" s="126"/>
      <c r="IOS86" s="126"/>
      <c r="IOT86" s="126"/>
      <c r="IOU86" s="126"/>
      <c r="IOV86" s="126"/>
      <c r="IOW86" s="126"/>
      <c r="IOX86" s="126"/>
      <c r="IOY86" s="126"/>
      <c r="IOZ86" s="126"/>
      <c r="IPA86" s="126"/>
      <c r="IPB86" s="126"/>
      <c r="IPC86" s="126"/>
      <c r="IPD86" s="126"/>
      <c r="IPE86" s="126"/>
      <c r="IPF86" s="126"/>
      <c r="IPG86" s="126"/>
      <c r="IPH86" s="126"/>
      <c r="IPI86" s="126"/>
      <c r="IPJ86" s="126"/>
      <c r="IPK86" s="126"/>
      <c r="IPL86" s="126"/>
      <c r="IPM86" s="126"/>
      <c r="IPN86" s="126"/>
      <c r="IPO86" s="126"/>
      <c r="IPP86" s="126"/>
      <c r="IPQ86" s="126"/>
      <c r="IPR86" s="126"/>
      <c r="IPS86" s="126"/>
      <c r="IPT86" s="126"/>
      <c r="IPU86" s="126"/>
      <c r="IPV86" s="126"/>
      <c r="IPW86" s="126"/>
      <c r="IPX86" s="126"/>
      <c r="IPY86" s="126"/>
      <c r="IPZ86" s="126"/>
      <c r="IQA86" s="126"/>
      <c r="IQB86" s="126"/>
      <c r="IQC86" s="126"/>
      <c r="IQD86" s="126"/>
      <c r="IQE86" s="126"/>
      <c r="IQF86" s="126"/>
      <c r="IQG86" s="126"/>
      <c r="IQH86" s="126"/>
      <c r="IQI86" s="126"/>
      <c r="IQJ86" s="126"/>
      <c r="IQK86" s="126"/>
      <c r="IQL86" s="126"/>
      <c r="IQM86" s="126"/>
      <c r="IQN86" s="126"/>
      <c r="IQO86" s="126"/>
      <c r="IQP86" s="126"/>
      <c r="IQQ86" s="126"/>
      <c r="IQR86" s="126"/>
      <c r="IQS86" s="126"/>
      <c r="IQT86" s="126"/>
      <c r="IQU86" s="126"/>
      <c r="IQV86" s="126"/>
      <c r="IQW86" s="126"/>
      <c r="IQX86" s="126"/>
      <c r="IQY86" s="126"/>
      <c r="IQZ86" s="126"/>
      <c r="IRA86" s="126"/>
      <c r="IRB86" s="126"/>
      <c r="IRC86" s="126"/>
      <c r="IRD86" s="126"/>
      <c r="IRE86" s="126"/>
      <c r="IRF86" s="126"/>
      <c r="IRG86" s="126"/>
      <c r="IRH86" s="126"/>
      <c r="IRI86" s="126"/>
      <c r="IRJ86" s="126"/>
      <c r="IRK86" s="126"/>
      <c r="IRL86" s="126"/>
      <c r="IRM86" s="126"/>
      <c r="IRN86" s="126"/>
      <c r="IRO86" s="126"/>
      <c r="IRP86" s="126"/>
      <c r="IRQ86" s="126"/>
      <c r="IRR86" s="126"/>
      <c r="IRS86" s="126"/>
      <c r="IRT86" s="126"/>
      <c r="IRU86" s="126"/>
      <c r="IRV86" s="126"/>
      <c r="IRW86" s="126"/>
      <c r="IRX86" s="126"/>
      <c r="IRY86" s="126"/>
      <c r="IRZ86" s="126"/>
      <c r="ISA86" s="126"/>
      <c r="ISB86" s="126"/>
      <c r="ISC86" s="126"/>
      <c r="ISD86" s="126"/>
      <c r="ISE86" s="126"/>
      <c r="ISF86" s="126"/>
      <c r="ISG86" s="126"/>
      <c r="ISH86" s="126"/>
      <c r="ISI86" s="126"/>
      <c r="ISJ86" s="126"/>
      <c r="ISK86" s="126"/>
      <c r="ISL86" s="126"/>
      <c r="ISM86" s="126"/>
      <c r="ISN86" s="126"/>
      <c r="ISO86" s="126"/>
      <c r="ISP86" s="126"/>
      <c r="ISQ86" s="126"/>
      <c r="ISR86" s="126"/>
      <c r="ISS86" s="126"/>
      <c r="IST86" s="126"/>
      <c r="ISU86" s="126"/>
      <c r="ISV86" s="126"/>
      <c r="ISW86" s="126"/>
      <c r="ISX86" s="126"/>
      <c r="ISY86" s="126"/>
      <c r="ISZ86" s="126"/>
      <c r="ITA86" s="126"/>
      <c r="ITB86" s="126"/>
      <c r="ITC86" s="126"/>
      <c r="ITD86" s="126"/>
      <c r="ITE86" s="126"/>
      <c r="ITF86" s="126"/>
      <c r="ITG86" s="126"/>
      <c r="ITH86" s="126"/>
      <c r="ITI86" s="126"/>
      <c r="ITJ86" s="126"/>
      <c r="ITK86" s="126"/>
      <c r="ITL86" s="126"/>
      <c r="ITM86" s="126"/>
      <c r="ITN86" s="126"/>
      <c r="ITO86" s="126"/>
      <c r="ITP86" s="126"/>
      <c r="ITQ86" s="126"/>
      <c r="ITR86" s="126"/>
      <c r="ITS86" s="126"/>
      <c r="ITT86" s="126"/>
      <c r="ITU86" s="126"/>
      <c r="ITV86" s="126"/>
      <c r="ITW86" s="126"/>
      <c r="ITX86" s="126"/>
      <c r="ITY86" s="126"/>
      <c r="ITZ86" s="126"/>
      <c r="IUA86" s="126"/>
      <c r="IUB86" s="126"/>
      <c r="IUC86" s="126"/>
      <c r="IUD86" s="126"/>
      <c r="IUE86" s="126"/>
      <c r="IUF86" s="126"/>
      <c r="IUG86" s="126"/>
      <c r="IUH86" s="126"/>
      <c r="IUI86" s="126"/>
      <c r="IUJ86" s="126"/>
      <c r="IUK86" s="126"/>
      <c r="IUL86" s="126"/>
      <c r="IUM86" s="126"/>
      <c r="IUN86" s="126"/>
      <c r="IUO86" s="126"/>
      <c r="IUP86" s="126"/>
      <c r="IUQ86" s="126"/>
      <c r="IUR86" s="126"/>
      <c r="IUS86" s="126"/>
      <c r="IUT86" s="126"/>
      <c r="IUU86" s="126"/>
      <c r="IUV86" s="126"/>
      <c r="IUW86" s="126"/>
      <c r="IUX86" s="126"/>
      <c r="IUY86" s="126"/>
      <c r="IUZ86" s="126"/>
      <c r="IVA86" s="126"/>
      <c r="IVB86" s="126"/>
      <c r="IVC86" s="126"/>
      <c r="IVD86" s="126"/>
      <c r="IVE86" s="126"/>
      <c r="IVF86" s="126"/>
      <c r="IVG86" s="126"/>
      <c r="IVH86" s="126"/>
      <c r="IVI86" s="126"/>
      <c r="IVJ86" s="126"/>
      <c r="IVK86" s="126"/>
      <c r="IVL86" s="126"/>
      <c r="IVM86" s="126"/>
      <c r="IVN86" s="126"/>
      <c r="IVO86" s="126"/>
      <c r="IVP86" s="126"/>
      <c r="IVQ86" s="126"/>
      <c r="IVR86" s="126"/>
      <c r="IVS86" s="126"/>
      <c r="IVT86" s="126"/>
      <c r="IVU86" s="126"/>
      <c r="IVV86" s="126"/>
      <c r="IVW86" s="126"/>
      <c r="IVX86" s="126"/>
      <c r="IVY86" s="126"/>
      <c r="IVZ86" s="126"/>
      <c r="IWA86" s="126"/>
      <c r="IWB86" s="126"/>
      <c r="IWC86" s="126"/>
      <c r="IWD86" s="126"/>
      <c r="IWE86" s="126"/>
      <c r="IWF86" s="126"/>
      <c r="IWG86" s="126"/>
      <c r="IWH86" s="126"/>
      <c r="IWI86" s="126"/>
      <c r="IWJ86" s="126"/>
      <c r="IWK86" s="126"/>
      <c r="IWL86" s="126"/>
      <c r="IWM86" s="126"/>
      <c r="IWN86" s="126"/>
      <c r="IWO86" s="126"/>
      <c r="IWP86" s="126"/>
      <c r="IWQ86" s="126"/>
      <c r="IWR86" s="126"/>
      <c r="IWS86" s="126"/>
      <c r="IWT86" s="126"/>
      <c r="IWU86" s="126"/>
      <c r="IWV86" s="126"/>
      <c r="IWW86" s="126"/>
      <c r="IWX86" s="126"/>
      <c r="IWY86" s="126"/>
      <c r="IWZ86" s="126"/>
      <c r="IXA86" s="126"/>
      <c r="IXB86" s="126"/>
      <c r="IXC86" s="126"/>
      <c r="IXD86" s="126"/>
      <c r="IXE86" s="126"/>
      <c r="IXF86" s="126"/>
      <c r="IXG86" s="126"/>
      <c r="IXH86" s="126"/>
      <c r="IXI86" s="126"/>
      <c r="IXJ86" s="126"/>
      <c r="IXK86" s="126"/>
      <c r="IXL86" s="126"/>
      <c r="IXM86" s="126"/>
      <c r="IXN86" s="126"/>
      <c r="IXO86" s="126"/>
      <c r="IXP86" s="126"/>
      <c r="IXQ86" s="126"/>
      <c r="IXR86" s="126"/>
      <c r="IXS86" s="126"/>
      <c r="IXT86" s="126"/>
      <c r="IXU86" s="126"/>
      <c r="IXV86" s="126"/>
      <c r="IXW86" s="126"/>
      <c r="IXX86" s="126"/>
      <c r="IXY86" s="126"/>
      <c r="IXZ86" s="126"/>
      <c r="IYA86" s="126"/>
      <c r="IYB86" s="126"/>
      <c r="IYC86" s="126"/>
      <c r="IYD86" s="126"/>
      <c r="IYE86" s="126"/>
      <c r="IYF86" s="126"/>
      <c r="IYG86" s="126"/>
      <c r="IYH86" s="126"/>
      <c r="IYI86" s="126"/>
      <c r="IYJ86" s="126"/>
      <c r="IYK86" s="126"/>
      <c r="IYL86" s="126"/>
      <c r="IYM86" s="126"/>
      <c r="IYN86" s="126"/>
      <c r="IYO86" s="126"/>
      <c r="IYP86" s="126"/>
      <c r="IYQ86" s="126"/>
      <c r="IYR86" s="126"/>
      <c r="IYS86" s="126"/>
      <c r="IYT86" s="126"/>
      <c r="IYU86" s="126"/>
      <c r="IYV86" s="126"/>
      <c r="IYW86" s="126"/>
      <c r="IYX86" s="126"/>
      <c r="IYY86" s="126"/>
      <c r="IYZ86" s="126"/>
      <c r="IZA86" s="126"/>
      <c r="IZB86" s="126"/>
      <c r="IZC86" s="126"/>
      <c r="IZD86" s="126"/>
      <c r="IZE86" s="126"/>
      <c r="IZF86" s="126"/>
      <c r="IZG86" s="126"/>
      <c r="IZH86" s="126"/>
      <c r="IZI86" s="126"/>
      <c r="IZJ86" s="126"/>
      <c r="IZK86" s="126"/>
      <c r="IZL86" s="126"/>
      <c r="IZM86" s="126"/>
      <c r="IZN86" s="126"/>
      <c r="IZO86" s="126"/>
      <c r="IZP86" s="126"/>
      <c r="IZQ86" s="126"/>
      <c r="IZR86" s="126"/>
      <c r="IZS86" s="126"/>
      <c r="IZT86" s="126"/>
      <c r="IZU86" s="126"/>
      <c r="IZV86" s="126"/>
      <c r="IZW86" s="126"/>
      <c r="IZX86" s="126"/>
      <c r="IZY86" s="126"/>
      <c r="IZZ86" s="126"/>
      <c r="JAA86" s="126"/>
      <c r="JAB86" s="126"/>
      <c r="JAC86" s="126"/>
      <c r="JAD86" s="126"/>
      <c r="JAE86" s="126"/>
      <c r="JAF86" s="126"/>
      <c r="JAG86" s="126"/>
      <c r="JAH86" s="126"/>
      <c r="JAI86" s="126"/>
      <c r="JAJ86" s="126"/>
      <c r="JAK86" s="126"/>
      <c r="JAL86" s="126"/>
      <c r="JAM86" s="126"/>
      <c r="JAN86" s="126"/>
      <c r="JAO86" s="126"/>
      <c r="JAP86" s="126"/>
      <c r="JAQ86" s="126"/>
      <c r="JAR86" s="126"/>
      <c r="JAS86" s="126"/>
      <c r="JAT86" s="126"/>
      <c r="JAU86" s="126"/>
      <c r="JAV86" s="126"/>
      <c r="JAW86" s="126"/>
      <c r="JAX86" s="126"/>
      <c r="JAY86" s="126"/>
      <c r="JAZ86" s="126"/>
      <c r="JBA86" s="126"/>
      <c r="JBB86" s="126"/>
      <c r="JBC86" s="126"/>
      <c r="JBD86" s="126"/>
      <c r="JBE86" s="126"/>
      <c r="JBF86" s="126"/>
      <c r="JBG86" s="126"/>
      <c r="JBH86" s="126"/>
      <c r="JBI86" s="126"/>
      <c r="JBJ86" s="126"/>
      <c r="JBK86" s="126"/>
      <c r="JBL86" s="126"/>
      <c r="JBM86" s="126"/>
      <c r="JBN86" s="126"/>
      <c r="JBO86" s="126"/>
      <c r="JBP86" s="126"/>
      <c r="JBQ86" s="126"/>
      <c r="JBR86" s="126"/>
      <c r="JBS86" s="126"/>
      <c r="JBT86" s="126"/>
      <c r="JBU86" s="126"/>
      <c r="JBV86" s="126"/>
      <c r="JBW86" s="126"/>
      <c r="JBX86" s="126"/>
      <c r="JBY86" s="126"/>
      <c r="JBZ86" s="126"/>
      <c r="JCA86" s="126"/>
      <c r="JCB86" s="126"/>
      <c r="JCC86" s="126"/>
      <c r="JCD86" s="126"/>
      <c r="JCE86" s="126"/>
      <c r="JCF86" s="126"/>
      <c r="JCG86" s="126"/>
      <c r="JCH86" s="126"/>
      <c r="JCI86" s="126"/>
      <c r="JCJ86" s="126"/>
      <c r="JCK86" s="126"/>
      <c r="JCL86" s="126"/>
      <c r="JCM86" s="126"/>
      <c r="JCN86" s="126"/>
      <c r="JCO86" s="126"/>
      <c r="JCP86" s="126"/>
      <c r="JCQ86" s="126"/>
      <c r="JCR86" s="126"/>
      <c r="JCS86" s="126"/>
      <c r="JCT86" s="126"/>
      <c r="JCU86" s="126"/>
      <c r="JCV86" s="126"/>
      <c r="JCW86" s="126"/>
      <c r="JCX86" s="126"/>
      <c r="JCY86" s="126"/>
      <c r="JCZ86" s="126"/>
      <c r="JDA86" s="126"/>
      <c r="JDB86" s="126"/>
      <c r="JDC86" s="126"/>
      <c r="JDD86" s="126"/>
      <c r="JDE86" s="126"/>
      <c r="JDF86" s="126"/>
      <c r="JDG86" s="126"/>
      <c r="JDH86" s="126"/>
      <c r="JDI86" s="126"/>
      <c r="JDJ86" s="126"/>
      <c r="JDK86" s="126"/>
      <c r="JDL86" s="126"/>
      <c r="JDM86" s="126"/>
      <c r="JDN86" s="126"/>
      <c r="JDO86" s="126"/>
      <c r="JDP86" s="126"/>
      <c r="JDQ86" s="126"/>
      <c r="JDR86" s="126"/>
      <c r="JDS86" s="126"/>
      <c r="JDT86" s="126"/>
      <c r="JDU86" s="126"/>
      <c r="JDV86" s="126"/>
      <c r="JDW86" s="126"/>
      <c r="JDX86" s="126"/>
      <c r="JDY86" s="126"/>
      <c r="JDZ86" s="126"/>
      <c r="JEA86" s="126"/>
      <c r="JEB86" s="126"/>
      <c r="JEC86" s="126"/>
      <c r="JED86" s="126"/>
      <c r="JEE86" s="126"/>
      <c r="JEF86" s="126"/>
      <c r="JEG86" s="126"/>
      <c r="JEH86" s="126"/>
      <c r="JEI86" s="126"/>
      <c r="JEJ86" s="126"/>
      <c r="JEK86" s="126"/>
      <c r="JEL86" s="126"/>
      <c r="JEM86" s="126"/>
      <c r="JEN86" s="126"/>
      <c r="JEO86" s="126"/>
      <c r="JEP86" s="126"/>
      <c r="JEQ86" s="126"/>
      <c r="JER86" s="126"/>
      <c r="JES86" s="126"/>
      <c r="JET86" s="126"/>
      <c r="JEU86" s="126"/>
      <c r="JEV86" s="126"/>
      <c r="JEW86" s="126"/>
      <c r="JEX86" s="126"/>
      <c r="JEY86" s="126"/>
      <c r="JEZ86" s="126"/>
      <c r="JFA86" s="126"/>
      <c r="JFB86" s="126"/>
      <c r="JFC86" s="126"/>
      <c r="JFD86" s="126"/>
      <c r="JFE86" s="126"/>
      <c r="JFF86" s="126"/>
      <c r="JFG86" s="126"/>
      <c r="JFH86" s="126"/>
      <c r="JFI86" s="126"/>
      <c r="JFJ86" s="126"/>
      <c r="JFK86" s="126"/>
      <c r="JFL86" s="126"/>
      <c r="JFM86" s="126"/>
      <c r="JFN86" s="126"/>
      <c r="JFO86" s="126"/>
      <c r="JFP86" s="126"/>
      <c r="JFQ86" s="126"/>
      <c r="JFR86" s="126"/>
      <c r="JFS86" s="126"/>
      <c r="JFT86" s="126"/>
      <c r="JFU86" s="126"/>
      <c r="JFV86" s="126"/>
      <c r="JFW86" s="126"/>
      <c r="JFX86" s="126"/>
      <c r="JFY86" s="126"/>
      <c r="JFZ86" s="126"/>
      <c r="JGA86" s="126"/>
      <c r="JGB86" s="126"/>
      <c r="JGC86" s="126"/>
      <c r="JGD86" s="126"/>
      <c r="JGE86" s="126"/>
      <c r="JGF86" s="126"/>
      <c r="JGG86" s="126"/>
      <c r="JGH86" s="126"/>
      <c r="JGI86" s="126"/>
      <c r="JGJ86" s="126"/>
      <c r="JGK86" s="126"/>
      <c r="JGL86" s="126"/>
      <c r="JGM86" s="126"/>
      <c r="JGN86" s="126"/>
      <c r="JGO86" s="126"/>
      <c r="JGP86" s="126"/>
      <c r="JGQ86" s="126"/>
      <c r="JGR86" s="126"/>
      <c r="JGS86" s="126"/>
      <c r="JGT86" s="126"/>
      <c r="JGU86" s="126"/>
      <c r="JGV86" s="126"/>
      <c r="JGW86" s="126"/>
      <c r="JGX86" s="126"/>
      <c r="JGY86" s="126"/>
      <c r="JGZ86" s="126"/>
      <c r="JHA86" s="126"/>
      <c r="JHB86" s="126"/>
      <c r="JHC86" s="126"/>
      <c r="JHD86" s="126"/>
      <c r="JHE86" s="126"/>
      <c r="JHF86" s="126"/>
      <c r="JHG86" s="126"/>
      <c r="JHH86" s="126"/>
      <c r="JHI86" s="126"/>
      <c r="JHJ86" s="126"/>
      <c r="JHK86" s="126"/>
      <c r="JHL86" s="126"/>
      <c r="JHM86" s="126"/>
      <c r="JHN86" s="126"/>
      <c r="JHO86" s="126"/>
      <c r="JHP86" s="126"/>
      <c r="JHQ86" s="126"/>
      <c r="JHR86" s="126"/>
      <c r="JHS86" s="126"/>
      <c r="JHT86" s="126"/>
      <c r="JHU86" s="126"/>
      <c r="JHV86" s="126"/>
      <c r="JHW86" s="126"/>
      <c r="JHX86" s="126"/>
      <c r="JHY86" s="126"/>
      <c r="JHZ86" s="126"/>
      <c r="JIA86" s="126"/>
      <c r="JIB86" s="126"/>
      <c r="JIC86" s="126"/>
      <c r="JID86" s="126"/>
      <c r="JIE86" s="126"/>
      <c r="JIF86" s="126"/>
      <c r="JIG86" s="126"/>
      <c r="JIH86" s="126"/>
      <c r="JII86" s="126"/>
      <c r="JIJ86" s="126"/>
      <c r="JIK86" s="126"/>
      <c r="JIL86" s="126"/>
      <c r="JIM86" s="126"/>
      <c r="JIN86" s="126"/>
      <c r="JIO86" s="126"/>
      <c r="JIP86" s="126"/>
      <c r="JIQ86" s="126"/>
      <c r="JIR86" s="126"/>
      <c r="JIS86" s="126"/>
      <c r="JIT86" s="126"/>
      <c r="JIU86" s="126"/>
      <c r="JIV86" s="126"/>
      <c r="JIW86" s="126"/>
      <c r="JIX86" s="126"/>
      <c r="JIY86" s="126"/>
      <c r="JIZ86" s="126"/>
      <c r="JJA86" s="126"/>
      <c r="JJB86" s="126"/>
      <c r="JJC86" s="126"/>
      <c r="JJD86" s="126"/>
      <c r="JJE86" s="126"/>
      <c r="JJF86" s="126"/>
      <c r="JJG86" s="126"/>
      <c r="JJH86" s="126"/>
      <c r="JJI86" s="126"/>
      <c r="JJJ86" s="126"/>
      <c r="JJK86" s="126"/>
      <c r="JJL86" s="126"/>
      <c r="JJM86" s="126"/>
      <c r="JJN86" s="126"/>
      <c r="JJO86" s="126"/>
      <c r="JJP86" s="126"/>
      <c r="JJQ86" s="126"/>
      <c r="JJR86" s="126"/>
      <c r="JJS86" s="126"/>
      <c r="JJT86" s="126"/>
      <c r="JJU86" s="126"/>
      <c r="JJV86" s="126"/>
      <c r="JJW86" s="126"/>
      <c r="JJX86" s="126"/>
      <c r="JJY86" s="126"/>
      <c r="JJZ86" s="126"/>
      <c r="JKA86" s="126"/>
      <c r="JKB86" s="126"/>
      <c r="JKC86" s="126"/>
      <c r="JKD86" s="126"/>
      <c r="JKE86" s="126"/>
      <c r="JKF86" s="126"/>
      <c r="JKG86" s="126"/>
      <c r="JKH86" s="126"/>
      <c r="JKI86" s="126"/>
      <c r="JKJ86" s="126"/>
      <c r="JKK86" s="126"/>
      <c r="JKL86" s="126"/>
      <c r="JKM86" s="126"/>
      <c r="JKN86" s="126"/>
      <c r="JKO86" s="126"/>
      <c r="JKP86" s="126"/>
      <c r="JKQ86" s="126"/>
      <c r="JKR86" s="126"/>
      <c r="JKS86" s="126"/>
      <c r="JKT86" s="126"/>
      <c r="JKU86" s="126"/>
      <c r="JKV86" s="126"/>
      <c r="JKW86" s="126"/>
      <c r="JKX86" s="126"/>
      <c r="JKY86" s="126"/>
      <c r="JKZ86" s="126"/>
      <c r="JLA86" s="126"/>
      <c r="JLB86" s="126"/>
      <c r="JLC86" s="126"/>
      <c r="JLD86" s="126"/>
      <c r="JLE86" s="126"/>
      <c r="JLF86" s="126"/>
      <c r="JLG86" s="126"/>
      <c r="JLH86" s="126"/>
      <c r="JLI86" s="126"/>
      <c r="JLJ86" s="126"/>
      <c r="JLK86" s="126"/>
      <c r="JLL86" s="126"/>
      <c r="JLM86" s="126"/>
      <c r="JLN86" s="126"/>
      <c r="JLO86" s="126"/>
      <c r="JLP86" s="126"/>
      <c r="JLQ86" s="126"/>
      <c r="JLR86" s="126"/>
      <c r="JLS86" s="126"/>
      <c r="JLT86" s="126"/>
      <c r="JLU86" s="126"/>
      <c r="JLV86" s="126"/>
      <c r="JLW86" s="126"/>
      <c r="JLX86" s="126"/>
      <c r="JLY86" s="126"/>
      <c r="JLZ86" s="126"/>
      <c r="JMA86" s="126"/>
      <c r="JMB86" s="126"/>
      <c r="JMC86" s="126"/>
      <c r="JMD86" s="126"/>
      <c r="JME86" s="126"/>
      <c r="JMF86" s="126"/>
      <c r="JMG86" s="126"/>
      <c r="JMH86" s="126"/>
      <c r="JMI86" s="126"/>
      <c r="JMJ86" s="126"/>
      <c r="JMK86" s="126"/>
      <c r="JML86" s="126"/>
      <c r="JMM86" s="126"/>
      <c r="JMN86" s="126"/>
      <c r="JMO86" s="126"/>
      <c r="JMP86" s="126"/>
      <c r="JMQ86" s="126"/>
      <c r="JMR86" s="126"/>
      <c r="JMS86" s="126"/>
      <c r="JMT86" s="126"/>
      <c r="JMU86" s="126"/>
      <c r="JMV86" s="126"/>
      <c r="JMW86" s="126"/>
      <c r="JMX86" s="126"/>
      <c r="JMY86" s="126"/>
      <c r="JMZ86" s="126"/>
      <c r="JNA86" s="126"/>
      <c r="JNB86" s="126"/>
      <c r="JNC86" s="126"/>
      <c r="JND86" s="126"/>
      <c r="JNE86" s="126"/>
      <c r="JNF86" s="126"/>
      <c r="JNG86" s="126"/>
      <c r="JNH86" s="126"/>
      <c r="JNI86" s="126"/>
      <c r="JNJ86" s="126"/>
      <c r="JNK86" s="126"/>
      <c r="JNL86" s="126"/>
      <c r="JNM86" s="126"/>
      <c r="JNN86" s="126"/>
      <c r="JNO86" s="126"/>
      <c r="JNP86" s="126"/>
      <c r="JNQ86" s="126"/>
      <c r="JNR86" s="126"/>
      <c r="JNS86" s="126"/>
      <c r="JNT86" s="126"/>
      <c r="JNU86" s="126"/>
      <c r="JNV86" s="126"/>
      <c r="JNW86" s="126"/>
      <c r="JNX86" s="126"/>
      <c r="JNY86" s="126"/>
      <c r="JNZ86" s="126"/>
      <c r="JOA86" s="126"/>
      <c r="JOB86" s="126"/>
      <c r="JOC86" s="126"/>
      <c r="JOD86" s="126"/>
      <c r="JOE86" s="126"/>
      <c r="JOF86" s="126"/>
      <c r="JOG86" s="126"/>
      <c r="JOH86" s="126"/>
      <c r="JOI86" s="126"/>
      <c r="JOJ86" s="126"/>
      <c r="JOK86" s="126"/>
      <c r="JOL86" s="126"/>
      <c r="JOM86" s="126"/>
      <c r="JON86" s="126"/>
      <c r="JOO86" s="126"/>
      <c r="JOP86" s="126"/>
      <c r="JOQ86" s="126"/>
      <c r="JOR86" s="126"/>
      <c r="JOS86" s="126"/>
      <c r="JOT86" s="126"/>
      <c r="JOU86" s="126"/>
      <c r="JOV86" s="126"/>
      <c r="JOW86" s="126"/>
      <c r="JOX86" s="126"/>
      <c r="JOY86" s="126"/>
      <c r="JOZ86" s="126"/>
      <c r="JPA86" s="126"/>
      <c r="JPB86" s="126"/>
      <c r="JPC86" s="126"/>
      <c r="JPD86" s="126"/>
      <c r="JPE86" s="126"/>
      <c r="JPF86" s="126"/>
      <c r="JPG86" s="126"/>
      <c r="JPH86" s="126"/>
      <c r="JPI86" s="126"/>
      <c r="JPJ86" s="126"/>
      <c r="JPK86" s="126"/>
      <c r="JPL86" s="126"/>
      <c r="JPM86" s="126"/>
      <c r="JPN86" s="126"/>
      <c r="JPO86" s="126"/>
      <c r="JPP86" s="126"/>
      <c r="JPQ86" s="126"/>
      <c r="JPR86" s="126"/>
      <c r="JPS86" s="126"/>
      <c r="JPT86" s="126"/>
      <c r="JPU86" s="126"/>
      <c r="JPV86" s="126"/>
      <c r="JPW86" s="126"/>
      <c r="JPX86" s="126"/>
      <c r="JPY86" s="126"/>
      <c r="JPZ86" s="126"/>
      <c r="JQA86" s="126"/>
      <c r="JQB86" s="126"/>
      <c r="JQC86" s="126"/>
      <c r="JQD86" s="126"/>
      <c r="JQE86" s="126"/>
      <c r="JQF86" s="126"/>
      <c r="JQG86" s="126"/>
      <c r="JQH86" s="126"/>
      <c r="JQI86" s="126"/>
      <c r="JQJ86" s="126"/>
      <c r="JQK86" s="126"/>
      <c r="JQL86" s="126"/>
      <c r="JQM86" s="126"/>
      <c r="JQN86" s="126"/>
      <c r="JQO86" s="126"/>
      <c r="JQP86" s="126"/>
      <c r="JQQ86" s="126"/>
      <c r="JQR86" s="126"/>
      <c r="JQS86" s="126"/>
      <c r="JQT86" s="126"/>
      <c r="JQU86" s="126"/>
      <c r="JQV86" s="126"/>
      <c r="JQW86" s="126"/>
      <c r="JQX86" s="126"/>
      <c r="JQY86" s="126"/>
      <c r="JQZ86" s="126"/>
      <c r="JRA86" s="126"/>
      <c r="JRB86" s="126"/>
      <c r="JRC86" s="126"/>
      <c r="JRD86" s="126"/>
      <c r="JRE86" s="126"/>
      <c r="JRF86" s="126"/>
      <c r="JRG86" s="126"/>
      <c r="JRH86" s="126"/>
      <c r="JRI86" s="126"/>
      <c r="JRJ86" s="126"/>
      <c r="JRK86" s="126"/>
      <c r="JRL86" s="126"/>
      <c r="JRM86" s="126"/>
      <c r="JRN86" s="126"/>
      <c r="JRO86" s="126"/>
      <c r="JRP86" s="126"/>
      <c r="JRQ86" s="126"/>
      <c r="JRR86" s="126"/>
      <c r="JRS86" s="126"/>
      <c r="JRT86" s="126"/>
      <c r="JRU86" s="126"/>
      <c r="JRV86" s="126"/>
      <c r="JRW86" s="126"/>
      <c r="JRX86" s="126"/>
      <c r="JRY86" s="126"/>
      <c r="JRZ86" s="126"/>
      <c r="JSA86" s="126"/>
      <c r="JSB86" s="126"/>
      <c r="JSC86" s="126"/>
      <c r="JSD86" s="126"/>
      <c r="JSE86" s="126"/>
      <c r="JSF86" s="126"/>
      <c r="JSG86" s="126"/>
      <c r="JSH86" s="126"/>
      <c r="JSI86" s="126"/>
      <c r="JSJ86" s="126"/>
      <c r="JSK86" s="126"/>
      <c r="JSL86" s="126"/>
      <c r="JSM86" s="126"/>
      <c r="JSN86" s="126"/>
      <c r="JSO86" s="126"/>
      <c r="JSP86" s="126"/>
      <c r="JSQ86" s="126"/>
      <c r="JSR86" s="126"/>
      <c r="JSS86" s="126"/>
      <c r="JST86" s="126"/>
      <c r="JSU86" s="126"/>
      <c r="JSV86" s="126"/>
      <c r="JSW86" s="126"/>
      <c r="JSX86" s="126"/>
      <c r="JSY86" s="126"/>
      <c r="JSZ86" s="126"/>
      <c r="JTA86" s="126"/>
      <c r="JTB86" s="126"/>
      <c r="JTC86" s="126"/>
      <c r="JTD86" s="126"/>
      <c r="JTE86" s="126"/>
      <c r="JTF86" s="126"/>
      <c r="JTG86" s="126"/>
      <c r="JTH86" s="126"/>
      <c r="JTI86" s="126"/>
      <c r="JTJ86" s="126"/>
      <c r="JTK86" s="126"/>
      <c r="JTL86" s="126"/>
      <c r="JTM86" s="126"/>
      <c r="JTN86" s="126"/>
      <c r="JTO86" s="126"/>
      <c r="JTP86" s="126"/>
      <c r="JTQ86" s="126"/>
      <c r="JTR86" s="126"/>
      <c r="JTS86" s="126"/>
      <c r="JTT86" s="126"/>
      <c r="JTU86" s="126"/>
      <c r="JTV86" s="126"/>
      <c r="JTW86" s="126"/>
      <c r="JTX86" s="126"/>
      <c r="JTY86" s="126"/>
      <c r="JTZ86" s="126"/>
      <c r="JUA86" s="126"/>
      <c r="JUB86" s="126"/>
      <c r="JUC86" s="126"/>
      <c r="JUD86" s="126"/>
      <c r="JUE86" s="126"/>
      <c r="JUF86" s="126"/>
      <c r="JUG86" s="126"/>
      <c r="JUH86" s="126"/>
      <c r="JUI86" s="126"/>
      <c r="JUJ86" s="126"/>
      <c r="JUK86" s="126"/>
      <c r="JUL86" s="126"/>
      <c r="JUM86" s="126"/>
      <c r="JUN86" s="126"/>
      <c r="JUO86" s="126"/>
      <c r="JUP86" s="126"/>
      <c r="JUQ86" s="126"/>
      <c r="JUR86" s="126"/>
      <c r="JUS86" s="126"/>
      <c r="JUT86" s="126"/>
      <c r="JUU86" s="126"/>
      <c r="JUV86" s="126"/>
      <c r="JUW86" s="126"/>
      <c r="JUX86" s="126"/>
      <c r="JUY86" s="126"/>
      <c r="JUZ86" s="126"/>
      <c r="JVA86" s="126"/>
      <c r="JVB86" s="126"/>
      <c r="JVC86" s="126"/>
      <c r="JVD86" s="126"/>
      <c r="JVE86" s="126"/>
      <c r="JVF86" s="126"/>
      <c r="JVG86" s="126"/>
      <c r="JVH86" s="126"/>
      <c r="JVI86" s="126"/>
      <c r="JVJ86" s="126"/>
      <c r="JVK86" s="126"/>
      <c r="JVL86" s="126"/>
      <c r="JVM86" s="126"/>
      <c r="JVN86" s="126"/>
      <c r="JVO86" s="126"/>
      <c r="JVP86" s="126"/>
      <c r="JVQ86" s="126"/>
      <c r="JVR86" s="126"/>
      <c r="JVS86" s="126"/>
      <c r="JVT86" s="126"/>
      <c r="JVU86" s="126"/>
      <c r="JVV86" s="126"/>
      <c r="JVW86" s="126"/>
      <c r="JVX86" s="126"/>
      <c r="JVY86" s="126"/>
      <c r="JVZ86" s="126"/>
      <c r="JWA86" s="126"/>
      <c r="JWB86" s="126"/>
      <c r="JWC86" s="126"/>
      <c r="JWD86" s="126"/>
      <c r="JWE86" s="126"/>
      <c r="JWF86" s="126"/>
      <c r="JWG86" s="126"/>
      <c r="JWH86" s="126"/>
      <c r="JWI86" s="126"/>
      <c r="JWJ86" s="126"/>
      <c r="JWK86" s="126"/>
      <c r="JWL86" s="126"/>
      <c r="JWM86" s="126"/>
      <c r="JWN86" s="126"/>
      <c r="JWO86" s="126"/>
      <c r="JWP86" s="126"/>
      <c r="JWQ86" s="126"/>
      <c r="JWR86" s="126"/>
      <c r="JWS86" s="126"/>
      <c r="JWT86" s="126"/>
      <c r="JWU86" s="126"/>
      <c r="JWV86" s="126"/>
      <c r="JWW86" s="126"/>
      <c r="JWX86" s="126"/>
      <c r="JWY86" s="126"/>
      <c r="JWZ86" s="126"/>
      <c r="JXA86" s="126"/>
      <c r="JXB86" s="126"/>
      <c r="JXC86" s="126"/>
      <c r="JXD86" s="126"/>
      <c r="JXE86" s="126"/>
      <c r="JXF86" s="126"/>
      <c r="JXG86" s="126"/>
      <c r="JXH86" s="126"/>
      <c r="JXI86" s="126"/>
      <c r="JXJ86" s="126"/>
      <c r="JXK86" s="126"/>
      <c r="JXL86" s="126"/>
      <c r="JXM86" s="126"/>
      <c r="JXN86" s="126"/>
      <c r="JXO86" s="126"/>
      <c r="JXP86" s="126"/>
      <c r="JXQ86" s="126"/>
      <c r="JXR86" s="126"/>
      <c r="JXS86" s="126"/>
      <c r="JXT86" s="126"/>
      <c r="JXU86" s="126"/>
      <c r="JXV86" s="126"/>
      <c r="JXW86" s="126"/>
      <c r="JXX86" s="126"/>
      <c r="JXY86" s="126"/>
      <c r="JXZ86" s="126"/>
      <c r="JYA86" s="126"/>
      <c r="JYB86" s="126"/>
      <c r="JYC86" s="126"/>
      <c r="JYD86" s="126"/>
      <c r="JYE86" s="126"/>
      <c r="JYF86" s="126"/>
      <c r="JYG86" s="126"/>
      <c r="JYH86" s="126"/>
      <c r="JYI86" s="126"/>
      <c r="JYJ86" s="126"/>
      <c r="JYK86" s="126"/>
      <c r="JYL86" s="126"/>
      <c r="JYM86" s="126"/>
      <c r="JYN86" s="126"/>
      <c r="JYO86" s="126"/>
      <c r="JYP86" s="126"/>
      <c r="JYQ86" s="126"/>
      <c r="JYR86" s="126"/>
      <c r="JYS86" s="126"/>
      <c r="JYT86" s="126"/>
      <c r="JYU86" s="126"/>
      <c r="JYV86" s="126"/>
      <c r="JYW86" s="126"/>
      <c r="JYX86" s="126"/>
      <c r="JYY86" s="126"/>
      <c r="JYZ86" s="126"/>
      <c r="JZA86" s="126"/>
      <c r="JZB86" s="126"/>
      <c r="JZC86" s="126"/>
      <c r="JZD86" s="126"/>
      <c r="JZE86" s="126"/>
      <c r="JZF86" s="126"/>
      <c r="JZG86" s="126"/>
      <c r="JZH86" s="126"/>
      <c r="JZI86" s="126"/>
      <c r="JZJ86" s="126"/>
      <c r="JZK86" s="126"/>
      <c r="JZL86" s="126"/>
      <c r="JZM86" s="126"/>
      <c r="JZN86" s="126"/>
      <c r="JZO86" s="126"/>
      <c r="JZP86" s="126"/>
      <c r="JZQ86" s="126"/>
      <c r="JZR86" s="126"/>
      <c r="JZS86" s="126"/>
      <c r="JZT86" s="126"/>
      <c r="JZU86" s="126"/>
      <c r="JZV86" s="126"/>
      <c r="JZW86" s="126"/>
      <c r="JZX86" s="126"/>
      <c r="JZY86" s="126"/>
      <c r="JZZ86" s="126"/>
      <c r="KAA86" s="126"/>
      <c r="KAB86" s="126"/>
      <c r="KAC86" s="126"/>
      <c r="KAD86" s="126"/>
      <c r="KAE86" s="126"/>
      <c r="KAF86" s="126"/>
      <c r="KAG86" s="126"/>
      <c r="KAH86" s="126"/>
      <c r="KAI86" s="126"/>
      <c r="KAJ86" s="126"/>
      <c r="KAK86" s="126"/>
      <c r="KAL86" s="126"/>
      <c r="KAM86" s="126"/>
      <c r="KAN86" s="126"/>
      <c r="KAO86" s="126"/>
      <c r="KAP86" s="126"/>
      <c r="KAQ86" s="126"/>
      <c r="KAR86" s="126"/>
      <c r="KAS86" s="126"/>
      <c r="KAT86" s="126"/>
      <c r="KAU86" s="126"/>
      <c r="KAV86" s="126"/>
      <c r="KAW86" s="126"/>
      <c r="KAX86" s="126"/>
      <c r="KAY86" s="126"/>
      <c r="KAZ86" s="126"/>
      <c r="KBA86" s="126"/>
      <c r="KBB86" s="126"/>
      <c r="KBC86" s="126"/>
      <c r="KBD86" s="126"/>
      <c r="KBE86" s="126"/>
      <c r="KBF86" s="126"/>
      <c r="KBG86" s="126"/>
      <c r="KBH86" s="126"/>
      <c r="KBI86" s="126"/>
      <c r="KBJ86" s="126"/>
      <c r="KBK86" s="126"/>
      <c r="KBL86" s="126"/>
      <c r="KBM86" s="126"/>
      <c r="KBN86" s="126"/>
      <c r="KBO86" s="126"/>
      <c r="KBP86" s="126"/>
      <c r="KBQ86" s="126"/>
      <c r="KBR86" s="126"/>
      <c r="KBS86" s="126"/>
      <c r="KBT86" s="126"/>
      <c r="KBU86" s="126"/>
      <c r="KBV86" s="126"/>
      <c r="KBW86" s="126"/>
      <c r="KBX86" s="126"/>
      <c r="KBY86" s="126"/>
      <c r="KBZ86" s="126"/>
      <c r="KCA86" s="126"/>
      <c r="KCB86" s="126"/>
      <c r="KCC86" s="126"/>
      <c r="KCD86" s="126"/>
      <c r="KCE86" s="126"/>
      <c r="KCF86" s="126"/>
      <c r="KCG86" s="126"/>
      <c r="KCH86" s="126"/>
      <c r="KCI86" s="126"/>
      <c r="KCJ86" s="126"/>
      <c r="KCK86" s="126"/>
      <c r="KCL86" s="126"/>
      <c r="KCM86" s="126"/>
      <c r="KCN86" s="126"/>
      <c r="KCO86" s="126"/>
      <c r="KCP86" s="126"/>
      <c r="KCQ86" s="126"/>
      <c r="KCR86" s="126"/>
      <c r="KCS86" s="126"/>
      <c r="KCT86" s="126"/>
      <c r="KCU86" s="126"/>
      <c r="KCV86" s="126"/>
      <c r="KCW86" s="126"/>
      <c r="KCX86" s="126"/>
      <c r="KCY86" s="126"/>
      <c r="KCZ86" s="126"/>
      <c r="KDA86" s="126"/>
      <c r="KDB86" s="126"/>
      <c r="KDC86" s="126"/>
      <c r="KDD86" s="126"/>
      <c r="KDE86" s="126"/>
      <c r="KDF86" s="126"/>
      <c r="KDG86" s="126"/>
      <c r="KDH86" s="126"/>
      <c r="KDI86" s="126"/>
      <c r="KDJ86" s="126"/>
      <c r="KDK86" s="126"/>
      <c r="KDL86" s="126"/>
      <c r="KDM86" s="126"/>
      <c r="KDN86" s="126"/>
      <c r="KDO86" s="126"/>
      <c r="KDP86" s="126"/>
      <c r="KDQ86" s="126"/>
      <c r="KDR86" s="126"/>
      <c r="KDS86" s="126"/>
      <c r="KDT86" s="126"/>
      <c r="KDU86" s="126"/>
      <c r="KDV86" s="126"/>
      <c r="KDW86" s="126"/>
      <c r="KDX86" s="126"/>
      <c r="KDY86" s="126"/>
      <c r="KDZ86" s="126"/>
      <c r="KEA86" s="126"/>
      <c r="KEB86" s="126"/>
      <c r="KEC86" s="126"/>
      <c r="KED86" s="126"/>
      <c r="KEE86" s="126"/>
      <c r="KEF86" s="126"/>
      <c r="KEG86" s="126"/>
      <c r="KEH86" s="126"/>
      <c r="KEI86" s="126"/>
      <c r="KEJ86" s="126"/>
      <c r="KEK86" s="126"/>
      <c r="KEL86" s="126"/>
      <c r="KEM86" s="126"/>
      <c r="KEN86" s="126"/>
      <c r="KEO86" s="126"/>
      <c r="KEP86" s="126"/>
      <c r="KEQ86" s="126"/>
      <c r="KER86" s="126"/>
      <c r="KES86" s="126"/>
      <c r="KET86" s="126"/>
      <c r="KEU86" s="126"/>
      <c r="KEV86" s="126"/>
      <c r="KEW86" s="126"/>
      <c r="KEX86" s="126"/>
      <c r="KEY86" s="126"/>
      <c r="KEZ86" s="126"/>
      <c r="KFA86" s="126"/>
      <c r="KFB86" s="126"/>
      <c r="KFC86" s="126"/>
      <c r="KFD86" s="126"/>
      <c r="KFE86" s="126"/>
      <c r="KFF86" s="126"/>
      <c r="KFG86" s="126"/>
      <c r="KFH86" s="126"/>
      <c r="KFI86" s="126"/>
      <c r="KFJ86" s="126"/>
      <c r="KFK86" s="126"/>
      <c r="KFL86" s="126"/>
      <c r="KFM86" s="126"/>
      <c r="KFN86" s="126"/>
      <c r="KFO86" s="126"/>
      <c r="KFP86" s="126"/>
      <c r="KFQ86" s="126"/>
      <c r="KFR86" s="126"/>
      <c r="KFS86" s="126"/>
      <c r="KFT86" s="126"/>
      <c r="KFU86" s="126"/>
      <c r="KFV86" s="126"/>
      <c r="KFW86" s="126"/>
      <c r="KFX86" s="126"/>
      <c r="KFY86" s="126"/>
      <c r="KFZ86" s="126"/>
      <c r="KGA86" s="126"/>
      <c r="KGB86" s="126"/>
      <c r="KGC86" s="126"/>
      <c r="KGD86" s="126"/>
      <c r="KGE86" s="126"/>
      <c r="KGF86" s="126"/>
      <c r="KGG86" s="126"/>
      <c r="KGH86" s="126"/>
      <c r="KGI86" s="126"/>
      <c r="KGJ86" s="126"/>
      <c r="KGK86" s="126"/>
      <c r="KGL86" s="126"/>
      <c r="KGM86" s="126"/>
      <c r="KGN86" s="126"/>
      <c r="KGO86" s="126"/>
      <c r="KGP86" s="126"/>
      <c r="KGQ86" s="126"/>
      <c r="KGR86" s="126"/>
      <c r="KGS86" s="126"/>
      <c r="KGT86" s="126"/>
      <c r="KGU86" s="126"/>
      <c r="KGV86" s="126"/>
      <c r="KGW86" s="126"/>
      <c r="KGX86" s="126"/>
      <c r="KGY86" s="126"/>
      <c r="KGZ86" s="126"/>
      <c r="KHA86" s="126"/>
      <c r="KHB86" s="126"/>
      <c r="KHC86" s="126"/>
      <c r="KHD86" s="126"/>
      <c r="KHE86" s="126"/>
      <c r="KHF86" s="126"/>
      <c r="KHG86" s="126"/>
      <c r="KHH86" s="126"/>
      <c r="KHI86" s="126"/>
      <c r="KHJ86" s="126"/>
      <c r="KHK86" s="126"/>
      <c r="KHL86" s="126"/>
      <c r="KHM86" s="126"/>
      <c r="KHN86" s="126"/>
      <c r="KHO86" s="126"/>
      <c r="KHP86" s="126"/>
      <c r="KHQ86" s="126"/>
      <c r="KHR86" s="126"/>
      <c r="KHS86" s="126"/>
      <c r="KHT86" s="126"/>
      <c r="KHU86" s="126"/>
      <c r="KHV86" s="126"/>
      <c r="KHW86" s="126"/>
      <c r="KHX86" s="126"/>
      <c r="KHY86" s="126"/>
      <c r="KHZ86" s="126"/>
      <c r="KIA86" s="126"/>
      <c r="KIB86" s="126"/>
      <c r="KIC86" s="126"/>
      <c r="KID86" s="126"/>
      <c r="KIE86" s="126"/>
      <c r="KIF86" s="126"/>
      <c r="KIG86" s="126"/>
      <c r="KIH86" s="126"/>
      <c r="KII86" s="126"/>
      <c r="KIJ86" s="126"/>
      <c r="KIK86" s="126"/>
      <c r="KIL86" s="126"/>
      <c r="KIM86" s="126"/>
      <c r="KIN86" s="126"/>
      <c r="KIO86" s="126"/>
      <c r="KIP86" s="126"/>
      <c r="KIQ86" s="126"/>
      <c r="KIR86" s="126"/>
      <c r="KIS86" s="126"/>
      <c r="KIT86" s="126"/>
      <c r="KIU86" s="126"/>
      <c r="KIV86" s="126"/>
      <c r="KIW86" s="126"/>
      <c r="KIX86" s="126"/>
      <c r="KIY86" s="126"/>
      <c r="KIZ86" s="126"/>
      <c r="KJA86" s="126"/>
      <c r="KJB86" s="126"/>
      <c r="KJC86" s="126"/>
      <c r="KJD86" s="126"/>
      <c r="KJE86" s="126"/>
      <c r="KJF86" s="126"/>
      <c r="KJG86" s="126"/>
      <c r="KJH86" s="126"/>
      <c r="KJI86" s="126"/>
      <c r="KJJ86" s="126"/>
      <c r="KJK86" s="126"/>
      <c r="KJL86" s="126"/>
      <c r="KJM86" s="126"/>
      <c r="KJN86" s="126"/>
      <c r="KJO86" s="126"/>
      <c r="KJP86" s="126"/>
      <c r="KJQ86" s="126"/>
      <c r="KJR86" s="126"/>
      <c r="KJS86" s="126"/>
      <c r="KJT86" s="126"/>
      <c r="KJU86" s="126"/>
      <c r="KJV86" s="126"/>
      <c r="KJW86" s="126"/>
      <c r="KJX86" s="126"/>
      <c r="KJY86" s="126"/>
      <c r="KJZ86" s="126"/>
      <c r="KKA86" s="126"/>
      <c r="KKB86" s="126"/>
      <c r="KKC86" s="126"/>
      <c r="KKD86" s="126"/>
      <c r="KKE86" s="126"/>
      <c r="KKF86" s="126"/>
      <c r="KKG86" s="126"/>
      <c r="KKH86" s="126"/>
      <c r="KKI86" s="126"/>
      <c r="KKJ86" s="126"/>
      <c r="KKK86" s="126"/>
      <c r="KKL86" s="126"/>
      <c r="KKM86" s="126"/>
      <c r="KKN86" s="126"/>
      <c r="KKO86" s="126"/>
      <c r="KKP86" s="126"/>
      <c r="KKQ86" s="126"/>
      <c r="KKR86" s="126"/>
      <c r="KKS86" s="126"/>
      <c r="KKT86" s="126"/>
      <c r="KKU86" s="126"/>
      <c r="KKV86" s="126"/>
      <c r="KKW86" s="126"/>
      <c r="KKX86" s="126"/>
      <c r="KKY86" s="126"/>
      <c r="KKZ86" s="126"/>
      <c r="KLA86" s="126"/>
      <c r="KLB86" s="126"/>
      <c r="KLC86" s="126"/>
      <c r="KLD86" s="126"/>
      <c r="KLE86" s="126"/>
      <c r="KLF86" s="126"/>
      <c r="KLG86" s="126"/>
      <c r="KLH86" s="126"/>
      <c r="KLI86" s="126"/>
      <c r="KLJ86" s="126"/>
      <c r="KLK86" s="126"/>
      <c r="KLL86" s="126"/>
      <c r="KLM86" s="126"/>
      <c r="KLN86" s="126"/>
      <c r="KLO86" s="126"/>
      <c r="KLP86" s="126"/>
      <c r="KLQ86" s="126"/>
      <c r="KLR86" s="126"/>
      <c r="KLS86" s="126"/>
      <c r="KLT86" s="126"/>
      <c r="KLU86" s="126"/>
      <c r="KLV86" s="126"/>
      <c r="KLW86" s="126"/>
      <c r="KLX86" s="126"/>
      <c r="KLY86" s="126"/>
      <c r="KLZ86" s="126"/>
      <c r="KMA86" s="126"/>
      <c r="KMB86" s="126"/>
      <c r="KMC86" s="126"/>
      <c r="KMD86" s="126"/>
      <c r="KME86" s="126"/>
      <c r="KMF86" s="126"/>
      <c r="KMG86" s="126"/>
      <c r="KMH86" s="126"/>
      <c r="KMI86" s="126"/>
      <c r="KMJ86" s="126"/>
      <c r="KMK86" s="126"/>
      <c r="KML86" s="126"/>
      <c r="KMM86" s="126"/>
      <c r="KMN86" s="126"/>
      <c r="KMO86" s="126"/>
      <c r="KMP86" s="126"/>
      <c r="KMQ86" s="126"/>
      <c r="KMR86" s="126"/>
      <c r="KMS86" s="126"/>
      <c r="KMT86" s="126"/>
      <c r="KMU86" s="126"/>
      <c r="KMV86" s="126"/>
      <c r="KMW86" s="126"/>
      <c r="KMX86" s="126"/>
      <c r="KMY86" s="126"/>
      <c r="KMZ86" s="126"/>
      <c r="KNA86" s="126"/>
      <c r="KNB86" s="126"/>
      <c r="KNC86" s="126"/>
      <c r="KND86" s="126"/>
      <c r="KNE86" s="126"/>
      <c r="KNF86" s="126"/>
      <c r="KNG86" s="126"/>
      <c r="KNH86" s="126"/>
      <c r="KNI86" s="126"/>
      <c r="KNJ86" s="126"/>
      <c r="KNK86" s="126"/>
      <c r="KNL86" s="126"/>
      <c r="KNM86" s="126"/>
      <c r="KNN86" s="126"/>
      <c r="KNO86" s="126"/>
      <c r="KNP86" s="126"/>
      <c r="KNQ86" s="126"/>
      <c r="KNR86" s="126"/>
      <c r="KNS86" s="126"/>
      <c r="KNT86" s="126"/>
      <c r="KNU86" s="126"/>
      <c r="KNV86" s="126"/>
      <c r="KNW86" s="126"/>
      <c r="KNX86" s="126"/>
      <c r="KNY86" s="126"/>
      <c r="KNZ86" s="126"/>
      <c r="KOA86" s="126"/>
      <c r="KOB86" s="126"/>
      <c r="KOC86" s="126"/>
      <c r="KOD86" s="126"/>
      <c r="KOE86" s="126"/>
      <c r="KOF86" s="126"/>
      <c r="KOG86" s="126"/>
      <c r="KOH86" s="126"/>
      <c r="KOI86" s="126"/>
      <c r="KOJ86" s="126"/>
      <c r="KOK86" s="126"/>
      <c r="KOL86" s="126"/>
      <c r="KOM86" s="126"/>
      <c r="KON86" s="126"/>
      <c r="KOO86" s="126"/>
      <c r="KOP86" s="126"/>
      <c r="KOQ86" s="126"/>
      <c r="KOR86" s="126"/>
      <c r="KOS86" s="126"/>
      <c r="KOT86" s="126"/>
      <c r="KOU86" s="126"/>
      <c r="KOV86" s="126"/>
      <c r="KOW86" s="126"/>
      <c r="KOX86" s="126"/>
      <c r="KOY86" s="126"/>
      <c r="KOZ86" s="126"/>
      <c r="KPA86" s="126"/>
      <c r="KPB86" s="126"/>
      <c r="KPC86" s="126"/>
      <c r="KPD86" s="126"/>
      <c r="KPE86" s="126"/>
      <c r="KPF86" s="126"/>
      <c r="KPG86" s="126"/>
      <c r="KPH86" s="126"/>
      <c r="KPI86" s="126"/>
      <c r="KPJ86" s="126"/>
      <c r="KPK86" s="126"/>
      <c r="KPL86" s="126"/>
      <c r="KPM86" s="126"/>
      <c r="KPN86" s="126"/>
      <c r="KPO86" s="126"/>
      <c r="KPP86" s="126"/>
      <c r="KPQ86" s="126"/>
      <c r="KPR86" s="126"/>
      <c r="KPS86" s="126"/>
      <c r="KPT86" s="126"/>
      <c r="KPU86" s="126"/>
      <c r="KPV86" s="126"/>
      <c r="KPW86" s="126"/>
      <c r="KPX86" s="126"/>
      <c r="KPY86" s="126"/>
      <c r="KPZ86" s="126"/>
      <c r="KQA86" s="126"/>
      <c r="KQB86" s="126"/>
      <c r="KQC86" s="126"/>
      <c r="KQD86" s="126"/>
      <c r="KQE86" s="126"/>
      <c r="KQF86" s="126"/>
      <c r="KQG86" s="126"/>
      <c r="KQH86" s="126"/>
      <c r="KQI86" s="126"/>
      <c r="KQJ86" s="126"/>
      <c r="KQK86" s="126"/>
      <c r="KQL86" s="126"/>
      <c r="KQM86" s="126"/>
      <c r="KQN86" s="126"/>
      <c r="KQO86" s="126"/>
      <c r="KQP86" s="126"/>
      <c r="KQQ86" s="126"/>
      <c r="KQR86" s="126"/>
      <c r="KQS86" s="126"/>
      <c r="KQT86" s="126"/>
      <c r="KQU86" s="126"/>
      <c r="KQV86" s="126"/>
      <c r="KQW86" s="126"/>
      <c r="KQX86" s="126"/>
      <c r="KQY86" s="126"/>
      <c r="KQZ86" s="126"/>
      <c r="KRA86" s="126"/>
      <c r="KRB86" s="126"/>
      <c r="KRC86" s="126"/>
      <c r="KRD86" s="126"/>
      <c r="KRE86" s="126"/>
      <c r="KRF86" s="126"/>
      <c r="KRG86" s="126"/>
      <c r="KRH86" s="126"/>
      <c r="KRI86" s="126"/>
      <c r="KRJ86" s="126"/>
      <c r="KRK86" s="126"/>
      <c r="KRL86" s="126"/>
      <c r="KRM86" s="126"/>
      <c r="KRN86" s="126"/>
      <c r="KRO86" s="126"/>
      <c r="KRP86" s="126"/>
      <c r="KRQ86" s="126"/>
      <c r="KRR86" s="126"/>
      <c r="KRS86" s="126"/>
      <c r="KRT86" s="126"/>
      <c r="KRU86" s="126"/>
      <c r="KRV86" s="126"/>
      <c r="KRW86" s="126"/>
      <c r="KRX86" s="126"/>
      <c r="KRY86" s="126"/>
      <c r="KRZ86" s="126"/>
      <c r="KSA86" s="126"/>
      <c r="KSB86" s="126"/>
      <c r="KSC86" s="126"/>
      <c r="KSD86" s="126"/>
      <c r="KSE86" s="126"/>
      <c r="KSF86" s="126"/>
      <c r="KSG86" s="126"/>
      <c r="KSH86" s="126"/>
      <c r="KSI86" s="126"/>
      <c r="KSJ86" s="126"/>
      <c r="KSK86" s="126"/>
      <c r="KSL86" s="126"/>
      <c r="KSM86" s="126"/>
      <c r="KSN86" s="126"/>
      <c r="KSO86" s="126"/>
      <c r="KSP86" s="126"/>
      <c r="KSQ86" s="126"/>
      <c r="KSR86" s="126"/>
      <c r="KSS86" s="126"/>
      <c r="KST86" s="126"/>
      <c r="KSU86" s="126"/>
      <c r="KSV86" s="126"/>
      <c r="KSW86" s="126"/>
      <c r="KSX86" s="126"/>
      <c r="KSY86" s="126"/>
      <c r="KSZ86" s="126"/>
      <c r="KTA86" s="126"/>
      <c r="KTB86" s="126"/>
      <c r="KTC86" s="126"/>
      <c r="KTD86" s="126"/>
      <c r="KTE86" s="126"/>
      <c r="KTF86" s="126"/>
      <c r="KTG86" s="126"/>
      <c r="KTH86" s="126"/>
      <c r="KTI86" s="126"/>
      <c r="KTJ86" s="126"/>
      <c r="KTK86" s="126"/>
      <c r="KTL86" s="126"/>
      <c r="KTM86" s="126"/>
      <c r="KTN86" s="126"/>
      <c r="KTO86" s="126"/>
      <c r="KTP86" s="126"/>
      <c r="KTQ86" s="126"/>
      <c r="KTR86" s="126"/>
      <c r="KTS86" s="126"/>
      <c r="KTT86" s="126"/>
      <c r="KTU86" s="126"/>
      <c r="KTV86" s="126"/>
      <c r="KTW86" s="126"/>
      <c r="KTX86" s="126"/>
      <c r="KTY86" s="126"/>
      <c r="KTZ86" s="126"/>
      <c r="KUA86" s="126"/>
      <c r="KUB86" s="126"/>
      <c r="KUC86" s="126"/>
      <c r="KUD86" s="126"/>
      <c r="KUE86" s="126"/>
      <c r="KUF86" s="126"/>
      <c r="KUG86" s="126"/>
      <c r="KUH86" s="126"/>
      <c r="KUI86" s="126"/>
      <c r="KUJ86" s="126"/>
      <c r="KUK86" s="126"/>
      <c r="KUL86" s="126"/>
      <c r="KUM86" s="126"/>
      <c r="KUN86" s="126"/>
      <c r="KUO86" s="126"/>
      <c r="KUP86" s="126"/>
      <c r="KUQ86" s="126"/>
      <c r="KUR86" s="126"/>
      <c r="KUS86" s="126"/>
      <c r="KUT86" s="126"/>
      <c r="KUU86" s="126"/>
      <c r="KUV86" s="126"/>
      <c r="KUW86" s="126"/>
      <c r="KUX86" s="126"/>
      <c r="KUY86" s="126"/>
      <c r="KUZ86" s="126"/>
      <c r="KVA86" s="126"/>
      <c r="KVB86" s="126"/>
      <c r="KVC86" s="126"/>
      <c r="KVD86" s="126"/>
      <c r="KVE86" s="126"/>
      <c r="KVF86" s="126"/>
      <c r="KVG86" s="126"/>
      <c r="KVH86" s="126"/>
      <c r="KVI86" s="126"/>
      <c r="KVJ86" s="126"/>
      <c r="KVK86" s="126"/>
      <c r="KVL86" s="126"/>
      <c r="KVM86" s="126"/>
      <c r="KVN86" s="126"/>
      <c r="KVO86" s="126"/>
      <c r="KVP86" s="126"/>
      <c r="KVQ86" s="126"/>
      <c r="KVR86" s="126"/>
      <c r="KVS86" s="126"/>
      <c r="KVT86" s="126"/>
      <c r="KVU86" s="126"/>
      <c r="KVV86" s="126"/>
      <c r="KVW86" s="126"/>
      <c r="KVX86" s="126"/>
      <c r="KVY86" s="126"/>
      <c r="KVZ86" s="126"/>
      <c r="KWA86" s="126"/>
      <c r="KWB86" s="126"/>
      <c r="KWC86" s="126"/>
      <c r="KWD86" s="126"/>
      <c r="KWE86" s="126"/>
      <c r="KWF86" s="126"/>
      <c r="KWG86" s="126"/>
      <c r="KWH86" s="126"/>
      <c r="KWI86" s="126"/>
      <c r="KWJ86" s="126"/>
      <c r="KWK86" s="126"/>
      <c r="KWL86" s="126"/>
      <c r="KWM86" s="126"/>
      <c r="KWN86" s="126"/>
      <c r="KWO86" s="126"/>
      <c r="KWP86" s="126"/>
      <c r="KWQ86" s="126"/>
      <c r="KWR86" s="126"/>
      <c r="KWS86" s="126"/>
      <c r="KWT86" s="126"/>
      <c r="KWU86" s="126"/>
      <c r="KWV86" s="126"/>
      <c r="KWW86" s="126"/>
      <c r="KWX86" s="126"/>
      <c r="KWY86" s="126"/>
      <c r="KWZ86" s="126"/>
      <c r="KXA86" s="126"/>
      <c r="KXB86" s="126"/>
      <c r="KXC86" s="126"/>
      <c r="KXD86" s="126"/>
      <c r="KXE86" s="126"/>
      <c r="KXF86" s="126"/>
      <c r="KXG86" s="126"/>
      <c r="KXH86" s="126"/>
      <c r="KXI86" s="126"/>
      <c r="KXJ86" s="126"/>
      <c r="KXK86" s="126"/>
      <c r="KXL86" s="126"/>
      <c r="KXM86" s="126"/>
      <c r="KXN86" s="126"/>
      <c r="KXO86" s="126"/>
      <c r="KXP86" s="126"/>
      <c r="KXQ86" s="126"/>
      <c r="KXR86" s="126"/>
      <c r="KXS86" s="126"/>
      <c r="KXT86" s="126"/>
      <c r="KXU86" s="126"/>
      <c r="KXV86" s="126"/>
      <c r="KXW86" s="126"/>
      <c r="KXX86" s="126"/>
      <c r="KXY86" s="126"/>
      <c r="KXZ86" s="126"/>
      <c r="KYA86" s="126"/>
      <c r="KYB86" s="126"/>
      <c r="KYC86" s="126"/>
      <c r="KYD86" s="126"/>
      <c r="KYE86" s="126"/>
      <c r="KYF86" s="126"/>
      <c r="KYG86" s="126"/>
      <c r="KYH86" s="126"/>
      <c r="KYI86" s="126"/>
      <c r="KYJ86" s="126"/>
      <c r="KYK86" s="126"/>
      <c r="KYL86" s="126"/>
      <c r="KYM86" s="126"/>
      <c r="KYN86" s="126"/>
      <c r="KYO86" s="126"/>
      <c r="KYP86" s="126"/>
      <c r="KYQ86" s="126"/>
      <c r="KYR86" s="126"/>
      <c r="KYS86" s="126"/>
      <c r="KYT86" s="126"/>
      <c r="KYU86" s="126"/>
      <c r="KYV86" s="126"/>
      <c r="KYW86" s="126"/>
      <c r="KYX86" s="126"/>
      <c r="KYY86" s="126"/>
      <c r="KYZ86" s="126"/>
      <c r="KZA86" s="126"/>
      <c r="KZB86" s="126"/>
      <c r="KZC86" s="126"/>
      <c r="KZD86" s="126"/>
      <c r="KZE86" s="126"/>
      <c r="KZF86" s="126"/>
      <c r="KZG86" s="126"/>
      <c r="KZH86" s="126"/>
      <c r="KZI86" s="126"/>
      <c r="KZJ86" s="126"/>
      <c r="KZK86" s="126"/>
      <c r="KZL86" s="126"/>
      <c r="KZM86" s="126"/>
      <c r="KZN86" s="126"/>
      <c r="KZO86" s="126"/>
      <c r="KZP86" s="126"/>
      <c r="KZQ86" s="126"/>
      <c r="KZR86" s="126"/>
      <c r="KZS86" s="126"/>
      <c r="KZT86" s="126"/>
      <c r="KZU86" s="126"/>
      <c r="KZV86" s="126"/>
      <c r="KZW86" s="126"/>
      <c r="KZX86" s="126"/>
      <c r="KZY86" s="126"/>
      <c r="KZZ86" s="126"/>
      <c r="LAA86" s="126"/>
      <c r="LAB86" s="126"/>
      <c r="LAC86" s="126"/>
      <c r="LAD86" s="126"/>
      <c r="LAE86" s="126"/>
      <c r="LAF86" s="126"/>
      <c r="LAG86" s="126"/>
      <c r="LAH86" s="126"/>
      <c r="LAI86" s="126"/>
      <c r="LAJ86" s="126"/>
      <c r="LAK86" s="126"/>
      <c r="LAL86" s="126"/>
      <c r="LAM86" s="126"/>
      <c r="LAN86" s="126"/>
      <c r="LAO86" s="126"/>
      <c r="LAP86" s="126"/>
      <c r="LAQ86" s="126"/>
      <c r="LAR86" s="126"/>
      <c r="LAS86" s="126"/>
      <c r="LAT86" s="126"/>
      <c r="LAU86" s="126"/>
      <c r="LAV86" s="126"/>
      <c r="LAW86" s="126"/>
      <c r="LAX86" s="126"/>
      <c r="LAY86" s="126"/>
      <c r="LAZ86" s="126"/>
      <c r="LBA86" s="126"/>
      <c r="LBB86" s="126"/>
      <c r="LBC86" s="126"/>
      <c r="LBD86" s="126"/>
      <c r="LBE86" s="126"/>
      <c r="LBF86" s="126"/>
      <c r="LBG86" s="126"/>
      <c r="LBH86" s="126"/>
      <c r="LBI86" s="126"/>
      <c r="LBJ86" s="126"/>
      <c r="LBK86" s="126"/>
      <c r="LBL86" s="126"/>
      <c r="LBM86" s="126"/>
      <c r="LBN86" s="126"/>
      <c r="LBO86" s="126"/>
      <c r="LBP86" s="126"/>
      <c r="LBQ86" s="126"/>
      <c r="LBR86" s="126"/>
      <c r="LBS86" s="126"/>
      <c r="LBT86" s="126"/>
      <c r="LBU86" s="126"/>
      <c r="LBV86" s="126"/>
      <c r="LBW86" s="126"/>
      <c r="LBX86" s="126"/>
      <c r="LBY86" s="126"/>
      <c r="LBZ86" s="126"/>
      <c r="LCA86" s="126"/>
      <c r="LCB86" s="126"/>
      <c r="LCC86" s="126"/>
      <c r="LCD86" s="126"/>
      <c r="LCE86" s="126"/>
      <c r="LCF86" s="126"/>
      <c r="LCG86" s="126"/>
      <c r="LCH86" s="126"/>
      <c r="LCI86" s="126"/>
      <c r="LCJ86" s="126"/>
      <c r="LCK86" s="126"/>
      <c r="LCL86" s="126"/>
      <c r="LCM86" s="126"/>
      <c r="LCN86" s="126"/>
      <c r="LCO86" s="126"/>
      <c r="LCP86" s="126"/>
      <c r="LCQ86" s="126"/>
      <c r="LCR86" s="126"/>
      <c r="LCS86" s="126"/>
      <c r="LCT86" s="126"/>
      <c r="LCU86" s="126"/>
      <c r="LCV86" s="126"/>
      <c r="LCW86" s="126"/>
      <c r="LCX86" s="126"/>
      <c r="LCY86" s="126"/>
      <c r="LCZ86" s="126"/>
      <c r="LDA86" s="126"/>
      <c r="LDB86" s="126"/>
      <c r="LDC86" s="126"/>
      <c r="LDD86" s="126"/>
      <c r="LDE86" s="126"/>
      <c r="LDF86" s="126"/>
      <c r="LDG86" s="126"/>
      <c r="LDH86" s="126"/>
      <c r="LDI86" s="126"/>
      <c r="LDJ86" s="126"/>
      <c r="LDK86" s="126"/>
      <c r="LDL86" s="126"/>
      <c r="LDM86" s="126"/>
      <c r="LDN86" s="126"/>
      <c r="LDO86" s="126"/>
      <c r="LDP86" s="126"/>
      <c r="LDQ86" s="126"/>
      <c r="LDR86" s="126"/>
      <c r="LDS86" s="126"/>
      <c r="LDT86" s="126"/>
      <c r="LDU86" s="126"/>
      <c r="LDV86" s="126"/>
      <c r="LDW86" s="126"/>
      <c r="LDX86" s="126"/>
      <c r="LDY86" s="126"/>
      <c r="LDZ86" s="126"/>
      <c r="LEA86" s="126"/>
      <c r="LEB86" s="126"/>
      <c r="LEC86" s="126"/>
      <c r="LED86" s="126"/>
      <c r="LEE86" s="126"/>
      <c r="LEF86" s="126"/>
      <c r="LEG86" s="126"/>
      <c r="LEH86" s="126"/>
      <c r="LEI86" s="126"/>
      <c r="LEJ86" s="126"/>
      <c r="LEK86" s="126"/>
      <c r="LEL86" s="126"/>
      <c r="LEM86" s="126"/>
      <c r="LEN86" s="126"/>
      <c r="LEO86" s="126"/>
      <c r="LEP86" s="126"/>
      <c r="LEQ86" s="126"/>
      <c r="LER86" s="126"/>
      <c r="LES86" s="126"/>
      <c r="LET86" s="126"/>
      <c r="LEU86" s="126"/>
      <c r="LEV86" s="126"/>
      <c r="LEW86" s="126"/>
      <c r="LEX86" s="126"/>
      <c r="LEY86" s="126"/>
      <c r="LEZ86" s="126"/>
      <c r="LFA86" s="126"/>
      <c r="LFB86" s="126"/>
      <c r="LFC86" s="126"/>
      <c r="LFD86" s="126"/>
      <c r="LFE86" s="126"/>
      <c r="LFF86" s="126"/>
      <c r="LFG86" s="126"/>
      <c r="LFH86" s="126"/>
      <c r="LFI86" s="126"/>
      <c r="LFJ86" s="126"/>
      <c r="LFK86" s="126"/>
      <c r="LFL86" s="126"/>
      <c r="LFM86" s="126"/>
      <c r="LFN86" s="126"/>
      <c r="LFO86" s="126"/>
      <c r="LFP86" s="126"/>
      <c r="LFQ86" s="126"/>
      <c r="LFR86" s="126"/>
      <c r="LFS86" s="126"/>
      <c r="LFT86" s="126"/>
      <c r="LFU86" s="126"/>
      <c r="LFV86" s="126"/>
      <c r="LFW86" s="126"/>
      <c r="LFX86" s="126"/>
      <c r="LFY86" s="126"/>
      <c r="LFZ86" s="126"/>
      <c r="LGA86" s="126"/>
      <c r="LGB86" s="126"/>
      <c r="LGC86" s="126"/>
      <c r="LGD86" s="126"/>
      <c r="LGE86" s="126"/>
      <c r="LGF86" s="126"/>
      <c r="LGG86" s="126"/>
      <c r="LGH86" s="126"/>
      <c r="LGI86" s="126"/>
      <c r="LGJ86" s="126"/>
      <c r="LGK86" s="126"/>
      <c r="LGL86" s="126"/>
      <c r="LGM86" s="126"/>
      <c r="LGN86" s="126"/>
      <c r="LGO86" s="126"/>
      <c r="LGP86" s="126"/>
      <c r="LGQ86" s="126"/>
      <c r="LGR86" s="126"/>
      <c r="LGS86" s="126"/>
      <c r="LGT86" s="126"/>
      <c r="LGU86" s="126"/>
      <c r="LGV86" s="126"/>
      <c r="LGW86" s="126"/>
      <c r="LGX86" s="126"/>
      <c r="LGY86" s="126"/>
      <c r="LGZ86" s="126"/>
      <c r="LHA86" s="126"/>
      <c r="LHB86" s="126"/>
      <c r="LHC86" s="126"/>
      <c r="LHD86" s="126"/>
      <c r="LHE86" s="126"/>
      <c r="LHF86" s="126"/>
      <c r="LHG86" s="126"/>
      <c r="LHH86" s="126"/>
      <c r="LHI86" s="126"/>
      <c r="LHJ86" s="126"/>
      <c r="LHK86" s="126"/>
      <c r="LHL86" s="126"/>
      <c r="LHM86" s="126"/>
      <c r="LHN86" s="126"/>
      <c r="LHO86" s="126"/>
      <c r="LHP86" s="126"/>
      <c r="LHQ86" s="126"/>
      <c r="LHR86" s="126"/>
      <c r="LHS86" s="126"/>
      <c r="LHT86" s="126"/>
      <c r="LHU86" s="126"/>
      <c r="LHV86" s="126"/>
      <c r="LHW86" s="126"/>
      <c r="LHX86" s="126"/>
      <c r="LHY86" s="126"/>
      <c r="LHZ86" s="126"/>
      <c r="LIA86" s="126"/>
      <c r="LIB86" s="126"/>
      <c r="LIC86" s="126"/>
      <c r="LID86" s="126"/>
      <c r="LIE86" s="126"/>
      <c r="LIF86" s="126"/>
      <c r="LIG86" s="126"/>
      <c r="LIH86" s="126"/>
      <c r="LII86" s="126"/>
      <c r="LIJ86" s="126"/>
      <c r="LIK86" s="126"/>
      <c r="LIL86" s="126"/>
      <c r="LIM86" s="126"/>
      <c r="LIN86" s="126"/>
      <c r="LIO86" s="126"/>
      <c r="LIP86" s="126"/>
      <c r="LIQ86" s="126"/>
      <c r="LIR86" s="126"/>
      <c r="LIS86" s="126"/>
      <c r="LIT86" s="126"/>
      <c r="LIU86" s="126"/>
      <c r="LIV86" s="126"/>
      <c r="LIW86" s="126"/>
      <c r="LIX86" s="126"/>
      <c r="LIY86" s="126"/>
      <c r="LIZ86" s="126"/>
      <c r="LJA86" s="126"/>
      <c r="LJB86" s="126"/>
      <c r="LJC86" s="126"/>
      <c r="LJD86" s="126"/>
      <c r="LJE86" s="126"/>
      <c r="LJF86" s="126"/>
      <c r="LJG86" s="126"/>
      <c r="LJH86" s="126"/>
      <c r="LJI86" s="126"/>
      <c r="LJJ86" s="126"/>
      <c r="LJK86" s="126"/>
      <c r="LJL86" s="126"/>
      <c r="LJM86" s="126"/>
      <c r="LJN86" s="126"/>
      <c r="LJO86" s="126"/>
      <c r="LJP86" s="126"/>
      <c r="LJQ86" s="126"/>
      <c r="LJR86" s="126"/>
      <c r="LJS86" s="126"/>
      <c r="LJT86" s="126"/>
      <c r="LJU86" s="126"/>
      <c r="LJV86" s="126"/>
      <c r="LJW86" s="126"/>
      <c r="LJX86" s="126"/>
      <c r="LJY86" s="126"/>
      <c r="LJZ86" s="126"/>
      <c r="LKA86" s="126"/>
      <c r="LKB86" s="126"/>
      <c r="LKC86" s="126"/>
      <c r="LKD86" s="126"/>
      <c r="LKE86" s="126"/>
      <c r="LKF86" s="126"/>
      <c r="LKG86" s="126"/>
      <c r="LKH86" s="126"/>
      <c r="LKI86" s="126"/>
      <c r="LKJ86" s="126"/>
      <c r="LKK86" s="126"/>
      <c r="LKL86" s="126"/>
      <c r="LKM86" s="126"/>
      <c r="LKN86" s="126"/>
      <c r="LKO86" s="126"/>
      <c r="LKP86" s="126"/>
      <c r="LKQ86" s="126"/>
      <c r="LKR86" s="126"/>
      <c r="LKS86" s="126"/>
      <c r="LKT86" s="126"/>
      <c r="LKU86" s="126"/>
      <c r="LKV86" s="126"/>
      <c r="LKW86" s="126"/>
      <c r="LKX86" s="126"/>
      <c r="LKY86" s="126"/>
      <c r="LKZ86" s="126"/>
      <c r="LLA86" s="126"/>
      <c r="LLB86" s="126"/>
      <c r="LLC86" s="126"/>
      <c r="LLD86" s="126"/>
      <c r="LLE86" s="126"/>
      <c r="LLF86" s="126"/>
      <c r="LLG86" s="126"/>
      <c r="LLH86" s="126"/>
      <c r="LLI86" s="126"/>
      <c r="LLJ86" s="126"/>
      <c r="LLK86" s="126"/>
      <c r="LLL86" s="126"/>
      <c r="LLM86" s="126"/>
      <c r="LLN86" s="126"/>
      <c r="LLO86" s="126"/>
      <c r="LLP86" s="126"/>
      <c r="LLQ86" s="126"/>
      <c r="LLR86" s="126"/>
      <c r="LLS86" s="126"/>
      <c r="LLT86" s="126"/>
      <c r="LLU86" s="126"/>
      <c r="LLV86" s="126"/>
      <c r="LLW86" s="126"/>
      <c r="LLX86" s="126"/>
      <c r="LLY86" s="126"/>
      <c r="LLZ86" s="126"/>
      <c r="LMA86" s="126"/>
      <c r="LMB86" s="126"/>
      <c r="LMC86" s="126"/>
      <c r="LMD86" s="126"/>
      <c r="LME86" s="126"/>
      <c r="LMF86" s="126"/>
      <c r="LMG86" s="126"/>
      <c r="LMH86" s="126"/>
      <c r="LMI86" s="126"/>
      <c r="LMJ86" s="126"/>
      <c r="LMK86" s="126"/>
      <c r="LML86" s="126"/>
      <c r="LMM86" s="126"/>
      <c r="LMN86" s="126"/>
      <c r="LMO86" s="126"/>
      <c r="LMP86" s="126"/>
      <c r="LMQ86" s="126"/>
      <c r="LMR86" s="126"/>
      <c r="LMS86" s="126"/>
      <c r="LMT86" s="126"/>
      <c r="LMU86" s="126"/>
      <c r="LMV86" s="126"/>
      <c r="LMW86" s="126"/>
      <c r="LMX86" s="126"/>
      <c r="LMY86" s="126"/>
      <c r="LMZ86" s="126"/>
      <c r="LNA86" s="126"/>
      <c r="LNB86" s="126"/>
      <c r="LNC86" s="126"/>
      <c r="LND86" s="126"/>
      <c r="LNE86" s="126"/>
      <c r="LNF86" s="126"/>
      <c r="LNG86" s="126"/>
      <c r="LNH86" s="126"/>
      <c r="LNI86" s="126"/>
      <c r="LNJ86" s="126"/>
      <c r="LNK86" s="126"/>
      <c r="LNL86" s="126"/>
      <c r="LNM86" s="126"/>
      <c r="LNN86" s="126"/>
      <c r="LNO86" s="126"/>
      <c r="LNP86" s="126"/>
      <c r="LNQ86" s="126"/>
      <c r="LNR86" s="126"/>
      <c r="LNS86" s="126"/>
      <c r="LNT86" s="126"/>
      <c r="LNU86" s="126"/>
      <c r="LNV86" s="126"/>
      <c r="LNW86" s="126"/>
      <c r="LNX86" s="126"/>
      <c r="LNY86" s="126"/>
      <c r="LNZ86" s="126"/>
      <c r="LOA86" s="126"/>
      <c r="LOB86" s="126"/>
      <c r="LOC86" s="126"/>
      <c r="LOD86" s="126"/>
      <c r="LOE86" s="126"/>
      <c r="LOF86" s="126"/>
      <c r="LOG86" s="126"/>
      <c r="LOH86" s="126"/>
      <c r="LOI86" s="126"/>
      <c r="LOJ86" s="126"/>
      <c r="LOK86" s="126"/>
      <c r="LOL86" s="126"/>
      <c r="LOM86" s="126"/>
      <c r="LON86" s="126"/>
      <c r="LOO86" s="126"/>
      <c r="LOP86" s="126"/>
      <c r="LOQ86" s="126"/>
      <c r="LOR86" s="126"/>
      <c r="LOS86" s="126"/>
      <c r="LOT86" s="126"/>
      <c r="LOU86" s="126"/>
      <c r="LOV86" s="126"/>
      <c r="LOW86" s="126"/>
      <c r="LOX86" s="126"/>
      <c r="LOY86" s="126"/>
      <c r="LOZ86" s="126"/>
      <c r="LPA86" s="126"/>
      <c r="LPB86" s="126"/>
      <c r="LPC86" s="126"/>
      <c r="LPD86" s="126"/>
      <c r="LPE86" s="126"/>
      <c r="LPF86" s="126"/>
      <c r="LPG86" s="126"/>
      <c r="LPH86" s="126"/>
      <c r="LPI86" s="126"/>
      <c r="LPJ86" s="126"/>
      <c r="LPK86" s="126"/>
      <c r="LPL86" s="126"/>
      <c r="LPM86" s="126"/>
      <c r="LPN86" s="126"/>
      <c r="LPO86" s="126"/>
      <c r="LPP86" s="126"/>
      <c r="LPQ86" s="126"/>
      <c r="LPR86" s="126"/>
      <c r="LPS86" s="126"/>
      <c r="LPT86" s="126"/>
      <c r="LPU86" s="126"/>
      <c r="LPV86" s="126"/>
      <c r="LPW86" s="126"/>
      <c r="LPX86" s="126"/>
      <c r="LPY86" s="126"/>
      <c r="LPZ86" s="126"/>
      <c r="LQA86" s="126"/>
      <c r="LQB86" s="126"/>
      <c r="LQC86" s="126"/>
      <c r="LQD86" s="126"/>
      <c r="LQE86" s="126"/>
      <c r="LQF86" s="126"/>
      <c r="LQG86" s="126"/>
      <c r="LQH86" s="126"/>
      <c r="LQI86" s="126"/>
      <c r="LQJ86" s="126"/>
      <c r="LQK86" s="126"/>
      <c r="LQL86" s="126"/>
      <c r="LQM86" s="126"/>
      <c r="LQN86" s="126"/>
      <c r="LQO86" s="126"/>
      <c r="LQP86" s="126"/>
      <c r="LQQ86" s="126"/>
      <c r="LQR86" s="126"/>
      <c r="LQS86" s="126"/>
      <c r="LQT86" s="126"/>
      <c r="LQU86" s="126"/>
      <c r="LQV86" s="126"/>
      <c r="LQW86" s="126"/>
      <c r="LQX86" s="126"/>
      <c r="LQY86" s="126"/>
      <c r="LQZ86" s="126"/>
      <c r="LRA86" s="126"/>
      <c r="LRB86" s="126"/>
      <c r="LRC86" s="126"/>
      <c r="LRD86" s="126"/>
      <c r="LRE86" s="126"/>
      <c r="LRF86" s="126"/>
      <c r="LRG86" s="126"/>
      <c r="LRH86" s="126"/>
      <c r="LRI86" s="126"/>
      <c r="LRJ86" s="126"/>
      <c r="LRK86" s="126"/>
      <c r="LRL86" s="126"/>
      <c r="LRM86" s="126"/>
      <c r="LRN86" s="126"/>
      <c r="LRO86" s="126"/>
      <c r="LRP86" s="126"/>
      <c r="LRQ86" s="126"/>
      <c r="LRR86" s="126"/>
      <c r="LRS86" s="126"/>
      <c r="LRT86" s="126"/>
      <c r="LRU86" s="126"/>
      <c r="LRV86" s="126"/>
      <c r="LRW86" s="126"/>
      <c r="LRX86" s="126"/>
      <c r="LRY86" s="126"/>
      <c r="LRZ86" s="126"/>
      <c r="LSA86" s="126"/>
      <c r="LSB86" s="126"/>
      <c r="LSC86" s="126"/>
      <c r="LSD86" s="126"/>
      <c r="LSE86" s="126"/>
      <c r="LSF86" s="126"/>
      <c r="LSG86" s="126"/>
      <c r="LSH86" s="126"/>
      <c r="LSI86" s="126"/>
      <c r="LSJ86" s="126"/>
      <c r="LSK86" s="126"/>
      <c r="LSL86" s="126"/>
      <c r="LSM86" s="126"/>
      <c r="LSN86" s="126"/>
      <c r="LSO86" s="126"/>
      <c r="LSP86" s="126"/>
      <c r="LSQ86" s="126"/>
      <c r="LSR86" s="126"/>
      <c r="LSS86" s="126"/>
      <c r="LST86" s="126"/>
      <c r="LSU86" s="126"/>
      <c r="LSV86" s="126"/>
      <c r="LSW86" s="126"/>
      <c r="LSX86" s="126"/>
      <c r="LSY86" s="126"/>
      <c r="LSZ86" s="126"/>
      <c r="LTA86" s="126"/>
      <c r="LTB86" s="126"/>
      <c r="LTC86" s="126"/>
      <c r="LTD86" s="126"/>
      <c r="LTE86" s="126"/>
      <c r="LTF86" s="126"/>
      <c r="LTG86" s="126"/>
      <c r="LTH86" s="126"/>
      <c r="LTI86" s="126"/>
      <c r="LTJ86" s="126"/>
      <c r="LTK86" s="126"/>
      <c r="LTL86" s="126"/>
      <c r="LTM86" s="126"/>
      <c r="LTN86" s="126"/>
      <c r="LTO86" s="126"/>
      <c r="LTP86" s="126"/>
      <c r="LTQ86" s="126"/>
      <c r="LTR86" s="126"/>
      <c r="LTS86" s="126"/>
      <c r="LTT86" s="126"/>
      <c r="LTU86" s="126"/>
      <c r="LTV86" s="126"/>
      <c r="LTW86" s="126"/>
      <c r="LTX86" s="126"/>
      <c r="LTY86" s="126"/>
      <c r="LTZ86" s="126"/>
      <c r="LUA86" s="126"/>
      <c r="LUB86" s="126"/>
      <c r="LUC86" s="126"/>
      <c r="LUD86" s="126"/>
      <c r="LUE86" s="126"/>
      <c r="LUF86" s="126"/>
      <c r="LUG86" s="126"/>
      <c r="LUH86" s="126"/>
      <c r="LUI86" s="126"/>
      <c r="LUJ86" s="126"/>
      <c r="LUK86" s="126"/>
      <c r="LUL86" s="126"/>
      <c r="LUM86" s="126"/>
      <c r="LUN86" s="126"/>
      <c r="LUO86" s="126"/>
      <c r="LUP86" s="126"/>
      <c r="LUQ86" s="126"/>
      <c r="LUR86" s="126"/>
      <c r="LUS86" s="126"/>
      <c r="LUT86" s="126"/>
      <c r="LUU86" s="126"/>
      <c r="LUV86" s="126"/>
      <c r="LUW86" s="126"/>
      <c r="LUX86" s="126"/>
      <c r="LUY86" s="126"/>
      <c r="LUZ86" s="126"/>
      <c r="LVA86" s="126"/>
      <c r="LVB86" s="126"/>
      <c r="LVC86" s="126"/>
      <c r="LVD86" s="126"/>
      <c r="LVE86" s="126"/>
      <c r="LVF86" s="126"/>
      <c r="LVG86" s="126"/>
      <c r="LVH86" s="126"/>
      <c r="LVI86" s="126"/>
      <c r="LVJ86" s="126"/>
      <c r="LVK86" s="126"/>
      <c r="LVL86" s="126"/>
      <c r="LVM86" s="126"/>
      <c r="LVN86" s="126"/>
      <c r="LVO86" s="126"/>
      <c r="LVP86" s="126"/>
      <c r="LVQ86" s="126"/>
      <c r="LVR86" s="126"/>
      <c r="LVS86" s="126"/>
      <c r="LVT86" s="126"/>
      <c r="LVU86" s="126"/>
      <c r="LVV86" s="126"/>
      <c r="LVW86" s="126"/>
      <c r="LVX86" s="126"/>
      <c r="LVY86" s="126"/>
      <c r="LVZ86" s="126"/>
      <c r="LWA86" s="126"/>
      <c r="LWB86" s="126"/>
      <c r="LWC86" s="126"/>
      <c r="LWD86" s="126"/>
      <c r="LWE86" s="126"/>
      <c r="LWF86" s="126"/>
      <c r="LWG86" s="126"/>
      <c r="LWH86" s="126"/>
      <c r="LWI86" s="126"/>
      <c r="LWJ86" s="126"/>
      <c r="LWK86" s="126"/>
      <c r="LWL86" s="126"/>
      <c r="LWM86" s="126"/>
      <c r="LWN86" s="126"/>
      <c r="LWO86" s="126"/>
      <c r="LWP86" s="126"/>
      <c r="LWQ86" s="126"/>
      <c r="LWR86" s="126"/>
      <c r="LWS86" s="126"/>
      <c r="LWT86" s="126"/>
      <c r="LWU86" s="126"/>
      <c r="LWV86" s="126"/>
      <c r="LWW86" s="126"/>
      <c r="LWX86" s="126"/>
      <c r="LWY86" s="126"/>
      <c r="LWZ86" s="126"/>
      <c r="LXA86" s="126"/>
      <c r="LXB86" s="126"/>
      <c r="LXC86" s="126"/>
      <c r="LXD86" s="126"/>
      <c r="LXE86" s="126"/>
      <c r="LXF86" s="126"/>
      <c r="LXG86" s="126"/>
      <c r="LXH86" s="126"/>
      <c r="LXI86" s="126"/>
      <c r="LXJ86" s="126"/>
      <c r="LXK86" s="126"/>
      <c r="LXL86" s="126"/>
      <c r="LXM86" s="126"/>
      <c r="LXN86" s="126"/>
      <c r="LXO86" s="126"/>
      <c r="LXP86" s="126"/>
      <c r="LXQ86" s="126"/>
      <c r="LXR86" s="126"/>
      <c r="LXS86" s="126"/>
      <c r="LXT86" s="126"/>
      <c r="LXU86" s="126"/>
      <c r="LXV86" s="126"/>
      <c r="LXW86" s="126"/>
      <c r="LXX86" s="126"/>
      <c r="LXY86" s="126"/>
      <c r="LXZ86" s="126"/>
      <c r="LYA86" s="126"/>
      <c r="LYB86" s="126"/>
      <c r="LYC86" s="126"/>
      <c r="LYD86" s="126"/>
      <c r="LYE86" s="126"/>
      <c r="LYF86" s="126"/>
      <c r="LYG86" s="126"/>
      <c r="LYH86" s="126"/>
      <c r="LYI86" s="126"/>
      <c r="LYJ86" s="126"/>
      <c r="LYK86" s="126"/>
      <c r="LYL86" s="126"/>
      <c r="LYM86" s="126"/>
      <c r="LYN86" s="126"/>
      <c r="LYO86" s="126"/>
      <c r="LYP86" s="126"/>
      <c r="LYQ86" s="126"/>
      <c r="LYR86" s="126"/>
      <c r="LYS86" s="126"/>
      <c r="LYT86" s="126"/>
      <c r="LYU86" s="126"/>
      <c r="LYV86" s="126"/>
      <c r="LYW86" s="126"/>
      <c r="LYX86" s="126"/>
      <c r="LYY86" s="126"/>
      <c r="LYZ86" s="126"/>
      <c r="LZA86" s="126"/>
      <c r="LZB86" s="126"/>
      <c r="LZC86" s="126"/>
      <c r="LZD86" s="126"/>
      <c r="LZE86" s="126"/>
      <c r="LZF86" s="126"/>
      <c r="LZG86" s="126"/>
      <c r="LZH86" s="126"/>
      <c r="LZI86" s="126"/>
      <c r="LZJ86" s="126"/>
      <c r="LZK86" s="126"/>
      <c r="LZL86" s="126"/>
      <c r="LZM86" s="126"/>
      <c r="LZN86" s="126"/>
      <c r="LZO86" s="126"/>
      <c r="LZP86" s="126"/>
      <c r="LZQ86" s="126"/>
      <c r="LZR86" s="126"/>
      <c r="LZS86" s="126"/>
      <c r="LZT86" s="126"/>
      <c r="LZU86" s="126"/>
      <c r="LZV86" s="126"/>
      <c r="LZW86" s="126"/>
      <c r="LZX86" s="126"/>
      <c r="LZY86" s="126"/>
      <c r="LZZ86" s="126"/>
      <c r="MAA86" s="126"/>
      <c r="MAB86" s="126"/>
      <c r="MAC86" s="126"/>
      <c r="MAD86" s="126"/>
      <c r="MAE86" s="126"/>
      <c r="MAF86" s="126"/>
      <c r="MAG86" s="126"/>
      <c r="MAH86" s="126"/>
      <c r="MAI86" s="126"/>
      <c r="MAJ86" s="126"/>
      <c r="MAK86" s="126"/>
      <c r="MAL86" s="126"/>
      <c r="MAM86" s="126"/>
      <c r="MAN86" s="126"/>
      <c r="MAO86" s="126"/>
      <c r="MAP86" s="126"/>
      <c r="MAQ86" s="126"/>
      <c r="MAR86" s="126"/>
      <c r="MAS86" s="126"/>
      <c r="MAT86" s="126"/>
      <c r="MAU86" s="126"/>
      <c r="MAV86" s="126"/>
      <c r="MAW86" s="126"/>
      <c r="MAX86" s="126"/>
      <c r="MAY86" s="126"/>
      <c r="MAZ86" s="126"/>
      <c r="MBA86" s="126"/>
      <c r="MBB86" s="126"/>
      <c r="MBC86" s="126"/>
      <c r="MBD86" s="126"/>
      <c r="MBE86" s="126"/>
      <c r="MBF86" s="126"/>
      <c r="MBG86" s="126"/>
      <c r="MBH86" s="126"/>
      <c r="MBI86" s="126"/>
      <c r="MBJ86" s="126"/>
      <c r="MBK86" s="126"/>
      <c r="MBL86" s="126"/>
      <c r="MBM86" s="126"/>
      <c r="MBN86" s="126"/>
      <c r="MBO86" s="126"/>
      <c r="MBP86" s="126"/>
      <c r="MBQ86" s="126"/>
      <c r="MBR86" s="126"/>
      <c r="MBS86" s="126"/>
      <c r="MBT86" s="126"/>
      <c r="MBU86" s="126"/>
      <c r="MBV86" s="126"/>
      <c r="MBW86" s="126"/>
      <c r="MBX86" s="126"/>
      <c r="MBY86" s="126"/>
      <c r="MBZ86" s="126"/>
      <c r="MCA86" s="126"/>
      <c r="MCB86" s="126"/>
      <c r="MCC86" s="126"/>
      <c r="MCD86" s="126"/>
      <c r="MCE86" s="126"/>
      <c r="MCF86" s="126"/>
      <c r="MCG86" s="126"/>
      <c r="MCH86" s="126"/>
      <c r="MCI86" s="126"/>
      <c r="MCJ86" s="126"/>
      <c r="MCK86" s="126"/>
      <c r="MCL86" s="126"/>
      <c r="MCM86" s="126"/>
      <c r="MCN86" s="126"/>
      <c r="MCO86" s="126"/>
      <c r="MCP86" s="126"/>
      <c r="MCQ86" s="126"/>
      <c r="MCR86" s="126"/>
      <c r="MCS86" s="126"/>
      <c r="MCT86" s="126"/>
      <c r="MCU86" s="126"/>
      <c r="MCV86" s="126"/>
      <c r="MCW86" s="126"/>
      <c r="MCX86" s="126"/>
      <c r="MCY86" s="126"/>
      <c r="MCZ86" s="126"/>
      <c r="MDA86" s="126"/>
      <c r="MDB86" s="126"/>
      <c r="MDC86" s="126"/>
      <c r="MDD86" s="126"/>
      <c r="MDE86" s="126"/>
      <c r="MDF86" s="126"/>
      <c r="MDG86" s="126"/>
      <c r="MDH86" s="126"/>
      <c r="MDI86" s="126"/>
      <c r="MDJ86" s="126"/>
      <c r="MDK86" s="126"/>
      <c r="MDL86" s="126"/>
      <c r="MDM86" s="126"/>
      <c r="MDN86" s="126"/>
      <c r="MDO86" s="126"/>
      <c r="MDP86" s="126"/>
      <c r="MDQ86" s="126"/>
      <c r="MDR86" s="126"/>
      <c r="MDS86" s="126"/>
      <c r="MDT86" s="126"/>
      <c r="MDU86" s="126"/>
      <c r="MDV86" s="126"/>
      <c r="MDW86" s="126"/>
      <c r="MDX86" s="126"/>
      <c r="MDY86" s="126"/>
      <c r="MDZ86" s="126"/>
      <c r="MEA86" s="126"/>
      <c r="MEB86" s="126"/>
      <c r="MEC86" s="126"/>
      <c r="MED86" s="126"/>
      <c r="MEE86" s="126"/>
      <c r="MEF86" s="126"/>
      <c r="MEG86" s="126"/>
      <c r="MEH86" s="126"/>
      <c r="MEI86" s="126"/>
      <c r="MEJ86" s="126"/>
      <c r="MEK86" s="126"/>
      <c r="MEL86" s="126"/>
      <c r="MEM86" s="126"/>
      <c r="MEN86" s="126"/>
      <c r="MEO86" s="126"/>
      <c r="MEP86" s="126"/>
      <c r="MEQ86" s="126"/>
      <c r="MER86" s="126"/>
      <c r="MES86" s="126"/>
      <c r="MET86" s="126"/>
      <c r="MEU86" s="126"/>
      <c r="MEV86" s="126"/>
      <c r="MEW86" s="126"/>
      <c r="MEX86" s="126"/>
      <c r="MEY86" s="126"/>
      <c r="MEZ86" s="126"/>
      <c r="MFA86" s="126"/>
      <c r="MFB86" s="126"/>
      <c r="MFC86" s="126"/>
      <c r="MFD86" s="126"/>
      <c r="MFE86" s="126"/>
      <c r="MFF86" s="126"/>
      <c r="MFG86" s="126"/>
      <c r="MFH86" s="126"/>
      <c r="MFI86" s="126"/>
      <c r="MFJ86" s="126"/>
      <c r="MFK86" s="126"/>
      <c r="MFL86" s="126"/>
      <c r="MFM86" s="126"/>
      <c r="MFN86" s="126"/>
      <c r="MFO86" s="126"/>
      <c r="MFP86" s="126"/>
      <c r="MFQ86" s="126"/>
      <c r="MFR86" s="126"/>
      <c r="MFS86" s="126"/>
      <c r="MFT86" s="126"/>
      <c r="MFU86" s="126"/>
      <c r="MFV86" s="126"/>
      <c r="MFW86" s="126"/>
      <c r="MFX86" s="126"/>
      <c r="MFY86" s="126"/>
      <c r="MFZ86" s="126"/>
      <c r="MGA86" s="126"/>
      <c r="MGB86" s="126"/>
      <c r="MGC86" s="126"/>
      <c r="MGD86" s="126"/>
      <c r="MGE86" s="126"/>
      <c r="MGF86" s="126"/>
      <c r="MGG86" s="126"/>
      <c r="MGH86" s="126"/>
      <c r="MGI86" s="126"/>
      <c r="MGJ86" s="126"/>
      <c r="MGK86" s="126"/>
      <c r="MGL86" s="126"/>
      <c r="MGM86" s="126"/>
      <c r="MGN86" s="126"/>
      <c r="MGO86" s="126"/>
      <c r="MGP86" s="126"/>
      <c r="MGQ86" s="126"/>
      <c r="MGR86" s="126"/>
      <c r="MGS86" s="126"/>
      <c r="MGT86" s="126"/>
      <c r="MGU86" s="126"/>
      <c r="MGV86" s="126"/>
      <c r="MGW86" s="126"/>
      <c r="MGX86" s="126"/>
      <c r="MGY86" s="126"/>
      <c r="MGZ86" s="126"/>
      <c r="MHA86" s="126"/>
      <c r="MHB86" s="126"/>
      <c r="MHC86" s="126"/>
      <c r="MHD86" s="126"/>
      <c r="MHE86" s="126"/>
      <c r="MHF86" s="126"/>
      <c r="MHG86" s="126"/>
      <c r="MHH86" s="126"/>
      <c r="MHI86" s="126"/>
      <c r="MHJ86" s="126"/>
      <c r="MHK86" s="126"/>
      <c r="MHL86" s="126"/>
      <c r="MHM86" s="126"/>
      <c r="MHN86" s="126"/>
      <c r="MHO86" s="126"/>
      <c r="MHP86" s="126"/>
      <c r="MHQ86" s="126"/>
      <c r="MHR86" s="126"/>
      <c r="MHS86" s="126"/>
      <c r="MHT86" s="126"/>
      <c r="MHU86" s="126"/>
      <c r="MHV86" s="126"/>
      <c r="MHW86" s="126"/>
      <c r="MHX86" s="126"/>
      <c r="MHY86" s="126"/>
      <c r="MHZ86" s="126"/>
      <c r="MIA86" s="126"/>
      <c r="MIB86" s="126"/>
      <c r="MIC86" s="126"/>
      <c r="MID86" s="126"/>
      <c r="MIE86" s="126"/>
      <c r="MIF86" s="126"/>
      <c r="MIG86" s="126"/>
      <c r="MIH86" s="126"/>
      <c r="MII86" s="126"/>
      <c r="MIJ86" s="126"/>
      <c r="MIK86" s="126"/>
      <c r="MIL86" s="126"/>
      <c r="MIM86" s="126"/>
      <c r="MIN86" s="126"/>
      <c r="MIO86" s="126"/>
      <c r="MIP86" s="126"/>
      <c r="MIQ86" s="126"/>
      <c r="MIR86" s="126"/>
      <c r="MIS86" s="126"/>
      <c r="MIT86" s="126"/>
      <c r="MIU86" s="126"/>
      <c r="MIV86" s="126"/>
      <c r="MIW86" s="126"/>
      <c r="MIX86" s="126"/>
      <c r="MIY86" s="126"/>
      <c r="MIZ86" s="126"/>
      <c r="MJA86" s="126"/>
      <c r="MJB86" s="126"/>
      <c r="MJC86" s="126"/>
      <c r="MJD86" s="126"/>
      <c r="MJE86" s="126"/>
      <c r="MJF86" s="126"/>
      <c r="MJG86" s="126"/>
      <c r="MJH86" s="126"/>
      <c r="MJI86" s="126"/>
      <c r="MJJ86" s="126"/>
      <c r="MJK86" s="126"/>
      <c r="MJL86" s="126"/>
      <c r="MJM86" s="126"/>
      <c r="MJN86" s="126"/>
      <c r="MJO86" s="126"/>
      <c r="MJP86" s="126"/>
      <c r="MJQ86" s="126"/>
      <c r="MJR86" s="126"/>
      <c r="MJS86" s="126"/>
      <c r="MJT86" s="126"/>
      <c r="MJU86" s="126"/>
      <c r="MJV86" s="126"/>
      <c r="MJW86" s="126"/>
      <c r="MJX86" s="126"/>
      <c r="MJY86" s="126"/>
      <c r="MJZ86" s="126"/>
      <c r="MKA86" s="126"/>
      <c r="MKB86" s="126"/>
      <c r="MKC86" s="126"/>
      <c r="MKD86" s="126"/>
      <c r="MKE86" s="126"/>
      <c r="MKF86" s="126"/>
      <c r="MKG86" s="126"/>
      <c r="MKH86" s="126"/>
      <c r="MKI86" s="126"/>
      <c r="MKJ86" s="126"/>
      <c r="MKK86" s="126"/>
      <c r="MKL86" s="126"/>
      <c r="MKM86" s="126"/>
      <c r="MKN86" s="126"/>
      <c r="MKO86" s="126"/>
      <c r="MKP86" s="126"/>
      <c r="MKQ86" s="126"/>
      <c r="MKR86" s="126"/>
      <c r="MKS86" s="126"/>
      <c r="MKT86" s="126"/>
      <c r="MKU86" s="126"/>
      <c r="MKV86" s="126"/>
      <c r="MKW86" s="126"/>
      <c r="MKX86" s="126"/>
      <c r="MKY86" s="126"/>
      <c r="MKZ86" s="126"/>
      <c r="MLA86" s="126"/>
      <c r="MLB86" s="126"/>
      <c r="MLC86" s="126"/>
      <c r="MLD86" s="126"/>
      <c r="MLE86" s="126"/>
      <c r="MLF86" s="126"/>
      <c r="MLG86" s="126"/>
      <c r="MLH86" s="126"/>
      <c r="MLI86" s="126"/>
      <c r="MLJ86" s="126"/>
      <c r="MLK86" s="126"/>
      <c r="MLL86" s="126"/>
      <c r="MLM86" s="126"/>
      <c r="MLN86" s="126"/>
      <c r="MLO86" s="126"/>
      <c r="MLP86" s="126"/>
      <c r="MLQ86" s="126"/>
      <c r="MLR86" s="126"/>
      <c r="MLS86" s="126"/>
      <c r="MLT86" s="126"/>
      <c r="MLU86" s="126"/>
      <c r="MLV86" s="126"/>
      <c r="MLW86" s="126"/>
      <c r="MLX86" s="126"/>
      <c r="MLY86" s="126"/>
      <c r="MLZ86" s="126"/>
      <c r="MMA86" s="126"/>
      <c r="MMB86" s="126"/>
      <c r="MMC86" s="126"/>
      <c r="MMD86" s="126"/>
      <c r="MME86" s="126"/>
      <c r="MMF86" s="126"/>
      <c r="MMG86" s="126"/>
      <c r="MMH86" s="126"/>
      <c r="MMI86" s="126"/>
      <c r="MMJ86" s="126"/>
      <c r="MMK86" s="126"/>
      <c r="MML86" s="126"/>
      <c r="MMM86" s="126"/>
      <c r="MMN86" s="126"/>
      <c r="MMO86" s="126"/>
      <c r="MMP86" s="126"/>
      <c r="MMQ86" s="126"/>
      <c r="MMR86" s="126"/>
      <c r="MMS86" s="126"/>
      <c r="MMT86" s="126"/>
      <c r="MMU86" s="126"/>
      <c r="MMV86" s="126"/>
      <c r="MMW86" s="126"/>
      <c r="MMX86" s="126"/>
      <c r="MMY86" s="126"/>
      <c r="MMZ86" s="126"/>
      <c r="MNA86" s="126"/>
      <c r="MNB86" s="126"/>
      <c r="MNC86" s="126"/>
      <c r="MND86" s="126"/>
      <c r="MNE86" s="126"/>
      <c r="MNF86" s="126"/>
      <c r="MNG86" s="126"/>
      <c r="MNH86" s="126"/>
      <c r="MNI86" s="126"/>
      <c r="MNJ86" s="126"/>
      <c r="MNK86" s="126"/>
      <c r="MNL86" s="126"/>
      <c r="MNM86" s="126"/>
      <c r="MNN86" s="126"/>
      <c r="MNO86" s="126"/>
      <c r="MNP86" s="126"/>
      <c r="MNQ86" s="126"/>
      <c r="MNR86" s="126"/>
      <c r="MNS86" s="126"/>
      <c r="MNT86" s="126"/>
      <c r="MNU86" s="126"/>
      <c r="MNV86" s="126"/>
      <c r="MNW86" s="126"/>
      <c r="MNX86" s="126"/>
      <c r="MNY86" s="126"/>
      <c r="MNZ86" s="126"/>
      <c r="MOA86" s="126"/>
      <c r="MOB86" s="126"/>
      <c r="MOC86" s="126"/>
      <c r="MOD86" s="126"/>
      <c r="MOE86" s="126"/>
      <c r="MOF86" s="126"/>
      <c r="MOG86" s="126"/>
      <c r="MOH86" s="126"/>
      <c r="MOI86" s="126"/>
      <c r="MOJ86" s="126"/>
      <c r="MOK86" s="126"/>
      <c r="MOL86" s="126"/>
      <c r="MOM86" s="126"/>
      <c r="MON86" s="126"/>
      <c r="MOO86" s="126"/>
      <c r="MOP86" s="126"/>
      <c r="MOQ86" s="126"/>
      <c r="MOR86" s="126"/>
      <c r="MOS86" s="126"/>
      <c r="MOT86" s="126"/>
      <c r="MOU86" s="126"/>
      <c r="MOV86" s="126"/>
      <c r="MOW86" s="126"/>
      <c r="MOX86" s="126"/>
      <c r="MOY86" s="126"/>
      <c r="MOZ86" s="126"/>
      <c r="MPA86" s="126"/>
      <c r="MPB86" s="126"/>
      <c r="MPC86" s="126"/>
      <c r="MPD86" s="126"/>
      <c r="MPE86" s="126"/>
      <c r="MPF86" s="126"/>
      <c r="MPG86" s="126"/>
      <c r="MPH86" s="126"/>
      <c r="MPI86" s="126"/>
      <c r="MPJ86" s="126"/>
      <c r="MPK86" s="126"/>
      <c r="MPL86" s="126"/>
      <c r="MPM86" s="126"/>
      <c r="MPN86" s="126"/>
      <c r="MPO86" s="126"/>
      <c r="MPP86" s="126"/>
      <c r="MPQ86" s="126"/>
      <c r="MPR86" s="126"/>
      <c r="MPS86" s="126"/>
      <c r="MPT86" s="126"/>
      <c r="MPU86" s="126"/>
      <c r="MPV86" s="126"/>
      <c r="MPW86" s="126"/>
      <c r="MPX86" s="126"/>
      <c r="MPY86" s="126"/>
      <c r="MPZ86" s="126"/>
      <c r="MQA86" s="126"/>
      <c r="MQB86" s="126"/>
      <c r="MQC86" s="126"/>
      <c r="MQD86" s="126"/>
      <c r="MQE86" s="126"/>
      <c r="MQF86" s="126"/>
      <c r="MQG86" s="126"/>
      <c r="MQH86" s="126"/>
      <c r="MQI86" s="126"/>
      <c r="MQJ86" s="126"/>
      <c r="MQK86" s="126"/>
      <c r="MQL86" s="126"/>
      <c r="MQM86" s="126"/>
      <c r="MQN86" s="126"/>
      <c r="MQO86" s="126"/>
      <c r="MQP86" s="126"/>
      <c r="MQQ86" s="126"/>
      <c r="MQR86" s="126"/>
      <c r="MQS86" s="126"/>
      <c r="MQT86" s="126"/>
      <c r="MQU86" s="126"/>
      <c r="MQV86" s="126"/>
      <c r="MQW86" s="126"/>
      <c r="MQX86" s="126"/>
      <c r="MQY86" s="126"/>
      <c r="MQZ86" s="126"/>
      <c r="MRA86" s="126"/>
      <c r="MRB86" s="126"/>
      <c r="MRC86" s="126"/>
      <c r="MRD86" s="126"/>
      <c r="MRE86" s="126"/>
      <c r="MRF86" s="126"/>
      <c r="MRG86" s="126"/>
      <c r="MRH86" s="126"/>
      <c r="MRI86" s="126"/>
      <c r="MRJ86" s="126"/>
      <c r="MRK86" s="126"/>
      <c r="MRL86" s="126"/>
      <c r="MRM86" s="126"/>
      <c r="MRN86" s="126"/>
      <c r="MRO86" s="126"/>
      <c r="MRP86" s="126"/>
      <c r="MRQ86" s="126"/>
      <c r="MRR86" s="126"/>
      <c r="MRS86" s="126"/>
      <c r="MRT86" s="126"/>
      <c r="MRU86" s="126"/>
      <c r="MRV86" s="126"/>
      <c r="MRW86" s="126"/>
      <c r="MRX86" s="126"/>
      <c r="MRY86" s="126"/>
      <c r="MRZ86" s="126"/>
      <c r="MSA86" s="126"/>
      <c r="MSB86" s="126"/>
      <c r="MSC86" s="126"/>
      <c r="MSD86" s="126"/>
      <c r="MSE86" s="126"/>
      <c r="MSF86" s="126"/>
      <c r="MSG86" s="126"/>
      <c r="MSH86" s="126"/>
      <c r="MSI86" s="126"/>
      <c r="MSJ86" s="126"/>
      <c r="MSK86" s="126"/>
      <c r="MSL86" s="126"/>
      <c r="MSM86" s="126"/>
      <c r="MSN86" s="126"/>
      <c r="MSO86" s="126"/>
      <c r="MSP86" s="126"/>
      <c r="MSQ86" s="126"/>
      <c r="MSR86" s="126"/>
      <c r="MSS86" s="126"/>
      <c r="MST86" s="126"/>
      <c r="MSU86" s="126"/>
      <c r="MSV86" s="126"/>
      <c r="MSW86" s="126"/>
      <c r="MSX86" s="126"/>
      <c r="MSY86" s="126"/>
      <c r="MSZ86" s="126"/>
      <c r="MTA86" s="126"/>
      <c r="MTB86" s="126"/>
      <c r="MTC86" s="126"/>
      <c r="MTD86" s="126"/>
      <c r="MTE86" s="126"/>
      <c r="MTF86" s="126"/>
      <c r="MTG86" s="126"/>
      <c r="MTH86" s="126"/>
      <c r="MTI86" s="126"/>
      <c r="MTJ86" s="126"/>
      <c r="MTK86" s="126"/>
      <c r="MTL86" s="126"/>
      <c r="MTM86" s="126"/>
      <c r="MTN86" s="126"/>
      <c r="MTO86" s="126"/>
      <c r="MTP86" s="126"/>
      <c r="MTQ86" s="126"/>
      <c r="MTR86" s="126"/>
      <c r="MTS86" s="126"/>
      <c r="MTT86" s="126"/>
      <c r="MTU86" s="126"/>
      <c r="MTV86" s="126"/>
      <c r="MTW86" s="126"/>
      <c r="MTX86" s="126"/>
      <c r="MTY86" s="126"/>
      <c r="MTZ86" s="126"/>
      <c r="MUA86" s="126"/>
      <c r="MUB86" s="126"/>
      <c r="MUC86" s="126"/>
      <c r="MUD86" s="126"/>
      <c r="MUE86" s="126"/>
      <c r="MUF86" s="126"/>
      <c r="MUG86" s="126"/>
      <c r="MUH86" s="126"/>
      <c r="MUI86" s="126"/>
      <c r="MUJ86" s="126"/>
      <c r="MUK86" s="126"/>
      <c r="MUL86" s="126"/>
      <c r="MUM86" s="126"/>
      <c r="MUN86" s="126"/>
      <c r="MUO86" s="126"/>
      <c r="MUP86" s="126"/>
      <c r="MUQ86" s="126"/>
      <c r="MUR86" s="126"/>
      <c r="MUS86" s="126"/>
      <c r="MUT86" s="126"/>
      <c r="MUU86" s="126"/>
      <c r="MUV86" s="126"/>
      <c r="MUW86" s="126"/>
      <c r="MUX86" s="126"/>
      <c r="MUY86" s="126"/>
      <c r="MUZ86" s="126"/>
      <c r="MVA86" s="126"/>
      <c r="MVB86" s="126"/>
      <c r="MVC86" s="126"/>
      <c r="MVD86" s="126"/>
      <c r="MVE86" s="126"/>
      <c r="MVF86" s="126"/>
      <c r="MVG86" s="126"/>
      <c r="MVH86" s="126"/>
      <c r="MVI86" s="126"/>
      <c r="MVJ86" s="126"/>
      <c r="MVK86" s="126"/>
      <c r="MVL86" s="126"/>
      <c r="MVM86" s="126"/>
      <c r="MVN86" s="126"/>
      <c r="MVO86" s="126"/>
      <c r="MVP86" s="126"/>
      <c r="MVQ86" s="126"/>
      <c r="MVR86" s="126"/>
      <c r="MVS86" s="126"/>
      <c r="MVT86" s="126"/>
      <c r="MVU86" s="126"/>
      <c r="MVV86" s="126"/>
      <c r="MVW86" s="126"/>
      <c r="MVX86" s="126"/>
      <c r="MVY86" s="126"/>
      <c r="MVZ86" s="126"/>
      <c r="MWA86" s="126"/>
      <c r="MWB86" s="126"/>
      <c r="MWC86" s="126"/>
      <c r="MWD86" s="126"/>
      <c r="MWE86" s="126"/>
      <c r="MWF86" s="126"/>
      <c r="MWG86" s="126"/>
      <c r="MWH86" s="126"/>
      <c r="MWI86" s="126"/>
      <c r="MWJ86" s="126"/>
      <c r="MWK86" s="126"/>
      <c r="MWL86" s="126"/>
      <c r="MWM86" s="126"/>
      <c r="MWN86" s="126"/>
      <c r="MWO86" s="126"/>
      <c r="MWP86" s="126"/>
      <c r="MWQ86" s="126"/>
      <c r="MWR86" s="126"/>
      <c r="MWS86" s="126"/>
      <c r="MWT86" s="126"/>
      <c r="MWU86" s="126"/>
      <c r="MWV86" s="126"/>
      <c r="MWW86" s="126"/>
      <c r="MWX86" s="126"/>
      <c r="MWY86" s="126"/>
      <c r="MWZ86" s="126"/>
      <c r="MXA86" s="126"/>
      <c r="MXB86" s="126"/>
      <c r="MXC86" s="126"/>
      <c r="MXD86" s="126"/>
      <c r="MXE86" s="126"/>
      <c r="MXF86" s="126"/>
      <c r="MXG86" s="126"/>
      <c r="MXH86" s="126"/>
      <c r="MXI86" s="126"/>
      <c r="MXJ86" s="126"/>
      <c r="MXK86" s="126"/>
      <c r="MXL86" s="126"/>
      <c r="MXM86" s="126"/>
      <c r="MXN86" s="126"/>
      <c r="MXO86" s="126"/>
      <c r="MXP86" s="126"/>
      <c r="MXQ86" s="126"/>
      <c r="MXR86" s="126"/>
      <c r="MXS86" s="126"/>
      <c r="MXT86" s="126"/>
      <c r="MXU86" s="126"/>
      <c r="MXV86" s="126"/>
      <c r="MXW86" s="126"/>
      <c r="MXX86" s="126"/>
      <c r="MXY86" s="126"/>
      <c r="MXZ86" s="126"/>
      <c r="MYA86" s="126"/>
      <c r="MYB86" s="126"/>
      <c r="MYC86" s="126"/>
      <c r="MYD86" s="126"/>
      <c r="MYE86" s="126"/>
      <c r="MYF86" s="126"/>
      <c r="MYG86" s="126"/>
      <c r="MYH86" s="126"/>
      <c r="MYI86" s="126"/>
      <c r="MYJ86" s="126"/>
      <c r="MYK86" s="126"/>
      <c r="MYL86" s="126"/>
      <c r="MYM86" s="126"/>
      <c r="MYN86" s="126"/>
      <c r="MYO86" s="126"/>
      <c r="MYP86" s="126"/>
      <c r="MYQ86" s="126"/>
      <c r="MYR86" s="126"/>
      <c r="MYS86" s="126"/>
      <c r="MYT86" s="126"/>
      <c r="MYU86" s="126"/>
      <c r="MYV86" s="126"/>
      <c r="MYW86" s="126"/>
      <c r="MYX86" s="126"/>
      <c r="MYY86" s="126"/>
      <c r="MYZ86" s="126"/>
      <c r="MZA86" s="126"/>
      <c r="MZB86" s="126"/>
      <c r="MZC86" s="126"/>
      <c r="MZD86" s="126"/>
      <c r="MZE86" s="126"/>
      <c r="MZF86" s="126"/>
      <c r="MZG86" s="126"/>
      <c r="MZH86" s="126"/>
      <c r="MZI86" s="126"/>
      <c r="MZJ86" s="126"/>
      <c r="MZK86" s="126"/>
      <c r="MZL86" s="126"/>
      <c r="MZM86" s="126"/>
      <c r="MZN86" s="126"/>
      <c r="MZO86" s="126"/>
      <c r="MZP86" s="126"/>
      <c r="MZQ86" s="126"/>
      <c r="MZR86" s="126"/>
      <c r="MZS86" s="126"/>
      <c r="MZT86" s="126"/>
      <c r="MZU86" s="126"/>
      <c r="MZV86" s="126"/>
      <c r="MZW86" s="126"/>
      <c r="MZX86" s="126"/>
      <c r="MZY86" s="126"/>
      <c r="MZZ86" s="126"/>
      <c r="NAA86" s="126"/>
      <c r="NAB86" s="126"/>
      <c r="NAC86" s="126"/>
      <c r="NAD86" s="126"/>
      <c r="NAE86" s="126"/>
      <c r="NAF86" s="126"/>
      <c r="NAG86" s="126"/>
      <c r="NAH86" s="126"/>
      <c r="NAI86" s="126"/>
      <c r="NAJ86" s="126"/>
      <c r="NAK86" s="126"/>
      <c r="NAL86" s="126"/>
      <c r="NAM86" s="126"/>
      <c r="NAN86" s="126"/>
      <c r="NAO86" s="126"/>
      <c r="NAP86" s="126"/>
      <c r="NAQ86" s="126"/>
      <c r="NAR86" s="126"/>
      <c r="NAS86" s="126"/>
      <c r="NAT86" s="126"/>
      <c r="NAU86" s="126"/>
      <c r="NAV86" s="126"/>
      <c r="NAW86" s="126"/>
      <c r="NAX86" s="126"/>
      <c r="NAY86" s="126"/>
      <c r="NAZ86" s="126"/>
      <c r="NBA86" s="126"/>
      <c r="NBB86" s="126"/>
      <c r="NBC86" s="126"/>
      <c r="NBD86" s="126"/>
      <c r="NBE86" s="126"/>
      <c r="NBF86" s="126"/>
      <c r="NBG86" s="126"/>
      <c r="NBH86" s="126"/>
      <c r="NBI86" s="126"/>
      <c r="NBJ86" s="126"/>
      <c r="NBK86" s="126"/>
      <c r="NBL86" s="126"/>
      <c r="NBM86" s="126"/>
      <c r="NBN86" s="126"/>
      <c r="NBO86" s="126"/>
      <c r="NBP86" s="126"/>
      <c r="NBQ86" s="126"/>
      <c r="NBR86" s="126"/>
      <c r="NBS86" s="126"/>
      <c r="NBT86" s="126"/>
      <c r="NBU86" s="126"/>
      <c r="NBV86" s="126"/>
      <c r="NBW86" s="126"/>
      <c r="NBX86" s="126"/>
      <c r="NBY86" s="126"/>
      <c r="NBZ86" s="126"/>
      <c r="NCA86" s="126"/>
      <c r="NCB86" s="126"/>
      <c r="NCC86" s="126"/>
      <c r="NCD86" s="126"/>
      <c r="NCE86" s="126"/>
      <c r="NCF86" s="126"/>
      <c r="NCG86" s="126"/>
      <c r="NCH86" s="126"/>
      <c r="NCI86" s="126"/>
      <c r="NCJ86" s="126"/>
      <c r="NCK86" s="126"/>
      <c r="NCL86" s="126"/>
      <c r="NCM86" s="126"/>
      <c r="NCN86" s="126"/>
      <c r="NCO86" s="126"/>
      <c r="NCP86" s="126"/>
      <c r="NCQ86" s="126"/>
      <c r="NCR86" s="126"/>
      <c r="NCS86" s="126"/>
      <c r="NCT86" s="126"/>
      <c r="NCU86" s="126"/>
      <c r="NCV86" s="126"/>
      <c r="NCW86" s="126"/>
      <c r="NCX86" s="126"/>
      <c r="NCY86" s="126"/>
      <c r="NCZ86" s="126"/>
      <c r="NDA86" s="126"/>
      <c r="NDB86" s="126"/>
      <c r="NDC86" s="126"/>
      <c r="NDD86" s="126"/>
      <c r="NDE86" s="126"/>
      <c r="NDF86" s="126"/>
      <c r="NDG86" s="126"/>
      <c r="NDH86" s="126"/>
      <c r="NDI86" s="126"/>
      <c r="NDJ86" s="126"/>
      <c r="NDK86" s="126"/>
      <c r="NDL86" s="126"/>
      <c r="NDM86" s="126"/>
      <c r="NDN86" s="126"/>
      <c r="NDO86" s="126"/>
      <c r="NDP86" s="126"/>
      <c r="NDQ86" s="126"/>
      <c r="NDR86" s="126"/>
      <c r="NDS86" s="126"/>
      <c r="NDT86" s="126"/>
      <c r="NDU86" s="126"/>
      <c r="NDV86" s="126"/>
      <c r="NDW86" s="126"/>
      <c r="NDX86" s="126"/>
      <c r="NDY86" s="126"/>
      <c r="NDZ86" s="126"/>
      <c r="NEA86" s="126"/>
      <c r="NEB86" s="126"/>
      <c r="NEC86" s="126"/>
      <c r="NED86" s="126"/>
      <c r="NEE86" s="126"/>
      <c r="NEF86" s="126"/>
      <c r="NEG86" s="126"/>
      <c r="NEH86" s="126"/>
      <c r="NEI86" s="126"/>
      <c r="NEJ86" s="126"/>
      <c r="NEK86" s="126"/>
      <c r="NEL86" s="126"/>
      <c r="NEM86" s="126"/>
      <c r="NEN86" s="126"/>
      <c r="NEO86" s="126"/>
      <c r="NEP86" s="126"/>
      <c r="NEQ86" s="126"/>
      <c r="NER86" s="126"/>
      <c r="NES86" s="126"/>
      <c r="NET86" s="126"/>
      <c r="NEU86" s="126"/>
      <c r="NEV86" s="126"/>
      <c r="NEW86" s="126"/>
      <c r="NEX86" s="126"/>
      <c r="NEY86" s="126"/>
      <c r="NEZ86" s="126"/>
      <c r="NFA86" s="126"/>
      <c r="NFB86" s="126"/>
      <c r="NFC86" s="126"/>
      <c r="NFD86" s="126"/>
      <c r="NFE86" s="126"/>
      <c r="NFF86" s="126"/>
      <c r="NFG86" s="126"/>
      <c r="NFH86" s="126"/>
      <c r="NFI86" s="126"/>
      <c r="NFJ86" s="126"/>
      <c r="NFK86" s="126"/>
      <c r="NFL86" s="126"/>
      <c r="NFM86" s="126"/>
      <c r="NFN86" s="126"/>
      <c r="NFO86" s="126"/>
      <c r="NFP86" s="126"/>
      <c r="NFQ86" s="126"/>
      <c r="NFR86" s="126"/>
      <c r="NFS86" s="126"/>
      <c r="NFT86" s="126"/>
      <c r="NFU86" s="126"/>
      <c r="NFV86" s="126"/>
      <c r="NFW86" s="126"/>
      <c r="NFX86" s="126"/>
      <c r="NFY86" s="126"/>
      <c r="NFZ86" s="126"/>
      <c r="NGA86" s="126"/>
      <c r="NGB86" s="126"/>
      <c r="NGC86" s="126"/>
      <c r="NGD86" s="126"/>
      <c r="NGE86" s="126"/>
      <c r="NGF86" s="126"/>
      <c r="NGG86" s="126"/>
      <c r="NGH86" s="126"/>
      <c r="NGI86" s="126"/>
      <c r="NGJ86" s="126"/>
      <c r="NGK86" s="126"/>
      <c r="NGL86" s="126"/>
      <c r="NGM86" s="126"/>
      <c r="NGN86" s="126"/>
      <c r="NGO86" s="126"/>
      <c r="NGP86" s="126"/>
      <c r="NGQ86" s="126"/>
      <c r="NGR86" s="126"/>
      <c r="NGS86" s="126"/>
      <c r="NGT86" s="126"/>
      <c r="NGU86" s="126"/>
      <c r="NGV86" s="126"/>
      <c r="NGW86" s="126"/>
      <c r="NGX86" s="126"/>
      <c r="NGY86" s="126"/>
      <c r="NGZ86" s="126"/>
      <c r="NHA86" s="126"/>
      <c r="NHB86" s="126"/>
      <c r="NHC86" s="126"/>
      <c r="NHD86" s="126"/>
      <c r="NHE86" s="126"/>
      <c r="NHF86" s="126"/>
      <c r="NHG86" s="126"/>
      <c r="NHH86" s="126"/>
      <c r="NHI86" s="126"/>
      <c r="NHJ86" s="126"/>
      <c r="NHK86" s="126"/>
      <c r="NHL86" s="126"/>
      <c r="NHM86" s="126"/>
      <c r="NHN86" s="126"/>
      <c r="NHO86" s="126"/>
      <c r="NHP86" s="126"/>
      <c r="NHQ86" s="126"/>
      <c r="NHR86" s="126"/>
      <c r="NHS86" s="126"/>
      <c r="NHT86" s="126"/>
      <c r="NHU86" s="126"/>
      <c r="NHV86" s="126"/>
      <c r="NHW86" s="126"/>
      <c r="NHX86" s="126"/>
      <c r="NHY86" s="126"/>
      <c r="NHZ86" s="126"/>
      <c r="NIA86" s="126"/>
      <c r="NIB86" s="126"/>
      <c r="NIC86" s="126"/>
      <c r="NID86" s="126"/>
      <c r="NIE86" s="126"/>
      <c r="NIF86" s="126"/>
      <c r="NIG86" s="126"/>
      <c r="NIH86" s="126"/>
      <c r="NII86" s="126"/>
      <c r="NIJ86" s="126"/>
      <c r="NIK86" s="126"/>
      <c r="NIL86" s="126"/>
      <c r="NIM86" s="126"/>
      <c r="NIN86" s="126"/>
      <c r="NIO86" s="126"/>
      <c r="NIP86" s="126"/>
      <c r="NIQ86" s="126"/>
      <c r="NIR86" s="126"/>
      <c r="NIS86" s="126"/>
      <c r="NIT86" s="126"/>
      <c r="NIU86" s="126"/>
      <c r="NIV86" s="126"/>
      <c r="NIW86" s="126"/>
      <c r="NIX86" s="126"/>
      <c r="NIY86" s="126"/>
      <c r="NIZ86" s="126"/>
      <c r="NJA86" s="126"/>
      <c r="NJB86" s="126"/>
      <c r="NJC86" s="126"/>
      <c r="NJD86" s="126"/>
      <c r="NJE86" s="126"/>
      <c r="NJF86" s="126"/>
      <c r="NJG86" s="126"/>
      <c r="NJH86" s="126"/>
      <c r="NJI86" s="126"/>
      <c r="NJJ86" s="126"/>
      <c r="NJK86" s="126"/>
      <c r="NJL86" s="126"/>
      <c r="NJM86" s="126"/>
      <c r="NJN86" s="126"/>
      <c r="NJO86" s="126"/>
      <c r="NJP86" s="126"/>
      <c r="NJQ86" s="126"/>
      <c r="NJR86" s="126"/>
      <c r="NJS86" s="126"/>
      <c r="NJT86" s="126"/>
      <c r="NJU86" s="126"/>
      <c r="NJV86" s="126"/>
      <c r="NJW86" s="126"/>
      <c r="NJX86" s="126"/>
      <c r="NJY86" s="126"/>
      <c r="NJZ86" s="126"/>
      <c r="NKA86" s="126"/>
      <c r="NKB86" s="126"/>
      <c r="NKC86" s="126"/>
      <c r="NKD86" s="126"/>
      <c r="NKE86" s="126"/>
      <c r="NKF86" s="126"/>
      <c r="NKG86" s="126"/>
      <c r="NKH86" s="126"/>
      <c r="NKI86" s="126"/>
      <c r="NKJ86" s="126"/>
      <c r="NKK86" s="126"/>
      <c r="NKL86" s="126"/>
      <c r="NKM86" s="126"/>
      <c r="NKN86" s="126"/>
      <c r="NKO86" s="126"/>
      <c r="NKP86" s="126"/>
      <c r="NKQ86" s="126"/>
      <c r="NKR86" s="126"/>
      <c r="NKS86" s="126"/>
      <c r="NKT86" s="126"/>
      <c r="NKU86" s="126"/>
      <c r="NKV86" s="126"/>
      <c r="NKW86" s="126"/>
      <c r="NKX86" s="126"/>
      <c r="NKY86" s="126"/>
      <c r="NKZ86" s="126"/>
      <c r="NLA86" s="126"/>
      <c r="NLB86" s="126"/>
      <c r="NLC86" s="126"/>
      <c r="NLD86" s="126"/>
      <c r="NLE86" s="126"/>
      <c r="NLF86" s="126"/>
      <c r="NLG86" s="126"/>
      <c r="NLH86" s="126"/>
      <c r="NLI86" s="126"/>
      <c r="NLJ86" s="126"/>
      <c r="NLK86" s="126"/>
      <c r="NLL86" s="126"/>
      <c r="NLM86" s="126"/>
      <c r="NLN86" s="126"/>
      <c r="NLO86" s="126"/>
      <c r="NLP86" s="126"/>
      <c r="NLQ86" s="126"/>
      <c r="NLR86" s="126"/>
      <c r="NLS86" s="126"/>
      <c r="NLT86" s="126"/>
      <c r="NLU86" s="126"/>
      <c r="NLV86" s="126"/>
      <c r="NLW86" s="126"/>
      <c r="NLX86" s="126"/>
      <c r="NLY86" s="126"/>
      <c r="NLZ86" s="126"/>
      <c r="NMA86" s="126"/>
      <c r="NMB86" s="126"/>
      <c r="NMC86" s="126"/>
      <c r="NMD86" s="126"/>
      <c r="NME86" s="126"/>
      <c r="NMF86" s="126"/>
      <c r="NMG86" s="126"/>
      <c r="NMH86" s="126"/>
      <c r="NMI86" s="126"/>
      <c r="NMJ86" s="126"/>
      <c r="NMK86" s="126"/>
      <c r="NML86" s="126"/>
      <c r="NMM86" s="126"/>
      <c r="NMN86" s="126"/>
      <c r="NMO86" s="126"/>
      <c r="NMP86" s="126"/>
      <c r="NMQ86" s="126"/>
      <c r="NMR86" s="126"/>
      <c r="NMS86" s="126"/>
      <c r="NMT86" s="126"/>
      <c r="NMU86" s="126"/>
      <c r="NMV86" s="126"/>
      <c r="NMW86" s="126"/>
      <c r="NMX86" s="126"/>
      <c r="NMY86" s="126"/>
      <c r="NMZ86" s="126"/>
      <c r="NNA86" s="126"/>
      <c r="NNB86" s="126"/>
      <c r="NNC86" s="126"/>
      <c r="NND86" s="126"/>
      <c r="NNE86" s="126"/>
      <c r="NNF86" s="126"/>
      <c r="NNG86" s="126"/>
      <c r="NNH86" s="126"/>
      <c r="NNI86" s="126"/>
      <c r="NNJ86" s="126"/>
      <c r="NNK86" s="126"/>
      <c r="NNL86" s="126"/>
      <c r="NNM86" s="126"/>
      <c r="NNN86" s="126"/>
      <c r="NNO86" s="126"/>
      <c r="NNP86" s="126"/>
      <c r="NNQ86" s="126"/>
      <c r="NNR86" s="126"/>
      <c r="NNS86" s="126"/>
      <c r="NNT86" s="126"/>
      <c r="NNU86" s="126"/>
      <c r="NNV86" s="126"/>
      <c r="NNW86" s="126"/>
      <c r="NNX86" s="126"/>
      <c r="NNY86" s="126"/>
      <c r="NNZ86" s="126"/>
      <c r="NOA86" s="126"/>
      <c r="NOB86" s="126"/>
      <c r="NOC86" s="126"/>
      <c r="NOD86" s="126"/>
      <c r="NOE86" s="126"/>
      <c r="NOF86" s="126"/>
      <c r="NOG86" s="126"/>
      <c r="NOH86" s="126"/>
      <c r="NOI86" s="126"/>
      <c r="NOJ86" s="126"/>
      <c r="NOK86" s="126"/>
      <c r="NOL86" s="126"/>
      <c r="NOM86" s="126"/>
      <c r="NON86" s="126"/>
      <c r="NOO86" s="126"/>
      <c r="NOP86" s="126"/>
      <c r="NOQ86" s="126"/>
      <c r="NOR86" s="126"/>
      <c r="NOS86" s="126"/>
      <c r="NOT86" s="126"/>
      <c r="NOU86" s="126"/>
      <c r="NOV86" s="126"/>
      <c r="NOW86" s="126"/>
      <c r="NOX86" s="126"/>
      <c r="NOY86" s="126"/>
      <c r="NOZ86" s="126"/>
      <c r="NPA86" s="126"/>
      <c r="NPB86" s="126"/>
      <c r="NPC86" s="126"/>
      <c r="NPD86" s="126"/>
      <c r="NPE86" s="126"/>
      <c r="NPF86" s="126"/>
      <c r="NPG86" s="126"/>
      <c r="NPH86" s="126"/>
      <c r="NPI86" s="126"/>
      <c r="NPJ86" s="126"/>
      <c r="NPK86" s="126"/>
      <c r="NPL86" s="126"/>
      <c r="NPM86" s="126"/>
      <c r="NPN86" s="126"/>
      <c r="NPO86" s="126"/>
      <c r="NPP86" s="126"/>
      <c r="NPQ86" s="126"/>
      <c r="NPR86" s="126"/>
      <c r="NPS86" s="126"/>
      <c r="NPT86" s="126"/>
      <c r="NPU86" s="126"/>
      <c r="NPV86" s="126"/>
      <c r="NPW86" s="126"/>
      <c r="NPX86" s="126"/>
      <c r="NPY86" s="126"/>
      <c r="NPZ86" s="126"/>
      <c r="NQA86" s="126"/>
      <c r="NQB86" s="126"/>
      <c r="NQC86" s="126"/>
      <c r="NQD86" s="126"/>
      <c r="NQE86" s="126"/>
      <c r="NQF86" s="126"/>
      <c r="NQG86" s="126"/>
      <c r="NQH86" s="126"/>
      <c r="NQI86" s="126"/>
      <c r="NQJ86" s="126"/>
      <c r="NQK86" s="126"/>
      <c r="NQL86" s="126"/>
      <c r="NQM86" s="126"/>
      <c r="NQN86" s="126"/>
      <c r="NQO86" s="126"/>
      <c r="NQP86" s="126"/>
      <c r="NQQ86" s="126"/>
      <c r="NQR86" s="126"/>
      <c r="NQS86" s="126"/>
      <c r="NQT86" s="126"/>
      <c r="NQU86" s="126"/>
      <c r="NQV86" s="126"/>
      <c r="NQW86" s="126"/>
      <c r="NQX86" s="126"/>
      <c r="NQY86" s="126"/>
      <c r="NQZ86" s="126"/>
      <c r="NRA86" s="126"/>
      <c r="NRB86" s="126"/>
      <c r="NRC86" s="126"/>
      <c r="NRD86" s="126"/>
      <c r="NRE86" s="126"/>
      <c r="NRF86" s="126"/>
      <c r="NRG86" s="126"/>
      <c r="NRH86" s="126"/>
      <c r="NRI86" s="126"/>
      <c r="NRJ86" s="126"/>
      <c r="NRK86" s="126"/>
      <c r="NRL86" s="126"/>
      <c r="NRM86" s="126"/>
      <c r="NRN86" s="126"/>
      <c r="NRO86" s="126"/>
      <c r="NRP86" s="126"/>
      <c r="NRQ86" s="126"/>
      <c r="NRR86" s="126"/>
      <c r="NRS86" s="126"/>
      <c r="NRT86" s="126"/>
      <c r="NRU86" s="126"/>
      <c r="NRV86" s="126"/>
      <c r="NRW86" s="126"/>
      <c r="NRX86" s="126"/>
      <c r="NRY86" s="126"/>
      <c r="NRZ86" s="126"/>
      <c r="NSA86" s="126"/>
      <c r="NSB86" s="126"/>
      <c r="NSC86" s="126"/>
      <c r="NSD86" s="126"/>
      <c r="NSE86" s="126"/>
      <c r="NSF86" s="126"/>
      <c r="NSG86" s="126"/>
      <c r="NSH86" s="126"/>
      <c r="NSI86" s="126"/>
      <c r="NSJ86" s="126"/>
      <c r="NSK86" s="126"/>
      <c r="NSL86" s="126"/>
      <c r="NSM86" s="126"/>
      <c r="NSN86" s="126"/>
      <c r="NSO86" s="126"/>
      <c r="NSP86" s="126"/>
      <c r="NSQ86" s="126"/>
      <c r="NSR86" s="126"/>
      <c r="NSS86" s="126"/>
      <c r="NST86" s="126"/>
      <c r="NSU86" s="126"/>
      <c r="NSV86" s="126"/>
      <c r="NSW86" s="126"/>
      <c r="NSX86" s="126"/>
      <c r="NSY86" s="126"/>
      <c r="NSZ86" s="126"/>
      <c r="NTA86" s="126"/>
      <c r="NTB86" s="126"/>
      <c r="NTC86" s="126"/>
      <c r="NTD86" s="126"/>
      <c r="NTE86" s="126"/>
      <c r="NTF86" s="126"/>
      <c r="NTG86" s="126"/>
      <c r="NTH86" s="126"/>
      <c r="NTI86" s="126"/>
      <c r="NTJ86" s="126"/>
      <c r="NTK86" s="126"/>
      <c r="NTL86" s="126"/>
      <c r="NTM86" s="126"/>
      <c r="NTN86" s="126"/>
      <c r="NTO86" s="126"/>
      <c r="NTP86" s="126"/>
      <c r="NTQ86" s="126"/>
      <c r="NTR86" s="126"/>
      <c r="NTS86" s="126"/>
      <c r="NTT86" s="126"/>
      <c r="NTU86" s="126"/>
      <c r="NTV86" s="126"/>
      <c r="NTW86" s="126"/>
      <c r="NTX86" s="126"/>
      <c r="NTY86" s="126"/>
      <c r="NTZ86" s="126"/>
      <c r="NUA86" s="126"/>
      <c r="NUB86" s="126"/>
      <c r="NUC86" s="126"/>
      <c r="NUD86" s="126"/>
      <c r="NUE86" s="126"/>
      <c r="NUF86" s="126"/>
      <c r="NUG86" s="126"/>
      <c r="NUH86" s="126"/>
      <c r="NUI86" s="126"/>
      <c r="NUJ86" s="126"/>
      <c r="NUK86" s="126"/>
      <c r="NUL86" s="126"/>
      <c r="NUM86" s="126"/>
      <c r="NUN86" s="126"/>
      <c r="NUO86" s="126"/>
      <c r="NUP86" s="126"/>
      <c r="NUQ86" s="126"/>
      <c r="NUR86" s="126"/>
      <c r="NUS86" s="126"/>
      <c r="NUT86" s="126"/>
      <c r="NUU86" s="126"/>
      <c r="NUV86" s="126"/>
      <c r="NUW86" s="126"/>
      <c r="NUX86" s="126"/>
      <c r="NUY86" s="126"/>
      <c r="NUZ86" s="126"/>
      <c r="NVA86" s="126"/>
      <c r="NVB86" s="126"/>
      <c r="NVC86" s="126"/>
      <c r="NVD86" s="126"/>
      <c r="NVE86" s="126"/>
      <c r="NVF86" s="126"/>
      <c r="NVG86" s="126"/>
      <c r="NVH86" s="126"/>
      <c r="NVI86" s="126"/>
      <c r="NVJ86" s="126"/>
      <c r="NVK86" s="126"/>
      <c r="NVL86" s="126"/>
      <c r="NVM86" s="126"/>
      <c r="NVN86" s="126"/>
      <c r="NVO86" s="126"/>
      <c r="NVP86" s="126"/>
      <c r="NVQ86" s="126"/>
      <c r="NVR86" s="126"/>
      <c r="NVS86" s="126"/>
      <c r="NVT86" s="126"/>
      <c r="NVU86" s="126"/>
      <c r="NVV86" s="126"/>
      <c r="NVW86" s="126"/>
      <c r="NVX86" s="126"/>
      <c r="NVY86" s="126"/>
      <c r="NVZ86" s="126"/>
      <c r="NWA86" s="126"/>
      <c r="NWB86" s="126"/>
      <c r="NWC86" s="126"/>
      <c r="NWD86" s="126"/>
      <c r="NWE86" s="126"/>
      <c r="NWF86" s="126"/>
      <c r="NWG86" s="126"/>
      <c r="NWH86" s="126"/>
      <c r="NWI86" s="126"/>
      <c r="NWJ86" s="126"/>
      <c r="NWK86" s="126"/>
      <c r="NWL86" s="126"/>
      <c r="NWM86" s="126"/>
      <c r="NWN86" s="126"/>
      <c r="NWO86" s="126"/>
      <c r="NWP86" s="126"/>
      <c r="NWQ86" s="126"/>
      <c r="NWR86" s="126"/>
      <c r="NWS86" s="126"/>
      <c r="NWT86" s="126"/>
      <c r="NWU86" s="126"/>
      <c r="NWV86" s="126"/>
      <c r="NWW86" s="126"/>
      <c r="NWX86" s="126"/>
      <c r="NWY86" s="126"/>
      <c r="NWZ86" s="126"/>
      <c r="NXA86" s="126"/>
      <c r="NXB86" s="126"/>
      <c r="NXC86" s="126"/>
      <c r="NXD86" s="126"/>
      <c r="NXE86" s="126"/>
      <c r="NXF86" s="126"/>
      <c r="NXG86" s="126"/>
      <c r="NXH86" s="126"/>
      <c r="NXI86" s="126"/>
      <c r="NXJ86" s="126"/>
      <c r="NXK86" s="126"/>
      <c r="NXL86" s="126"/>
      <c r="NXM86" s="126"/>
      <c r="NXN86" s="126"/>
      <c r="NXO86" s="126"/>
      <c r="NXP86" s="126"/>
      <c r="NXQ86" s="126"/>
      <c r="NXR86" s="126"/>
      <c r="NXS86" s="126"/>
      <c r="NXT86" s="126"/>
      <c r="NXU86" s="126"/>
      <c r="NXV86" s="126"/>
      <c r="NXW86" s="126"/>
      <c r="NXX86" s="126"/>
      <c r="NXY86" s="126"/>
      <c r="NXZ86" s="126"/>
      <c r="NYA86" s="126"/>
      <c r="NYB86" s="126"/>
      <c r="NYC86" s="126"/>
      <c r="NYD86" s="126"/>
      <c r="NYE86" s="126"/>
      <c r="NYF86" s="126"/>
      <c r="NYG86" s="126"/>
      <c r="NYH86" s="126"/>
      <c r="NYI86" s="126"/>
      <c r="NYJ86" s="126"/>
      <c r="NYK86" s="126"/>
      <c r="NYL86" s="126"/>
      <c r="NYM86" s="126"/>
      <c r="NYN86" s="126"/>
      <c r="NYO86" s="126"/>
      <c r="NYP86" s="126"/>
      <c r="NYQ86" s="126"/>
      <c r="NYR86" s="126"/>
      <c r="NYS86" s="126"/>
      <c r="NYT86" s="126"/>
      <c r="NYU86" s="126"/>
      <c r="NYV86" s="126"/>
      <c r="NYW86" s="126"/>
      <c r="NYX86" s="126"/>
      <c r="NYY86" s="126"/>
      <c r="NYZ86" s="126"/>
      <c r="NZA86" s="126"/>
      <c r="NZB86" s="126"/>
      <c r="NZC86" s="126"/>
      <c r="NZD86" s="126"/>
      <c r="NZE86" s="126"/>
      <c r="NZF86" s="126"/>
      <c r="NZG86" s="126"/>
      <c r="NZH86" s="126"/>
      <c r="NZI86" s="126"/>
      <c r="NZJ86" s="126"/>
      <c r="NZK86" s="126"/>
      <c r="NZL86" s="126"/>
      <c r="NZM86" s="126"/>
      <c r="NZN86" s="126"/>
      <c r="NZO86" s="126"/>
      <c r="NZP86" s="126"/>
      <c r="NZQ86" s="126"/>
      <c r="NZR86" s="126"/>
      <c r="NZS86" s="126"/>
      <c r="NZT86" s="126"/>
      <c r="NZU86" s="126"/>
      <c r="NZV86" s="126"/>
      <c r="NZW86" s="126"/>
      <c r="NZX86" s="126"/>
      <c r="NZY86" s="126"/>
      <c r="NZZ86" s="126"/>
      <c r="OAA86" s="126"/>
      <c r="OAB86" s="126"/>
      <c r="OAC86" s="126"/>
      <c r="OAD86" s="126"/>
      <c r="OAE86" s="126"/>
      <c r="OAF86" s="126"/>
      <c r="OAG86" s="126"/>
      <c r="OAH86" s="126"/>
      <c r="OAI86" s="126"/>
      <c r="OAJ86" s="126"/>
      <c r="OAK86" s="126"/>
      <c r="OAL86" s="126"/>
      <c r="OAM86" s="126"/>
      <c r="OAN86" s="126"/>
      <c r="OAO86" s="126"/>
      <c r="OAP86" s="126"/>
      <c r="OAQ86" s="126"/>
      <c r="OAR86" s="126"/>
      <c r="OAS86" s="126"/>
      <c r="OAT86" s="126"/>
      <c r="OAU86" s="126"/>
      <c r="OAV86" s="126"/>
      <c r="OAW86" s="126"/>
      <c r="OAX86" s="126"/>
      <c r="OAY86" s="126"/>
      <c r="OAZ86" s="126"/>
      <c r="OBA86" s="126"/>
      <c r="OBB86" s="126"/>
      <c r="OBC86" s="126"/>
      <c r="OBD86" s="126"/>
      <c r="OBE86" s="126"/>
      <c r="OBF86" s="126"/>
      <c r="OBG86" s="126"/>
      <c r="OBH86" s="126"/>
      <c r="OBI86" s="126"/>
      <c r="OBJ86" s="126"/>
      <c r="OBK86" s="126"/>
      <c r="OBL86" s="126"/>
      <c r="OBM86" s="126"/>
      <c r="OBN86" s="126"/>
      <c r="OBO86" s="126"/>
      <c r="OBP86" s="126"/>
      <c r="OBQ86" s="126"/>
      <c r="OBR86" s="126"/>
      <c r="OBS86" s="126"/>
      <c r="OBT86" s="126"/>
      <c r="OBU86" s="126"/>
      <c r="OBV86" s="126"/>
      <c r="OBW86" s="126"/>
      <c r="OBX86" s="126"/>
      <c r="OBY86" s="126"/>
      <c r="OBZ86" s="126"/>
      <c r="OCA86" s="126"/>
      <c r="OCB86" s="126"/>
      <c r="OCC86" s="126"/>
      <c r="OCD86" s="126"/>
      <c r="OCE86" s="126"/>
      <c r="OCF86" s="126"/>
      <c r="OCG86" s="126"/>
      <c r="OCH86" s="126"/>
      <c r="OCI86" s="126"/>
      <c r="OCJ86" s="126"/>
      <c r="OCK86" s="126"/>
      <c r="OCL86" s="126"/>
      <c r="OCM86" s="126"/>
      <c r="OCN86" s="126"/>
      <c r="OCO86" s="126"/>
      <c r="OCP86" s="126"/>
      <c r="OCQ86" s="126"/>
      <c r="OCR86" s="126"/>
      <c r="OCS86" s="126"/>
      <c r="OCT86" s="126"/>
      <c r="OCU86" s="126"/>
      <c r="OCV86" s="126"/>
      <c r="OCW86" s="126"/>
      <c r="OCX86" s="126"/>
      <c r="OCY86" s="126"/>
      <c r="OCZ86" s="126"/>
      <c r="ODA86" s="126"/>
      <c r="ODB86" s="126"/>
      <c r="ODC86" s="126"/>
      <c r="ODD86" s="126"/>
      <c r="ODE86" s="126"/>
      <c r="ODF86" s="126"/>
      <c r="ODG86" s="126"/>
      <c r="ODH86" s="126"/>
      <c r="ODI86" s="126"/>
      <c r="ODJ86" s="126"/>
      <c r="ODK86" s="126"/>
      <c r="ODL86" s="126"/>
      <c r="ODM86" s="126"/>
      <c r="ODN86" s="126"/>
      <c r="ODO86" s="126"/>
      <c r="ODP86" s="126"/>
      <c r="ODQ86" s="126"/>
      <c r="ODR86" s="126"/>
      <c r="ODS86" s="126"/>
      <c r="ODT86" s="126"/>
      <c r="ODU86" s="126"/>
      <c r="ODV86" s="126"/>
      <c r="ODW86" s="126"/>
      <c r="ODX86" s="126"/>
      <c r="ODY86" s="126"/>
      <c r="ODZ86" s="126"/>
      <c r="OEA86" s="126"/>
      <c r="OEB86" s="126"/>
      <c r="OEC86" s="126"/>
      <c r="OED86" s="126"/>
      <c r="OEE86" s="126"/>
      <c r="OEF86" s="126"/>
      <c r="OEG86" s="126"/>
      <c r="OEH86" s="126"/>
      <c r="OEI86" s="126"/>
      <c r="OEJ86" s="126"/>
      <c r="OEK86" s="126"/>
      <c r="OEL86" s="126"/>
      <c r="OEM86" s="126"/>
      <c r="OEN86" s="126"/>
      <c r="OEO86" s="126"/>
      <c r="OEP86" s="126"/>
      <c r="OEQ86" s="126"/>
      <c r="OER86" s="126"/>
      <c r="OES86" s="126"/>
      <c r="OET86" s="126"/>
      <c r="OEU86" s="126"/>
      <c r="OEV86" s="126"/>
      <c r="OEW86" s="126"/>
      <c r="OEX86" s="126"/>
      <c r="OEY86" s="126"/>
      <c r="OEZ86" s="126"/>
      <c r="OFA86" s="126"/>
      <c r="OFB86" s="126"/>
      <c r="OFC86" s="126"/>
      <c r="OFD86" s="126"/>
      <c r="OFE86" s="126"/>
      <c r="OFF86" s="126"/>
      <c r="OFG86" s="126"/>
      <c r="OFH86" s="126"/>
      <c r="OFI86" s="126"/>
      <c r="OFJ86" s="126"/>
      <c r="OFK86" s="126"/>
      <c r="OFL86" s="126"/>
      <c r="OFM86" s="126"/>
      <c r="OFN86" s="126"/>
      <c r="OFO86" s="126"/>
      <c r="OFP86" s="126"/>
      <c r="OFQ86" s="126"/>
      <c r="OFR86" s="126"/>
      <c r="OFS86" s="126"/>
      <c r="OFT86" s="126"/>
      <c r="OFU86" s="126"/>
      <c r="OFV86" s="126"/>
      <c r="OFW86" s="126"/>
      <c r="OFX86" s="126"/>
      <c r="OFY86" s="126"/>
      <c r="OFZ86" s="126"/>
      <c r="OGA86" s="126"/>
      <c r="OGB86" s="126"/>
      <c r="OGC86" s="126"/>
      <c r="OGD86" s="126"/>
      <c r="OGE86" s="126"/>
      <c r="OGF86" s="126"/>
      <c r="OGG86" s="126"/>
      <c r="OGH86" s="126"/>
      <c r="OGI86" s="126"/>
      <c r="OGJ86" s="126"/>
      <c r="OGK86" s="126"/>
      <c r="OGL86" s="126"/>
      <c r="OGM86" s="126"/>
      <c r="OGN86" s="126"/>
      <c r="OGO86" s="126"/>
      <c r="OGP86" s="126"/>
      <c r="OGQ86" s="126"/>
      <c r="OGR86" s="126"/>
      <c r="OGS86" s="126"/>
      <c r="OGT86" s="126"/>
      <c r="OGU86" s="126"/>
      <c r="OGV86" s="126"/>
      <c r="OGW86" s="126"/>
      <c r="OGX86" s="126"/>
      <c r="OGY86" s="126"/>
      <c r="OGZ86" s="126"/>
      <c r="OHA86" s="126"/>
      <c r="OHB86" s="126"/>
      <c r="OHC86" s="126"/>
      <c r="OHD86" s="126"/>
      <c r="OHE86" s="126"/>
      <c r="OHF86" s="126"/>
      <c r="OHG86" s="126"/>
      <c r="OHH86" s="126"/>
      <c r="OHI86" s="126"/>
      <c r="OHJ86" s="126"/>
      <c r="OHK86" s="126"/>
      <c r="OHL86" s="126"/>
      <c r="OHM86" s="126"/>
      <c r="OHN86" s="126"/>
      <c r="OHO86" s="126"/>
      <c r="OHP86" s="126"/>
      <c r="OHQ86" s="126"/>
      <c r="OHR86" s="126"/>
      <c r="OHS86" s="126"/>
      <c r="OHT86" s="126"/>
      <c r="OHU86" s="126"/>
      <c r="OHV86" s="126"/>
      <c r="OHW86" s="126"/>
      <c r="OHX86" s="126"/>
      <c r="OHY86" s="126"/>
      <c r="OHZ86" s="126"/>
      <c r="OIA86" s="126"/>
      <c r="OIB86" s="126"/>
      <c r="OIC86" s="126"/>
      <c r="OID86" s="126"/>
      <c r="OIE86" s="126"/>
      <c r="OIF86" s="126"/>
      <c r="OIG86" s="126"/>
      <c r="OIH86" s="126"/>
      <c r="OII86" s="126"/>
      <c r="OIJ86" s="126"/>
      <c r="OIK86" s="126"/>
      <c r="OIL86" s="126"/>
      <c r="OIM86" s="126"/>
      <c r="OIN86" s="126"/>
      <c r="OIO86" s="126"/>
      <c r="OIP86" s="126"/>
      <c r="OIQ86" s="126"/>
      <c r="OIR86" s="126"/>
      <c r="OIS86" s="126"/>
      <c r="OIT86" s="126"/>
      <c r="OIU86" s="126"/>
      <c r="OIV86" s="126"/>
      <c r="OIW86" s="126"/>
      <c r="OIX86" s="126"/>
      <c r="OIY86" s="126"/>
      <c r="OIZ86" s="126"/>
      <c r="OJA86" s="126"/>
      <c r="OJB86" s="126"/>
      <c r="OJC86" s="126"/>
      <c r="OJD86" s="126"/>
      <c r="OJE86" s="126"/>
      <c r="OJF86" s="126"/>
      <c r="OJG86" s="126"/>
      <c r="OJH86" s="126"/>
      <c r="OJI86" s="126"/>
      <c r="OJJ86" s="126"/>
      <c r="OJK86" s="126"/>
      <c r="OJL86" s="126"/>
      <c r="OJM86" s="126"/>
      <c r="OJN86" s="126"/>
      <c r="OJO86" s="126"/>
      <c r="OJP86" s="126"/>
      <c r="OJQ86" s="126"/>
      <c r="OJR86" s="126"/>
      <c r="OJS86" s="126"/>
      <c r="OJT86" s="126"/>
      <c r="OJU86" s="126"/>
      <c r="OJV86" s="126"/>
      <c r="OJW86" s="126"/>
      <c r="OJX86" s="126"/>
      <c r="OJY86" s="126"/>
      <c r="OJZ86" s="126"/>
      <c r="OKA86" s="126"/>
      <c r="OKB86" s="126"/>
      <c r="OKC86" s="126"/>
      <c r="OKD86" s="126"/>
      <c r="OKE86" s="126"/>
      <c r="OKF86" s="126"/>
      <c r="OKG86" s="126"/>
      <c r="OKH86" s="126"/>
      <c r="OKI86" s="126"/>
      <c r="OKJ86" s="126"/>
      <c r="OKK86" s="126"/>
      <c r="OKL86" s="126"/>
      <c r="OKM86" s="126"/>
      <c r="OKN86" s="126"/>
      <c r="OKO86" s="126"/>
      <c r="OKP86" s="126"/>
      <c r="OKQ86" s="126"/>
      <c r="OKR86" s="126"/>
      <c r="OKS86" s="126"/>
      <c r="OKT86" s="126"/>
      <c r="OKU86" s="126"/>
      <c r="OKV86" s="126"/>
      <c r="OKW86" s="126"/>
      <c r="OKX86" s="126"/>
      <c r="OKY86" s="126"/>
      <c r="OKZ86" s="126"/>
      <c r="OLA86" s="126"/>
      <c r="OLB86" s="126"/>
      <c r="OLC86" s="126"/>
      <c r="OLD86" s="126"/>
      <c r="OLE86" s="126"/>
      <c r="OLF86" s="126"/>
      <c r="OLG86" s="126"/>
      <c r="OLH86" s="126"/>
      <c r="OLI86" s="126"/>
      <c r="OLJ86" s="126"/>
      <c r="OLK86" s="126"/>
      <c r="OLL86" s="126"/>
      <c r="OLM86" s="126"/>
      <c r="OLN86" s="126"/>
      <c r="OLO86" s="126"/>
      <c r="OLP86" s="126"/>
      <c r="OLQ86" s="126"/>
      <c r="OLR86" s="126"/>
      <c r="OLS86" s="126"/>
      <c r="OLT86" s="126"/>
      <c r="OLU86" s="126"/>
      <c r="OLV86" s="126"/>
      <c r="OLW86" s="126"/>
      <c r="OLX86" s="126"/>
      <c r="OLY86" s="126"/>
      <c r="OLZ86" s="126"/>
      <c r="OMA86" s="126"/>
      <c r="OMB86" s="126"/>
      <c r="OMC86" s="126"/>
      <c r="OMD86" s="126"/>
      <c r="OME86" s="126"/>
      <c r="OMF86" s="126"/>
      <c r="OMG86" s="126"/>
      <c r="OMH86" s="126"/>
      <c r="OMI86" s="126"/>
      <c r="OMJ86" s="126"/>
      <c r="OMK86" s="126"/>
      <c r="OML86" s="126"/>
      <c r="OMM86" s="126"/>
      <c r="OMN86" s="126"/>
      <c r="OMO86" s="126"/>
      <c r="OMP86" s="126"/>
      <c r="OMQ86" s="126"/>
      <c r="OMR86" s="126"/>
      <c r="OMS86" s="126"/>
      <c r="OMT86" s="126"/>
      <c r="OMU86" s="126"/>
      <c r="OMV86" s="126"/>
      <c r="OMW86" s="126"/>
      <c r="OMX86" s="126"/>
      <c r="OMY86" s="126"/>
      <c r="OMZ86" s="126"/>
      <c r="ONA86" s="126"/>
      <c r="ONB86" s="126"/>
      <c r="ONC86" s="126"/>
      <c r="OND86" s="126"/>
      <c r="ONE86" s="126"/>
      <c r="ONF86" s="126"/>
      <c r="ONG86" s="126"/>
      <c r="ONH86" s="126"/>
      <c r="ONI86" s="126"/>
      <c r="ONJ86" s="126"/>
      <c r="ONK86" s="126"/>
      <c r="ONL86" s="126"/>
      <c r="ONM86" s="126"/>
      <c r="ONN86" s="126"/>
      <c r="ONO86" s="126"/>
      <c r="ONP86" s="126"/>
      <c r="ONQ86" s="126"/>
      <c r="ONR86" s="126"/>
      <c r="ONS86" s="126"/>
      <c r="ONT86" s="126"/>
      <c r="ONU86" s="126"/>
      <c r="ONV86" s="126"/>
      <c r="ONW86" s="126"/>
      <c r="ONX86" s="126"/>
      <c r="ONY86" s="126"/>
      <c r="ONZ86" s="126"/>
      <c r="OOA86" s="126"/>
      <c r="OOB86" s="126"/>
      <c r="OOC86" s="126"/>
      <c r="OOD86" s="126"/>
      <c r="OOE86" s="126"/>
      <c r="OOF86" s="126"/>
      <c r="OOG86" s="126"/>
      <c r="OOH86" s="126"/>
      <c r="OOI86" s="126"/>
      <c r="OOJ86" s="126"/>
      <c r="OOK86" s="126"/>
      <c r="OOL86" s="126"/>
      <c r="OOM86" s="126"/>
      <c r="OON86" s="126"/>
      <c r="OOO86" s="126"/>
      <c r="OOP86" s="126"/>
      <c r="OOQ86" s="126"/>
      <c r="OOR86" s="126"/>
      <c r="OOS86" s="126"/>
      <c r="OOT86" s="126"/>
      <c r="OOU86" s="126"/>
      <c r="OOV86" s="126"/>
      <c r="OOW86" s="126"/>
      <c r="OOX86" s="126"/>
      <c r="OOY86" s="126"/>
      <c r="OOZ86" s="126"/>
      <c r="OPA86" s="126"/>
      <c r="OPB86" s="126"/>
      <c r="OPC86" s="126"/>
      <c r="OPD86" s="126"/>
      <c r="OPE86" s="126"/>
      <c r="OPF86" s="126"/>
      <c r="OPG86" s="126"/>
      <c r="OPH86" s="126"/>
      <c r="OPI86" s="126"/>
      <c r="OPJ86" s="126"/>
      <c r="OPK86" s="126"/>
      <c r="OPL86" s="126"/>
      <c r="OPM86" s="126"/>
      <c r="OPN86" s="126"/>
      <c r="OPO86" s="126"/>
      <c r="OPP86" s="126"/>
      <c r="OPQ86" s="126"/>
      <c r="OPR86" s="126"/>
      <c r="OPS86" s="126"/>
      <c r="OPT86" s="126"/>
      <c r="OPU86" s="126"/>
      <c r="OPV86" s="126"/>
      <c r="OPW86" s="126"/>
      <c r="OPX86" s="126"/>
      <c r="OPY86" s="126"/>
      <c r="OPZ86" s="126"/>
      <c r="OQA86" s="126"/>
      <c r="OQB86" s="126"/>
      <c r="OQC86" s="126"/>
      <c r="OQD86" s="126"/>
      <c r="OQE86" s="126"/>
      <c r="OQF86" s="126"/>
      <c r="OQG86" s="126"/>
      <c r="OQH86" s="126"/>
      <c r="OQI86" s="126"/>
      <c r="OQJ86" s="126"/>
      <c r="OQK86" s="126"/>
      <c r="OQL86" s="126"/>
      <c r="OQM86" s="126"/>
      <c r="OQN86" s="126"/>
      <c r="OQO86" s="126"/>
      <c r="OQP86" s="126"/>
      <c r="OQQ86" s="126"/>
      <c r="OQR86" s="126"/>
      <c r="OQS86" s="126"/>
      <c r="OQT86" s="126"/>
      <c r="OQU86" s="126"/>
      <c r="OQV86" s="126"/>
      <c r="OQW86" s="126"/>
      <c r="OQX86" s="126"/>
      <c r="OQY86" s="126"/>
      <c r="OQZ86" s="126"/>
      <c r="ORA86" s="126"/>
      <c r="ORB86" s="126"/>
      <c r="ORC86" s="126"/>
      <c r="ORD86" s="126"/>
      <c r="ORE86" s="126"/>
      <c r="ORF86" s="126"/>
      <c r="ORG86" s="126"/>
      <c r="ORH86" s="126"/>
      <c r="ORI86" s="126"/>
      <c r="ORJ86" s="126"/>
      <c r="ORK86" s="126"/>
      <c r="ORL86" s="126"/>
      <c r="ORM86" s="126"/>
      <c r="ORN86" s="126"/>
      <c r="ORO86" s="126"/>
      <c r="ORP86" s="126"/>
      <c r="ORQ86" s="126"/>
      <c r="ORR86" s="126"/>
      <c r="ORS86" s="126"/>
      <c r="ORT86" s="126"/>
      <c r="ORU86" s="126"/>
      <c r="ORV86" s="126"/>
      <c r="ORW86" s="126"/>
      <c r="ORX86" s="126"/>
      <c r="ORY86" s="126"/>
      <c r="ORZ86" s="126"/>
      <c r="OSA86" s="126"/>
      <c r="OSB86" s="126"/>
      <c r="OSC86" s="126"/>
      <c r="OSD86" s="126"/>
      <c r="OSE86" s="126"/>
      <c r="OSF86" s="126"/>
      <c r="OSG86" s="126"/>
      <c r="OSH86" s="126"/>
      <c r="OSI86" s="126"/>
      <c r="OSJ86" s="126"/>
      <c r="OSK86" s="126"/>
      <c r="OSL86" s="126"/>
      <c r="OSM86" s="126"/>
      <c r="OSN86" s="126"/>
      <c r="OSO86" s="126"/>
      <c r="OSP86" s="126"/>
      <c r="OSQ86" s="126"/>
      <c r="OSR86" s="126"/>
      <c r="OSS86" s="126"/>
      <c r="OST86" s="126"/>
      <c r="OSU86" s="126"/>
      <c r="OSV86" s="126"/>
      <c r="OSW86" s="126"/>
      <c r="OSX86" s="126"/>
      <c r="OSY86" s="126"/>
      <c r="OSZ86" s="126"/>
      <c r="OTA86" s="126"/>
      <c r="OTB86" s="126"/>
      <c r="OTC86" s="126"/>
      <c r="OTD86" s="126"/>
      <c r="OTE86" s="126"/>
      <c r="OTF86" s="126"/>
      <c r="OTG86" s="126"/>
      <c r="OTH86" s="126"/>
      <c r="OTI86" s="126"/>
      <c r="OTJ86" s="126"/>
      <c r="OTK86" s="126"/>
      <c r="OTL86" s="126"/>
      <c r="OTM86" s="126"/>
      <c r="OTN86" s="126"/>
      <c r="OTO86" s="126"/>
      <c r="OTP86" s="126"/>
      <c r="OTQ86" s="126"/>
      <c r="OTR86" s="126"/>
      <c r="OTS86" s="126"/>
      <c r="OTT86" s="126"/>
      <c r="OTU86" s="126"/>
      <c r="OTV86" s="126"/>
      <c r="OTW86" s="126"/>
      <c r="OTX86" s="126"/>
      <c r="OTY86" s="126"/>
      <c r="OTZ86" s="126"/>
      <c r="OUA86" s="126"/>
      <c r="OUB86" s="126"/>
      <c r="OUC86" s="126"/>
      <c r="OUD86" s="126"/>
      <c r="OUE86" s="126"/>
      <c r="OUF86" s="126"/>
      <c r="OUG86" s="126"/>
      <c r="OUH86" s="126"/>
      <c r="OUI86" s="126"/>
      <c r="OUJ86" s="126"/>
      <c r="OUK86" s="126"/>
      <c r="OUL86" s="126"/>
      <c r="OUM86" s="126"/>
      <c r="OUN86" s="126"/>
      <c r="OUO86" s="126"/>
      <c r="OUP86" s="126"/>
      <c r="OUQ86" s="126"/>
      <c r="OUR86" s="126"/>
      <c r="OUS86" s="126"/>
      <c r="OUT86" s="126"/>
      <c r="OUU86" s="126"/>
      <c r="OUV86" s="126"/>
      <c r="OUW86" s="126"/>
      <c r="OUX86" s="126"/>
      <c r="OUY86" s="126"/>
      <c r="OUZ86" s="126"/>
      <c r="OVA86" s="126"/>
      <c r="OVB86" s="126"/>
      <c r="OVC86" s="126"/>
      <c r="OVD86" s="126"/>
      <c r="OVE86" s="126"/>
      <c r="OVF86" s="126"/>
      <c r="OVG86" s="126"/>
      <c r="OVH86" s="126"/>
      <c r="OVI86" s="126"/>
      <c r="OVJ86" s="126"/>
      <c r="OVK86" s="126"/>
      <c r="OVL86" s="126"/>
      <c r="OVM86" s="126"/>
      <c r="OVN86" s="126"/>
      <c r="OVO86" s="126"/>
      <c r="OVP86" s="126"/>
      <c r="OVQ86" s="126"/>
      <c r="OVR86" s="126"/>
      <c r="OVS86" s="126"/>
      <c r="OVT86" s="126"/>
      <c r="OVU86" s="126"/>
      <c r="OVV86" s="126"/>
      <c r="OVW86" s="126"/>
      <c r="OVX86" s="126"/>
      <c r="OVY86" s="126"/>
      <c r="OVZ86" s="126"/>
      <c r="OWA86" s="126"/>
      <c r="OWB86" s="126"/>
      <c r="OWC86" s="126"/>
      <c r="OWD86" s="126"/>
      <c r="OWE86" s="126"/>
      <c r="OWF86" s="126"/>
      <c r="OWG86" s="126"/>
      <c r="OWH86" s="126"/>
      <c r="OWI86" s="126"/>
      <c r="OWJ86" s="126"/>
      <c r="OWK86" s="126"/>
      <c r="OWL86" s="126"/>
      <c r="OWM86" s="126"/>
      <c r="OWN86" s="126"/>
      <c r="OWO86" s="126"/>
      <c r="OWP86" s="126"/>
      <c r="OWQ86" s="126"/>
      <c r="OWR86" s="126"/>
      <c r="OWS86" s="126"/>
      <c r="OWT86" s="126"/>
      <c r="OWU86" s="126"/>
      <c r="OWV86" s="126"/>
      <c r="OWW86" s="126"/>
      <c r="OWX86" s="126"/>
      <c r="OWY86" s="126"/>
      <c r="OWZ86" s="126"/>
      <c r="OXA86" s="126"/>
      <c r="OXB86" s="126"/>
      <c r="OXC86" s="126"/>
      <c r="OXD86" s="126"/>
      <c r="OXE86" s="126"/>
      <c r="OXF86" s="126"/>
      <c r="OXG86" s="126"/>
      <c r="OXH86" s="126"/>
      <c r="OXI86" s="126"/>
      <c r="OXJ86" s="126"/>
      <c r="OXK86" s="126"/>
      <c r="OXL86" s="126"/>
      <c r="OXM86" s="126"/>
      <c r="OXN86" s="126"/>
      <c r="OXO86" s="126"/>
      <c r="OXP86" s="126"/>
      <c r="OXQ86" s="126"/>
      <c r="OXR86" s="126"/>
      <c r="OXS86" s="126"/>
      <c r="OXT86" s="126"/>
      <c r="OXU86" s="126"/>
      <c r="OXV86" s="126"/>
      <c r="OXW86" s="126"/>
      <c r="OXX86" s="126"/>
      <c r="OXY86" s="126"/>
      <c r="OXZ86" s="126"/>
      <c r="OYA86" s="126"/>
      <c r="OYB86" s="126"/>
      <c r="OYC86" s="126"/>
      <c r="OYD86" s="126"/>
      <c r="OYE86" s="126"/>
      <c r="OYF86" s="126"/>
      <c r="OYG86" s="126"/>
      <c r="OYH86" s="126"/>
      <c r="OYI86" s="126"/>
      <c r="OYJ86" s="126"/>
      <c r="OYK86" s="126"/>
      <c r="OYL86" s="126"/>
      <c r="OYM86" s="126"/>
      <c r="OYN86" s="126"/>
      <c r="OYO86" s="126"/>
      <c r="OYP86" s="126"/>
      <c r="OYQ86" s="126"/>
      <c r="OYR86" s="126"/>
      <c r="OYS86" s="126"/>
      <c r="OYT86" s="126"/>
      <c r="OYU86" s="126"/>
      <c r="OYV86" s="126"/>
      <c r="OYW86" s="126"/>
      <c r="OYX86" s="126"/>
      <c r="OYY86" s="126"/>
      <c r="OYZ86" s="126"/>
      <c r="OZA86" s="126"/>
      <c r="OZB86" s="126"/>
      <c r="OZC86" s="126"/>
      <c r="OZD86" s="126"/>
      <c r="OZE86" s="126"/>
      <c r="OZF86" s="126"/>
      <c r="OZG86" s="126"/>
      <c r="OZH86" s="126"/>
      <c r="OZI86" s="126"/>
      <c r="OZJ86" s="126"/>
      <c r="OZK86" s="126"/>
      <c r="OZL86" s="126"/>
      <c r="OZM86" s="126"/>
      <c r="OZN86" s="126"/>
      <c r="OZO86" s="126"/>
      <c r="OZP86" s="126"/>
      <c r="OZQ86" s="126"/>
      <c r="OZR86" s="126"/>
      <c r="OZS86" s="126"/>
      <c r="OZT86" s="126"/>
      <c r="OZU86" s="126"/>
      <c r="OZV86" s="126"/>
      <c r="OZW86" s="126"/>
      <c r="OZX86" s="126"/>
      <c r="OZY86" s="126"/>
      <c r="OZZ86" s="126"/>
      <c r="PAA86" s="126"/>
      <c r="PAB86" s="126"/>
      <c r="PAC86" s="126"/>
      <c r="PAD86" s="126"/>
      <c r="PAE86" s="126"/>
      <c r="PAF86" s="126"/>
      <c r="PAG86" s="126"/>
      <c r="PAH86" s="126"/>
      <c r="PAI86" s="126"/>
      <c r="PAJ86" s="126"/>
      <c r="PAK86" s="126"/>
      <c r="PAL86" s="126"/>
      <c r="PAM86" s="126"/>
      <c r="PAN86" s="126"/>
      <c r="PAO86" s="126"/>
      <c r="PAP86" s="126"/>
      <c r="PAQ86" s="126"/>
      <c r="PAR86" s="126"/>
      <c r="PAS86" s="126"/>
      <c r="PAT86" s="126"/>
      <c r="PAU86" s="126"/>
      <c r="PAV86" s="126"/>
      <c r="PAW86" s="126"/>
      <c r="PAX86" s="126"/>
      <c r="PAY86" s="126"/>
      <c r="PAZ86" s="126"/>
      <c r="PBA86" s="126"/>
      <c r="PBB86" s="126"/>
      <c r="PBC86" s="126"/>
      <c r="PBD86" s="126"/>
      <c r="PBE86" s="126"/>
      <c r="PBF86" s="126"/>
      <c r="PBG86" s="126"/>
      <c r="PBH86" s="126"/>
      <c r="PBI86" s="126"/>
      <c r="PBJ86" s="126"/>
      <c r="PBK86" s="126"/>
      <c r="PBL86" s="126"/>
      <c r="PBM86" s="126"/>
      <c r="PBN86" s="126"/>
      <c r="PBO86" s="126"/>
      <c r="PBP86" s="126"/>
      <c r="PBQ86" s="126"/>
      <c r="PBR86" s="126"/>
      <c r="PBS86" s="126"/>
      <c r="PBT86" s="126"/>
      <c r="PBU86" s="126"/>
      <c r="PBV86" s="126"/>
      <c r="PBW86" s="126"/>
      <c r="PBX86" s="126"/>
      <c r="PBY86" s="126"/>
      <c r="PBZ86" s="126"/>
      <c r="PCA86" s="126"/>
      <c r="PCB86" s="126"/>
      <c r="PCC86" s="126"/>
      <c r="PCD86" s="126"/>
      <c r="PCE86" s="126"/>
      <c r="PCF86" s="126"/>
      <c r="PCG86" s="126"/>
      <c r="PCH86" s="126"/>
      <c r="PCI86" s="126"/>
      <c r="PCJ86" s="126"/>
      <c r="PCK86" s="126"/>
      <c r="PCL86" s="126"/>
      <c r="PCM86" s="126"/>
      <c r="PCN86" s="126"/>
      <c r="PCO86" s="126"/>
      <c r="PCP86" s="126"/>
      <c r="PCQ86" s="126"/>
      <c r="PCR86" s="126"/>
      <c r="PCS86" s="126"/>
      <c r="PCT86" s="126"/>
      <c r="PCU86" s="126"/>
      <c r="PCV86" s="126"/>
      <c r="PCW86" s="126"/>
      <c r="PCX86" s="126"/>
      <c r="PCY86" s="126"/>
      <c r="PCZ86" s="126"/>
      <c r="PDA86" s="126"/>
      <c r="PDB86" s="126"/>
      <c r="PDC86" s="126"/>
      <c r="PDD86" s="126"/>
      <c r="PDE86" s="126"/>
      <c r="PDF86" s="126"/>
      <c r="PDG86" s="126"/>
      <c r="PDH86" s="126"/>
      <c r="PDI86" s="126"/>
      <c r="PDJ86" s="126"/>
      <c r="PDK86" s="126"/>
      <c r="PDL86" s="126"/>
      <c r="PDM86" s="126"/>
      <c r="PDN86" s="126"/>
      <c r="PDO86" s="126"/>
      <c r="PDP86" s="126"/>
      <c r="PDQ86" s="126"/>
      <c r="PDR86" s="126"/>
      <c r="PDS86" s="126"/>
      <c r="PDT86" s="126"/>
      <c r="PDU86" s="126"/>
      <c r="PDV86" s="126"/>
      <c r="PDW86" s="126"/>
      <c r="PDX86" s="126"/>
      <c r="PDY86" s="126"/>
      <c r="PDZ86" s="126"/>
      <c r="PEA86" s="126"/>
      <c r="PEB86" s="126"/>
      <c r="PEC86" s="126"/>
      <c r="PED86" s="126"/>
      <c r="PEE86" s="126"/>
      <c r="PEF86" s="126"/>
      <c r="PEG86" s="126"/>
      <c r="PEH86" s="126"/>
      <c r="PEI86" s="126"/>
      <c r="PEJ86" s="126"/>
      <c r="PEK86" s="126"/>
      <c r="PEL86" s="126"/>
      <c r="PEM86" s="126"/>
      <c r="PEN86" s="126"/>
      <c r="PEO86" s="126"/>
      <c r="PEP86" s="126"/>
      <c r="PEQ86" s="126"/>
      <c r="PER86" s="126"/>
      <c r="PES86" s="126"/>
      <c r="PET86" s="126"/>
      <c r="PEU86" s="126"/>
      <c r="PEV86" s="126"/>
      <c r="PEW86" s="126"/>
      <c r="PEX86" s="126"/>
      <c r="PEY86" s="126"/>
      <c r="PEZ86" s="126"/>
      <c r="PFA86" s="126"/>
      <c r="PFB86" s="126"/>
      <c r="PFC86" s="126"/>
      <c r="PFD86" s="126"/>
      <c r="PFE86" s="126"/>
      <c r="PFF86" s="126"/>
      <c r="PFG86" s="126"/>
      <c r="PFH86" s="126"/>
      <c r="PFI86" s="126"/>
      <c r="PFJ86" s="126"/>
      <c r="PFK86" s="126"/>
      <c r="PFL86" s="126"/>
      <c r="PFM86" s="126"/>
      <c r="PFN86" s="126"/>
      <c r="PFO86" s="126"/>
      <c r="PFP86" s="126"/>
      <c r="PFQ86" s="126"/>
      <c r="PFR86" s="126"/>
      <c r="PFS86" s="126"/>
      <c r="PFT86" s="126"/>
      <c r="PFU86" s="126"/>
      <c r="PFV86" s="126"/>
      <c r="PFW86" s="126"/>
      <c r="PFX86" s="126"/>
      <c r="PFY86" s="126"/>
      <c r="PFZ86" s="126"/>
      <c r="PGA86" s="126"/>
      <c r="PGB86" s="126"/>
      <c r="PGC86" s="126"/>
      <c r="PGD86" s="126"/>
      <c r="PGE86" s="126"/>
      <c r="PGF86" s="126"/>
      <c r="PGG86" s="126"/>
      <c r="PGH86" s="126"/>
      <c r="PGI86" s="126"/>
      <c r="PGJ86" s="126"/>
      <c r="PGK86" s="126"/>
      <c r="PGL86" s="126"/>
      <c r="PGM86" s="126"/>
      <c r="PGN86" s="126"/>
      <c r="PGO86" s="126"/>
      <c r="PGP86" s="126"/>
      <c r="PGQ86" s="126"/>
      <c r="PGR86" s="126"/>
      <c r="PGS86" s="126"/>
      <c r="PGT86" s="126"/>
      <c r="PGU86" s="126"/>
      <c r="PGV86" s="126"/>
      <c r="PGW86" s="126"/>
      <c r="PGX86" s="126"/>
      <c r="PGY86" s="126"/>
      <c r="PGZ86" s="126"/>
      <c r="PHA86" s="126"/>
      <c r="PHB86" s="126"/>
      <c r="PHC86" s="126"/>
      <c r="PHD86" s="126"/>
      <c r="PHE86" s="126"/>
      <c r="PHF86" s="126"/>
      <c r="PHG86" s="126"/>
      <c r="PHH86" s="126"/>
      <c r="PHI86" s="126"/>
      <c r="PHJ86" s="126"/>
      <c r="PHK86" s="126"/>
      <c r="PHL86" s="126"/>
      <c r="PHM86" s="126"/>
      <c r="PHN86" s="126"/>
      <c r="PHO86" s="126"/>
      <c r="PHP86" s="126"/>
      <c r="PHQ86" s="126"/>
      <c r="PHR86" s="126"/>
      <c r="PHS86" s="126"/>
      <c r="PHT86" s="126"/>
      <c r="PHU86" s="126"/>
      <c r="PHV86" s="126"/>
      <c r="PHW86" s="126"/>
      <c r="PHX86" s="126"/>
      <c r="PHY86" s="126"/>
      <c r="PHZ86" s="126"/>
      <c r="PIA86" s="126"/>
      <c r="PIB86" s="126"/>
      <c r="PIC86" s="126"/>
      <c r="PID86" s="126"/>
      <c r="PIE86" s="126"/>
      <c r="PIF86" s="126"/>
      <c r="PIG86" s="126"/>
      <c r="PIH86" s="126"/>
      <c r="PII86" s="126"/>
      <c r="PIJ86" s="126"/>
      <c r="PIK86" s="126"/>
      <c r="PIL86" s="126"/>
      <c r="PIM86" s="126"/>
      <c r="PIN86" s="126"/>
      <c r="PIO86" s="126"/>
      <c r="PIP86" s="126"/>
      <c r="PIQ86" s="126"/>
      <c r="PIR86" s="126"/>
      <c r="PIS86" s="126"/>
      <c r="PIT86" s="126"/>
      <c r="PIU86" s="126"/>
      <c r="PIV86" s="126"/>
      <c r="PIW86" s="126"/>
      <c r="PIX86" s="126"/>
      <c r="PIY86" s="126"/>
      <c r="PIZ86" s="126"/>
      <c r="PJA86" s="126"/>
      <c r="PJB86" s="126"/>
      <c r="PJC86" s="126"/>
      <c r="PJD86" s="126"/>
      <c r="PJE86" s="126"/>
      <c r="PJF86" s="126"/>
      <c r="PJG86" s="126"/>
      <c r="PJH86" s="126"/>
      <c r="PJI86" s="126"/>
      <c r="PJJ86" s="126"/>
      <c r="PJK86" s="126"/>
      <c r="PJL86" s="126"/>
      <c r="PJM86" s="126"/>
      <c r="PJN86" s="126"/>
      <c r="PJO86" s="126"/>
      <c r="PJP86" s="126"/>
      <c r="PJQ86" s="126"/>
      <c r="PJR86" s="126"/>
      <c r="PJS86" s="126"/>
      <c r="PJT86" s="126"/>
      <c r="PJU86" s="126"/>
      <c r="PJV86" s="126"/>
      <c r="PJW86" s="126"/>
      <c r="PJX86" s="126"/>
      <c r="PJY86" s="126"/>
      <c r="PJZ86" s="126"/>
      <c r="PKA86" s="126"/>
      <c r="PKB86" s="126"/>
      <c r="PKC86" s="126"/>
      <c r="PKD86" s="126"/>
      <c r="PKE86" s="126"/>
      <c r="PKF86" s="126"/>
      <c r="PKG86" s="126"/>
      <c r="PKH86" s="126"/>
      <c r="PKI86" s="126"/>
      <c r="PKJ86" s="126"/>
      <c r="PKK86" s="126"/>
      <c r="PKL86" s="126"/>
      <c r="PKM86" s="126"/>
      <c r="PKN86" s="126"/>
      <c r="PKO86" s="126"/>
      <c r="PKP86" s="126"/>
      <c r="PKQ86" s="126"/>
      <c r="PKR86" s="126"/>
      <c r="PKS86" s="126"/>
      <c r="PKT86" s="126"/>
      <c r="PKU86" s="126"/>
      <c r="PKV86" s="126"/>
      <c r="PKW86" s="126"/>
      <c r="PKX86" s="126"/>
      <c r="PKY86" s="126"/>
      <c r="PKZ86" s="126"/>
      <c r="PLA86" s="126"/>
      <c r="PLB86" s="126"/>
      <c r="PLC86" s="126"/>
      <c r="PLD86" s="126"/>
      <c r="PLE86" s="126"/>
      <c r="PLF86" s="126"/>
      <c r="PLG86" s="126"/>
      <c r="PLH86" s="126"/>
      <c r="PLI86" s="126"/>
      <c r="PLJ86" s="126"/>
      <c r="PLK86" s="126"/>
      <c r="PLL86" s="126"/>
      <c r="PLM86" s="126"/>
      <c r="PLN86" s="126"/>
      <c r="PLO86" s="126"/>
      <c r="PLP86" s="126"/>
      <c r="PLQ86" s="126"/>
      <c r="PLR86" s="126"/>
      <c r="PLS86" s="126"/>
      <c r="PLT86" s="126"/>
      <c r="PLU86" s="126"/>
      <c r="PLV86" s="126"/>
      <c r="PLW86" s="126"/>
      <c r="PLX86" s="126"/>
      <c r="PLY86" s="126"/>
      <c r="PLZ86" s="126"/>
      <c r="PMA86" s="126"/>
      <c r="PMB86" s="126"/>
      <c r="PMC86" s="126"/>
      <c r="PMD86" s="126"/>
      <c r="PME86" s="126"/>
      <c r="PMF86" s="126"/>
      <c r="PMG86" s="126"/>
      <c r="PMH86" s="126"/>
      <c r="PMI86" s="126"/>
      <c r="PMJ86" s="126"/>
      <c r="PMK86" s="126"/>
      <c r="PML86" s="126"/>
      <c r="PMM86" s="126"/>
      <c r="PMN86" s="126"/>
      <c r="PMO86" s="126"/>
      <c r="PMP86" s="126"/>
      <c r="PMQ86" s="126"/>
      <c r="PMR86" s="126"/>
      <c r="PMS86" s="126"/>
      <c r="PMT86" s="126"/>
      <c r="PMU86" s="126"/>
      <c r="PMV86" s="126"/>
      <c r="PMW86" s="126"/>
      <c r="PMX86" s="126"/>
      <c r="PMY86" s="126"/>
      <c r="PMZ86" s="126"/>
      <c r="PNA86" s="126"/>
      <c r="PNB86" s="126"/>
      <c r="PNC86" s="126"/>
      <c r="PND86" s="126"/>
      <c r="PNE86" s="126"/>
      <c r="PNF86" s="126"/>
      <c r="PNG86" s="126"/>
      <c r="PNH86" s="126"/>
      <c r="PNI86" s="126"/>
      <c r="PNJ86" s="126"/>
      <c r="PNK86" s="126"/>
      <c r="PNL86" s="126"/>
      <c r="PNM86" s="126"/>
      <c r="PNN86" s="126"/>
      <c r="PNO86" s="126"/>
      <c r="PNP86" s="126"/>
      <c r="PNQ86" s="126"/>
      <c r="PNR86" s="126"/>
      <c r="PNS86" s="126"/>
      <c r="PNT86" s="126"/>
      <c r="PNU86" s="126"/>
      <c r="PNV86" s="126"/>
      <c r="PNW86" s="126"/>
      <c r="PNX86" s="126"/>
      <c r="PNY86" s="126"/>
      <c r="PNZ86" s="126"/>
      <c r="POA86" s="126"/>
      <c r="POB86" s="126"/>
      <c r="POC86" s="126"/>
      <c r="POD86" s="126"/>
      <c r="POE86" s="126"/>
      <c r="POF86" s="126"/>
      <c r="POG86" s="126"/>
      <c r="POH86" s="126"/>
      <c r="POI86" s="126"/>
      <c r="POJ86" s="126"/>
      <c r="POK86" s="126"/>
      <c r="POL86" s="126"/>
      <c r="POM86" s="126"/>
      <c r="PON86" s="126"/>
      <c r="POO86" s="126"/>
      <c r="POP86" s="126"/>
      <c r="POQ86" s="126"/>
      <c r="POR86" s="126"/>
      <c r="POS86" s="126"/>
      <c r="POT86" s="126"/>
      <c r="POU86" s="126"/>
      <c r="POV86" s="126"/>
      <c r="POW86" s="126"/>
      <c r="POX86" s="126"/>
      <c r="POY86" s="126"/>
      <c r="POZ86" s="126"/>
      <c r="PPA86" s="126"/>
      <c r="PPB86" s="126"/>
      <c r="PPC86" s="126"/>
      <c r="PPD86" s="126"/>
      <c r="PPE86" s="126"/>
      <c r="PPF86" s="126"/>
      <c r="PPG86" s="126"/>
      <c r="PPH86" s="126"/>
      <c r="PPI86" s="126"/>
      <c r="PPJ86" s="126"/>
      <c r="PPK86" s="126"/>
      <c r="PPL86" s="126"/>
      <c r="PPM86" s="126"/>
      <c r="PPN86" s="126"/>
      <c r="PPO86" s="126"/>
      <c r="PPP86" s="126"/>
      <c r="PPQ86" s="126"/>
      <c r="PPR86" s="126"/>
      <c r="PPS86" s="126"/>
      <c r="PPT86" s="126"/>
      <c r="PPU86" s="126"/>
      <c r="PPV86" s="126"/>
      <c r="PPW86" s="126"/>
      <c r="PPX86" s="126"/>
      <c r="PPY86" s="126"/>
      <c r="PPZ86" s="126"/>
      <c r="PQA86" s="126"/>
      <c r="PQB86" s="126"/>
      <c r="PQC86" s="126"/>
      <c r="PQD86" s="126"/>
      <c r="PQE86" s="126"/>
      <c r="PQF86" s="126"/>
      <c r="PQG86" s="126"/>
      <c r="PQH86" s="126"/>
      <c r="PQI86" s="126"/>
      <c r="PQJ86" s="126"/>
      <c r="PQK86" s="126"/>
      <c r="PQL86" s="126"/>
      <c r="PQM86" s="126"/>
      <c r="PQN86" s="126"/>
      <c r="PQO86" s="126"/>
      <c r="PQP86" s="126"/>
      <c r="PQQ86" s="126"/>
      <c r="PQR86" s="126"/>
      <c r="PQS86" s="126"/>
      <c r="PQT86" s="126"/>
      <c r="PQU86" s="126"/>
      <c r="PQV86" s="126"/>
      <c r="PQW86" s="126"/>
      <c r="PQX86" s="126"/>
      <c r="PQY86" s="126"/>
      <c r="PQZ86" s="126"/>
      <c r="PRA86" s="126"/>
      <c r="PRB86" s="126"/>
      <c r="PRC86" s="126"/>
      <c r="PRD86" s="126"/>
      <c r="PRE86" s="126"/>
      <c r="PRF86" s="126"/>
      <c r="PRG86" s="126"/>
      <c r="PRH86" s="126"/>
      <c r="PRI86" s="126"/>
      <c r="PRJ86" s="126"/>
      <c r="PRK86" s="126"/>
      <c r="PRL86" s="126"/>
      <c r="PRM86" s="126"/>
      <c r="PRN86" s="126"/>
      <c r="PRO86" s="126"/>
      <c r="PRP86" s="126"/>
      <c r="PRQ86" s="126"/>
      <c r="PRR86" s="126"/>
      <c r="PRS86" s="126"/>
      <c r="PRT86" s="126"/>
      <c r="PRU86" s="126"/>
      <c r="PRV86" s="126"/>
      <c r="PRW86" s="126"/>
      <c r="PRX86" s="126"/>
      <c r="PRY86" s="126"/>
      <c r="PRZ86" s="126"/>
      <c r="PSA86" s="126"/>
      <c r="PSB86" s="126"/>
      <c r="PSC86" s="126"/>
      <c r="PSD86" s="126"/>
      <c r="PSE86" s="126"/>
      <c r="PSF86" s="126"/>
      <c r="PSG86" s="126"/>
      <c r="PSH86" s="126"/>
      <c r="PSI86" s="126"/>
      <c r="PSJ86" s="126"/>
      <c r="PSK86" s="126"/>
      <c r="PSL86" s="126"/>
      <c r="PSM86" s="126"/>
      <c r="PSN86" s="126"/>
      <c r="PSO86" s="126"/>
      <c r="PSP86" s="126"/>
      <c r="PSQ86" s="126"/>
      <c r="PSR86" s="126"/>
      <c r="PSS86" s="126"/>
      <c r="PST86" s="126"/>
      <c r="PSU86" s="126"/>
      <c r="PSV86" s="126"/>
      <c r="PSW86" s="126"/>
      <c r="PSX86" s="126"/>
      <c r="PSY86" s="126"/>
      <c r="PSZ86" s="126"/>
      <c r="PTA86" s="126"/>
      <c r="PTB86" s="126"/>
      <c r="PTC86" s="126"/>
      <c r="PTD86" s="126"/>
      <c r="PTE86" s="126"/>
      <c r="PTF86" s="126"/>
      <c r="PTG86" s="126"/>
      <c r="PTH86" s="126"/>
      <c r="PTI86" s="126"/>
      <c r="PTJ86" s="126"/>
      <c r="PTK86" s="126"/>
      <c r="PTL86" s="126"/>
      <c r="PTM86" s="126"/>
      <c r="PTN86" s="126"/>
      <c r="PTO86" s="126"/>
      <c r="PTP86" s="126"/>
      <c r="PTQ86" s="126"/>
      <c r="PTR86" s="126"/>
      <c r="PTS86" s="126"/>
      <c r="PTT86" s="126"/>
      <c r="PTU86" s="126"/>
      <c r="PTV86" s="126"/>
      <c r="PTW86" s="126"/>
      <c r="PTX86" s="126"/>
      <c r="PTY86" s="126"/>
      <c r="PTZ86" s="126"/>
      <c r="PUA86" s="126"/>
      <c r="PUB86" s="126"/>
      <c r="PUC86" s="126"/>
      <c r="PUD86" s="126"/>
      <c r="PUE86" s="126"/>
      <c r="PUF86" s="126"/>
      <c r="PUG86" s="126"/>
      <c r="PUH86" s="126"/>
      <c r="PUI86" s="126"/>
      <c r="PUJ86" s="126"/>
      <c r="PUK86" s="126"/>
      <c r="PUL86" s="126"/>
      <c r="PUM86" s="126"/>
      <c r="PUN86" s="126"/>
      <c r="PUO86" s="126"/>
      <c r="PUP86" s="126"/>
      <c r="PUQ86" s="126"/>
      <c r="PUR86" s="126"/>
      <c r="PUS86" s="126"/>
      <c r="PUT86" s="126"/>
      <c r="PUU86" s="126"/>
      <c r="PUV86" s="126"/>
      <c r="PUW86" s="126"/>
      <c r="PUX86" s="126"/>
      <c r="PUY86" s="126"/>
      <c r="PUZ86" s="126"/>
      <c r="PVA86" s="126"/>
      <c r="PVB86" s="126"/>
      <c r="PVC86" s="126"/>
      <c r="PVD86" s="126"/>
      <c r="PVE86" s="126"/>
      <c r="PVF86" s="126"/>
      <c r="PVG86" s="126"/>
      <c r="PVH86" s="126"/>
      <c r="PVI86" s="126"/>
      <c r="PVJ86" s="126"/>
      <c r="PVK86" s="126"/>
      <c r="PVL86" s="126"/>
      <c r="PVM86" s="126"/>
      <c r="PVN86" s="126"/>
      <c r="PVO86" s="126"/>
      <c r="PVP86" s="126"/>
      <c r="PVQ86" s="126"/>
      <c r="PVR86" s="126"/>
      <c r="PVS86" s="126"/>
      <c r="PVT86" s="126"/>
      <c r="PVU86" s="126"/>
      <c r="PVV86" s="126"/>
      <c r="PVW86" s="126"/>
      <c r="PVX86" s="126"/>
      <c r="PVY86" s="126"/>
      <c r="PVZ86" s="126"/>
      <c r="PWA86" s="126"/>
      <c r="PWB86" s="126"/>
      <c r="PWC86" s="126"/>
      <c r="PWD86" s="126"/>
      <c r="PWE86" s="126"/>
      <c r="PWF86" s="126"/>
      <c r="PWG86" s="126"/>
      <c r="PWH86" s="126"/>
      <c r="PWI86" s="126"/>
      <c r="PWJ86" s="126"/>
      <c r="PWK86" s="126"/>
      <c r="PWL86" s="126"/>
      <c r="PWM86" s="126"/>
      <c r="PWN86" s="126"/>
      <c r="PWO86" s="126"/>
      <c r="PWP86" s="126"/>
      <c r="PWQ86" s="126"/>
      <c r="PWR86" s="126"/>
      <c r="PWS86" s="126"/>
      <c r="PWT86" s="126"/>
      <c r="PWU86" s="126"/>
      <c r="PWV86" s="126"/>
      <c r="PWW86" s="126"/>
      <c r="PWX86" s="126"/>
      <c r="PWY86" s="126"/>
      <c r="PWZ86" s="126"/>
      <c r="PXA86" s="126"/>
      <c r="PXB86" s="126"/>
      <c r="PXC86" s="126"/>
      <c r="PXD86" s="126"/>
      <c r="PXE86" s="126"/>
      <c r="PXF86" s="126"/>
      <c r="PXG86" s="126"/>
      <c r="PXH86" s="126"/>
      <c r="PXI86" s="126"/>
      <c r="PXJ86" s="126"/>
      <c r="PXK86" s="126"/>
      <c r="PXL86" s="126"/>
      <c r="PXM86" s="126"/>
      <c r="PXN86" s="126"/>
      <c r="PXO86" s="126"/>
      <c r="PXP86" s="126"/>
      <c r="PXQ86" s="126"/>
      <c r="PXR86" s="126"/>
      <c r="PXS86" s="126"/>
      <c r="PXT86" s="126"/>
      <c r="PXU86" s="126"/>
      <c r="PXV86" s="126"/>
      <c r="PXW86" s="126"/>
      <c r="PXX86" s="126"/>
      <c r="PXY86" s="126"/>
      <c r="PXZ86" s="126"/>
      <c r="PYA86" s="126"/>
      <c r="PYB86" s="126"/>
      <c r="PYC86" s="126"/>
      <c r="PYD86" s="126"/>
      <c r="PYE86" s="126"/>
      <c r="PYF86" s="126"/>
      <c r="PYG86" s="126"/>
      <c r="PYH86" s="126"/>
      <c r="PYI86" s="126"/>
      <c r="PYJ86" s="126"/>
      <c r="PYK86" s="126"/>
      <c r="PYL86" s="126"/>
      <c r="PYM86" s="126"/>
      <c r="PYN86" s="126"/>
      <c r="PYO86" s="126"/>
      <c r="PYP86" s="126"/>
      <c r="PYQ86" s="126"/>
      <c r="PYR86" s="126"/>
      <c r="PYS86" s="126"/>
      <c r="PYT86" s="126"/>
      <c r="PYU86" s="126"/>
      <c r="PYV86" s="126"/>
      <c r="PYW86" s="126"/>
      <c r="PYX86" s="126"/>
      <c r="PYY86" s="126"/>
      <c r="PYZ86" s="126"/>
      <c r="PZA86" s="126"/>
      <c r="PZB86" s="126"/>
      <c r="PZC86" s="126"/>
      <c r="PZD86" s="126"/>
      <c r="PZE86" s="126"/>
      <c r="PZF86" s="126"/>
      <c r="PZG86" s="126"/>
      <c r="PZH86" s="126"/>
      <c r="PZI86" s="126"/>
      <c r="PZJ86" s="126"/>
      <c r="PZK86" s="126"/>
      <c r="PZL86" s="126"/>
      <c r="PZM86" s="126"/>
      <c r="PZN86" s="126"/>
      <c r="PZO86" s="126"/>
      <c r="PZP86" s="126"/>
      <c r="PZQ86" s="126"/>
      <c r="PZR86" s="126"/>
      <c r="PZS86" s="126"/>
      <c r="PZT86" s="126"/>
      <c r="PZU86" s="126"/>
      <c r="PZV86" s="126"/>
      <c r="PZW86" s="126"/>
      <c r="PZX86" s="126"/>
      <c r="PZY86" s="126"/>
      <c r="PZZ86" s="126"/>
      <c r="QAA86" s="126"/>
      <c r="QAB86" s="126"/>
      <c r="QAC86" s="126"/>
      <c r="QAD86" s="126"/>
      <c r="QAE86" s="126"/>
      <c r="QAF86" s="126"/>
      <c r="QAG86" s="126"/>
      <c r="QAH86" s="126"/>
      <c r="QAI86" s="126"/>
      <c r="QAJ86" s="126"/>
      <c r="QAK86" s="126"/>
      <c r="QAL86" s="126"/>
      <c r="QAM86" s="126"/>
      <c r="QAN86" s="126"/>
      <c r="QAO86" s="126"/>
      <c r="QAP86" s="126"/>
      <c r="QAQ86" s="126"/>
      <c r="QAR86" s="126"/>
      <c r="QAS86" s="126"/>
      <c r="QAT86" s="126"/>
      <c r="QAU86" s="126"/>
      <c r="QAV86" s="126"/>
      <c r="QAW86" s="126"/>
      <c r="QAX86" s="126"/>
      <c r="QAY86" s="126"/>
      <c r="QAZ86" s="126"/>
      <c r="QBA86" s="126"/>
      <c r="QBB86" s="126"/>
      <c r="QBC86" s="126"/>
      <c r="QBD86" s="126"/>
      <c r="QBE86" s="126"/>
      <c r="QBF86" s="126"/>
      <c r="QBG86" s="126"/>
      <c r="QBH86" s="126"/>
      <c r="QBI86" s="126"/>
      <c r="QBJ86" s="126"/>
      <c r="QBK86" s="126"/>
      <c r="QBL86" s="126"/>
      <c r="QBM86" s="126"/>
      <c r="QBN86" s="126"/>
      <c r="QBO86" s="126"/>
      <c r="QBP86" s="126"/>
      <c r="QBQ86" s="126"/>
      <c r="QBR86" s="126"/>
      <c r="QBS86" s="126"/>
      <c r="QBT86" s="126"/>
      <c r="QBU86" s="126"/>
      <c r="QBV86" s="126"/>
      <c r="QBW86" s="126"/>
      <c r="QBX86" s="126"/>
      <c r="QBY86" s="126"/>
      <c r="QBZ86" s="126"/>
      <c r="QCA86" s="126"/>
      <c r="QCB86" s="126"/>
      <c r="QCC86" s="126"/>
      <c r="QCD86" s="126"/>
      <c r="QCE86" s="126"/>
      <c r="QCF86" s="126"/>
      <c r="QCG86" s="126"/>
      <c r="QCH86" s="126"/>
      <c r="QCI86" s="126"/>
      <c r="QCJ86" s="126"/>
      <c r="QCK86" s="126"/>
      <c r="QCL86" s="126"/>
      <c r="QCM86" s="126"/>
      <c r="QCN86" s="126"/>
      <c r="QCO86" s="126"/>
      <c r="QCP86" s="126"/>
      <c r="QCQ86" s="126"/>
      <c r="QCR86" s="126"/>
      <c r="QCS86" s="126"/>
      <c r="QCT86" s="126"/>
      <c r="QCU86" s="126"/>
      <c r="QCV86" s="126"/>
      <c r="QCW86" s="126"/>
      <c r="QCX86" s="126"/>
      <c r="QCY86" s="126"/>
      <c r="QCZ86" s="126"/>
      <c r="QDA86" s="126"/>
      <c r="QDB86" s="126"/>
      <c r="QDC86" s="126"/>
      <c r="QDD86" s="126"/>
      <c r="QDE86" s="126"/>
      <c r="QDF86" s="126"/>
      <c r="QDG86" s="126"/>
      <c r="QDH86" s="126"/>
      <c r="QDI86" s="126"/>
      <c r="QDJ86" s="126"/>
      <c r="QDK86" s="126"/>
      <c r="QDL86" s="126"/>
      <c r="QDM86" s="126"/>
      <c r="QDN86" s="126"/>
      <c r="QDO86" s="126"/>
      <c r="QDP86" s="126"/>
      <c r="QDQ86" s="126"/>
      <c r="QDR86" s="126"/>
      <c r="QDS86" s="126"/>
      <c r="QDT86" s="126"/>
      <c r="QDU86" s="126"/>
      <c r="QDV86" s="126"/>
      <c r="QDW86" s="126"/>
      <c r="QDX86" s="126"/>
      <c r="QDY86" s="126"/>
      <c r="QDZ86" s="126"/>
      <c r="QEA86" s="126"/>
      <c r="QEB86" s="126"/>
      <c r="QEC86" s="126"/>
      <c r="QED86" s="126"/>
      <c r="QEE86" s="126"/>
      <c r="QEF86" s="126"/>
      <c r="QEG86" s="126"/>
      <c r="QEH86" s="126"/>
      <c r="QEI86" s="126"/>
      <c r="QEJ86" s="126"/>
      <c r="QEK86" s="126"/>
      <c r="QEL86" s="126"/>
      <c r="QEM86" s="126"/>
      <c r="QEN86" s="126"/>
      <c r="QEO86" s="126"/>
      <c r="QEP86" s="126"/>
      <c r="QEQ86" s="126"/>
      <c r="QER86" s="126"/>
      <c r="QES86" s="126"/>
      <c r="QET86" s="126"/>
      <c r="QEU86" s="126"/>
      <c r="QEV86" s="126"/>
      <c r="QEW86" s="126"/>
      <c r="QEX86" s="126"/>
      <c r="QEY86" s="126"/>
      <c r="QEZ86" s="126"/>
      <c r="QFA86" s="126"/>
      <c r="QFB86" s="126"/>
      <c r="QFC86" s="126"/>
      <c r="QFD86" s="126"/>
      <c r="QFE86" s="126"/>
      <c r="QFF86" s="126"/>
      <c r="QFG86" s="126"/>
      <c r="QFH86" s="126"/>
      <c r="QFI86" s="126"/>
      <c r="QFJ86" s="126"/>
      <c r="QFK86" s="126"/>
      <c r="QFL86" s="126"/>
      <c r="QFM86" s="126"/>
      <c r="QFN86" s="126"/>
      <c r="QFO86" s="126"/>
      <c r="QFP86" s="126"/>
      <c r="QFQ86" s="126"/>
      <c r="QFR86" s="126"/>
      <c r="QFS86" s="126"/>
      <c r="QFT86" s="126"/>
      <c r="QFU86" s="126"/>
      <c r="QFV86" s="126"/>
      <c r="QFW86" s="126"/>
      <c r="QFX86" s="126"/>
      <c r="QFY86" s="126"/>
      <c r="QFZ86" s="126"/>
      <c r="QGA86" s="126"/>
      <c r="QGB86" s="126"/>
      <c r="QGC86" s="126"/>
      <c r="QGD86" s="126"/>
      <c r="QGE86" s="126"/>
      <c r="QGF86" s="126"/>
      <c r="QGG86" s="126"/>
      <c r="QGH86" s="126"/>
      <c r="QGI86" s="126"/>
      <c r="QGJ86" s="126"/>
      <c r="QGK86" s="126"/>
      <c r="QGL86" s="126"/>
      <c r="QGM86" s="126"/>
      <c r="QGN86" s="126"/>
      <c r="QGO86" s="126"/>
      <c r="QGP86" s="126"/>
      <c r="QGQ86" s="126"/>
      <c r="QGR86" s="126"/>
      <c r="QGS86" s="126"/>
      <c r="QGT86" s="126"/>
      <c r="QGU86" s="126"/>
      <c r="QGV86" s="126"/>
      <c r="QGW86" s="126"/>
      <c r="QGX86" s="126"/>
      <c r="QGY86" s="126"/>
      <c r="QGZ86" s="126"/>
      <c r="QHA86" s="126"/>
      <c r="QHB86" s="126"/>
      <c r="QHC86" s="126"/>
      <c r="QHD86" s="126"/>
      <c r="QHE86" s="126"/>
      <c r="QHF86" s="126"/>
      <c r="QHG86" s="126"/>
      <c r="QHH86" s="126"/>
      <c r="QHI86" s="126"/>
      <c r="QHJ86" s="126"/>
      <c r="QHK86" s="126"/>
      <c r="QHL86" s="126"/>
      <c r="QHM86" s="126"/>
      <c r="QHN86" s="126"/>
      <c r="QHO86" s="126"/>
      <c r="QHP86" s="126"/>
      <c r="QHQ86" s="126"/>
      <c r="QHR86" s="126"/>
      <c r="QHS86" s="126"/>
      <c r="QHT86" s="126"/>
      <c r="QHU86" s="126"/>
      <c r="QHV86" s="126"/>
      <c r="QHW86" s="126"/>
      <c r="QHX86" s="126"/>
      <c r="QHY86" s="126"/>
      <c r="QHZ86" s="126"/>
      <c r="QIA86" s="126"/>
      <c r="QIB86" s="126"/>
      <c r="QIC86" s="126"/>
      <c r="QID86" s="126"/>
      <c r="QIE86" s="126"/>
      <c r="QIF86" s="126"/>
      <c r="QIG86" s="126"/>
      <c r="QIH86" s="126"/>
      <c r="QII86" s="126"/>
      <c r="QIJ86" s="126"/>
      <c r="QIK86" s="126"/>
      <c r="QIL86" s="126"/>
      <c r="QIM86" s="126"/>
      <c r="QIN86" s="126"/>
      <c r="QIO86" s="126"/>
      <c r="QIP86" s="126"/>
      <c r="QIQ86" s="126"/>
      <c r="QIR86" s="126"/>
      <c r="QIS86" s="126"/>
      <c r="QIT86" s="126"/>
      <c r="QIU86" s="126"/>
      <c r="QIV86" s="126"/>
      <c r="QIW86" s="126"/>
      <c r="QIX86" s="126"/>
      <c r="QIY86" s="126"/>
      <c r="QIZ86" s="126"/>
      <c r="QJA86" s="126"/>
      <c r="QJB86" s="126"/>
      <c r="QJC86" s="126"/>
      <c r="QJD86" s="126"/>
      <c r="QJE86" s="126"/>
      <c r="QJF86" s="126"/>
      <c r="QJG86" s="126"/>
      <c r="QJH86" s="126"/>
      <c r="QJI86" s="126"/>
      <c r="QJJ86" s="126"/>
      <c r="QJK86" s="126"/>
      <c r="QJL86" s="126"/>
      <c r="QJM86" s="126"/>
      <c r="QJN86" s="126"/>
      <c r="QJO86" s="126"/>
      <c r="QJP86" s="126"/>
      <c r="QJQ86" s="126"/>
      <c r="QJR86" s="126"/>
      <c r="QJS86" s="126"/>
      <c r="QJT86" s="126"/>
      <c r="QJU86" s="126"/>
      <c r="QJV86" s="126"/>
      <c r="QJW86" s="126"/>
      <c r="QJX86" s="126"/>
      <c r="QJY86" s="126"/>
      <c r="QJZ86" s="126"/>
      <c r="QKA86" s="126"/>
      <c r="QKB86" s="126"/>
      <c r="QKC86" s="126"/>
      <c r="QKD86" s="126"/>
      <c r="QKE86" s="126"/>
      <c r="QKF86" s="126"/>
      <c r="QKG86" s="126"/>
      <c r="QKH86" s="126"/>
      <c r="QKI86" s="126"/>
      <c r="QKJ86" s="126"/>
      <c r="QKK86" s="126"/>
      <c r="QKL86" s="126"/>
      <c r="QKM86" s="126"/>
      <c r="QKN86" s="126"/>
      <c r="QKO86" s="126"/>
      <c r="QKP86" s="126"/>
      <c r="QKQ86" s="126"/>
      <c r="QKR86" s="126"/>
      <c r="QKS86" s="126"/>
      <c r="QKT86" s="126"/>
      <c r="QKU86" s="126"/>
      <c r="QKV86" s="126"/>
      <c r="QKW86" s="126"/>
      <c r="QKX86" s="126"/>
      <c r="QKY86" s="126"/>
      <c r="QKZ86" s="126"/>
      <c r="QLA86" s="126"/>
      <c r="QLB86" s="126"/>
      <c r="QLC86" s="126"/>
      <c r="QLD86" s="126"/>
      <c r="QLE86" s="126"/>
      <c r="QLF86" s="126"/>
      <c r="QLG86" s="126"/>
      <c r="QLH86" s="126"/>
      <c r="QLI86" s="126"/>
      <c r="QLJ86" s="126"/>
      <c r="QLK86" s="126"/>
      <c r="QLL86" s="126"/>
      <c r="QLM86" s="126"/>
      <c r="QLN86" s="126"/>
      <c r="QLO86" s="126"/>
      <c r="QLP86" s="126"/>
      <c r="QLQ86" s="126"/>
      <c r="QLR86" s="126"/>
      <c r="QLS86" s="126"/>
      <c r="QLT86" s="126"/>
      <c r="QLU86" s="126"/>
      <c r="QLV86" s="126"/>
      <c r="QLW86" s="126"/>
      <c r="QLX86" s="126"/>
      <c r="QLY86" s="126"/>
      <c r="QLZ86" s="126"/>
      <c r="QMA86" s="126"/>
      <c r="QMB86" s="126"/>
      <c r="QMC86" s="126"/>
      <c r="QMD86" s="126"/>
      <c r="QME86" s="126"/>
      <c r="QMF86" s="126"/>
      <c r="QMG86" s="126"/>
      <c r="QMH86" s="126"/>
      <c r="QMI86" s="126"/>
      <c r="QMJ86" s="126"/>
      <c r="QMK86" s="126"/>
      <c r="QML86" s="126"/>
      <c r="QMM86" s="126"/>
      <c r="QMN86" s="126"/>
      <c r="QMO86" s="126"/>
      <c r="QMP86" s="126"/>
      <c r="QMQ86" s="126"/>
      <c r="QMR86" s="126"/>
      <c r="QMS86" s="126"/>
      <c r="QMT86" s="126"/>
      <c r="QMU86" s="126"/>
      <c r="QMV86" s="126"/>
      <c r="QMW86" s="126"/>
      <c r="QMX86" s="126"/>
      <c r="QMY86" s="126"/>
      <c r="QMZ86" s="126"/>
      <c r="QNA86" s="126"/>
      <c r="QNB86" s="126"/>
      <c r="QNC86" s="126"/>
      <c r="QND86" s="126"/>
      <c r="QNE86" s="126"/>
      <c r="QNF86" s="126"/>
      <c r="QNG86" s="126"/>
      <c r="QNH86" s="126"/>
      <c r="QNI86" s="126"/>
      <c r="QNJ86" s="126"/>
      <c r="QNK86" s="126"/>
      <c r="QNL86" s="126"/>
      <c r="QNM86" s="126"/>
      <c r="QNN86" s="126"/>
      <c r="QNO86" s="126"/>
      <c r="QNP86" s="126"/>
      <c r="QNQ86" s="126"/>
      <c r="QNR86" s="126"/>
      <c r="QNS86" s="126"/>
      <c r="QNT86" s="126"/>
      <c r="QNU86" s="126"/>
      <c r="QNV86" s="126"/>
      <c r="QNW86" s="126"/>
      <c r="QNX86" s="126"/>
      <c r="QNY86" s="126"/>
      <c r="QNZ86" s="126"/>
      <c r="QOA86" s="126"/>
      <c r="QOB86" s="126"/>
      <c r="QOC86" s="126"/>
      <c r="QOD86" s="126"/>
      <c r="QOE86" s="126"/>
      <c r="QOF86" s="126"/>
      <c r="QOG86" s="126"/>
      <c r="QOH86" s="126"/>
      <c r="QOI86" s="126"/>
      <c r="QOJ86" s="126"/>
      <c r="QOK86" s="126"/>
      <c r="QOL86" s="126"/>
      <c r="QOM86" s="126"/>
      <c r="QON86" s="126"/>
      <c r="QOO86" s="126"/>
      <c r="QOP86" s="126"/>
      <c r="QOQ86" s="126"/>
      <c r="QOR86" s="126"/>
      <c r="QOS86" s="126"/>
      <c r="QOT86" s="126"/>
      <c r="QOU86" s="126"/>
      <c r="QOV86" s="126"/>
      <c r="QOW86" s="126"/>
      <c r="QOX86" s="126"/>
      <c r="QOY86" s="126"/>
      <c r="QOZ86" s="126"/>
      <c r="QPA86" s="126"/>
      <c r="QPB86" s="126"/>
      <c r="QPC86" s="126"/>
      <c r="QPD86" s="126"/>
      <c r="QPE86" s="126"/>
      <c r="QPF86" s="126"/>
      <c r="QPG86" s="126"/>
      <c r="QPH86" s="126"/>
      <c r="QPI86" s="126"/>
      <c r="QPJ86" s="126"/>
      <c r="QPK86" s="126"/>
      <c r="QPL86" s="126"/>
      <c r="QPM86" s="126"/>
      <c r="QPN86" s="126"/>
      <c r="QPO86" s="126"/>
      <c r="QPP86" s="126"/>
      <c r="QPQ86" s="126"/>
      <c r="QPR86" s="126"/>
      <c r="QPS86" s="126"/>
      <c r="QPT86" s="126"/>
      <c r="QPU86" s="126"/>
      <c r="QPV86" s="126"/>
      <c r="QPW86" s="126"/>
      <c r="QPX86" s="126"/>
      <c r="QPY86" s="126"/>
      <c r="QPZ86" s="126"/>
      <c r="QQA86" s="126"/>
      <c r="QQB86" s="126"/>
      <c r="QQC86" s="126"/>
      <c r="QQD86" s="126"/>
      <c r="QQE86" s="126"/>
      <c r="QQF86" s="126"/>
      <c r="QQG86" s="126"/>
      <c r="QQH86" s="126"/>
      <c r="QQI86" s="126"/>
      <c r="QQJ86" s="126"/>
      <c r="QQK86" s="126"/>
      <c r="QQL86" s="126"/>
      <c r="QQM86" s="126"/>
      <c r="QQN86" s="126"/>
      <c r="QQO86" s="126"/>
      <c r="QQP86" s="126"/>
      <c r="QQQ86" s="126"/>
      <c r="QQR86" s="126"/>
      <c r="QQS86" s="126"/>
      <c r="QQT86" s="126"/>
      <c r="QQU86" s="126"/>
      <c r="QQV86" s="126"/>
      <c r="QQW86" s="126"/>
      <c r="QQX86" s="126"/>
      <c r="QQY86" s="126"/>
      <c r="QQZ86" s="126"/>
      <c r="QRA86" s="126"/>
      <c r="QRB86" s="126"/>
      <c r="QRC86" s="126"/>
      <c r="QRD86" s="126"/>
      <c r="QRE86" s="126"/>
      <c r="QRF86" s="126"/>
      <c r="QRG86" s="126"/>
      <c r="QRH86" s="126"/>
      <c r="QRI86" s="126"/>
      <c r="QRJ86" s="126"/>
      <c r="QRK86" s="126"/>
      <c r="QRL86" s="126"/>
      <c r="QRM86" s="126"/>
      <c r="QRN86" s="126"/>
      <c r="QRO86" s="126"/>
      <c r="QRP86" s="126"/>
      <c r="QRQ86" s="126"/>
      <c r="QRR86" s="126"/>
      <c r="QRS86" s="126"/>
      <c r="QRT86" s="126"/>
      <c r="QRU86" s="126"/>
      <c r="QRV86" s="126"/>
      <c r="QRW86" s="126"/>
      <c r="QRX86" s="126"/>
      <c r="QRY86" s="126"/>
      <c r="QRZ86" s="126"/>
      <c r="QSA86" s="126"/>
      <c r="QSB86" s="126"/>
      <c r="QSC86" s="126"/>
      <c r="QSD86" s="126"/>
      <c r="QSE86" s="126"/>
      <c r="QSF86" s="126"/>
      <c r="QSG86" s="126"/>
      <c r="QSH86" s="126"/>
      <c r="QSI86" s="126"/>
      <c r="QSJ86" s="126"/>
      <c r="QSK86" s="126"/>
      <c r="QSL86" s="126"/>
      <c r="QSM86" s="126"/>
      <c r="QSN86" s="126"/>
      <c r="QSO86" s="126"/>
      <c r="QSP86" s="126"/>
      <c r="QSQ86" s="126"/>
      <c r="QSR86" s="126"/>
      <c r="QSS86" s="126"/>
      <c r="QST86" s="126"/>
      <c r="QSU86" s="126"/>
      <c r="QSV86" s="126"/>
      <c r="QSW86" s="126"/>
      <c r="QSX86" s="126"/>
      <c r="QSY86" s="126"/>
      <c r="QSZ86" s="126"/>
      <c r="QTA86" s="126"/>
      <c r="QTB86" s="126"/>
      <c r="QTC86" s="126"/>
      <c r="QTD86" s="126"/>
      <c r="QTE86" s="126"/>
      <c r="QTF86" s="126"/>
      <c r="QTG86" s="126"/>
      <c r="QTH86" s="126"/>
      <c r="QTI86" s="126"/>
      <c r="QTJ86" s="126"/>
      <c r="QTK86" s="126"/>
      <c r="QTL86" s="126"/>
      <c r="QTM86" s="126"/>
      <c r="QTN86" s="126"/>
      <c r="QTO86" s="126"/>
      <c r="QTP86" s="126"/>
      <c r="QTQ86" s="126"/>
      <c r="QTR86" s="126"/>
      <c r="QTS86" s="126"/>
      <c r="QTT86" s="126"/>
      <c r="QTU86" s="126"/>
      <c r="QTV86" s="126"/>
      <c r="QTW86" s="126"/>
      <c r="QTX86" s="126"/>
      <c r="QTY86" s="126"/>
      <c r="QTZ86" s="126"/>
      <c r="QUA86" s="126"/>
      <c r="QUB86" s="126"/>
      <c r="QUC86" s="126"/>
      <c r="QUD86" s="126"/>
      <c r="QUE86" s="126"/>
      <c r="QUF86" s="126"/>
      <c r="QUG86" s="126"/>
      <c r="QUH86" s="126"/>
      <c r="QUI86" s="126"/>
      <c r="QUJ86" s="126"/>
      <c r="QUK86" s="126"/>
      <c r="QUL86" s="126"/>
      <c r="QUM86" s="126"/>
      <c r="QUN86" s="126"/>
      <c r="QUO86" s="126"/>
      <c r="QUP86" s="126"/>
      <c r="QUQ86" s="126"/>
      <c r="QUR86" s="126"/>
      <c r="QUS86" s="126"/>
      <c r="QUT86" s="126"/>
      <c r="QUU86" s="126"/>
      <c r="QUV86" s="126"/>
      <c r="QUW86" s="126"/>
      <c r="QUX86" s="126"/>
      <c r="QUY86" s="126"/>
      <c r="QUZ86" s="126"/>
      <c r="QVA86" s="126"/>
      <c r="QVB86" s="126"/>
      <c r="QVC86" s="126"/>
      <c r="QVD86" s="126"/>
      <c r="QVE86" s="126"/>
      <c r="QVF86" s="126"/>
      <c r="QVG86" s="126"/>
      <c r="QVH86" s="126"/>
      <c r="QVI86" s="126"/>
      <c r="QVJ86" s="126"/>
      <c r="QVK86" s="126"/>
      <c r="QVL86" s="126"/>
      <c r="QVM86" s="126"/>
      <c r="QVN86" s="126"/>
      <c r="QVO86" s="126"/>
      <c r="QVP86" s="126"/>
      <c r="QVQ86" s="126"/>
      <c r="QVR86" s="126"/>
      <c r="QVS86" s="126"/>
      <c r="QVT86" s="126"/>
      <c r="QVU86" s="126"/>
      <c r="QVV86" s="126"/>
      <c r="QVW86" s="126"/>
      <c r="QVX86" s="126"/>
      <c r="QVY86" s="126"/>
      <c r="QVZ86" s="126"/>
      <c r="QWA86" s="126"/>
      <c r="QWB86" s="126"/>
      <c r="QWC86" s="126"/>
      <c r="QWD86" s="126"/>
      <c r="QWE86" s="126"/>
      <c r="QWF86" s="126"/>
      <c r="QWG86" s="126"/>
      <c r="QWH86" s="126"/>
      <c r="QWI86" s="126"/>
      <c r="QWJ86" s="126"/>
      <c r="QWK86" s="126"/>
      <c r="QWL86" s="126"/>
      <c r="QWM86" s="126"/>
      <c r="QWN86" s="126"/>
      <c r="QWO86" s="126"/>
      <c r="QWP86" s="126"/>
      <c r="QWQ86" s="126"/>
      <c r="QWR86" s="126"/>
      <c r="QWS86" s="126"/>
      <c r="QWT86" s="126"/>
      <c r="QWU86" s="126"/>
      <c r="QWV86" s="126"/>
      <c r="QWW86" s="126"/>
      <c r="QWX86" s="126"/>
      <c r="QWY86" s="126"/>
      <c r="QWZ86" s="126"/>
      <c r="QXA86" s="126"/>
      <c r="QXB86" s="126"/>
      <c r="QXC86" s="126"/>
      <c r="QXD86" s="126"/>
      <c r="QXE86" s="126"/>
      <c r="QXF86" s="126"/>
      <c r="QXG86" s="126"/>
      <c r="QXH86" s="126"/>
      <c r="QXI86" s="126"/>
      <c r="QXJ86" s="126"/>
      <c r="QXK86" s="126"/>
      <c r="QXL86" s="126"/>
      <c r="QXM86" s="126"/>
      <c r="QXN86" s="126"/>
      <c r="QXO86" s="126"/>
      <c r="QXP86" s="126"/>
      <c r="QXQ86" s="126"/>
      <c r="QXR86" s="126"/>
      <c r="QXS86" s="126"/>
      <c r="QXT86" s="126"/>
      <c r="QXU86" s="126"/>
      <c r="QXV86" s="126"/>
      <c r="QXW86" s="126"/>
      <c r="QXX86" s="126"/>
      <c r="QXY86" s="126"/>
      <c r="QXZ86" s="126"/>
      <c r="QYA86" s="126"/>
      <c r="QYB86" s="126"/>
      <c r="QYC86" s="126"/>
      <c r="QYD86" s="126"/>
      <c r="QYE86" s="126"/>
      <c r="QYF86" s="126"/>
      <c r="QYG86" s="126"/>
      <c r="QYH86" s="126"/>
      <c r="QYI86" s="126"/>
      <c r="QYJ86" s="126"/>
      <c r="QYK86" s="126"/>
      <c r="QYL86" s="126"/>
      <c r="QYM86" s="126"/>
      <c r="QYN86" s="126"/>
      <c r="QYO86" s="126"/>
      <c r="QYP86" s="126"/>
      <c r="QYQ86" s="126"/>
      <c r="QYR86" s="126"/>
      <c r="QYS86" s="126"/>
      <c r="QYT86" s="126"/>
      <c r="QYU86" s="126"/>
      <c r="QYV86" s="126"/>
      <c r="QYW86" s="126"/>
      <c r="QYX86" s="126"/>
      <c r="QYY86" s="126"/>
      <c r="QYZ86" s="126"/>
      <c r="QZA86" s="126"/>
      <c r="QZB86" s="126"/>
      <c r="QZC86" s="126"/>
      <c r="QZD86" s="126"/>
      <c r="QZE86" s="126"/>
      <c r="QZF86" s="126"/>
      <c r="QZG86" s="126"/>
      <c r="QZH86" s="126"/>
      <c r="QZI86" s="126"/>
      <c r="QZJ86" s="126"/>
      <c r="QZK86" s="126"/>
      <c r="QZL86" s="126"/>
      <c r="QZM86" s="126"/>
      <c r="QZN86" s="126"/>
      <c r="QZO86" s="126"/>
      <c r="QZP86" s="126"/>
      <c r="QZQ86" s="126"/>
      <c r="QZR86" s="126"/>
      <c r="QZS86" s="126"/>
      <c r="QZT86" s="126"/>
      <c r="QZU86" s="126"/>
      <c r="QZV86" s="126"/>
      <c r="QZW86" s="126"/>
      <c r="QZX86" s="126"/>
      <c r="QZY86" s="126"/>
      <c r="QZZ86" s="126"/>
      <c r="RAA86" s="126"/>
      <c r="RAB86" s="126"/>
      <c r="RAC86" s="126"/>
      <c r="RAD86" s="126"/>
      <c r="RAE86" s="126"/>
      <c r="RAF86" s="126"/>
      <c r="RAG86" s="126"/>
      <c r="RAH86" s="126"/>
      <c r="RAI86" s="126"/>
      <c r="RAJ86" s="126"/>
      <c r="RAK86" s="126"/>
      <c r="RAL86" s="126"/>
      <c r="RAM86" s="126"/>
      <c r="RAN86" s="126"/>
      <c r="RAO86" s="126"/>
      <c r="RAP86" s="126"/>
      <c r="RAQ86" s="126"/>
      <c r="RAR86" s="126"/>
      <c r="RAS86" s="126"/>
      <c r="RAT86" s="126"/>
      <c r="RAU86" s="126"/>
      <c r="RAV86" s="126"/>
      <c r="RAW86" s="126"/>
      <c r="RAX86" s="126"/>
      <c r="RAY86" s="126"/>
      <c r="RAZ86" s="126"/>
      <c r="RBA86" s="126"/>
      <c r="RBB86" s="126"/>
      <c r="RBC86" s="126"/>
      <c r="RBD86" s="126"/>
      <c r="RBE86" s="126"/>
      <c r="RBF86" s="126"/>
      <c r="RBG86" s="126"/>
      <c r="RBH86" s="126"/>
      <c r="RBI86" s="126"/>
      <c r="RBJ86" s="126"/>
      <c r="RBK86" s="126"/>
      <c r="RBL86" s="126"/>
      <c r="RBM86" s="126"/>
      <c r="RBN86" s="126"/>
      <c r="RBO86" s="126"/>
      <c r="RBP86" s="126"/>
      <c r="RBQ86" s="126"/>
      <c r="RBR86" s="126"/>
      <c r="RBS86" s="126"/>
      <c r="RBT86" s="126"/>
      <c r="RBU86" s="126"/>
      <c r="RBV86" s="126"/>
      <c r="RBW86" s="126"/>
      <c r="RBX86" s="126"/>
      <c r="RBY86" s="126"/>
      <c r="RBZ86" s="126"/>
      <c r="RCA86" s="126"/>
      <c r="RCB86" s="126"/>
      <c r="RCC86" s="126"/>
      <c r="RCD86" s="126"/>
      <c r="RCE86" s="126"/>
      <c r="RCF86" s="126"/>
      <c r="RCG86" s="126"/>
      <c r="RCH86" s="126"/>
      <c r="RCI86" s="126"/>
      <c r="RCJ86" s="126"/>
      <c r="RCK86" s="126"/>
      <c r="RCL86" s="126"/>
      <c r="RCM86" s="126"/>
      <c r="RCN86" s="126"/>
      <c r="RCO86" s="126"/>
      <c r="RCP86" s="126"/>
      <c r="RCQ86" s="126"/>
      <c r="RCR86" s="126"/>
      <c r="RCS86" s="126"/>
      <c r="RCT86" s="126"/>
      <c r="RCU86" s="126"/>
      <c r="RCV86" s="126"/>
      <c r="RCW86" s="126"/>
      <c r="RCX86" s="126"/>
      <c r="RCY86" s="126"/>
      <c r="RCZ86" s="126"/>
      <c r="RDA86" s="126"/>
      <c r="RDB86" s="126"/>
      <c r="RDC86" s="126"/>
      <c r="RDD86" s="126"/>
      <c r="RDE86" s="126"/>
      <c r="RDF86" s="126"/>
      <c r="RDG86" s="126"/>
      <c r="RDH86" s="126"/>
      <c r="RDI86" s="126"/>
      <c r="RDJ86" s="126"/>
      <c r="RDK86" s="126"/>
      <c r="RDL86" s="126"/>
      <c r="RDM86" s="126"/>
      <c r="RDN86" s="126"/>
      <c r="RDO86" s="126"/>
      <c r="RDP86" s="126"/>
      <c r="RDQ86" s="126"/>
      <c r="RDR86" s="126"/>
      <c r="RDS86" s="126"/>
      <c r="RDT86" s="126"/>
      <c r="RDU86" s="126"/>
      <c r="RDV86" s="126"/>
      <c r="RDW86" s="126"/>
      <c r="RDX86" s="126"/>
      <c r="RDY86" s="126"/>
      <c r="RDZ86" s="126"/>
      <c r="REA86" s="126"/>
      <c r="REB86" s="126"/>
      <c r="REC86" s="126"/>
      <c r="RED86" s="126"/>
      <c r="REE86" s="126"/>
      <c r="REF86" s="126"/>
      <c r="REG86" s="126"/>
      <c r="REH86" s="126"/>
      <c r="REI86" s="126"/>
      <c r="REJ86" s="126"/>
      <c r="REK86" s="126"/>
      <c r="REL86" s="126"/>
      <c r="REM86" s="126"/>
      <c r="REN86" s="126"/>
      <c r="REO86" s="126"/>
      <c r="REP86" s="126"/>
      <c r="REQ86" s="126"/>
      <c r="RER86" s="126"/>
      <c r="RES86" s="126"/>
      <c r="RET86" s="126"/>
      <c r="REU86" s="126"/>
      <c r="REV86" s="126"/>
      <c r="REW86" s="126"/>
      <c r="REX86" s="126"/>
      <c r="REY86" s="126"/>
      <c r="REZ86" s="126"/>
      <c r="RFA86" s="126"/>
      <c r="RFB86" s="126"/>
      <c r="RFC86" s="126"/>
      <c r="RFD86" s="126"/>
      <c r="RFE86" s="126"/>
      <c r="RFF86" s="126"/>
      <c r="RFG86" s="126"/>
      <c r="RFH86" s="126"/>
      <c r="RFI86" s="126"/>
      <c r="RFJ86" s="126"/>
      <c r="RFK86" s="126"/>
      <c r="RFL86" s="126"/>
      <c r="RFM86" s="126"/>
      <c r="RFN86" s="126"/>
      <c r="RFO86" s="126"/>
      <c r="RFP86" s="126"/>
      <c r="RFQ86" s="126"/>
      <c r="RFR86" s="126"/>
      <c r="RFS86" s="126"/>
      <c r="RFT86" s="126"/>
      <c r="RFU86" s="126"/>
      <c r="RFV86" s="126"/>
      <c r="RFW86" s="126"/>
      <c r="RFX86" s="126"/>
      <c r="RFY86" s="126"/>
      <c r="RFZ86" s="126"/>
      <c r="RGA86" s="126"/>
      <c r="RGB86" s="126"/>
      <c r="RGC86" s="126"/>
      <c r="RGD86" s="126"/>
      <c r="RGE86" s="126"/>
      <c r="RGF86" s="126"/>
      <c r="RGG86" s="126"/>
      <c r="RGH86" s="126"/>
      <c r="RGI86" s="126"/>
      <c r="RGJ86" s="126"/>
      <c r="RGK86" s="126"/>
      <c r="RGL86" s="126"/>
      <c r="RGM86" s="126"/>
      <c r="RGN86" s="126"/>
      <c r="RGO86" s="126"/>
      <c r="RGP86" s="126"/>
      <c r="RGQ86" s="126"/>
      <c r="RGR86" s="126"/>
      <c r="RGS86" s="126"/>
      <c r="RGT86" s="126"/>
      <c r="RGU86" s="126"/>
      <c r="RGV86" s="126"/>
      <c r="RGW86" s="126"/>
      <c r="RGX86" s="126"/>
      <c r="RGY86" s="126"/>
      <c r="RGZ86" s="126"/>
      <c r="RHA86" s="126"/>
      <c r="RHB86" s="126"/>
      <c r="RHC86" s="126"/>
      <c r="RHD86" s="126"/>
      <c r="RHE86" s="126"/>
      <c r="RHF86" s="126"/>
      <c r="RHG86" s="126"/>
      <c r="RHH86" s="126"/>
      <c r="RHI86" s="126"/>
      <c r="RHJ86" s="126"/>
      <c r="RHK86" s="126"/>
      <c r="RHL86" s="126"/>
      <c r="RHM86" s="126"/>
      <c r="RHN86" s="126"/>
      <c r="RHO86" s="126"/>
      <c r="RHP86" s="126"/>
      <c r="RHQ86" s="126"/>
      <c r="RHR86" s="126"/>
      <c r="RHS86" s="126"/>
      <c r="RHT86" s="126"/>
      <c r="RHU86" s="126"/>
      <c r="RHV86" s="126"/>
      <c r="RHW86" s="126"/>
      <c r="RHX86" s="126"/>
      <c r="RHY86" s="126"/>
      <c r="RHZ86" s="126"/>
      <c r="RIA86" s="126"/>
      <c r="RIB86" s="126"/>
      <c r="RIC86" s="126"/>
      <c r="RID86" s="126"/>
      <c r="RIE86" s="126"/>
      <c r="RIF86" s="126"/>
      <c r="RIG86" s="126"/>
      <c r="RIH86" s="126"/>
      <c r="RII86" s="126"/>
      <c r="RIJ86" s="126"/>
      <c r="RIK86" s="126"/>
      <c r="RIL86" s="126"/>
      <c r="RIM86" s="126"/>
      <c r="RIN86" s="126"/>
      <c r="RIO86" s="126"/>
      <c r="RIP86" s="126"/>
      <c r="RIQ86" s="126"/>
      <c r="RIR86" s="126"/>
      <c r="RIS86" s="126"/>
      <c r="RIT86" s="126"/>
      <c r="RIU86" s="126"/>
      <c r="RIV86" s="126"/>
      <c r="RIW86" s="126"/>
      <c r="RIX86" s="126"/>
      <c r="RIY86" s="126"/>
      <c r="RIZ86" s="126"/>
      <c r="RJA86" s="126"/>
      <c r="RJB86" s="126"/>
      <c r="RJC86" s="126"/>
      <c r="RJD86" s="126"/>
      <c r="RJE86" s="126"/>
      <c r="RJF86" s="126"/>
      <c r="RJG86" s="126"/>
      <c r="RJH86" s="126"/>
      <c r="RJI86" s="126"/>
      <c r="RJJ86" s="126"/>
      <c r="RJK86" s="126"/>
      <c r="RJL86" s="126"/>
      <c r="RJM86" s="126"/>
      <c r="RJN86" s="126"/>
      <c r="RJO86" s="126"/>
      <c r="RJP86" s="126"/>
      <c r="RJQ86" s="126"/>
      <c r="RJR86" s="126"/>
      <c r="RJS86" s="126"/>
      <c r="RJT86" s="126"/>
      <c r="RJU86" s="126"/>
      <c r="RJV86" s="126"/>
      <c r="RJW86" s="126"/>
      <c r="RJX86" s="126"/>
      <c r="RJY86" s="126"/>
      <c r="RJZ86" s="126"/>
      <c r="RKA86" s="126"/>
      <c r="RKB86" s="126"/>
      <c r="RKC86" s="126"/>
      <c r="RKD86" s="126"/>
      <c r="RKE86" s="126"/>
      <c r="RKF86" s="126"/>
      <c r="RKG86" s="126"/>
      <c r="RKH86" s="126"/>
      <c r="RKI86" s="126"/>
      <c r="RKJ86" s="126"/>
      <c r="RKK86" s="126"/>
      <c r="RKL86" s="126"/>
      <c r="RKM86" s="126"/>
      <c r="RKN86" s="126"/>
      <c r="RKO86" s="126"/>
      <c r="RKP86" s="126"/>
      <c r="RKQ86" s="126"/>
      <c r="RKR86" s="126"/>
      <c r="RKS86" s="126"/>
      <c r="RKT86" s="126"/>
      <c r="RKU86" s="126"/>
      <c r="RKV86" s="126"/>
      <c r="RKW86" s="126"/>
      <c r="RKX86" s="126"/>
      <c r="RKY86" s="126"/>
      <c r="RKZ86" s="126"/>
      <c r="RLA86" s="126"/>
      <c r="RLB86" s="126"/>
      <c r="RLC86" s="126"/>
      <c r="RLD86" s="126"/>
      <c r="RLE86" s="126"/>
      <c r="RLF86" s="126"/>
      <c r="RLG86" s="126"/>
      <c r="RLH86" s="126"/>
      <c r="RLI86" s="126"/>
      <c r="RLJ86" s="126"/>
      <c r="RLK86" s="126"/>
      <c r="RLL86" s="126"/>
      <c r="RLM86" s="126"/>
      <c r="RLN86" s="126"/>
      <c r="RLO86" s="126"/>
      <c r="RLP86" s="126"/>
      <c r="RLQ86" s="126"/>
      <c r="RLR86" s="126"/>
      <c r="RLS86" s="126"/>
      <c r="RLT86" s="126"/>
      <c r="RLU86" s="126"/>
      <c r="RLV86" s="126"/>
      <c r="RLW86" s="126"/>
      <c r="RLX86" s="126"/>
      <c r="RLY86" s="126"/>
      <c r="RLZ86" s="126"/>
      <c r="RMA86" s="126"/>
      <c r="RMB86" s="126"/>
      <c r="RMC86" s="126"/>
      <c r="RMD86" s="126"/>
      <c r="RME86" s="126"/>
      <c r="RMF86" s="126"/>
      <c r="RMG86" s="126"/>
      <c r="RMH86" s="126"/>
      <c r="RMI86" s="126"/>
      <c r="RMJ86" s="126"/>
      <c r="RMK86" s="126"/>
      <c r="RML86" s="126"/>
      <c r="RMM86" s="126"/>
      <c r="RMN86" s="126"/>
      <c r="RMO86" s="126"/>
      <c r="RMP86" s="126"/>
      <c r="RMQ86" s="126"/>
      <c r="RMR86" s="126"/>
      <c r="RMS86" s="126"/>
      <c r="RMT86" s="126"/>
      <c r="RMU86" s="126"/>
      <c r="RMV86" s="126"/>
      <c r="RMW86" s="126"/>
      <c r="RMX86" s="126"/>
      <c r="RMY86" s="126"/>
      <c r="RMZ86" s="126"/>
      <c r="RNA86" s="126"/>
      <c r="RNB86" s="126"/>
      <c r="RNC86" s="126"/>
      <c r="RND86" s="126"/>
      <c r="RNE86" s="126"/>
      <c r="RNF86" s="126"/>
      <c r="RNG86" s="126"/>
      <c r="RNH86" s="126"/>
      <c r="RNI86" s="126"/>
      <c r="RNJ86" s="126"/>
      <c r="RNK86" s="126"/>
      <c r="RNL86" s="126"/>
      <c r="RNM86" s="126"/>
      <c r="RNN86" s="126"/>
      <c r="RNO86" s="126"/>
      <c r="RNP86" s="126"/>
      <c r="RNQ86" s="126"/>
      <c r="RNR86" s="126"/>
      <c r="RNS86" s="126"/>
      <c r="RNT86" s="126"/>
      <c r="RNU86" s="126"/>
      <c r="RNV86" s="126"/>
      <c r="RNW86" s="126"/>
      <c r="RNX86" s="126"/>
      <c r="RNY86" s="126"/>
      <c r="RNZ86" s="126"/>
      <c r="ROA86" s="126"/>
      <c r="ROB86" s="126"/>
      <c r="ROC86" s="126"/>
      <c r="ROD86" s="126"/>
      <c r="ROE86" s="126"/>
      <c r="ROF86" s="126"/>
      <c r="ROG86" s="126"/>
      <c r="ROH86" s="126"/>
      <c r="ROI86" s="126"/>
      <c r="ROJ86" s="126"/>
      <c r="ROK86" s="126"/>
      <c r="ROL86" s="126"/>
      <c r="ROM86" s="126"/>
      <c r="RON86" s="126"/>
      <c r="ROO86" s="126"/>
      <c r="ROP86" s="126"/>
      <c r="ROQ86" s="126"/>
      <c r="ROR86" s="126"/>
      <c r="ROS86" s="126"/>
      <c r="ROT86" s="126"/>
      <c r="ROU86" s="126"/>
      <c r="ROV86" s="126"/>
      <c r="ROW86" s="126"/>
      <c r="ROX86" s="126"/>
      <c r="ROY86" s="126"/>
      <c r="ROZ86" s="126"/>
      <c r="RPA86" s="126"/>
      <c r="RPB86" s="126"/>
      <c r="RPC86" s="126"/>
      <c r="RPD86" s="126"/>
      <c r="RPE86" s="126"/>
      <c r="RPF86" s="126"/>
      <c r="RPG86" s="126"/>
      <c r="RPH86" s="126"/>
      <c r="RPI86" s="126"/>
      <c r="RPJ86" s="126"/>
      <c r="RPK86" s="126"/>
      <c r="RPL86" s="126"/>
      <c r="RPM86" s="126"/>
      <c r="RPN86" s="126"/>
      <c r="RPO86" s="126"/>
      <c r="RPP86" s="126"/>
      <c r="RPQ86" s="126"/>
      <c r="RPR86" s="126"/>
      <c r="RPS86" s="126"/>
      <c r="RPT86" s="126"/>
      <c r="RPU86" s="126"/>
      <c r="RPV86" s="126"/>
      <c r="RPW86" s="126"/>
      <c r="RPX86" s="126"/>
      <c r="RPY86" s="126"/>
      <c r="RPZ86" s="126"/>
      <c r="RQA86" s="126"/>
      <c r="RQB86" s="126"/>
      <c r="RQC86" s="126"/>
      <c r="RQD86" s="126"/>
      <c r="RQE86" s="126"/>
      <c r="RQF86" s="126"/>
      <c r="RQG86" s="126"/>
      <c r="RQH86" s="126"/>
      <c r="RQI86" s="126"/>
      <c r="RQJ86" s="126"/>
      <c r="RQK86" s="126"/>
      <c r="RQL86" s="126"/>
      <c r="RQM86" s="126"/>
      <c r="RQN86" s="126"/>
      <c r="RQO86" s="126"/>
      <c r="RQP86" s="126"/>
      <c r="RQQ86" s="126"/>
      <c r="RQR86" s="126"/>
      <c r="RQS86" s="126"/>
      <c r="RQT86" s="126"/>
      <c r="RQU86" s="126"/>
      <c r="RQV86" s="126"/>
      <c r="RQW86" s="126"/>
      <c r="RQX86" s="126"/>
      <c r="RQY86" s="126"/>
      <c r="RQZ86" s="126"/>
      <c r="RRA86" s="126"/>
      <c r="RRB86" s="126"/>
      <c r="RRC86" s="126"/>
      <c r="RRD86" s="126"/>
      <c r="RRE86" s="126"/>
      <c r="RRF86" s="126"/>
      <c r="RRG86" s="126"/>
      <c r="RRH86" s="126"/>
      <c r="RRI86" s="126"/>
      <c r="RRJ86" s="126"/>
      <c r="RRK86" s="126"/>
      <c r="RRL86" s="126"/>
      <c r="RRM86" s="126"/>
      <c r="RRN86" s="126"/>
      <c r="RRO86" s="126"/>
      <c r="RRP86" s="126"/>
      <c r="RRQ86" s="126"/>
      <c r="RRR86" s="126"/>
      <c r="RRS86" s="126"/>
      <c r="RRT86" s="126"/>
      <c r="RRU86" s="126"/>
      <c r="RRV86" s="126"/>
      <c r="RRW86" s="126"/>
      <c r="RRX86" s="126"/>
      <c r="RRY86" s="126"/>
      <c r="RRZ86" s="126"/>
      <c r="RSA86" s="126"/>
      <c r="RSB86" s="126"/>
      <c r="RSC86" s="126"/>
      <c r="RSD86" s="126"/>
      <c r="RSE86" s="126"/>
      <c r="RSF86" s="126"/>
      <c r="RSG86" s="126"/>
      <c r="RSH86" s="126"/>
      <c r="RSI86" s="126"/>
      <c r="RSJ86" s="126"/>
      <c r="RSK86" s="126"/>
      <c r="RSL86" s="126"/>
      <c r="RSM86" s="126"/>
      <c r="RSN86" s="126"/>
      <c r="RSO86" s="126"/>
      <c r="RSP86" s="126"/>
      <c r="RSQ86" s="126"/>
      <c r="RSR86" s="126"/>
      <c r="RSS86" s="126"/>
      <c r="RST86" s="126"/>
      <c r="RSU86" s="126"/>
      <c r="RSV86" s="126"/>
      <c r="RSW86" s="126"/>
      <c r="RSX86" s="126"/>
      <c r="RSY86" s="126"/>
      <c r="RSZ86" s="126"/>
      <c r="RTA86" s="126"/>
      <c r="RTB86" s="126"/>
      <c r="RTC86" s="126"/>
      <c r="RTD86" s="126"/>
      <c r="RTE86" s="126"/>
      <c r="RTF86" s="126"/>
      <c r="RTG86" s="126"/>
      <c r="RTH86" s="126"/>
      <c r="RTI86" s="126"/>
      <c r="RTJ86" s="126"/>
      <c r="RTK86" s="126"/>
      <c r="RTL86" s="126"/>
      <c r="RTM86" s="126"/>
      <c r="RTN86" s="126"/>
      <c r="RTO86" s="126"/>
      <c r="RTP86" s="126"/>
      <c r="RTQ86" s="126"/>
      <c r="RTR86" s="126"/>
      <c r="RTS86" s="126"/>
      <c r="RTT86" s="126"/>
      <c r="RTU86" s="126"/>
      <c r="RTV86" s="126"/>
      <c r="RTW86" s="126"/>
      <c r="RTX86" s="126"/>
      <c r="RTY86" s="126"/>
      <c r="RTZ86" s="126"/>
      <c r="RUA86" s="126"/>
      <c r="RUB86" s="126"/>
      <c r="RUC86" s="126"/>
      <c r="RUD86" s="126"/>
      <c r="RUE86" s="126"/>
      <c r="RUF86" s="126"/>
      <c r="RUG86" s="126"/>
      <c r="RUH86" s="126"/>
      <c r="RUI86" s="126"/>
      <c r="RUJ86" s="126"/>
      <c r="RUK86" s="126"/>
      <c r="RUL86" s="126"/>
      <c r="RUM86" s="126"/>
      <c r="RUN86" s="126"/>
      <c r="RUO86" s="126"/>
      <c r="RUP86" s="126"/>
      <c r="RUQ86" s="126"/>
      <c r="RUR86" s="126"/>
      <c r="RUS86" s="126"/>
      <c r="RUT86" s="126"/>
      <c r="RUU86" s="126"/>
      <c r="RUV86" s="126"/>
      <c r="RUW86" s="126"/>
      <c r="RUX86" s="126"/>
      <c r="RUY86" s="126"/>
      <c r="RUZ86" s="126"/>
      <c r="RVA86" s="126"/>
      <c r="RVB86" s="126"/>
      <c r="RVC86" s="126"/>
      <c r="RVD86" s="126"/>
      <c r="RVE86" s="126"/>
      <c r="RVF86" s="126"/>
      <c r="RVG86" s="126"/>
      <c r="RVH86" s="126"/>
      <c r="RVI86" s="126"/>
      <c r="RVJ86" s="126"/>
      <c r="RVK86" s="126"/>
      <c r="RVL86" s="126"/>
      <c r="RVM86" s="126"/>
      <c r="RVN86" s="126"/>
      <c r="RVO86" s="126"/>
      <c r="RVP86" s="126"/>
      <c r="RVQ86" s="126"/>
      <c r="RVR86" s="126"/>
      <c r="RVS86" s="126"/>
      <c r="RVT86" s="126"/>
      <c r="RVU86" s="126"/>
      <c r="RVV86" s="126"/>
      <c r="RVW86" s="126"/>
      <c r="RVX86" s="126"/>
      <c r="RVY86" s="126"/>
      <c r="RVZ86" s="126"/>
      <c r="RWA86" s="126"/>
      <c r="RWB86" s="126"/>
      <c r="RWC86" s="126"/>
      <c r="RWD86" s="126"/>
      <c r="RWE86" s="126"/>
      <c r="RWF86" s="126"/>
      <c r="RWG86" s="126"/>
      <c r="RWH86" s="126"/>
      <c r="RWI86" s="126"/>
      <c r="RWJ86" s="126"/>
      <c r="RWK86" s="126"/>
      <c r="RWL86" s="126"/>
      <c r="RWM86" s="126"/>
      <c r="RWN86" s="126"/>
      <c r="RWO86" s="126"/>
      <c r="RWP86" s="126"/>
      <c r="RWQ86" s="126"/>
      <c r="RWR86" s="126"/>
      <c r="RWS86" s="126"/>
      <c r="RWT86" s="126"/>
      <c r="RWU86" s="126"/>
      <c r="RWV86" s="126"/>
      <c r="RWW86" s="126"/>
      <c r="RWX86" s="126"/>
      <c r="RWY86" s="126"/>
      <c r="RWZ86" s="126"/>
      <c r="RXA86" s="126"/>
      <c r="RXB86" s="126"/>
      <c r="RXC86" s="126"/>
      <c r="RXD86" s="126"/>
      <c r="RXE86" s="126"/>
      <c r="RXF86" s="126"/>
      <c r="RXG86" s="126"/>
      <c r="RXH86" s="126"/>
      <c r="RXI86" s="126"/>
      <c r="RXJ86" s="126"/>
      <c r="RXK86" s="126"/>
      <c r="RXL86" s="126"/>
      <c r="RXM86" s="126"/>
      <c r="RXN86" s="126"/>
      <c r="RXO86" s="126"/>
      <c r="RXP86" s="126"/>
      <c r="RXQ86" s="126"/>
      <c r="RXR86" s="126"/>
      <c r="RXS86" s="126"/>
      <c r="RXT86" s="126"/>
      <c r="RXU86" s="126"/>
      <c r="RXV86" s="126"/>
      <c r="RXW86" s="126"/>
      <c r="RXX86" s="126"/>
      <c r="RXY86" s="126"/>
      <c r="RXZ86" s="126"/>
      <c r="RYA86" s="126"/>
      <c r="RYB86" s="126"/>
      <c r="RYC86" s="126"/>
      <c r="RYD86" s="126"/>
      <c r="RYE86" s="126"/>
      <c r="RYF86" s="126"/>
      <c r="RYG86" s="126"/>
      <c r="RYH86" s="126"/>
      <c r="RYI86" s="126"/>
      <c r="RYJ86" s="126"/>
      <c r="RYK86" s="126"/>
      <c r="RYL86" s="126"/>
      <c r="RYM86" s="126"/>
      <c r="RYN86" s="126"/>
      <c r="RYO86" s="126"/>
      <c r="RYP86" s="126"/>
      <c r="RYQ86" s="126"/>
      <c r="RYR86" s="126"/>
      <c r="RYS86" s="126"/>
      <c r="RYT86" s="126"/>
      <c r="RYU86" s="126"/>
      <c r="RYV86" s="126"/>
      <c r="RYW86" s="126"/>
      <c r="RYX86" s="126"/>
      <c r="RYY86" s="126"/>
      <c r="RYZ86" s="126"/>
      <c r="RZA86" s="126"/>
      <c r="RZB86" s="126"/>
      <c r="RZC86" s="126"/>
      <c r="RZD86" s="126"/>
      <c r="RZE86" s="126"/>
      <c r="RZF86" s="126"/>
      <c r="RZG86" s="126"/>
      <c r="RZH86" s="126"/>
      <c r="RZI86" s="126"/>
      <c r="RZJ86" s="126"/>
      <c r="RZK86" s="126"/>
      <c r="RZL86" s="126"/>
      <c r="RZM86" s="126"/>
      <c r="RZN86" s="126"/>
      <c r="RZO86" s="126"/>
      <c r="RZP86" s="126"/>
      <c r="RZQ86" s="126"/>
      <c r="RZR86" s="126"/>
      <c r="RZS86" s="126"/>
      <c r="RZT86" s="126"/>
      <c r="RZU86" s="126"/>
      <c r="RZV86" s="126"/>
      <c r="RZW86" s="126"/>
      <c r="RZX86" s="126"/>
      <c r="RZY86" s="126"/>
      <c r="RZZ86" s="126"/>
      <c r="SAA86" s="126"/>
      <c r="SAB86" s="126"/>
      <c r="SAC86" s="126"/>
      <c r="SAD86" s="126"/>
      <c r="SAE86" s="126"/>
      <c r="SAF86" s="126"/>
      <c r="SAG86" s="126"/>
      <c r="SAH86" s="126"/>
      <c r="SAI86" s="126"/>
      <c r="SAJ86" s="126"/>
      <c r="SAK86" s="126"/>
      <c r="SAL86" s="126"/>
      <c r="SAM86" s="126"/>
      <c r="SAN86" s="126"/>
      <c r="SAO86" s="126"/>
      <c r="SAP86" s="126"/>
      <c r="SAQ86" s="126"/>
      <c r="SAR86" s="126"/>
      <c r="SAS86" s="126"/>
      <c r="SAT86" s="126"/>
      <c r="SAU86" s="126"/>
      <c r="SAV86" s="126"/>
      <c r="SAW86" s="126"/>
      <c r="SAX86" s="126"/>
      <c r="SAY86" s="126"/>
      <c r="SAZ86" s="126"/>
      <c r="SBA86" s="126"/>
      <c r="SBB86" s="126"/>
      <c r="SBC86" s="126"/>
      <c r="SBD86" s="126"/>
      <c r="SBE86" s="126"/>
      <c r="SBF86" s="126"/>
      <c r="SBG86" s="126"/>
      <c r="SBH86" s="126"/>
      <c r="SBI86" s="126"/>
      <c r="SBJ86" s="126"/>
      <c r="SBK86" s="126"/>
      <c r="SBL86" s="126"/>
      <c r="SBM86" s="126"/>
      <c r="SBN86" s="126"/>
      <c r="SBO86" s="126"/>
      <c r="SBP86" s="126"/>
      <c r="SBQ86" s="126"/>
      <c r="SBR86" s="126"/>
      <c r="SBS86" s="126"/>
      <c r="SBT86" s="126"/>
      <c r="SBU86" s="126"/>
      <c r="SBV86" s="126"/>
      <c r="SBW86" s="126"/>
      <c r="SBX86" s="126"/>
      <c r="SBY86" s="126"/>
      <c r="SBZ86" s="126"/>
      <c r="SCA86" s="126"/>
      <c r="SCB86" s="126"/>
      <c r="SCC86" s="126"/>
      <c r="SCD86" s="126"/>
      <c r="SCE86" s="126"/>
      <c r="SCF86" s="126"/>
      <c r="SCG86" s="126"/>
      <c r="SCH86" s="126"/>
      <c r="SCI86" s="126"/>
      <c r="SCJ86" s="126"/>
      <c r="SCK86" s="126"/>
      <c r="SCL86" s="126"/>
      <c r="SCM86" s="126"/>
      <c r="SCN86" s="126"/>
      <c r="SCO86" s="126"/>
      <c r="SCP86" s="126"/>
      <c r="SCQ86" s="126"/>
      <c r="SCR86" s="126"/>
      <c r="SCS86" s="126"/>
      <c r="SCT86" s="126"/>
      <c r="SCU86" s="126"/>
      <c r="SCV86" s="126"/>
      <c r="SCW86" s="126"/>
      <c r="SCX86" s="126"/>
      <c r="SCY86" s="126"/>
      <c r="SCZ86" s="126"/>
      <c r="SDA86" s="126"/>
      <c r="SDB86" s="126"/>
      <c r="SDC86" s="126"/>
      <c r="SDD86" s="126"/>
      <c r="SDE86" s="126"/>
      <c r="SDF86" s="126"/>
      <c r="SDG86" s="126"/>
      <c r="SDH86" s="126"/>
      <c r="SDI86" s="126"/>
      <c r="SDJ86" s="126"/>
      <c r="SDK86" s="126"/>
      <c r="SDL86" s="126"/>
      <c r="SDM86" s="126"/>
      <c r="SDN86" s="126"/>
      <c r="SDO86" s="126"/>
      <c r="SDP86" s="126"/>
      <c r="SDQ86" s="126"/>
      <c r="SDR86" s="126"/>
      <c r="SDS86" s="126"/>
      <c r="SDT86" s="126"/>
      <c r="SDU86" s="126"/>
      <c r="SDV86" s="126"/>
      <c r="SDW86" s="126"/>
      <c r="SDX86" s="126"/>
      <c r="SDY86" s="126"/>
      <c r="SDZ86" s="126"/>
      <c r="SEA86" s="126"/>
      <c r="SEB86" s="126"/>
      <c r="SEC86" s="126"/>
      <c r="SED86" s="126"/>
      <c r="SEE86" s="126"/>
      <c r="SEF86" s="126"/>
      <c r="SEG86" s="126"/>
      <c r="SEH86" s="126"/>
      <c r="SEI86" s="126"/>
      <c r="SEJ86" s="126"/>
      <c r="SEK86" s="126"/>
      <c r="SEL86" s="126"/>
      <c r="SEM86" s="126"/>
      <c r="SEN86" s="126"/>
      <c r="SEO86" s="126"/>
      <c r="SEP86" s="126"/>
      <c r="SEQ86" s="126"/>
      <c r="SER86" s="126"/>
      <c r="SES86" s="126"/>
      <c r="SET86" s="126"/>
      <c r="SEU86" s="126"/>
      <c r="SEV86" s="126"/>
      <c r="SEW86" s="126"/>
      <c r="SEX86" s="126"/>
      <c r="SEY86" s="126"/>
      <c r="SEZ86" s="126"/>
      <c r="SFA86" s="126"/>
      <c r="SFB86" s="126"/>
      <c r="SFC86" s="126"/>
      <c r="SFD86" s="126"/>
      <c r="SFE86" s="126"/>
      <c r="SFF86" s="126"/>
      <c r="SFG86" s="126"/>
      <c r="SFH86" s="126"/>
      <c r="SFI86" s="126"/>
      <c r="SFJ86" s="126"/>
      <c r="SFK86" s="126"/>
      <c r="SFL86" s="126"/>
      <c r="SFM86" s="126"/>
      <c r="SFN86" s="126"/>
      <c r="SFO86" s="126"/>
      <c r="SFP86" s="126"/>
      <c r="SFQ86" s="126"/>
      <c r="SFR86" s="126"/>
      <c r="SFS86" s="126"/>
      <c r="SFT86" s="126"/>
      <c r="SFU86" s="126"/>
      <c r="SFV86" s="126"/>
      <c r="SFW86" s="126"/>
      <c r="SFX86" s="126"/>
      <c r="SFY86" s="126"/>
      <c r="SFZ86" s="126"/>
      <c r="SGA86" s="126"/>
      <c r="SGB86" s="126"/>
      <c r="SGC86" s="126"/>
      <c r="SGD86" s="126"/>
      <c r="SGE86" s="126"/>
      <c r="SGF86" s="126"/>
      <c r="SGG86" s="126"/>
      <c r="SGH86" s="126"/>
      <c r="SGI86" s="126"/>
      <c r="SGJ86" s="126"/>
      <c r="SGK86" s="126"/>
      <c r="SGL86" s="126"/>
      <c r="SGM86" s="126"/>
      <c r="SGN86" s="126"/>
      <c r="SGO86" s="126"/>
      <c r="SGP86" s="126"/>
      <c r="SGQ86" s="126"/>
      <c r="SGR86" s="126"/>
      <c r="SGS86" s="126"/>
      <c r="SGT86" s="126"/>
      <c r="SGU86" s="126"/>
      <c r="SGV86" s="126"/>
      <c r="SGW86" s="126"/>
      <c r="SGX86" s="126"/>
      <c r="SGY86" s="126"/>
      <c r="SGZ86" s="126"/>
      <c r="SHA86" s="126"/>
      <c r="SHB86" s="126"/>
      <c r="SHC86" s="126"/>
      <c r="SHD86" s="126"/>
      <c r="SHE86" s="126"/>
      <c r="SHF86" s="126"/>
      <c r="SHG86" s="126"/>
      <c r="SHH86" s="126"/>
      <c r="SHI86" s="126"/>
      <c r="SHJ86" s="126"/>
      <c r="SHK86" s="126"/>
      <c r="SHL86" s="126"/>
      <c r="SHM86" s="126"/>
      <c r="SHN86" s="126"/>
      <c r="SHO86" s="126"/>
      <c r="SHP86" s="126"/>
      <c r="SHQ86" s="126"/>
      <c r="SHR86" s="126"/>
      <c r="SHS86" s="126"/>
      <c r="SHT86" s="126"/>
      <c r="SHU86" s="126"/>
      <c r="SHV86" s="126"/>
      <c r="SHW86" s="126"/>
      <c r="SHX86" s="126"/>
      <c r="SHY86" s="126"/>
      <c r="SHZ86" s="126"/>
      <c r="SIA86" s="126"/>
      <c r="SIB86" s="126"/>
      <c r="SIC86" s="126"/>
      <c r="SID86" s="126"/>
      <c r="SIE86" s="126"/>
      <c r="SIF86" s="126"/>
      <c r="SIG86" s="126"/>
      <c r="SIH86" s="126"/>
      <c r="SII86" s="126"/>
      <c r="SIJ86" s="126"/>
      <c r="SIK86" s="126"/>
      <c r="SIL86" s="126"/>
      <c r="SIM86" s="126"/>
      <c r="SIN86" s="126"/>
      <c r="SIO86" s="126"/>
      <c r="SIP86" s="126"/>
      <c r="SIQ86" s="126"/>
      <c r="SIR86" s="126"/>
      <c r="SIS86" s="126"/>
      <c r="SIT86" s="126"/>
      <c r="SIU86" s="126"/>
      <c r="SIV86" s="126"/>
      <c r="SIW86" s="126"/>
      <c r="SIX86" s="126"/>
      <c r="SIY86" s="126"/>
      <c r="SIZ86" s="126"/>
      <c r="SJA86" s="126"/>
      <c r="SJB86" s="126"/>
      <c r="SJC86" s="126"/>
      <c r="SJD86" s="126"/>
      <c r="SJE86" s="126"/>
      <c r="SJF86" s="126"/>
      <c r="SJG86" s="126"/>
      <c r="SJH86" s="126"/>
      <c r="SJI86" s="126"/>
      <c r="SJJ86" s="126"/>
      <c r="SJK86" s="126"/>
      <c r="SJL86" s="126"/>
      <c r="SJM86" s="126"/>
      <c r="SJN86" s="126"/>
      <c r="SJO86" s="126"/>
      <c r="SJP86" s="126"/>
      <c r="SJQ86" s="126"/>
      <c r="SJR86" s="126"/>
      <c r="SJS86" s="126"/>
      <c r="SJT86" s="126"/>
      <c r="SJU86" s="126"/>
      <c r="SJV86" s="126"/>
      <c r="SJW86" s="126"/>
      <c r="SJX86" s="126"/>
      <c r="SJY86" s="126"/>
      <c r="SJZ86" s="126"/>
      <c r="SKA86" s="126"/>
      <c r="SKB86" s="126"/>
      <c r="SKC86" s="126"/>
      <c r="SKD86" s="126"/>
      <c r="SKE86" s="126"/>
      <c r="SKF86" s="126"/>
      <c r="SKG86" s="126"/>
      <c r="SKH86" s="126"/>
      <c r="SKI86" s="126"/>
      <c r="SKJ86" s="126"/>
      <c r="SKK86" s="126"/>
      <c r="SKL86" s="126"/>
      <c r="SKM86" s="126"/>
      <c r="SKN86" s="126"/>
      <c r="SKO86" s="126"/>
      <c r="SKP86" s="126"/>
      <c r="SKQ86" s="126"/>
      <c r="SKR86" s="126"/>
      <c r="SKS86" s="126"/>
      <c r="SKT86" s="126"/>
      <c r="SKU86" s="126"/>
      <c r="SKV86" s="126"/>
      <c r="SKW86" s="126"/>
      <c r="SKX86" s="126"/>
      <c r="SKY86" s="126"/>
      <c r="SKZ86" s="126"/>
      <c r="SLA86" s="126"/>
      <c r="SLB86" s="126"/>
      <c r="SLC86" s="126"/>
      <c r="SLD86" s="126"/>
      <c r="SLE86" s="126"/>
      <c r="SLF86" s="126"/>
      <c r="SLG86" s="126"/>
      <c r="SLH86" s="126"/>
      <c r="SLI86" s="126"/>
      <c r="SLJ86" s="126"/>
      <c r="SLK86" s="126"/>
      <c r="SLL86" s="126"/>
      <c r="SLM86" s="126"/>
      <c r="SLN86" s="126"/>
      <c r="SLO86" s="126"/>
      <c r="SLP86" s="126"/>
      <c r="SLQ86" s="126"/>
      <c r="SLR86" s="126"/>
      <c r="SLS86" s="126"/>
      <c r="SLT86" s="126"/>
      <c r="SLU86" s="126"/>
      <c r="SLV86" s="126"/>
      <c r="SLW86" s="126"/>
      <c r="SLX86" s="126"/>
      <c r="SLY86" s="126"/>
      <c r="SLZ86" s="126"/>
      <c r="SMA86" s="126"/>
      <c r="SMB86" s="126"/>
      <c r="SMC86" s="126"/>
      <c r="SMD86" s="126"/>
      <c r="SME86" s="126"/>
      <c r="SMF86" s="126"/>
      <c r="SMG86" s="126"/>
      <c r="SMH86" s="126"/>
      <c r="SMI86" s="126"/>
      <c r="SMJ86" s="126"/>
      <c r="SMK86" s="126"/>
      <c r="SML86" s="126"/>
      <c r="SMM86" s="126"/>
      <c r="SMN86" s="126"/>
      <c r="SMO86" s="126"/>
      <c r="SMP86" s="126"/>
      <c r="SMQ86" s="126"/>
      <c r="SMR86" s="126"/>
      <c r="SMS86" s="126"/>
      <c r="SMT86" s="126"/>
      <c r="SMU86" s="126"/>
      <c r="SMV86" s="126"/>
      <c r="SMW86" s="126"/>
      <c r="SMX86" s="126"/>
      <c r="SMY86" s="126"/>
      <c r="SMZ86" s="126"/>
      <c r="SNA86" s="126"/>
      <c r="SNB86" s="126"/>
      <c r="SNC86" s="126"/>
      <c r="SND86" s="126"/>
      <c r="SNE86" s="126"/>
      <c r="SNF86" s="126"/>
      <c r="SNG86" s="126"/>
      <c r="SNH86" s="126"/>
      <c r="SNI86" s="126"/>
      <c r="SNJ86" s="126"/>
      <c r="SNK86" s="126"/>
      <c r="SNL86" s="126"/>
      <c r="SNM86" s="126"/>
      <c r="SNN86" s="126"/>
      <c r="SNO86" s="126"/>
      <c r="SNP86" s="126"/>
      <c r="SNQ86" s="126"/>
      <c r="SNR86" s="126"/>
      <c r="SNS86" s="126"/>
      <c r="SNT86" s="126"/>
      <c r="SNU86" s="126"/>
      <c r="SNV86" s="126"/>
      <c r="SNW86" s="126"/>
      <c r="SNX86" s="126"/>
      <c r="SNY86" s="126"/>
      <c r="SNZ86" s="126"/>
      <c r="SOA86" s="126"/>
      <c r="SOB86" s="126"/>
      <c r="SOC86" s="126"/>
      <c r="SOD86" s="126"/>
      <c r="SOE86" s="126"/>
      <c r="SOF86" s="126"/>
      <c r="SOG86" s="126"/>
      <c r="SOH86" s="126"/>
      <c r="SOI86" s="126"/>
      <c r="SOJ86" s="126"/>
      <c r="SOK86" s="126"/>
      <c r="SOL86" s="126"/>
      <c r="SOM86" s="126"/>
      <c r="SON86" s="126"/>
      <c r="SOO86" s="126"/>
      <c r="SOP86" s="126"/>
      <c r="SOQ86" s="126"/>
      <c r="SOR86" s="126"/>
      <c r="SOS86" s="126"/>
      <c r="SOT86" s="126"/>
      <c r="SOU86" s="126"/>
      <c r="SOV86" s="126"/>
      <c r="SOW86" s="126"/>
      <c r="SOX86" s="126"/>
      <c r="SOY86" s="126"/>
      <c r="SOZ86" s="126"/>
      <c r="SPA86" s="126"/>
      <c r="SPB86" s="126"/>
      <c r="SPC86" s="126"/>
      <c r="SPD86" s="126"/>
      <c r="SPE86" s="126"/>
      <c r="SPF86" s="126"/>
      <c r="SPG86" s="126"/>
      <c r="SPH86" s="126"/>
      <c r="SPI86" s="126"/>
      <c r="SPJ86" s="126"/>
      <c r="SPK86" s="126"/>
      <c r="SPL86" s="126"/>
      <c r="SPM86" s="126"/>
      <c r="SPN86" s="126"/>
      <c r="SPO86" s="126"/>
      <c r="SPP86" s="126"/>
      <c r="SPQ86" s="126"/>
      <c r="SPR86" s="126"/>
      <c r="SPS86" s="126"/>
      <c r="SPT86" s="126"/>
      <c r="SPU86" s="126"/>
      <c r="SPV86" s="126"/>
      <c r="SPW86" s="126"/>
      <c r="SPX86" s="126"/>
      <c r="SPY86" s="126"/>
      <c r="SPZ86" s="126"/>
      <c r="SQA86" s="126"/>
      <c r="SQB86" s="126"/>
      <c r="SQC86" s="126"/>
      <c r="SQD86" s="126"/>
      <c r="SQE86" s="126"/>
      <c r="SQF86" s="126"/>
      <c r="SQG86" s="126"/>
      <c r="SQH86" s="126"/>
      <c r="SQI86" s="126"/>
      <c r="SQJ86" s="126"/>
      <c r="SQK86" s="126"/>
      <c r="SQL86" s="126"/>
      <c r="SQM86" s="126"/>
      <c r="SQN86" s="126"/>
      <c r="SQO86" s="126"/>
      <c r="SQP86" s="126"/>
      <c r="SQQ86" s="126"/>
      <c r="SQR86" s="126"/>
      <c r="SQS86" s="126"/>
      <c r="SQT86" s="126"/>
      <c r="SQU86" s="126"/>
      <c r="SQV86" s="126"/>
      <c r="SQW86" s="126"/>
      <c r="SQX86" s="126"/>
      <c r="SQY86" s="126"/>
      <c r="SQZ86" s="126"/>
      <c r="SRA86" s="126"/>
      <c r="SRB86" s="126"/>
      <c r="SRC86" s="126"/>
      <c r="SRD86" s="126"/>
      <c r="SRE86" s="126"/>
      <c r="SRF86" s="126"/>
      <c r="SRG86" s="126"/>
      <c r="SRH86" s="126"/>
      <c r="SRI86" s="126"/>
      <c r="SRJ86" s="126"/>
      <c r="SRK86" s="126"/>
      <c r="SRL86" s="126"/>
      <c r="SRM86" s="126"/>
      <c r="SRN86" s="126"/>
      <c r="SRO86" s="126"/>
      <c r="SRP86" s="126"/>
      <c r="SRQ86" s="126"/>
      <c r="SRR86" s="126"/>
      <c r="SRS86" s="126"/>
      <c r="SRT86" s="126"/>
      <c r="SRU86" s="126"/>
      <c r="SRV86" s="126"/>
      <c r="SRW86" s="126"/>
      <c r="SRX86" s="126"/>
      <c r="SRY86" s="126"/>
      <c r="SRZ86" s="126"/>
      <c r="SSA86" s="126"/>
      <c r="SSB86" s="126"/>
      <c r="SSC86" s="126"/>
      <c r="SSD86" s="126"/>
      <c r="SSE86" s="126"/>
      <c r="SSF86" s="126"/>
      <c r="SSG86" s="126"/>
      <c r="SSH86" s="126"/>
      <c r="SSI86" s="126"/>
      <c r="SSJ86" s="126"/>
      <c r="SSK86" s="126"/>
      <c r="SSL86" s="126"/>
      <c r="SSM86" s="126"/>
      <c r="SSN86" s="126"/>
      <c r="SSO86" s="126"/>
      <c r="SSP86" s="126"/>
      <c r="SSQ86" s="126"/>
      <c r="SSR86" s="126"/>
      <c r="SSS86" s="126"/>
      <c r="SST86" s="126"/>
      <c r="SSU86" s="126"/>
      <c r="SSV86" s="126"/>
      <c r="SSW86" s="126"/>
      <c r="SSX86" s="126"/>
      <c r="SSY86" s="126"/>
      <c r="SSZ86" s="126"/>
      <c r="STA86" s="126"/>
      <c r="STB86" s="126"/>
      <c r="STC86" s="126"/>
      <c r="STD86" s="126"/>
      <c r="STE86" s="126"/>
      <c r="STF86" s="126"/>
      <c r="STG86" s="126"/>
      <c r="STH86" s="126"/>
      <c r="STI86" s="126"/>
      <c r="STJ86" s="126"/>
      <c r="STK86" s="126"/>
      <c r="STL86" s="126"/>
      <c r="STM86" s="126"/>
      <c r="STN86" s="126"/>
      <c r="STO86" s="126"/>
      <c r="STP86" s="126"/>
      <c r="STQ86" s="126"/>
      <c r="STR86" s="126"/>
      <c r="STS86" s="126"/>
      <c r="STT86" s="126"/>
      <c r="STU86" s="126"/>
      <c r="STV86" s="126"/>
      <c r="STW86" s="126"/>
      <c r="STX86" s="126"/>
      <c r="STY86" s="126"/>
      <c r="STZ86" s="126"/>
      <c r="SUA86" s="126"/>
      <c r="SUB86" s="126"/>
      <c r="SUC86" s="126"/>
      <c r="SUD86" s="126"/>
      <c r="SUE86" s="126"/>
      <c r="SUF86" s="126"/>
      <c r="SUG86" s="126"/>
      <c r="SUH86" s="126"/>
      <c r="SUI86" s="126"/>
      <c r="SUJ86" s="126"/>
      <c r="SUK86" s="126"/>
      <c r="SUL86" s="126"/>
      <c r="SUM86" s="126"/>
      <c r="SUN86" s="126"/>
      <c r="SUO86" s="126"/>
      <c r="SUP86" s="126"/>
      <c r="SUQ86" s="126"/>
      <c r="SUR86" s="126"/>
      <c r="SUS86" s="126"/>
      <c r="SUT86" s="126"/>
      <c r="SUU86" s="126"/>
      <c r="SUV86" s="126"/>
      <c r="SUW86" s="126"/>
      <c r="SUX86" s="126"/>
      <c r="SUY86" s="126"/>
      <c r="SUZ86" s="126"/>
      <c r="SVA86" s="126"/>
      <c r="SVB86" s="126"/>
      <c r="SVC86" s="126"/>
      <c r="SVD86" s="126"/>
      <c r="SVE86" s="126"/>
      <c r="SVF86" s="126"/>
      <c r="SVG86" s="126"/>
      <c r="SVH86" s="126"/>
      <c r="SVI86" s="126"/>
      <c r="SVJ86" s="126"/>
      <c r="SVK86" s="126"/>
      <c r="SVL86" s="126"/>
      <c r="SVM86" s="126"/>
      <c r="SVN86" s="126"/>
      <c r="SVO86" s="126"/>
      <c r="SVP86" s="126"/>
      <c r="SVQ86" s="126"/>
      <c r="SVR86" s="126"/>
      <c r="SVS86" s="126"/>
      <c r="SVT86" s="126"/>
      <c r="SVU86" s="126"/>
      <c r="SVV86" s="126"/>
      <c r="SVW86" s="126"/>
      <c r="SVX86" s="126"/>
      <c r="SVY86" s="126"/>
      <c r="SVZ86" s="126"/>
      <c r="SWA86" s="126"/>
      <c r="SWB86" s="126"/>
      <c r="SWC86" s="126"/>
      <c r="SWD86" s="126"/>
      <c r="SWE86" s="126"/>
      <c r="SWF86" s="126"/>
      <c r="SWG86" s="126"/>
      <c r="SWH86" s="126"/>
      <c r="SWI86" s="126"/>
      <c r="SWJ86" s="126"/>
      <c r="SWK86" s="126"/>
      <c r="SWL86" s="126"/>
      <c r="SWM86" s="126"/>
      <c r="SWN86" s="126"/>
      <c r="SWO86" s="126"/>
      <c r="SWP86" s="126"/>
      <c r="SWQ86" s="126"/>
      <c r="SWR86" s="126"/>
      <c r="SWS86" s="126"/>
      <c r="SWT86" s="126"/>
      <c r="SWU86" s="126"/>
      <c r="SWV86" s="126"/>
      <c r="SWW86" s="126"/>
      <c r="SWX86" s="126"/>
      <c r="SWY86" s="126"/>
      <c r="SWZ86" s="126"/>
      <c r="SXA86" s="126"/>
      <c r="SXB86" s="126"/>
      <c r="SXC86" s="126"/>
      <c r="SXD86" s="126"/>
      <c r="SXE86" s="126"/>
      <c r="SXF86" s="126"/>
      <c r="SXG86" s="126"/>
      <c r="SXH86" s="126"/>
      <c r="SXI86" s="126"/>
      <c r="SXJ86" s="126"/>
      <c r="SXK86" s="126"/>
      <c r="SXL86" s="126"/>
      <c r="SXM86" s="126"/>
      <c r="SXN86" s="126"/>
      <c r="SXO86" s="126"/>
      <c r="SXP86" s="126"/>
      <c r="SXQ86" s="126"/>
      <c r="SXR86" s="126"/>
      <c r="SXS86" s="126"/>
      <c r="SXT86" s="126"/>
      <c r="SXU86" s="126"/>
      <c r="SXV86" s="126"/>
      <c r="SXW86" s="126"/>
      <c r="SXX86" s="126"/>
      <c r="SXY86" s="126"/>
      <c r="SXZ86" s="126"/>
      <c r="SYA86" s="126"/>
      <c r="SYB86" s="126"/>
      <c r="SYC86" s="126"/>
      <c r="SYD86" s="126"/>
      <c r="SYE86" s="126"/>
      <c r="SYF86" s="126"/>
      <c r="SYG86" s="126"/>
      <c r="SYH86" s="126"/>
      <c r="SYI86" s="126"/>
      <c r="SYJ86" s="126"/>
      <c r="SYK86" s="126"/>
      <c r="SYL86" s="126"/>
      <c r="SYM86" s="126"/>
      <c r="SYN86" s="126"/>
      <c r="SYO86" s="126"/>
      <c r="SYP86" s="126"/>
      <c r="SYQ86" s="126"/>
      <c r="SYR86" s="126"/>
      <c r="SYS86" s="126"/>
      <c r="SYT86" s="126"/>
      <c r="SYU86" s="126"/>
      <c r="SYV86" s="126"/>
      <c r="SYW86" s="126"/>
      <c r="SYX86" s="126"/>
      <c r="SYY86" s="126"/>
      <c r="SYZ86" s="126"/>
      <c r="SZA86" s="126"/>
      <c r="SZB86" s="126"/>
      <c r="SZC86" s="126"/>
      <c r="SZD86" s="126"/>
      <c r="SZE86" s="126"/>
      <c r="SZF86" s="126"/>
      <c r="SZG86" s="126"/>
      <c r="SZH86" s="126"/>
      <c r="SZI86" s="126"/>
      <c r="SZJ86" s="126"/>
      <c r="SZK86" s="126"/>
      <c r="SZL86" s="126"/>
      <c r="SZM86" s="126"/>
      <c r="SZN86" s="126"/>
      <c r="SZO86" s="126"/>
      <c r="SZP86" s="126"/>
      <c r="SZQ86" s="126"/>
      <c r="SZR86" s="126"/>
      <c r="SZS86" s="126"/>
      <c r="SZT86" s="126"/>
      <c r="SZU86" s="126"/>
      <c r="SZV86" s="126"/>
      <c r="SZW86" s="126"/>
      <c r="SZX86" s="126"/>
      <c r="SZY86" s="126"/>
      <c r="SZZ86" s="126"/>
      <c r="TAA86" s="126"/>
      <c r="TAB86" s="126"/>
      <c r="TAC86" s="126"/>
      <c r="TAD86" s="126"/>
      <c r="TAE86" s="126"/>
      <c r="TAF86" s="126"/>
      <c r="TAG86" s="126"/>
      <c r="TAH86" s="126"/>
      <c r="TAI86" s="126"/>
      <c r="TAJ86" s="126"/>
      <c r="TAK86" s="126"/>
      <c r="TAL86" s="126"/>
      <c r="TAM86" s="126"/>
      <c r="TAN86" s="126"/>
      <c r="TAO86" s="126"/>
      <c r="TAP86" s="126"/>
      <c r="TAQ86" s="126"/>
      <c r="TAR86" s="126"/>
      <c r="TAS86" s="126"/>
      <c r="TAT86" s="126"/>
      <c r="TAU86" s="126"/>
      <c r="TAV86" s="126"/>
      <c r="TAW86" s="126"/>
      <c r="TAX86" s="126"/>
      <c r="TAY86" s="126"/>
      <c r="TAZ86" s="126"/>
      <c r="TBA86" s="126"/>
      <c r="TBB86" s="126"/>
      <c r="TBC86" s="126"/>
      <c r="TBD86" s="126"/>
      <c r="TBE86" s="126"/>
      <c r="TBF86" s="126"/>
      <c r="TBG86" s="126"/>
      <c r="TBH86" s="126"/>
      <c r="TBI86" s="126"/>
      <c r="TBJ86" s="126"/>
      <c r="TBK86" s="126"/>
      <c r="TBL86" s="126"/>
      <c r="TBM86" s="126"/>
      <c r="TBN86" s="126"/>
      <c r="TBO86" s="126"/>
      <c r="TBP86" s="126"/>
      <c r="TBQ86" s="126"/>
      <c r="TBR86" s="126"/>
      <c r="TBS86" s="126"/>
      <c r="TBT86" s="126"/>
      <c r="TBU86" s="126"/>
      <c r="TBV86" s="126"/>
      <c r="TBW86" s="126"/>
      <c r="TBX86" s="126"/>
      <c r="TBY86" s="126"/>
      <c r="TBZ86" s="126"/>
      <c r="TCA86" s="126"/>
      <c r="TCB86" s="126"/>
      <c r="TCC86" s="126"/>
      <c r="TCD86" s="126"/>
      <c r="TCE86" s="126"/>
      <c r="TCF86" s="126"/>
      <c r="TCG86" s="126"/>
      <c r="TCH86" s="126"/>
      <c r="TCI86" s="126"/>
      <c r="TCJ86" s="126"/>
      <c r="TCK86" s="126"/>
      <c r="TCL86" s="126"/>
      <c r="TCM86" s="126"/>
      <c r="TCN86" s="126"/>
      <c r="TCO86" s="126"/>
      <c r="TCP86" s="126"/>
      <c r="TCQ86" s="126"/>
      <c r="TCR86" s="126"/>
      <c r="TCS86" s="126"/>
      <c r="TCT86" s="126"/>
      <c r="TCU86" s="126"/>
      <c r="TCV86" s="126"/>
      <c r="TCW86" s="126"/>
      <c r="TCX86" s="126"/>
      <c r="TCY86" s="126"/>
      <c r="TCZ86" s="126"/>
      <c r="TDA86" s="126"/>
      <c r="TDB86" s="126"/>
      <c r="TDC86" s="126"/>
      <c r="TDD86" s="126"/>
      <c r="TDE86" s="126"/>
      <c r="TDF86" s="126"/>
      <c r="TDG86" s="126"/>
      <c r="TDH86" s="126"/>
      <c r="TDI86" s="126"/>
      <c r="TDJ86" s="126"/>
      <c r="TDK86" s="126"/>
      <c r="TDL86" s="126"/>
      <c r="TDM86" s="126"/>
      <c r="TDN86" s="126"/>
      <c r="TDO86" s="126"/>
      <c r="TDP86" s="126"/>
      <c r="TDQ86" s="126"/>
      <c r="TDR86" s="126"/>
      <c r="TDS86" s="126"/>
      <c r="TDT86" s="126"/>
      <c r="TDU86" s="126"/>
      <c r="TDV86" s="126"/>
      <c r="TDW86" s="126"/>
      <c r="TDX86" s="126"/>
      <c r="TDY86" s="126"/>
      <c r="TDZ86" s="126"/>
      <c r="TEA86" s="126"/>
      <c r="TEB86" s="126"/>
      <c r="TEC86" s="126"/>
      <c r="TED86" s="126"/>
      <c r="TEE86" s="126"/>
      <c r="TEF86" s="126"/>
      <c r="TEG86" s="126"/>
      <c r="TEH86" s="126"/>
      <c r="TEI86" s="126"/>
      <c r="TEJ86" s="126"/>
      <c r="TEK86" s="126"/>
      <c r="TEL86" s="126"/>
      <c r="TEM86" s="126"/>
      <c r="TEN86" s="126"/>
      <c r="TEO86" s="126"/>
      <c r="TEP86" s="126"/>
      <c r="TEQ86" s="126"/>
      <c r="TER86" s="126"/>
      <c r="TES86" s="126"/>
      <c r="TET86" s="126"/>
      <c r="TEU86" s="126"/>
      <c r="TEV86" s="126"/>
      <c r="TEW86" s="126"/>
      <c r="TEX86" s="126"/>
      <c r="TEY86" s="126"/>
      <c r="TEZ86" s="126"/>
      <c r="TFA86" s="126"/>
      <c r="TFB86" s="126"/>
      <c r="TFC86" s="126"/>
      <c r="TFD86" s="126"/>
      <c r="TFE86" s="126"/>
      <c r="TFF86" s="126"/>
      <c r="TFG86" s="126"/>
      <c r="TFH86" s="126"/>
      <c r="TFI86" s="126"/>
      <c r="TFJ86" s="126"/>
      <c r="TFK86" s="126"/>
      <c r="TFL86" s="126"/>
      <c r="TFM86" s="126"/>
      <c r="TFN86" s="126"/>
      <c r="TFO86" s="126"/>
      <c r="TFP86" s="126"/>
      <c r="TFQ86" s="126"/>
      <c r="TFR86" s="126"/>
      <c r="TFS86" s="126"/>
      <c r="TFT86" s="126"/>
      <c r="TFU86" s="126"/>
      <c r="TFV86" s="126"/>
      <c r="TFW86" s="126"/>
      <c r="TFX86" s="126"/>
      <c r="TFY86" s="126"/>
      <c r="TFZ86" s="126"/>
      <c r="TGA86" s="126"/>
      <c r="TGB86" s="126"/>
      <c r="TGC86" s="126"/>
      <c r="TGD86" s="126"/>
      <c r="TGE86" s="126"/>
      <c r="TGF86" s="126"/>
      <c r="TGG86" s="126"/>
      <c r="TGH86" s="126"/>
      <c r="TGI86" s="126"/>
      <c r="TGJ86" s="126"/>
      <c r="TGK86" s="126"/>
      <c r="TGL86" s="126"/>
      <c r="TGM86" s="126"/>
      <c r="TGN86" s="126"/>
      <c r="TGO86" s="126"/>
      <c r="TGP86" s="126"/>
      <c r="TGQ86" s="126"/>
      <c r="TGR86" s="126"/>
      <c r="TGS86" s="126"/>
      <c r="TGT86" s="126"/>
      <c r="TGU86" s="126"/>
      <c r="TGV86" s="126"/>
      <c r="TGW86" s="126"/>
      <c r="TGX86" s="126"/>
      <c r="TGY86" s="126"/>
      <c r="TGZ86" s="126"/>
      <c r="THA86" s="126"/>
      <c r="THB86" s="126"/>
      <c r="THC86" s="126"/>
      <c r="THD86" s="126"/>
      <c r="THE86" s="126"/>
      <c r="THF86" s="126"/>
      <c r="THG86" s="126"/>
      <c r="THH86" s="126"/>
      <c r="THI86" s="126"/>
      <c r="THJ86" s="126"/>
      <c r="THK86" s="126"/>
      <c r="THL86" s="126"/>
      <c r="THM86" s="126"/>
      <c r="THN86" s="126"/>
      <c r="THO86" s="126"/>
      <c r="THP86" s="126"/>
      <c r="THQ86" s="126"/>
      <c r="THR86" s="126"/>
      <c r="THS86" s="126"/>
      <c r="THT86" s="126"/>
      <c r="THU86" s="126"/>
      <c r="THV86" s="126"/>
      <c r="THW86" s="126"/>
      <c r="THX86" s="126"/>
      <c r="THY86" s="126"/>
      <c r="THZ86" s="126"/>
      <c r="TIA86" s="126"/>
      <c r="TIB86" s="126"/>
      <c r="TIC86" s="126"/>
      <c r="TID86" s="126"/>
      <c r="TIE86" s="126"/>
      <c r="TIF86" s="126"/>
      <c r="TIG86" s="126"/>
      <c r="TIH86" s="126"/>
      <c r="TII86" s="126"/>
      <c r="TIJ86" s="126"/>
      <c r="TIK86" s="126"/>
      <c r="TIL86" s="126"/>
      <c r="TIM86" s="126"/>
      <c r="TIN86" s="126"/>
      <c r="TIO86" s="126"/>
      <c r="TIP86" s="126"/>
      <c r="TIQ86" s="126"/>
      <c r="TIR86" s="126"/>
      <c r="TIS86" s="126"/>
      <c r="TIT86" s="126"/>
      <c r="TIU86" s="126"/>
      <c r="TIV86" s="126"/>
      <c r="TIW86" s="126"/>
      <c r="TIX86" s="126"/>
      <c r="TIY86" s="126"/>
      <c r="TIZ86" s="126"/>
      <c r="TJA86" s="126"/>
      <c r="TJB86" s="126"/>
      <c r="TJC86" s="126"/>
      <c r="TJD86" s="126"/>
      <c r="TJE86" s="126"/>
      <c r="TJF86" s="126"/>
      <c r="TJG86" s="126"/>
      <c r="TJH86" s="126"/>
      <c r="TJI86" s="126"/>
      <c r="TJJ86" s="126"/>
      <c r="TJK86" s="126"/>
      <c r="TJL86" s="126"/>
      <c r="TJM86" s="126"/>
      <c r="TJN86" s="126"/>
      <c r="TJO86" s="126"/>
      <c r="TJP86" s="126"/>
      <c r="TJQ86" s="126"/>
      <c r="TJR86" s="126"/>
      <c r="TJS86" s="126"/>
      <c r="TJT86" s="126"/>
      <c r="TJU86" s="126"/>
      <c r="TJV86" s="126"/>
      <c r="TJW86" s="126"/>
      <c r="TJX86" s="126"/>
      <c r="TJY86" s="126"/>
      <c r="TJZ86" s="126"/>
      <c r="TKA86" s="126"/>
      <c r="TKB86" s="126"/>
      <c r="TKC86" s="126"/>
      <c r="TKD86" s="126"/>
      <c r="TKE86" s="126"/>
      <c r="TKF86" s="126"/>
      <c r="TKG86" s="126"/>
      <c r="TKH86" s="126"/>
      <c r="TKI86" s="126"/>
      <c r="TKJ86" s="126"/>
      <c r="TKK86" s="126"/>
      <c r="TKL86" s="126"/>
      <c r="TKM86" s="126"/>
      <c r="TKN86" s="126"/>
      <c r="TKO86" s="126"/>
      <c r="TKP86" s="126"/>
      <c r="TKQ86" s="126"/>
      <c r="TKR86" s="126"/>
      <c r="TKS86" s="126"/>
      <c r="TKT86" s="126"/>
      <c r="TKU86" s="126"/>
      <c r="TKV86" s="126"/>
      <c r="TKW86" s="126"/>
      <c r="TKX86" s="126"/>
      <c r="TKY86" s="126"/>
      <c r="TKZ86" s="126"/>
      <c r="TLA86" s="126"/>
      <c r="TLB86" s="126"/>
      <c r="TLC86" s="126"/>
      <c r="TLD86" s="126"/>
      <c r="TLE86" s="126"/>
      <c r="TLF86" s="126"/>
      <c r="TLG86" s="126"/>
      <c r="TLH86" s="126"/>
      <c r="TLI86" s="126"/>
      <c r="TLJ86" s="126"/>
      <c r="TLK86" s="126"/>
      <c r="TLL86" s="126"/>
      <c r="TLM86" s="126"/>
      <c r="TLN86" s="126"/>
      <c r="TLO86" s="126"/>
      <c r="TLP86" s="126"/>
      <c r="TLQ86" s="126"/>
      <c r="TLR86" s="126"/>
      <c r="TLS86" s="126"/>
      <c r="TLT86" s="126"/>
      <c r="TLU86" s="126"/>
      <c r="TLV86" s="126"/>
      <c r="TLW86" s="126"/>
      <c r="TLX86" s="126"/>
      <c r="TLY86" s="126"/>
      <c r="TLZ86" s="126"/>
      <c r="TMA86" s="126"/>
      <c r="TMB86" s="126"/>
      <c r="TMC86" s="126"/>
      <c r="TMD86" s="126"/>
      <c r="TME86" s="126"/>
      <c r="TMF86" s="126"/>
      <c r="TMG86" s="126"/>
      <c r="TMH86" s="126"/>
      <c r="TMI86" s="126"/>
      <c r="TMJ86" s="126"/>
      <c r="TMK86" s="126"/>
      <c r="TML86" s="126"/>
      <c r="TMM86" s="126"/>
      <c r="TMN86" s="126"/>
      <c r="TMO86" s="126"/>
      <c r="TMP86" s="126"/>
      <c r="TMQ86" s="126"/>
      <c r="TMR86" s="126"/>
      <c r="TMS86" s="126"/>
      <c r="TMT86" s="126"/>
      <c r="TMU86" s="126"/>
      <c r="TMV86" s="126"/>
      <c r="TMW86" s="126"/>
      <c r="TMX86" s="126"/>
      <c r="TMY86" s="126"/>
      <c r="TMZ86" s="126"/>
      <c r="TNA86" s="126"/>
      <c r="TNB86" s="126"/>
      <c r="TNC86" s="126"/>
      <c r="TND86" s="126"/>
      <c r="TNE86" s="126"/>
      <c r="TNF86" s="126"/>
      <c r="TNG86" s="126"/>
      <c r="TNH86" s="126"/>
      <c r="TNI86" s="126"/>
      <c r="TNJ86" s="126"/>
      <c r="TNK86" s="126"/>
      <c r="TNL86" s="126"/>
      <c r="TNM86" s="126"/>
      <c r="TNN86" s="126"/>
      <c r="TNO86" s="126"/>
      <c r="TNP86" s="126"/>
      <c r="TNQ86" s="126"/>
      <c r="TNR86" s="126"/>
      <c r="TNS86" s="126"/>
      <c r="TNT86" s="126"/>
      <c r="TNU86" s="126"/>
      <c r="TNV86" s="126"/>
      <c r="TNW86" s="126"/>
      <c r="TNX86" s="126"/>
      <c r="TNY86" s="126"/>
      <c r="TNZ86" s="126"/>
      <c r="TOA86" s="126"/>
      <c r="TOB86" s="126"/>
      <c r="TOC86" s="126"/>
      <c r="TOD86" s="126"/>
      <c r="TOE86" s="126"/>
      <c r="TOF86" s="126"/>
      <c r="TOG86" s="126"/>
      <c r="TOH86" s="126"/>
      <c r="TOI86" s="126"/>
      <c r="TOJ86" s="126"/>
      <c r="TOK86" s="126"/>
      <c r="TOL86" s="126"/>
      <c r="TOM86" s="126"/>
      <c r="TON86" s="126"/>
      <c r="TOO86" s="126"/>
      <c r="TOP86" s="126"/>
      <c r="TOQ86" s="126"/>
      <c r="TOR86" s="126"/>
      <c r="TOS86" s="126"/>
      <c r="TOT86" s="126"/>
      <c r="TOU86" s="126"/>
      <c r="TOV86" s="126"/>
      <c r="TOW86" s="126"/>
      <c r="TOX86" s="126"/>
      <c r="TOY86" s="126"/>
      <c r="TOZ86" s="126"/>
      <c r="TPA86" s="126"/>
      <c r="TPB86" s="126"/>
      <c r="TPC86" s="126"/>
      <c r="TPD86" s="126"/>
      <c r="TPE86" s="126"/>
      <c r="TPF86" s="126"/>
      <c r="TPG86" s="126"/>
      <c r="TPH86" s="126"/>
      <c r="TPI86" s="126"/>
      <c r="TPJ86" s="126"/>
      <c r="TPK86" s="126"/>
      <c r="TPL86" s="126"/>
      <c r="TPM86" s="126"/>
      <c r="TPN86" s="126"/>
      <c r="TPO86" s="126"/>
      <c r="TPP86" s="126"/>
      <c r="TPQ86" s="126"/>
      <c r="TPR86" s="126"/>
      <c r="TPS86" s="126"/>
      <c r="TPT86" s="126"/>
      <c r="TPU86" s="126"/>
      <c r="TPV86" s="126"/>
      <c r="TPW86" s="126"/>
      <c r="TPX86" s="126"/>
      <c r="TPY86" s="126"/>
      <c r="TPZ86" s="126"/>
      <c r="TQA86" s="126"/>
      <c r="TQB86" s="126"/>
      <c r="TQC86" s="126"/>
      <c r="TQD86" s="126"/>
      <c r="TQE86" s="126"/>
      <c r="TQF86" s="126"/>
      <c r="TQG86" s="126"/>
      <c r="TQH86" s="126"/>
      <c r="TQI86" s="126"/>
      <c r="TQJ86" s="126"/>
      <c r="TQK86" s="126"/>
      <c r="TQL86" s="126"/>
      <c r="TQM86" s="126"/>
      <c r="TQN86" s="126"/>
      <c r="TQO86" s="126"/>
      <c r="TQP86" s="126"/>
      <c r="TQQ86" s="126"/>
      <c r="TQR86" s="126"/>
      <c r="TQS86" s="126"/>
      <c r="TQT86" s="126"/>
      <c r="TQU86" s="126"/>
      <c r="TQV86" s="126"/>
      <c r="TQW86" s="126"/>
      <c r="TQX86" s="126"/>
      <c r="TQY86" s="126"/>
      <c r="TQZ86" s="126"/>
      <c r="TRA86" s="126"/>
      <c r="TRB86" s="126"/>
      <c r="TRC86" s="126"/>
      <c r="TRD86" s="126"/>
      <c r="TRE86" s="126"/>
      <c r="TRF86" s="126"/>
      <c r="TRG86" s="126"/>
      <c r="TRH86" s="126"/>
      <c r="TRI86" s="126"/>
      <c r="TRJ86" s="126"/>
      <c r="TRK86" s="126"/>
      <c r="TRL86" s="126"/>
      <c r="TRM86" s="126"/>
      <c r="TRN86" s="126"/>
      <c r="TRO86" s="126"/>
      <c r="TRP86" s="126"/>
      <c r="TRQ86" s="126"/>
      <c r="TRR86" s="126"/>
      <c r="TRS86" s="126"/>
      <c r="TRT86" s="126"/>
      <c r="TRU86" s="126"/>
      <c r="TRV86" s="126"/>
      <c r="TRW86" s="126"/>
      <c r="TRX86" s="126"/>
      <c r="TRY86" s="126"/>
      <c r="TRZ86" s="126"/>
      <c r="TSA86" s="126"/>
      <c r="TSB86" s="126"/>
      <c r="TSC86" s="126"/>
      <c r="TSD86" s="126"/>
      <c r="TSE86" s="126"/>
      <c r="TSF86" s="126"/>
      <c r="TSG86" s="126"/>
      <c r="TSH86" s="126"/>
      <c r="TSI86" s="126"/>
      <c r="TSJ86" s="126"/>
      <c r="TSK86" s="126"/>
      <c r="TSL86" s="126"/>
      <c r="TSM86" s="126"/>
      <c r="TSN86" s="126"/>
      <c r="TSO86" s="126"/>
      <c r="TSP86" s="126"/>
      <c r="TSQ86" s="126"/>
      <c r="TSR86" s="126"/>
      <c r="TSS86" s="126"/>
      <c r="TST86" s="126"/>
      <c r="TSU86" s="126"/>
      <c r="TSV86" s="126"/>
      <c r="TSW86" s="126"/>
      <c r="TSX86" s="126"/>
      <c r="TSY86" s="126"/>
      <c r="TSZ86" s="126"/>
      <c r="TTA86" s="126"/>
      <c r="TTB86" s="126"/>
      <c r="TTC86" s="126"/>
      <c r="TTD86" s="126"/>
      <c r="TTE86" s="126"/>
      <c r="TTF86" s="126"/>
      <c r="TTG86" s="126"/>
      <c r="TTH86" s="126"/>
      <c r="TTI86" s="126"/>
      <c r="TTJ86" s="126"/>
      <c r="TTK86" s="126"/>
      <c r="TTL86" s="126"/>
      <c r="TTM86" s="126"/>
      <c r="TTN86" s="126"/>
      <c r="TTO86" s="126"/>
      <c r="TTP86" s="126"/>
      <c r="TTQ86" s="126"/>
      <c r="TTR86" s="126"/>
      <c r="TTS86" s="126"/>
      <c r="TTT86" s="126"/>
      <c r="TTU86" s="126"/>
      <c r="TTV86" s="126"/>
      <c r="TTW86" s="126"/>
      <c r="TTX86" s="126"/>
      <c r="TTY86" s="126"/>
      <c r="TTZ86" s="126"/>
      <c r="TUA86" s="126"/>
      <c r="TUB86" s="126"/>
      <c r="TUC86" s="126"/>
      <c r="TUD86" s="126"/>
      <c r="TUE86" s="126"/>
      <c r="TUF86" s="126"/>
      <c r="TUG86" s="126"/>
      <c r="TUH86" s="126"/>
      <c r="TUI86" s="126"/>
      <c r="TUJ86" s="126"/>
      <c r="TUK86" s="126"/>
      <c r="TUL86" s="126"/>
      <c r="TUM86" s="126"/>
      <c r="TUN86" s="126"/>
      <c r="TUO86" s="126"/>
      <c r="TUP86" s="126"/>
      <c r="TUQ86" s="126"/>
      <c r="TUR86" s="126"/>
      <c r="TUS86" s="126"/>
      <c r="TUT86" s="126"/>
      <c r="TUU86" s="126"/>
      <c r="TUV86" s="126"/>
      <c r="TUW86" s="126"/>
      <c r="TUX86" s="126"/>
      <c r="TUY86" s="126"/>
      <c r="TUZ86" s="126"/>
      <c r="TVA86" s="126"/>
      <c r="TVB86" s="126"/>
      <c r="TVC86" s="126"/>
      <c r="TVD86" s="126"/>
      <c r="TVE86" s="126"/>
      <c r="TVF86" s="126"/>
      <c r="TVG86" s="126"/>
      <c r="TVH86" s="126"/>
      <c r="TVI86" s="126"/>
      <c r="TVJ86" s="126"/>
      <c r="TVK86" s="126"/>
      <c r="TVL86" s="126"/>
      <c r="TVM86" s="126"/>
      <c r="TVN86" s="126"/>
      <c r="TVO86" s="126"/>
      <c r="TVP86" s="126"/>
      <c r="TVQ86" s="126"/>
      <c r="TVR86" s="126"/>
      <c r="TVS86" s="126"/>
      <c r="TVT86" s="126"/>
      <c r="TVU86" s="126"/>
      <c r="TVV86" s="126"/>
      <c r="TVW86" s="126"/>
      <c r="TVX86" s="126"/>
      <c r="TVY86" s="126"/>
      <c r="TVZ86" s="126"/>
      <c r="TWA86" s="126"/>
      <c r="TWB86" s="126"/>
      <c r="TWC86" s="126"/>
      <c r="TWD86" s="126"/>
      <c r="TWE86" s="126"/>
      <c r="TWF86" s="126"/>
      <c r="TWG86" s="126"/>
      <c r="TWH86" s="126"/>
      <c r="TWI86" s="126"/>
      <c r="TWJ86" s="126"/>
      <c r="TWK86" s="126"/>
      <c r="TWL86" s="126"/>
      <c r="TWM86" s="126"/>
      <c r="TWN86" s="126"/>
      <c r="TWO86" s="126"/>
      <c r="TWP86" s="126"/>
      <c r="TWQ86" s="126"/>
      <c r="TWR86" s="126"/>
      <c r="TWS86" s="126"/>
      <c r="TWT86" s="126"/>
      <c r="TWU86" s="126"/>
      <c r="TWV86" s="126"/>
      <c r="TWW86" s="126"/>
      <c r="TWX86" s="126"/>
      <c r="TWY86" s="126"/>
      <c r="TWZ86" s="126"/>
      <c r="TXA86" s="126"/>
      <c r="TXB86" s="126"/>
      <c r="TXC86" s="126"/>
      <c r="TXD86" s="126"/>
      <c r="TXE86" s="126"/>
      <c r="TXF86" s="126"/>
      <c r="TXG86" s="126"/>
      <c r="TXH86" s="126"/>
      <c r="TXI86" s="126"/>
      <c r="TXJ86" s="126"/>
      <c r="TXK86" s="126"/>
      <c r="TXL86" s="126"/>
      <c r="TXM86" s="126"/>
      <c r="TXN86" s="126"/>
      <c r="TXO86" s="126"/>
      <c r="TXP86" s="126"/>
      <c r="TXQ86" s="126"/>
      <c r="TXR86" s="126"/>
      <c r="TXS86" s="126"/>
      <c r="TXT86" s="126"/>
      <c r="TXU86" s="126"/>
      <c r="TXV86" s="126"/>
      <c r="TXW86" s="126"/>
      <c r="TXX86" s="126"/>
      <c r="TXY86" s="126"/>
      <c r="TXZ86" s="126"/>
      <c r="TYA86" s="126"/>
      <c r="TYB86" s="126"/>
      <c r="TYC86" s="126"/>
      <c r="TYD86" s="126"/>
      <c r="TYE86" s="126"/>
      <c r="TYF86" s="126"/>
      <c r="TYG86" s="126"/>
      <c r="TYH86" s="126"/>
      <c r="TYI86" s="126"/>
      <c r="TYJ86" s="126"/>
      <c r="TYK86" s="126"/>
      <c r="TYL86" s="126"/>
      <c r="TYM86" s="126"/>
      <c r="TYN86" s="126"/>
      <c r="TYO86" s="126"/>
      <c r="TYP86" s="126"/>
      <c r="TYQ86" s="126"/>
      <c r="TYR86" s="126"/>
      <c r="TYS86" s="126"/>
      <c r="TYT86" s="126"/>
      <c r="TYU86" s="126"/>
      <c r="TYV86" s="126"/>
      <c r="TYW86" s="126"/>
      <c r="TYX86" s="126"/>
      <c r="TYY86" s="126"/>
      <c r="TYZ86" s="126"/>
      <c r="TZA86" s="126"/>
      <c r="TZB86" s="126"/>
      <c r="TZC86" s="126"/>
      <c r="TZD86" s="126"/>
      <c r="TZE86" s="126"/>
      <c r="TZF86" s="126"/>
      <c r="TZG86" s="126"/>
      <c r="TZH86" s="126"/>
      <c r="TZI86" s="126"/>
      <c r="TZJ86" s="126"/>
      <c r="TZK86" s="126"/>
      <c r="TZL86" s="126"/>
      <c r="TZM86" s="126"/>
      <c r="TZN86" s="126"/>
      <c r="TZO86" s="126"/>
      <c r="TZP86" s="126"/>
      <c r="TZQ86" s="126"/>
      <c r="TZR86" s="126"/>
      <c r="TZS86" s="126"/>
      <c r="TZT86" s="126"/>
      <c r="TZU86" s="126"/>
      <c r="TZV86" s="126"/>
      <c r="TZW86" s="126"/>
      <c r="TZX86" s="126"/>
      <c r="TZY86" s="126"/>
      <c r="TZZ86" s="126"/>
      <c r="UAA86" s="126"/>
      <c r="UAB86" s="126"/>
      <c r="UAC86" s="126"/>
      <c r="UAD86" s="126"/>
      <c r="UAE86" s="126"/>
      <c r="UAF86" s="126"/>
      <c r="UAG86" s="126"/>
      <c r="UAH86" s="126"/>
      <c r="UAI86" s="126"/>
      <c r="UAJ86" s="126"/>
      <c r="UAK86" s="126"/>
      <c r="UAL86" s="126"/>
      <c r="UAM86" s="126"/>
      <c r="UAN86" s="126"/>
      <c r="UAO86" s="126"/>
      <c r="UAP86" s="126"/>
      <c r="UAQ86" s="126"/>
      <c r="UAR86" s="126"/>
      <c r="UAS86" s="126"/>
      <c r="UAT86" s="126"/>
      <c r="UAU86" s="126"/>
      <c r="UAV86" s="126"/>
      <c r="UAW86" s="126"/>
      <c r="UAX86" s="126"/>
      <c r="UAY86" s="126"/>
      <c r="UAZ86" s="126"/>
      <c r="UBA86" s="126"/>
      <c r="UBB86" s="126"/>
      <c r="UBC86" s="126"/>
      <c r="UBD86" s="126"/>
      <c r="UBE86" s="126"/>
      <c r="UBF86" s="126"/>
      <c r="UBG86" s="126"/>
      <c r="UBH86" s="126"/>
      <c r="UBI86" s="126"/>
      <c r="UBJ86" s="126"/>
      <c r="UBK86" s="126"/>
      <c r="UBL86" s="126"/>
      <c r="UBM86" s="126"/>
      <c r="UBN86" s="126"/>
      <c r="UBO86" s="126"/>
      <c r="UBP86" s="126"/>
      <c r="UBQ86" s="126"/>
      <c r="UBR86" s="126"/>
      <c r="UBS86" s="126"/>
      <c r="UBT86" s="126"/>
      <c r="UBU86" s="126"/>
      <c r="UBV86" s="126"/>
      <c r="UBW86" s="126"/>
      <c r="UBX86" s="126"/>
      <c r="UBY86" s="126"/>
      <c r="UBZ86" s="126"/>
      <c r="UCA86" s="126"/>
      <c r="UCB86" s="126"/>
      <c r="UCC86" s="126"/>
      <c r="UCD86" s="126"/>
      <c r="UCE86" s="126"/>
      <c r="UCF86" s="126"/>
      <c r="UCG86" s="126"/>
      <c r="UCH86" s="126"/>
      <c r="UCI86" s="126"/>
      <c r="UCJ86" s="126"/>
      <c r="UCK86" s="126"/>
      <c r="UCL86" s="126"/>
      <c r="UCM86" s="126"/>
      <c r="UCN86" s="126"/>
      <c r="UCO86" s="126"/>
      <c r="UCP86" s="126"/>
      <c r="UCQ86" s="126"/>
      <c r="UCR86" s="126"/>
      <c r="UCS86" s="126"/>
      <c r="UCT86" s="126"/>
      <c r="UCU86" s="126"/>
      <c r="UCV86" s="126"/>
      <c r="UCW86" s="126"/>
      <c r="UCX86" s="126"/>
      <c r="UCY86" s="126"/>
      <c r="UCZ86" s="126"/>
      <c r="UDA86" s="126"/>
      <c r="UDB86" s="126"/>
      <c r="UDC86" s="126"/>
      <c r="UDD86" s="126"/>
      <c r="UDE86" s="126"/>
      <c r="UDF86" s="126"/>
      <c r="UDG86" s="126"/>
      <c r="UDH86" s="126"/>
      <c r="UDI86" s="126"/>
      <c r="UDJ86" s="126"/>
      <c r="UDK86" s="126"/>
      <c r="UDL86" s="126"/>
      <c r="UDM86" s="126"/>
      <c r="UDN86" s="126"/>
      <c r="UDO86" s="126"/>
      <c r="UDP86" s="126"/>
      <c r="UDQ86" s="126"/>
      <c r="UDR86" s="126"/>
      <c r="UDS86" s="126"/>
      <c r="UDT86" s="126"/>
      <c r="UDU86" s="126"/>
      <c r="UDV86" s="126"/>
      <c r="UDW86" s="126"/>
      <c r="UDX86" s="126"/>
      <c r="UDY86" s="126"/>
      <c r="UDZ86" s="126"/>
      <c r="UEA86" s="126"/>
      <c r="UEB86" s="126"/>
      <c r="UEC86" s="126"/>
      <c r="UED86" s="126"/>
      <c r="UEE86" s="126"/>
      <c r="UEF86" s="126"/>
      <c r="UEG86" s="126"/>
      <c r="UEH86" s="126"/>
      <c r="UEI86" s="126"/>
      <c r="UEJ86" s="126"/>
      <c r="UEK86" s="126"/>
      <c r="UEL86" s="126"/>
      <c r="UEM86" s="126"/>
      <c r="UEN86" s="126"/>
      <c r="UEO86" s="126"/>
      <c r="UEP86" s="126"/>
      <c r="UEQ86" s="126"/>
      <c r="UER86" s="126"/>
      <c r="UES86" s="126"/>
      <c r="UET86" s="126"/>
      <c r="UEU86" s="126"/>
      <c r="UEV86" s="126"/>
      <c r="UEW86" s="126"/>
      <c r="UEX86" s="126"/>
      <c r="UEY86" s="126"/>
      <c r="UEZ86" s="126"/>
      <c r="UFA86" s="126"/>
      <c r="UFB86" s="126"/>
      <c r="UFC86" s="126"/>
      <c r="UFD86" s="126"/>
      <c r="UFE86" s="126"/>
      <c r="UFF86" s="126"/>
      <c r="UFG86" s="126"/>
      <c r="UFH86" s="126"/>
      <c r="UFI86" s="126"/>
      <c r="UFJ86" s="126"/>
      <c r="UFK86" s="126"/>
      <c r="UFL86" s="126"/>
      <c r="UFM86" s="126"/>
      <c r="UFN86" s="126"/>
      <c r="UFO86" s="126"/>
      <c r="UFP86" s="126"/>
      <c r="UFQ86" s="126"/>
      <c r="UFR86" s="126"/>
      <c r="UFS86" s="126"/>
      <c r="UFT86" s="126"/>
      <c r="UFU86" s="126"/>
      <c r="UFV86" s="126"/>
      <c r="UFW86" s="126"/>
      <c r="UFX86" s="126"/>
      <c r="UFY86" s="126"/>
      <c r="UFZ86" s="126"/>
      <c r="UGA86" s="126"/>
      <c r="UGB86" s="126"/>
      <c r="UGC86" s="126"/>
      <c r="UGD86" s="126"/>
      <c r="UGE86" s="126"/>
      <c r="UGF86" s="126"/>
      <c r="UGG86" s="126"/>
      <c r="UGH86" s="126"/>
      <c r="UGI86" s="126"/>
      <c r="UGJ86" s="126"/>
      <c r="UGK86" s="126"/>
      <c r="UGL86" s="126"/>
      <c r="UGM86" s="126"/>
      <c r="UGN86" s="126"/>
      <c r="UGO86" s="126"/>
      <c r="UGP86" s="126"/>
      <c r="UGQ86" s="126"/>
      <c r="UGR86" s="126"/>
      <c r="UGS86" s="126"/>
      <c r="UGT86" s="126"/>
      <c r="UGU86" s="126"/>
      <c r="UGV86" s="126"/>
      <c r="UGW86" s="126"/>
      <c r="UGX86" s="126"/>
      <c r="UGY86" s="126"/>
      <c r="UGZ86" s="126"/>
      <c r="UHA86" s="126"/>
      <c r="UHB86" s="126"/>
      <c r="UHC86" s="126"/>
      <c r="UHD86" s="126"/>
      <c r="UHE86" s="126"/>
      <c r="UHF86" s="126"/>
      <c r="UHG86" s="126"/>
      <c r="UHH86" s="126"/>
      <c r="UHI86" s="126"/>
      <c r="UHJ86" s="126"/>
      <c r="UHK86" s="126"/>
      <c r="UHL86" s="126"/>
      <c r="UHM86" s="126"/>
      <c r="UHN86" s="126"/>
      <c r="UHO86" s="126"/>
      <c r="UHP86" s="126"/>
      <c r="UHQ86" s="126"/>
      <c r="UHR86" s="126"/>
      <c r="UHS86" s="126"/>
      <c r="UHT86" s="126"/>
      <c r="UHU86" s="126"/>
      <c r="UHV86" s="126"/>
      <c r="UHW86" s="126"/>
      <c r="UHX86" s="126"/>
      <c r="UHY86" s="126"/>
      <c r="UHZ86" s="126"/>
      <c r="UIA86" s="126"/>
      <c r="UIB86" s="126"/>
      <c r="UIC86" s="126"/>
      <c r="UID86" s="126"/>
      <c r="UIE86" s="126"/>
      <c r="UIF86" s="126"/>
      <c r="UIG86" s="126"/>
      <c r="UIH86" s="126"/>
      <c r="UII86" s="126"/>
      <c r="UIJ86" s="126"/>
      <c r="UIK86" s="126"/>
      <c r="UIL86" s="126"/>
      <c r="UIM86" s="126"/>
      <c r="UIN86" s="126"/>
      <c r="UIO86" s="126"/>
      <c r="UIP86" s="126"/>
      <c r="UIQ86" s="126"/>
      <c r="UIR86" s="126"/>
      <c r="UIS86" s="126"/>
      <c r="UIT86" s="126"/>
      <c r="UIU86" s="126"/>
      <c r="UIV86" s="126"/>
      <c r="UIW86" s="126"/>
      <c r="UIX86" s="126"/>
      <c r="UIY86" s="126"/>
      <c r="UIZ86" s="126"/>
      <c r="UJA86" s="126"/>
      <c r="UJB86" s="126"/>
      <c r="UJC86" s="126"/>
      <c r="UJD86" s="126"/>
      <c r="UJE86" s="126"/>
      <c r="UJF86" s="126"/>
      <c r="UJG86" s="126"/>
      <c r="UJH86" s="126"/>
      <c r="UJI86" s="126"/>
      <c r="UJJ86" s="126"/>
      <c r="UJK86" s="126"/>
      <c r="UJL86" s="126"/>
      <c r="UJM86" s="126"/>
      <c r="UJN86" s="126"/>
      <c r="UJO86" s="126"/>
      <c r="UJP86" s="126"/>
      <c r="UJQ86" s="126"/>
      <c r="UJR86" s="126"/>
      <c r="UJS86" s="126"/>
      <c r="UJT86" s="126"/>
      <c r="UJU86" s="126"/>
      <c r="UJV86" s="126"/>
      <c r="UJW86" s="126"/>
      <c r="UJX86" s="126"/>
      <c r="UJY86" s="126"/>
      <c r="UJZ86" s="126"/>
      <c r="UKA86" s="126"/>
      <c r="UKB86" s="126"/>
      <c r="UKC86" s="126"/>
      <c r="UKD86" s="126"/>
      <c r="UKE86" s="126"/>
      <c r="UKF86" s="126"/>
      <c r="UKG86" s="126"/>
      <c r="UKH86" s="126"/>
      <c r="UKI86" s="126"/>
      <c r="UKJ86" s="126"/>
      <c r="UKK86" s="126"/>
      <c r="UKL86" s="126"/>
      <c r="UKM86" s="126"/>
      <c r="UKN86" s="126"/>
      <c r="UKO86" s="126"/>
      <c r="UKP86" s="126"/>
      <c r="UKQ86" s="126"/>
      <c r="UKR86" s="126"/>
      <c r="UKS86" s="126"/>
      <c r="UKT86" s="126"/>
      <c r="UKU86" s="126"/>
      <c r="UKV86" s="126"/>
      <c r="UKW86" s="126"/>
      <c r="UKX86" s="126"/>
      <c r="UKY86" s="126"/>
      <c r="UKZ86" s="126"/>
      <c r="ULA86" s="126"/>
      <c r="ULB86" s="126"/>
      <c r="ULC86" s="126"/>
      <c r="ULD86" s="126"/>
      <c r="ULE86" s="126"/>
      <c r="ULF86" s="126"/>
      <c r="ULG86" s="126"/>
      <c r="ULH86" s="126"/>
      <c r="ULI86" s="126"/>
      <c r="ULJ86" s="126"/>
      <c r="ULK86" s="126"/>
      <c r="ULL86" s="126"/>
      <c r="ULM86" s="126"/>
      <c r="ULN86" s="126"/>
      <c r="ULO86" s="126"/>
      <c r="ULP86" s="126"/>
      <c r="ULQ86" s="126"/>
      <c r="ULR86" s="126"/>
      <c r="ULS86" s="126"/>
      <c r="ULT86" s="126"/>
      <c r="ULU86" s="126"/>
      <c r="ULV86" s="126"/>
      <c r="ULW86" s="126"/>
      <c r="ULX86" s="126"/>
      <c r="ULY86" s="126"/>
      <c r="ULZ86" s="126"/>
      <c r="UMA86" s="126"/>
      <c r="UMB86" s="126"/>
      <c r="UMC86" s="126"/>
      <c r="UMD86" s="126"/>
      <c r="UME86" s="126"/>
      <c r="UMF86" s="126"/>
      <c r="UMG86" s="126"/>
      <c r="UMH86" s="126"/>
      <c r="UMI86" s="126"/>
      <c r="UMJ86" s="126"/>
      <c r="UMK86" s="126"/>
      <c r="UML86" s="126"/>
      <c r="UMM86" s="126"/>
      <c r="UMN86" s="126"/>
      <c r="UMO86" s="126"/>
      <c r="UMP86" s="126"/>
      <c r="UMQ86" s="126"/>
      <c r="UMR86" s="126"/>
      <c r="UMS86" s="126"/>
      <c r="UMT86" s="126"/>
      <c r="UMU86" s="126"/>
      <c r="UMV86" s="126"/>
      <c r="UMW86" s="126"/>
      <c r="UMX86" s="126"/>
      <c r="UMY86" s="126"/>
      <c r="UMZ86" s="126"/>
      <c r="UNA86" s="126"/>
      <c r="UNB86" s="126"/>
      <c r="UNC86" s="126"/>
      <c r="UND86" s="126"/>
      <c r="UNE86" s="126"/>
      <c r="UNF86" s="126"/>
      <c r="UNG86" s="126"/>
      <c r="UNH86" s="126"/>
      <c r="UNI86" s="126"/>
      <c r="UNJ86" s="126"/>
      <c r="UNK86" s="126"/>
      <c r="UNL86" s="126"/>
      <c r="UNM86" s="126"/>
      <c r="UNN86" s="126"/>
      <c r="UNO86" s="126"/>
      <c r="UNP86" s="126"/>
      <c r="UNQ86" s="126"/>
      <c r="UNR86" s="126"/>
      <c r="UNS86" s="126"/>
      <c r="UNT86" s="126"/>
      <c r="UNU86" s="126"/>
      <c r="UNV86" s="126"/>
      <c r="UNW86" s="126"/>
      <c r="UNX86" s="126"/>
      <c r="UNY86" s="126"/>
      <c r="UNZ86" s="126"/>
      <c r="UOA86" s="126"/>
      <c r="UOB86" s="126"/>
      <c r="UOC86" s="126"/>
      <c r="UOD86" s="126"/>
      <c r="UOE86" s="126"/>
      <c r="UOF86" s="126"/>
      <c r="UOG86" s="126"/>
      <c r="UOH86" s="126"/>
      <c r="UOI86" s="126"/>
      <c r="UOJ86" s="126"/>
      <c r="UOK86" s="126"/>
      <c r="UOL86" s="126"/>
      <c r="UOM86" s="126"/>
      <c r="UON86" s="126"/>
      <c r="UOO86" s="126"/>
      <c r="UOP86" s="126"/>
      <c r="UOQ86" s="126"/>
      <c r="UOR86" s="126"/>
      <c r="UOS86" s="126"/>
      <c r="UOT86" s="126"/>
      <c r="UOU86" s="126"/>
      <c r="UOV86" s="126"/>
      <c r="UOW86" s="126"/>
      <c r="UOX86" s="126"/>
      <c r="UOY86" s="126"/>
      <c r="UOZ86" s="126"/>
      <c r="UPA86" s="126"/>
      <c r="UPB86" s="126"/>
      <c r="UPC86" s="126"/>
      <c r="UPD86" s="126"/>
      <c r="UPE86" s="126"/>
      <c r="UPF86" s="126"/>
      <c r="UPG86" s="126"/>
      <c r="UPH86" s="126"/>
      <c r="UPI86" s="126"/>
      <c r="UPJ86" s="126"/>
      <c r="UPK86" s="126"/>
      <c r="UPL86" s="126"/>
      <c r="UPM86" s="126"/>
      <c r="UPN86" s="126"/>
      <c r="UPO86" s="126"/>
      <c r="UPP86" s="126"/>
      <c r="UPQ86" s="126"/>
      <c r="UPR86" s="126"/>
      <c r="UPS86" s="126"/>
      <c r="UPT86" s="126"/>
      <c r="UPU86" s="126"/>
      <c r="UPV86" s="126"/>
      <c r="UPW86" s="126"/>
      <c r="UPX86" s="126"/>
      <c r="UPY86" s="126"/>
      <c r="UPZ86" s="126"/>
      <c r="UQA86" s="126"/>
      <c r="UQB86" s="126"/>
      <c r="UQC86" s="126"/>
      <c r="UQD86" s="126"/>
      <c r="UQE86" s="126"/>
      <c r="UQF86" s="126"/>
      <c r="UQG86" s="126"/>
      <c r="UQH86" s="126"/>
      <c r="UQI86" s="126"/>
      <c r="UQJ86" s="126"/>
      <c r="UQK86" s="126"/>
      <c r="UQL86" s="126"/>
      <c r="UQM86" s="126"/>
      <c r="UQN86" s="126"/>
      <c r="UQO86" s="126"/>
      <c r="UQP86" s="126"/>
      <c r="UQQ86" s="126"/>
      <c r="UQR86" s="126"/>
      <c r="UQS86" s="126"/>
      <c r="UQT86" s="126"/>
      <c r="UQU86" s="126"/>
      <c r="UQV86" s="126"/>
      <c r="UQW86" s="126"/>
      <c r="UQX86" s="126"/>
      <c r="UQY86" s="126"/>
      <c r="UQZ86" s="126"/>
      <c r="URA86" s="126"/>
      <c r="URB86" s="126"/>
      <c r="URC86" s="126"/>
      <c r="URD86" s="126"/>
      <c r="URE86" s="126"/>
      <c r="URF86" s="126"/>
      <c r="URG86" s="126"/>
      <c r="URH86" s="126"/>
      <c r="URI86" s="126"/>
      <c r="URJ86" s="126"/>
      <c r="URK86" s="126"/>
      <c r="URL86" s="126"/>
      <c r="URM86" s="126"/>
      <c r="URN86" s="126"/>
      <c r="URO86" s="126"/>
      <c r="URP86" s="126"/>
      <c r="URQ86" s="126"/>
      <c r="URR86" s="126"/>
      <c r="URS86" s="126"/>
      <c r="URT86" s="126"/>
      <c r="URU86" s="126"/>
      <c r="URV86" s="126"/>
      <c r="URW86" s="126"/>
      <c r="URX86" s="126"/>
      <c r="URY86" s="126"/>
      <c r="URZ86" s="126"/>
      <c r="USA86" s="126"/>
      <c r="USB86" s="126"/>
      <c r="USC86" s="126"/>
      <c r="USD86" s="126"/>
      <c r="USE86" s="126"/>
      <c r="USF86" s="126"/>
      <c r="USG86" s="126"/>
      <c r="USH86" s="126"/>
      <c r="USI86" s="126"/>
      <c r="USJ86" s="126"/>
      <c r="USK86" s="126"/>
      <c r="USL86" s="126"/>
      <c r="USM86" s="126"/>
      <c r="USN86" s="126"/>
      <c r="USO86" s="126"/>
      <c r="USP86" s="126"/>
      <c r="USQ86" s="126"/>
      <c r="USR86" s="126"/>
      <c r="USS86" s="126"/>
      <c r="UST86" s="126"/>
      <c r="USU86" s="126"/>
      <c r="USV86" s="126"/>
      <c r="USW86" s="126"/>
      <c r="USX86" s="126"/>
      <c r="USY86" s="126"/>
      <c r="USZ86" s="126"/>
      <c r="UTA86" s="126"/>
      <c r="UTB86" s="126"/>
      <c r="UTC86" s="126"/>
      <c r="UTD86" s="126"/>
      <c r="UTE86" s="126"/>
      <c r="UTF86" s="126"/>
      <c r="UTG86" s="126"/>
      <c r="UTH86" s="126"/>
      <c r="UTI86" s="126"/>
      <c r="UTJ86" s="126"/>
      <c r="UTK86" s="126"/>
      <c r="UTL86" s="126"/>
      <c r="UTM86" s="126"/>
      <c r="UTN86" s="126"/>
      <c r="UTO86" s="126"/>
      <c r="UTP86" s="126"/>
      <c r="UTQ86" s="126"/>
      <c r="UTR86" s="126"/>
      <c r="UTS86" s="126"/>
      <c r="UTT86" s="126"/>
      <c r="UTU86" s="126"/>
      <c r="UTV86" s="126"/>
      <c r="UTW86" s="126"/>
      <c r="UTX86" s="126"/>
      <c r="UTY86" s="126"/>
      <c r="UTZ86" s="126"/>
      <c r="UUA86" s="126"/>
      <c r="UUB86" s="126"/>
      <c r="UUC86" s="126"/>
      <c r="UUD86" s="126"/>
      <c r="UUE86" s="126"/>
      <c r="UUF86" s="126"/>
      <c r="UUG86" s="126"/>
      <c r="UUH86" s="126"/>
      <c r="UUI86" s="126"/>
      <c r="UUJ86" s="126"/>
      <c r="UUK86" s="126"/>
      <c r="UUL86" s="126"/>
      <c r="UUM86" s="126"/>
      <c r="UUN86" s="126"/>
      <c r="UUO86" s="126"/>
      <c r="UUP86" s="126"/>
      <c r="UUQ86" s="126"/>
      <c r="UUR86" s="126"/>
      <c r="UUS86" s="126"/>
      <c r="UUT86" s="126"/>
      <c r="UUU86" s="126"/>
      <c r="UUV86" s="126"/>
      <c r="UUW86" s="126"/>
      <c r="UUX86" s="126"/>
      <c r="UUY86" s="126"/>
      <c r="UUZ86" s="126"/>
      <c r="UVA86" s="126"/>
      <c r="UVB86" s="126"/>
      <c r="UVC86" s="126"/>
      <c r="UVD86" s="126"/>
      <c r="UVE86" s="126"/>
      <c r="UVF86" s="126"/>
      <c r="UVG86" s="126"/>
      <c r="UVH86" s="126"/>
      <c r="UVI86" s="126"/>
      <c r="UVJ86" s="126"/>
      <c r="UVK86" s="126"/>
      <c r="UVL86" s="126"/>
      <c r="UVM86" s="126"/>
      <c r="UVN86" s="126"/>
      <c r="UVO86" s="126"/>
      <c r="UVP86" s="126"/>
      <c r="UVQ86" s="126"/>
      <c r="UVR86" s="126"/>
      <c r="UVS86" s="126"/>
      <c r="UVT86" s="126"/>
      <c r="UVU86" s="126"/>
      <c r="UVV86" s="126"/>
      <c r="UVW86" s="126"/>
      <c r="UVX86" s="126"/>
      <c r="UVY86" s="126"/>
      <c r="UVZ86" s="126"/>
      <c r="UWA86" s="126"/>
      <c r="UWB86" s="126"/>
      <c r="UWC86" s="126"/>
      <c r="UWD86" s="126"/>
      <c r="UWE86" s="126"/>
      <c r="UWF86" s="126"/>
      <c r="UWG86" s="126"/>
      <c r="UWH86" s="126"/>
      <c r="UWI86" s="126"/>
      <c r="UWJ86" s="126"/>
      <c r="UWK86" s="126"/>
      <c r="UWL86" s="126"/>
      <c r="UWM86" s="126"/>
      <c r="UWN86" s="126"/>
      <c r="UWO86" s="126"/>
      <c r="UWP86" s="126"/>
      <c r="UWQ86" s="126"/>
      <c r="UWR86" s="126"/>
      <c r="UWS86" s="126"/>
      <c r="UWT86" s="126"/>
      <c r="UWU86" s="126"/>
      <c r="UWV86" s="126"/>
      <c r="UWW86" s="126"/>
      <c r="UWX86" s="126"/>
      <c r="UWY86" s="126"/>
      <c r="UWZ86" s="126"/>
      <c r="UXA86" s="126"/>
      <c r="UXB86" s="126"/>
      <c r="UXC86" s="126"/>
      <c r="UXD86" s="126"/>
      <c r="UXE86" s="126"/>
      <c r="UXF86" s="126"/>
      <c r="UXG86" s="126"/>
      <c r="UXH86" s="126"/>
      <c r="UXI86" s="126"/>
      <c r="UXJ86" s="126"/>
      <c r="UXK86" s="126"/>
      <c r="UXL86" s="126"/>
      <c r="UXM86" s="126"/>
      <c r="UXN86" s="126"/>
      <c r="UXO86" s="126"/>
      <c r="UXP86" s="126"/>
      <c r="UXQ86" s="126"/>
      <c r="UXR86" s="126"/>
      <c r="UXS86" s="126"/>
      <c r="UXT86" s="126"/>
      <c r="UXU86" s="126"/>
      <c r="UXV86" s="126"/>
      <c r="UXW86" s="126"/>
      <c r="UXX86" s="126"/>
      <c r="UXY86" s="126"/>
      <c r="UXZ86" s="126"/>
      <c r="UYA86" s="126"/>
      <c r="UYB86" s="126"/>
      <c r="UYC86" s="126"/>
      <c r="UYD86" s="126"/>
      <c r="UYE86" s="126"/>
      <c r="UYF86" s="126"/>
      <c r="UYG86" s="126"/>
      <c r="UYH86" s="126"/>
      <c r="UYI86" s="126"/>
      <c r="UYJ86" s="126"/>
      <c r="UYK86" s="126"/>
      <c r="UYL86" s="126"/>
      <c r="UYM86" s="126"/>
      <c r="UYN86" s="126"/>
      <c r="UYO86" s="126"/>
      <c r="UYP86" s="126"/>
      <c r="UYQ86" s="126"/>
      <c r="UYR86" s="126"/>
      <c r="UYS86" s="126"/>
      <c r="UYT86" s="126"/>
      <c r="UYU86" s="126"/>
      <c r="UYV86" s="126"/>
      <c r="UYW86" s="126"/>
      <c r="UYX86" s="126"/>
      <c r="UYY86" s="126"/>
      <c r="UYZ86" s="126"/>
      <c r="UZA86" s="126"/>
      <c r="UZB86" s="126"/>
      <c r="UZC86" s="126"/>
      <c r="UZD86" s="126"/>
      <c r="UZE86" s="126"/>
      <c r="UZF86" s="126"/>
      <c r="UZG86" s="126"/>
      <c r="UZH86" s="126"/>
      <c r="UZI86" s="126"/>
      <c r="UZJ86" s="126"/>
      <c r="UZK86" s="126"/>
      <c r="UZL86" s="126"/>
      <c r="UZM86" s="126"/>
      <c r="UZN86" s="126"/>
      <c r="UZO86" s="126"/>
      <c r="UZP86" s="126"/>
      <c r="UZQ86" s="126"/>
      <c r="UZR86" s="126"/>
      <c r="UZS86" s="126"/>
      <c r="UZT86" s="126"/>
      <c r="UZU86" s="126"/>
      <c r="UZV86" s="126"/>
      <c r="UZW86" s="126"/>
      <c r="UZX86" s="126"/>
      <c r="UZY86" s="126"/>
      <c r="UZZ86" s="126"/>
      <c r="VAA86" s="126"/>
      <c r="VAB86" s="126"/>
      <c r="VAC86" s="126"/>
      <c r="VAD86" s="126"/>
      <c r="VAE86" s="126"/>
      <c r="VAF86" s="126"/>
      <c r="VAG86" s="126"/>
      <c r="VAH86" s="126"/>
      <c r="VAI86" s="126"/>
      <c r="VAJ86" s="126"/>
      <c r="VAK86" s="126"/>
      <c r="VAL86" s="126"/>
      <c r="VAM86" s="126"/>
      <c r="VAN86" s="126"/>
      <c r="VAO86" s="126"/>
      <c r="VAP86" s="126"/>
      <c r="VAQ86" s="126"/>
      <c r="VAR86" s="126"/>
      <c r="VAS86" s="126"/>
      <c r="VAT86" s="126"/>
      <c r="VAU86" s="126"/>
      <c r="VAV86" s="126"/>
      <c r="VAW86" s="126"/>
      <c r="VAX86" s="126"/>
      <c r="VAY86" s="126"/>
      <c r="VAZ86" s="126"/>
      <c r="VBA86" s="126"/>
      <c r="VBB86" s="126"/>
      <c r="VBC86" s="126"/>
      <c r="VBD86" s="126"/>
      <c r="VBE86" s="126"/>
      <c r="VBF86" s="126"/>
      <c r="VBG86" s="126"/>
      <c r="VBH86" s="126"/>
      <c r="VBI86" s="126"/>
      <c r="VBJ86" s="126"/>
      <c r="VBK86" s="126"/>
      <c r="VBL86" s="126"/>
      <c r="VBM86" s="126"/>
      <c r="VBN86" s="126"/>
      <c r="VBO86" s="126"/>
      <c r="VBP86" s="126"/>
      <c r="VBQ86" s="126"/>
      <c r="VBR86" s="126"/>
      <c r="VBS86" s="126"/>
      <c r="VBT86" s="126"/>
      <c r="VBU86" s="126"/>
      <c r="VBV86" s="126"/>
      <c r="VBW86" s="126"/>
      <c r="VBX86" s="126"/>
      <c r="VBY86" s="126"/>
      <c r="VBZ86" s="126"/>
      <c r="VCA86" s="126"/>
      <c r="VCB86" s="126"/>
      <c r="VCC86" s="126"/>
      <c r="VCD86" s="126"/>
      <c r="VCE86" s="126"/>
      <c r="VCF86" s="126"/>
      <c r="VCG86" s="126"/>
      <c r="VCH86" s="126"/>
      <c r="VCI86" s="126"/>
      <c r="VCJ86" s="126"/>
      <c r="VCK86" s="126"/>
      <c r="VCL86" s="126"/>
      <c r="VCM86" s="126"/>
      <c r="VCN86" s="126"/>
      <c r="VCO86" s="126"/>
      <c r="VCP86" s="126"/>
      <c r="VCQ86" s="126"/>
      <c r="VCR86" s="126"/>
      <c r="VCS86" s="126"/>
      <c r="VCT86" s="126"/>
      <c r="VCU86" s="126"/>
      <c r="VCV86" s="126"/>
      <c r="VCW86" s="126"/>
      <c r="VCX86" s="126"/>
      <c r="VCY86" s="126"/>
      <c r="VCZ86" s="126"/>
      <c r="VDA86" s="126"/>
      <c r="VDB86" s="126"/>
      <c r="VDC86" s="126"/>
      <c r="VDD86" s="126"/>
      <c r="VDE86" s="126"/>
      <c r="VDF86" s="126"/>
      <c r="VDG86" s="126"/>
      <c r="VDH86" s="126"/>
      <c r="VDI86" s="126"/>
      <c r="VDJ86" s="126"/>
      <c r="VDK86" s="126"/>
      <c r="VDL86" s="126"/>
      <c r="VDM86" s="126"/>
      <c r="VDN86" s="126"/>
      <c r="VDO86" s="126"/>
      <c r="VDP86" s="126"/>
      <c r="VDQ86" s="126"/>
      <c r="VDR86" s="126"/>
      <c r="VDS86" s="126"/>
      <c r="VDT86" s="126"/>
      <c r="VDU86" s="126"/>
      <c r="VDV86" s="126"/>
      <c r="VDW86" s="126"/>
      <c r="VDX86" s="126"/>
      <c r="VDY86" s="126"/>
      <c r="VDZ86" s="126"/>
      <c r="VEA86" s="126"/>
      <c r="VEB86" s="126"/>
      <c r="VEC86" s="126"/>
      <c r="VED86" s="126"/>
      <c r="VEE86" s="126"/>
      <c r="VEF86" s="126"/>
      <c r="VEG86" s="126"/>
      <c r="VEH86" s="126"/>
      <c r="VEI86" s="126"/>
      <c r="VEJ86" s="126"/>
      <c r="VEK86" s="126"/>
      <c r="VEL86" s="126"/>
      <c r="VEM86" s="126"/>
      <c r="VEN86" s="126"/>
      <c r="VEO86" s="126"/>
      <c r="VEP86" s="126"/>
      <c r="VEQ86" s="126"/>
      <c r="VER86" s="126"/>
      <c r="VES86" s="126"/>
      <c r="VET86" s="126"/>
      <c r="VEU86" s="126"/>
      <c r="VEV86" s="126"/>
      <c r="VEW86" s="126"/>
      <c r="VEX86" s="126"/>
      <c r="VEY86" s="126"/>
      <c r="VEZ86" s="126"/>
      <c r="VFA86" s="126"/>
      <c r="VFB86" s="126"/>
      <c r="VFC86" s="126"/>
      <c r="VFD86" s="126"/>
      <c r="VFE86" s="126"/>
      <c r="VFF86" s="126"/>
      <c r="VFG86" s="126"/>
      <c r="VFH86" s="126"/>
      <c r="VFI86" s="126"/>
      <c r="VFJ86" s="126"/>
      <c r="VFK86" s="126"/>
      <c r="VFL86" s="126"/>
      <c r="VFM86" s="126"/>
      <c r="VFN86" s="126"/>
      <c r="VFO86" s="126"/>
      <c r="VFP86" s="126"/>
      <c r="VFQ86" s="126"/>
      <c r="VFR86" s="126"/>
      <c r="VFS86" s="126"/>
      <c r="VFT86" s="126"/>
      <c r="VFU86" s="126"/>
      <c r="VFV86" s="126"/>
      <c r="VFW86" s="126"/>
      <c r="VFX86" s="126"/>
      <c r="VFY86" s="126"/>
      <c r="VFZ86" s="126"/>
      <c r="VGA86" s="126"/>
      <c r="VGB86" s="126"/>
      <c r="VGC86" s="126"/>
      <c r="VGD86" s="126"/>
      <c r="VGE86" s="126"/>
      <c r="VGF86" s="126"/>
      <c r="VGG86" s="126"/>
      <c r="VGH86" s="126"/>
      <c r="VGI86" s="126"/>
      <c r="VGJ86" s="126"/>
      <c r="VGK86" s="126"/>
      <c r="VGL86" s="126"/>
      <c r="VGM86" s="126"/>
      <c r="VGN86" s="126"/>
      <c r="VGO86" s="126"/>
      <c r="VGP86" s="126"/>
      <c r="VGQ86" s="126"/>
      <c r="VGR86" s="126"/>
      <c r="VGS86" s="126"/>
      <c r="VGT86" s="126"/>
      <c r="VGU86" s="126"/>
      <c r="VGV86" s="126"/>
      <c r="VGW86" s="126"/>
      <c r="VGX86" s="126"/>
      <c r="VGY86" s="126"/>
      <c r="VGZ86" s="126"/>
      <c r="VHA86" s="126"/>
      <c r="VHB86" s="126"/>
      <c r="VHC86" s="126"/>
      <c r="VHD86" s="126"/>
      <c r="VHE86" s="126"/>
      <c r="VHF86" s="126"/>
      <c r="VHG86" s="126"/>
      <c r="VHH86" s="126"/>
      <c r="VHI86" s="126"/>
      <c r="VHJ86" s="126"/>
      <c r="VHK86" s="126"/>
      <c r="VHL86" s="126"/>
      <c r="VHM86" s="126"/>
      <c r="VHN86" s="126"/>
      <c r="VHO86" s="126"/>
      <c r="VHP86" s="126"/>
      <c r="VHQ86" s="126"/>
      <c r="VHR86" s="126"/>
      <c r="VHS86" s="126"/>
      <c r="VHT86" s="126"/>
      <c r="VHU86" s="126"/>
      <c r="VHV86" s="126"/>
      <c r="VHW86" s="126"/>
      <c r="VHX86" s="126"/>
      <c r="VHY86" s="126"/>
      <c r="VHZ86" s="126"/>
      <c r="VIA86" s="126"/>
      <c r="VIB86" s="126"/>
      <c r="VIC86" s="126"/>
      <c r="VID86" s="126"/>
      <c r="VIE86" s="126"/>
      <c r="VIF86" s="126"/>
      <c r="VIG86" s="126"/>
      <c r="VIH86" s="126"/>
      <c r="VII86" s="126"/>
      <c r="VIJ86" s="126"/>
      <c r="VIK86" s="126"/>
      <c r="VIL86" s="126"/>
      <c r="VIM86" s="126"/>
      <c r="VIN86" s="126"/>
      <c r="VIO86" s="126"/>
      <c r="VIP86" s="126"/>
      <c r="VIQ86" s="126"/>
      <c r="VIR86" s="126"/>
      <c r="VIS86" s="126"/>
      <c r="VIT86" s="126"/>
      <c r="VIU86" s="126"/>
      <c r="VIV86" s="126"/>
      <c r="VIW86" s="126"/>
      <c r="VIX86" s="126"/>
      <c r="VIY86" s="126"/>
      <c r="VIZ86" s="126"/>
      <c r="VJA86" s="126"/>
      <c r="VJB86" s="126"/>
      <c r="VJC86" s="126"/>
      <c r="VJD86" s="126"/>
      <c r="VJE86" s="126"/>
      <c r="VJF86" s="126"/>
      <c r="VJG86" s="126"/>
      <c r="VJH86" s="126"/>
      <c r="VJI86" s="126"/>
      <c r="VJJ86" s="126"/>
      <c r="VJK86" s="126"/>
      <c r="VJL86" s="126"/>
      <c r="VJM86" s="126"/>
      <c r="VJN86" s="126"/>
      <c r="VJO86" s="126"/>
      <c r="VJP86" s="126"/>
      <c r="VJQ86" s="126"/>
      <c r="VJR86" s="126"/>
      <c r="VJS86" s="126"/>
      <c r="VJT86" s="126"/>
      <c r="VJU86" s="126"/>
      <c r="VJV86" s="126"/>
      <c r="VJW86" s="126"/>
      <c r="VJX86" s="126"/>
      <c r="VJY86" s="126"/>
      <c r="VJZ86" s="126"/>
      <c r="VKA86" s="126"/>
      <c r="VKB86" s="126"/>
      <c r="VKC86" s="126"/>
      <c r="VKD86" s="126"/>
      <c r="VKE86" s="126"/>
      <c r="VKF86" s="126"/>
      <c r="VKG86" s="126"/>
      <c r="VKH86" s="126"/>
      <c r="VKI86" s="126"/>
      <c r="VKJ86" s="126"/>
      <c r="VKK86" s="126"/>
      <c r="VKL86" s="126"/>
      <c r="VKM86" s="126"/>
      <c r="VKN86" s="126"/>
      <c r="VKO86" s="126"/>
      <c r="VKP86" s="126"/>
      <c r="VKQ86" s="126"/>
      <c r="VKR86" s="126"/>
      <c r="VKS86" s="126"/>
      <c r="VKT86" s="126"/>
      <c r="VKU86" s="126"/>
      <c r="VKV86" s="126"/>
      <c r="VKW86" s="126"/>
      <c r="VKX86" s="126"/>
      <c r="VKY86" s="126"/>
      <c r="VKZ86" s="126"/>
      <c r="VLA86" s="126"/>
      <c r="VLB86" s="126"/>
      <c r="VLC86" s="126"/>
      <c r="VLD86" s="126"/>
      <c r="VLE86" s="126"/>
      <c r="VLF86" s="126"/>
      <c r="VLG86" s="126"/>
      <c r="VLH86" s="126"/>
      <c r="VLI86" s="126"/>
      <c r="VLJ86" s="126"/>
      <c r="VLK86" s="126"/>
      <c r="VLL86" s="126"/>
      <c r="VLM86" s="126"/>
      <c r="VLN86" s="126"/>
      <c r="VLO86" s="126"/>
      <c r="VLP86" s="126"/>
      <c r="VLQ86" s="126"/>
      <c r="VLR86" s="126"/>
      <c r="VLS86" s="126"/>
      <c r="VLT86" s="126"/>
      <c r="VLU86" s="126"/>
      <c r="VLV86" s="126"/>
      <c r="VLW86" s="126"/>
      <c r="VLX86" s="126"/>
      <c r="VLY86" s="126"/>
      <c r="VLZ86" s="126"/>
      <c r="VMA86" s="126"/>
      <c r="VMB86" s="126"/>
      <c r="VMC86" s="126"/>
      <c r="VMD86" s="126"/>
      <c r="VME86" s="126"/>
      <c r="VMF86" s="126"/>
      <c r="VMG86" s="126"/>
      <c r="VMH86" s="126"/>
      <c r="VMI86" s="126"/>
      <c r="VMJ86" s="126"/>
      <c r="VMK86" s="126"/>
      <c r="VML86" s="126"/>
      <c r="VMM86" s="126"/>
      <c r="VMN86" s="126"/>
      <c r="VMO86" s="126"/>
      <c r="VMP86" s="126"/>
      <c r="VMQ86" s="126"/>
      <c r="VMR86" s="126"/>
      <c r="VMS86" s="126"/>
      <c r="VMT86" s="126"/>
      <c r="VMU86" s="126"/>
      <c r="VMV86" s="126"/>
      <c r="VMW86" s="126"/>
      <c r="VMX86" s="126"/>
      <c r="VMY86" s="126"/>
      <c r="VMZ86" s="126"/>
      <c r="VNA86" s="126"/>
      <c r="VNB86" s="126"/>
      <c r="VNC86" s="126"/>
      <c r="VND86" s="126"/>
      <c r="VNE86" s="126"/>
      <c r="VNF86" s="126"/>
      <c r="VNG86" s="126"/>
      <c r="VNH86" s="126"/>
      <c r="VNI86" s="126"/>
      <c r="VNJ86" s="126"/>
      <c r="VNK86" s="126"/>
      <c r="VNL86" s="126"/>
      <c r="VNM86" s="126"/>
      <c r="VNN86" s="126"/>
      <c r="VNO86" s="126"/>
      <c r="VNP86" s="126"/>
      <c r="VNQ86" s="126"/>
      <c r="VNR86" s="126"/>
      <c r="VNS86" s="126"/>
      <c r="VNT86" s="126"/>
      <c r="VNU86" s="126"/>
      <c r="VNV86" s="126"/>
      <c r="VNW86" s="126"/>
      <c r="VNX86" s="126"/>
      <c r="VNY86" s="126"/>
      <c r="VNZ86" s="126"/>
      <c r="VOA86" s="126"/>
      <c r="VOB86" s="126"/>
      <c r="VOC86" s="126"/>
      <c r="VOD86" s="126"/>
      <c r="VOE86" s="126"/>
      <c r="VOF86" s="126"/>
      <c r="VOG86" s="126"/>
      <c r="VOH86" s="126"/>
      <c r="VOI86" s="126"/>
      <c r="VOJ86" s="126"/>
      <c r="VOK86" s="126"/>
      <c r="VOL86" s="126"/>
      <c r="VOM86" s="126"/>
      <c r="VON86" s="126"/>
      <c r="VOO86" s="126"/>
      <c r="VOP86" s="126"/>
      <c r="VOQ86" s="126"/>
      <c r="VOR86" s="126"/>
      <c r="VOS86" s="126"/>
      <c r="VOT86" s="126"/>
      <c r="VOU86" s="126"/>
      <c r="VOV86" s="126"/>
      <c r="VOW86" s="126"/>
      <c r="VOX86" s="126"/>
      <c r="VOY86" s="126"/>
      <c r="VOZ86" s="126"/>
      <c r="VPA86" s="126"/>
      <c r="VPB86" s="126"/>
      <c r="VPC86" s="126"/>
      <c r="VPD86" s="126"/>
      <c r="VPE86" s="126"/>
      <c r="VPF86" s="126"/>
      <c r="VPG86" s="126"/>
      <c r="VPH86" s="126"/>
      <c r="VPI86" s="126"/>
      <c r="VPJ86" s="126"/>
      <c r="VPK86" s="126"/>
      <c r="VPL86" s="126"/>
      <c r="VPM86" s="126"/>
      <c r="VPN86" s="126"/>
      <c r="VPO86" s="126"/>
      <c r="VPP86" s="126"/>
      <c r="VPQ86" s="126"/>
      <c r="VPR86" s="126"/>
      <c r="VPS86" s="126"/>
      <c r="VPT86" s="126"/>
      <c r="VPU86" s="126"/>
      <c r="VPV86" s="126"/>
      <c r="VPW86" s="126"/>
      <c r="VPX86" s="126"/>
      <c r="VPY86" s="126"/>
      <c r="VPZ86" s="126"/>
      <c r="VQA86" s="126"/>
      <c r="VQB86" s="126"/>
      <c r="VQC86" s="126"/>
      <c r="VQD86" s="126"/>
      <c r="VQE86" s="126"/>
      <c r="VQF86" s="126"/>
      <c r="VQG86" s="126"/>
      <c r="VQH86" s="126"/>
      <c r="VQI86" s="126"/>
      <c r="VQJ86" s="126"/>
      <c r="VQK86" s="126"/>
      <c r="VQL86" s="126"/>
      <c r="VQM86" s="126"/>
      <c r="VQN86" s="126"/>
      <c r="VQO86" s="126"/>
      <c r="VQP86" s="126"/>
      <c r="VQQ86" s="126"/>
      <c r="VQR86" s="126"/>
      <c r="VQS86" s="126"/>
      <c r="VQT86" s="126"/>
      <c r="VQU86" s="126"/>
      <c r="VQV86" s="126"/>
      <c r="VQW86" s="126"/>
      <c r="VQX86" s="126"/>
      <c r="VQY86" s="126"/>
      <c r="VQZ86" s="126"/>
      <c r="VRA86" s="126"/>
      <c r="VRB86" s="126"/>
      <c r="VRC86" s="126"/>
      <c r="VRD86" s="126"/>
      <c r="VRE86" s="126"/>
      <c r="VRF86" s="126"/>
      <c r="VRG86" s="126"/>
      <c r="VRH86" s="126"/>
      <c r="VRI86" s="126"/>
      <c r="VRJ86" s="126"/>
      <c r="VRK86" s="126"/>
      <c r="VRL86" s="126"/>
      <c r="VRM86" s="126"/>
      <c r="VRN86" s="126"/>
      <c r="VRO86" s="126"/>
      <c r="VRP86" s="126"/>
      <c r="VRQ86" s="126"/>
      <c r="VRR86" s="126"/>
      <c r="VRS86" s="126"/>
      <c r="VRT86" s="126"/>
      <c r="VRU86" s="126"/>
      <c r="VRV86" s="126"/>
      <c r="VRW86" s="126"/>
      <c r="VRX86" s="126"/>
      <c r="VRY86" s="126"/>
      <c r="VRZ86" s="126"/>
      <c r="VSA86" s="126"/>
      <c r="VSB86" s="126"/>
      <c r="VSC86" s="126"/>
      <c r="VSD86" s="126"/>
      <c r="VSE86" s="126"/>
      <c r="VSF86" s="126"/>
      <c r="VSG86" s="126"/>
      <c r="VSH86" s="126"/>
      <c r="VSI86" s="126"/>
      <c r="VSJ86" s="126"/>
      <c r="VSK86" s="126"/>
      <c r="VSL86" s="126"/>
      <c r="VSM86" s="126"/>
      <c r="VSN86" s="126"/>
      <c r="VSO86" s="126"/>
      <c r="VSP86" s="126"/>
      <c r="VSQ86" s="126"/>
      <c r="VSR86" s="126"/>
      <c r="VSS86" s="126"/>
      <c r="VST86" s="126"/>
      <c r="VSU86" s="126"/>
      <c r="VSV86" s="126"/>
      <c r="VSW86" s="126"/>
      <c r="VSX86" s="126"/>
      <c r="VSY86" s="126"/>
      <c r="VSZ86" s="126"/>
      <c r="VTA86" s="126"/>
      <c r="VTB86" s="126"/>
      <c r="VTC86" s="126"/>
      <c r="VTD86" s="126"/>
      <c r="VTE86" s="126"/>
      <c r="VTF86" s="126"/>
      <c r="VTG86" s="126"/>
      <c r="VTH86" s="126"/>
      <c r="VTI86" s="126"/>
      <c r="VTJ86" s="126"/>
      <c r="VTK86" s="126"/>
      <c r="VTL86" s="126"/>
      <c r="VTM86" s="126"/>
      <c r="VTN86" s="126"/>
      <c r="VTO86" s="126"/>
      <c r="VTP86" s="126"/>
      <c r="VTQ86" s="126"/>
      <c r="VTR86" s="126"/>
      <c r="VTS86" s="126"/>
      <c r="VTT86" s="126"/>
      <c r="VTU86" s="126"/>
      <c r="VTV86" s="126"/>
      <c r="VTW86" s="126"/>
      <c r="VTX86" s="126"/>
      <c r="VTY86" s="126"/>
      <c r="VTZ86" s="126"/>
      <c r="VUA86" s="126"/>
      <c r="VUB86" s="126"/>
      <c r="VUC86" s="126"/>
      <c r="VUD86" s="126"/>
      <c r="VUE86" s="126"/>
      <c r="VUF86" s="126"/>
      <c r="VUG86" s="126"/>
      <c r="VUH86" s="126"/>
      <c r="VUI86" s="126"/>
      <c r="VUJ86" s="126"/>
      <c r="VUK86" s="126"/>
      <c r="VUL86" s="126"/>
      <c r="VUM86" s="126"/>
      <c r="VUN86" s="126"/>
      <c r="VUO86" s="126"/>
      <c r="VUP86" s="126"/>
      <c r="VUQ86" s="126"/>
      <c r="VUR86" s="126"/>
      <c r="VUS86" s="126"/>
      <c r="VUT86" s="126"/>
      <c r="VUU86" s="126"/>
      <c r="VUV86" s="126"/>
      <c r="VUW86" s="126"/>
      <c r="VUX86" s="126"/>
      <c r="VUY86" s="126"/>
      <c r="VUZ86" s="126"/>
      <c r="VVA86" s="126"/>
      <c r="VVB86" s="126"/>
      <c r="VVC86" s="126"/>
      <c r="VVD86" s="126"/>
      <c r="VVE86" s="126"/>
      <c r="VVF86" s="126"/>
      <c r="VVG86" s="126"/>
      <c r="VVH86" s="126"/>
      <c r="VVI86" s="126"/>
      <c r="VVJ86" s="126"/>
      <c r="VVK86" s="126"/>
      <c r="VVL86" s="126"/>
      <c r="VVM86" s="126"/>
      <c r="VVN86" s="126"/>
      <c r="VVO86" s="126"/>
      <c r="VVP86" s="126"/>
      <c r="VVQ86" s="126"/>
      <c r="VVR86" s="126"/>
      <c r="VVS86" s="126"/>
      <c r="VVT86" s="126"/>
      <c r="VVU86" s="126"/>
      <c r="VVV86" s="126"/>
      <c r="VVW86" s="126"/>
      <c r="VVX86" s="126"/>
      <c r="VVY86" s="126"/>
      <c r="VVZ86" s="126"/>
      <c r="VWA86" s="126"/>
      <c r="VWB86" s="126"/>
      <c r="VWC86" s="126"/>
      <c r="VWD86" s="126"/>
      <c r="VWE86" s="126"/>
      <c r="VWF86" s="126"/>
      <c r="VWG86" s="126"/>
      <c r="VWH86" s="126"/>
      <c r="VWI86" s="126"/>
      <c r="VWJ86" s="126"/>
      <c r="VWK86" s="126"/>
      <c r="VWL86" s="126"/>
      <c r="VWM86" s="126"/>
      <c r="VWN86" s="126"/>
      <c r="VWO86" s="126"/>
      <c r="VWP86" s="126"/>
      <c r="VWQ86" s="126"/>
      <c r="VWR86" s="126"/>
      <c r="VWS86" s="126"/>
      <c r="VWT86" s="126"/>
      <c r="VWU86" s="126"/>
      <c r="VWV86" s="126"/>
      <c r="VWW86" s="126"/>
      <c r="VWX86" s="126"/>
      <c r="VWY86" s="126"/>
      <c r="VWZ86" s="126"/>
      <c r="VXA86" s="126"/>
      <c r="VXB86" s="126"/>
      <c r="VXC86" s="126"/>
      <c r="VXD86" s="126"/>
      <c r="VXE86" s="126"/>
      <c r="VXF86" s="126"/>
      <c r="VXG86" s="126"/>
      <c r="VXH86" s="126"/>
      <c r="VXI86" s="126"/>
      <c r="VXJ86" s="126"/>
      <c r="VXK86" s="126"/>
      <c r="VXL86" s="126"/>
      <c r="VXM86" s="126"/>
      <c r="VXN86" s="126"/>
      <c r="VXO86" s="126"/>
      <c r="VXP86" s="126"/>
      <c r="VXQ86" s="126"/>
      <c r="VXR86" s="126"/>
      <c r="VXS86" s="126"/>
      <c r="VXT86" s="126"/>
      <c r="VXU86" s="126"/>
      <c r="VXV86" s="126"/>
      <c r="VXW86" s="126"/>
      <c r="VXX86" s="126"/>
      <c r="VXY86" s="126"/>
      <c r="VXZ86" s="126"/>
      <c r="VYA86" s="126"/>
      <c r="VYB86" s="126"/>
      <c r="VYC86" s="126"/>
      <c r="VYD86" s="126"/>
      <c r="VYE86" s="126"/>
      <c r="VYF86" s="126"/>
      <c r="VYG86" s="126"/>
      <c r="VYH86" s="126"/>
      <c r="VYI86" s="126"/>
      <c r="VYJ86" s="126"/>
      <c r="VYK86" s="126"/>
      <c r="VYL86" s="126"/>
      <c r="VYM86" s="126"/>
      <c r="VYN86" s="126"/>
      <c r="VYO86" s="126"/>
      <c r="VYP86" s="126"/>
      <c r="VYQ86" s="126"/>
      <c r="VYR86" s="126"/>
      <c r="VYS86" s="126"/>
      <c r="VYT86" s="126"/>
      <c r="VYU86" s="126"/>
      <c r="VYV86" s="126"/>
      <c r="VYW86" s="126"/>
      <c r="VYX86" s="126"/>
      <c r="VYY86" s="126"/>
      <c r="VYZ86" s="126"/>
      <c r="VZA86" s="126"/>
      <c r="VZB86" s="126"/>
      <c r="VZC86" s="126"/>
      <c r="VZD86" s="126"/>
      <c r="VZE86" s="126"/>
      <c r="VZF86" s="126"/>
      <c r="VZG86" s="126"/>
      <c r="VZH86" s="126"/>
      <c r="VZI86" s="126"/>
      <c r="VZJ86" s="126"/>
      <c r="VZK86" s="126"/>
      <c r="VZL86" s="126"/>
      <c r="VZM86" s="126"/>
      <c r="VZN86" s="126"/>
      <c r="VZO86" s="126"/>
      <c r="VZP86" s="126"/>
      <c r="VZQ86" s="126"/>
      <c r="VZR86" s="126"/>
      <c r="VZS86" s="126"/>
      <c r="VZT86" s="126"/>
      <c r="VZU86" s="126"/>
      <c r="VZV86" s="126"/>
      <c r="VZW86" s="126"/>
      <c r="VZX86" s="126"/>
      <c r="VZY86" s="126"/>
      <c r="VZZ86" s="126"/>
      <c r="WAA86" s="126"/>
      <c r="WAB86" s="126"/>
      <c r="WAC86" s="126"/>
      <c r="WAD86" s="126"/>
      <c r="WAE86" s="126"/>
      <c r="WAF86" s="126"/>
      <c r="WAG86" s="126"/>
      <c r="WAH86" s="126"/>
      <c r="WAI86" s="126"/>
      <c r="WAJ86" s="126"/>
      <c r="WAK86" s="126"/>
      <c r="WAL86" s="126"/>
      <c r="WAM86" s="126"/>
      <c r="WAN86" s="126"/>
      <c r="WAO86" s="126"/>
      <c r="WAP86" s="126"/>
      <c r="WAQ86" s="126"/>
      <c r="WAR86" s="126"/>
      <c r="WAS86" s="126"/>
      <c r="WAT86" s="126"/>
      <c r="WAU86" s="126"/>
      <c r="WAV86" s="126"/>
      <c r="WAW86" s="126"/>
      <c r="WAX86" s="126"/>
      <c r="WAY86" s="126"/>
      <c r="WAZ86" s="126"/>
      <c r="WBA86" s="126"/>
      <c r="WBB86" s="126"/>
      <c r="WBC86" s="126"/>
      <c r="WBD86" s="126"/>
      <c r="WBE86" s="126"/>
      <c r="WBF86" s="126"/>
      <c r="WBG86" s="126"/>
      <c r="WBH86" s="126"/>
      <c r="WBI86" s="126"/>
      <c r="WBJ86" s="126"/>
      <c r="WBK86" s="126"/>
      <c r="WBL86" s="126"/>
      <c r="WBM86" s="126"/>
      <c r="WBN86" s="126"/>
      <c r="WBO86" s="126"/>
      <c r="WBP86" s="126"/>
      <c r="WBQ86" s="126"/>
      <c r="WBR86" s="126"/>
      <c r="WBS86" s="126"/>
      <c r="WBT86" s="126"/>
      <c r="WBU86" s="126"/>
      <c r="WBV86" s="126"/>
      <c r="WBW86" s="126"/>
      <c r="WBX86" s="126"/>
      <c r="WBY86" s="126"/>
      <c r="WBZ86" s="126"/>
      <c r="WCA86" s="126"/>
      <c r="WCB86" s="126"/>
      <c r="WCC86" s="126"/>
      <c r="WCD86" s="126"/>
      <c r="WCE86" s="126"/>
      <c r="WCF86" s="126"/>
      <c r="WCG86" s="126"/>
      <c r="WCH86" s="126"/>
      <c r="WCI86" s="126"/>
      <c r="WCJ86" s="126"/>
      <c r="WCK86" s="126"/>
      <c r="WCL86" s="126"/>
      <c r="WCM86" s="126"/>
      <c r="WCN86" s="126"/>
      <c r="WCO86" s="126"/>
      <c r="WCP86" s="126"/>
      <c r="WCQ86" s="126"/>
      <c r="WCR86" s="126"/>
      <c r="WCS86" s="126"/>
      <c r="WCT86" s="126"/>
      <c r="WCU86" s="126"/>
      <c r="WCV86" s="126"/>
      <c r="WCW86" s="126"/>
      <c r="WCX86" s="126"/>
      <c r="WCY86" s="126"/>
      <c r="WCZ86" s="126"/>
      <c r="WDA86" s="126"/>
      <c r="WDB86" s="126"/>
      <c r="WDC86" s="126"/>
      <c r="WDD86" s="126"/>
      <c r="WDE86" s="126"/>
      <c r="WDF86" s="126"/>
      <c r="WDG86" s="126"/>
      <c r="WDH86" s="126"/>
      <c r="WDI86" s="126"/>
      <c r="WDJ86" s="126"/>
      <c r="WDK86" s="126"/>
      <c r="WDL86" s="126"/>
      <c r="WDM86" s="126"/>
      <c r="WDN86" s="126"/>
      <c r="WDO86" s="126"/>
      <c r="WDP86" s="126"/>
      <c r="WDQ86" s="126"/>
      <c r="WDR86" s="126"/>
      <c r="WDS86" s="126"/>
      <c r="WDT86" s="126"/>
      <c r="WDU86" s="126"/>
      <c r="WDV86" s="126"/>
      <c r="WDW86" s="126"/>
      <c r="WDX86" s="126"/>
      <c r="WDY86" s="126"/>
      <c r="WDZ86" s="126"/>
      <c r="WEA86" s="126"/>
      <c r="WEB86" s="126"/>
      <c r="WEC86" s="126"/>
      <c r="WED86" s="126"/>
      <c r="WEE86" s="126"/>
      <c r="WEF86" s="126"/>
      <c r="WEG86" s="126"/>
      <c r="WEH86" s="126"/>
      <c r="WEI86" s="126"/>
      <c r="WEJ86" s="126"/>
      <c r="WEK86" s="126"/>
      <c r="WEL86" s="126"/>
      <c r="WEM86" s="126"/>
      <c r="WEN86" s="126"/>
      <c r="WEO86" s="126"/>
      <c r="WEP86" s="126"/>
      <c r="WEQ86" s="126"/>
      <c r="WER86" s="126"/>
      <c r="WES86" s="126"/>
      <c r="WET86" s="126"/>
      <c r="WEU86" s="126"/>
      <c r="WEV86" s="126"/>
      <c r="WEW86" s="126"/>
      <c r="WEX86" s="126"/>
      <c r="WEY86" s="126"/>
      <c r="WEZ86" s="126"/>
      <c r="WFA86" s="126"/>
      <c r="WFB86" s="126"/>
      <c r="WFC86" s="126"/>
      <c r="WFD86" s="126"/>
      <c r="WFE86" s="126"/>
      <c r="WFF86" s="126"/>
      <c r="WFG86" s="126"/>
      <c r="WFH86" s="126"/>
      <c r="WFI86" s="126"/>
      <c r="WFJ86" s="126"/>
      <c r="WFK86" s="126"/>
      <c r="WFL86" s="126"/>
      <c r="WFM86" s="126"/>
      <c r="WFN86" s="126"/>
      <c r="WFO86" s="126"/>
      <c r="WFP86" s="126"/>
      <c r="WFQ86" s="126"/>
      <c r="WFR86" s="126"/>
      <c r="WFS86" s="126"/>
      <c r="WFT86" s="126"/>
      <c r="WFU86" s="126"/>
      <c r="WFV86" s="126"/>
      <c r="WFW86" s="126"/>
      <c r="WFX86" s="126"/>
      <c r="WFY86" s="126"/>
      <c r="WFZ86" s="126"/>
      <c r="WGA86" s="126"/>
      <c r="WGB86" s="126"/>
      <c r="WGC86" s="126"/>
      <c r="WGD86" s="126"/>
      <c r="WGE86" s="126"/>
      <c r="WGF86" s="126"/>
      <c r="WGG86" s="126"/>
      <c r="WGH86" s="126"/>
      <c r="WGI86" s="126"/>
      <c r="WGJ86" s="126"/>
      <c r="WGK86" s="126"/>
      <c r="WGL86" s="126"/>
      <c r="WGM86" s="126"/>
      <c r="WGN86" s="126"/>
      <c r="WGO86" s="126"/>
      <c r="WGP86" s="126"/>
      <c r="WGQ86" s="126"/>
      <c r="WGR86" s="126"/>
      <c r="WGS86" s="126"/>
      <c r="WGT86" s="126"/>
      <c r="WGU86" s="126"/>
      <c r="WGV86" s="126"/>
      <c r="WGW86" s="126"/>
      <c r="WGX86" s="126"/>
      <c r="WGY86" s="126"/>
      <c r="WGZ86" s="126"/>
      <c r="WHA86" s="126"/>
      <c r="WHB86" s="126"/>
      <c r="WHC86" s="126"/>
      <c r="WHD86" s="126"/>
      <c r="WHE86" s="126"/>
      <c r="WHF86" s="126"/>
      <c r="WHG86" s="126"/>
      <c r="WHH86" s="126"/>
      <c r="WHI86" s="126"/>
      <c r="WHJ86" s="126"/>
      <c r="WHK86" s="126"/>
      <c r="WHL86" s="126"/>
      <c r="WHM86" s="126"/>
      <c r="WHN86" s="126"/>
      <c r="WHO86" s="126"/>
      <c r="WHP86" s="126"/>
      <c r="WHQ86" s="126"/>
      <c r="WHR86" s="126"/>
      <c r="WHS86" s="126"/>
      <c r="WHT86" s="126"/>
      <c r="WHU86" s="126"/>
      <c r="WHV86" s="126"/>
      <c r="WHW86" s="126"/>
      <c r="WHX86" s="126"/>
      <c r="WHY86" s="126"/>
      <c r="WHZ86" s="126"/>
      <c r="WIA86" s="126"/>
      <c r="WIB86" s="126"/>
      <c r="WIC86" s="126"/>
      <c r="WID86" s="126"/>
      <c r="WIE86" s="126"/>
      <c r="WIF86" s="126"/>
      <c r="WIG86" s="126"/>
      <c r="WIH86" s="126"/>
      <c r="WII86" s="126"/>
      <c r="WIJ86" s="126"/>
      <c r="WIK86" s="126"/>
      <c r="WIL86" s="126"/>
      <c r="WIM86" s="126"/>
      <c r="WIN86" s="126"/>
      <c r="WIO86" s="126"/>
      <c r="WIP86" s="126"/>
      <c r="WIQ86" s="126"/>
      <c r="WIR86" s="126"/>
      <c r="WIS86" s="126"/>
      <c r="WIT86" s="126"/>
      <c r="WIU86" s="126"/>
      <c r="WIV86" s="126"/>
      <c r="WIW86" s="126"/>
      <c r="WIX86" s="126"/>
      <c r="WIY86" s="126"/>
      <c r="WIZ86" s="126"/>
      <c r="WJA86" s="126"/>
      <c r="WJB86" s="126"/>
      <c r="WJC86" s="126"/>
      <c r="WJD86" s="126"/>
      <c r="WJE86" s="126"/>
      <c r="WJF86" s="126"/>
      <c r="WJG86" s="126"/>
      <c r="WJH86" s="126"/>
      <c r="WJI86" s="126"/>
      <c r="WJJ86" s="126"/>
      <c r="WJK86" s="126"/>
      <c r="WJL86" s="126"/>
      <c r="WJM86" s="126"/>
      <c r="WJN86" s="126"/>
      <c r="WJO86" s="126"/>
      <c r="WJP86" s="126"/>
      <c r="WJQ86" s="126"/>
      <c r="WJR86" s="126"/>
      <c r="WJS86" s="126"/>
      <c r="WJT86" s="126"/>
      <c r="WJU86" s="126"/>
      <c r="WJV86" s="126"/>
      <c r="WJW86" s="126"/>
      <c r="WJX86" s="126"/>
      <c r="WJY86" s="126"/>
      <c r="WJZ86" s="126"/>
      <c r="WKA86" s="126"/>
      <c r="WKB86" s="126"/>
      <c r="WKC86" s="126"/>
      <c r="WKD86" s="126"/>
      <c r="WKE86" s="126"/>
      <c r="WKF86" s="126"/>
      <c r="WKG86" s="126"/>
      <c r="WKH86" s="126"/>
      <c r="WKI86" s="126"/>
      <c r="WKJ86" s="126"/>
      <c r="WKK86" s="126"/>
      <c r="WKL86" s="126"/>
      <c r="WKM86" s="126"/>
      <c r="WKN86" s="126"/>
      <c r="WKO86" s="126"/>
      <c r="WKP86" s="126"/>
      <c r="WKQ86" s="126"/>
      <c r="WKR86" s="126"/>
      <c r="WKS86" s="126"/>
      <c r="WKT86" s="126"/>
      <c r="WKU86" s="126"/>
      <c r="WKV86" s="126"/>
      <c r="WKW86" s="126"/>
      <c r="WKX86" s="126"/>
      <c r="WKY86" s="126"/>
      <c r="WKZ86" s="126"/>
      <c r="WLA86" s="126"/>
      <c r="WLB86" s="126"/>
      <c r="WLC86" s="126"/>
      <c r="WLD86" s="126"/>
      <c r="WLE86" s="126"/>
      <c r="WLF86" s="126"/>
      <c r="WLG86" s="126"/>
      <c r="WLH86" s="126"/>
      <c r="WLI86" s="126"/>
      <c r="WLJ86" s="126"/>
      <c r="WLK86" s="126"/>
      <c r="WLL86" s="126"/>
      <c r="WLM86" s="126"/>
      <c r="WLN86" s="126"/>
      <c r="WLO86" s="126"/>
      <c r="WLP86" s="126"/>
      <c r="WLQ86" s="126"/>
      <c r="WLR86" s="126"/>
      <c r="WLS86" s="126"/>
      <c r="WLT86" s="126"/>
      <c r="WLU86" s="126"/>
      <c r="WLV86" s="126"/>
      <c r="WLW86" s="126"/>
      <c r="WLX86" s="126"/>
      <c r="WLY86" s="126"/>
      <c r="WLZ86" s="126"/>
      <c r="WMA86" s="126"/>
      <c r="WMB86" s="126"/>
      <c r="WMC86" s="126"/>
      <c r="WMD86" s="126"/>
      <c r="WME86" s="126"/>
      <c r="WMF86" s="126"/>
      <c r="WMG86" s="126"/>
      <c r="WMH86" s="126"/>
      <c r="WMI86" s="126"/>
      <c r="WMJ86" s="126"/>
      <c r="WMK86" s="126"/>
      <c r="WML86" s="126"/>
      <c r="WMM86" s="126"/>
      <c r="WMN86" s="126"/>
      <c r="WMO86" s="126"/>
      <c r="WMP86" s="126"/>
      <c r="WMQ86" s="126"/>
      <c r="WMR86" s="126"/>
      <c r="WMS86" s="126"/>
      <c r="WMT86" s="126"/>
      <c r="WMU86" s="126"/>
      <c r="WMV86" s="126"/>
      <c r="WMW86" s="126"/>
      <c r="WMX86" s="126"/>
      <c r="WMY86" s="126"/>
      <c r="WMZ86" s="126"/>
      <c r="WNA86" s="126"/>
      <c r="WNB86" s="126"/>
      <c r="WNC86" s="126"/>
      <c r="WND86" s="126"/>
      <c r="WNE86" s="126"/>
      <c r="WNF86" s="126"/>
      <c r="WNG86" s="126"/>
      <c r="WNH86" s="126"/>
      <c r="WNI86" s="126"/>
      <c r="WNJ86" s="126"/>
      <c r="WNK86" s="126"/>
      <c r="WNL86" s="126"/>
      <c r="WNM86" s="126"/>
      <c r="WNN86" s="126"/>
      <c r="WNO86" s="126"/>
      <c r="WNP86" s="126"/>
      <c r="WNQ86" s="126"/>
      <c r="WNR86" s="126"/>
      <c r="WNS86" s="126"/>
      <c r="WNT86" s="126"/>
      <c r="WNU86" s="126"/>
      <c r="WNV86" s="126"/>
      <c r="WNW86" s="126"/>
      <c r="WNX86" s="126"/>
      <c r="WNY86" s="126"/>
      <c r="WNZ86" s="126"/>
      <c r="WOA86" s="126"/>
      <c r="WOB86" s="126"/>
      <c r="WOC86" s="126"/>
      <c r="WOD86" s="126"/>
      <c r="WOE86" s="126"/>
      <c r="WOF86" s="126"/>
      <c r="WOG86" s="126"/>
      <c r="WOH86" s="126"/>
      <c r="WOI86" s="126"/>
      <c r="WOJ86" s="126"/>
      <c r="WOK86" s="126"/>
      <c r="WOL86" s="126"/>
      <c r="WOM86" s="126"/>
      <c r="WON86" s="126"/>
      <c r="WOO86" s="126"/>
      <c r="WOP86" s="126"/>
      <c r="WOQ86" s="126"/>
      <c r="WOR86" s="126"/>
      <c r="WOS86" s="126"/>
      <c r="WOT86" s="126"/>
      <c r="WOU86" s="126"/>
      <c r="WOV86" s="126"/>
      <c r="WOW86" s="126"/>
      <c r="WOX86" s="126"/>
      <c r="WOY86" s="126"/>
      <c r="WOZ86" s="126"/>
      <c r="WPA86" s="126"/>
      <c r="WPB86" s="126"/>
      <c r="WPC86" s="126"/>
      <c r="WPD86" s="126"/>
      <c r="WPE86" s="126"/>
      <c r="WPF86" s="126"/>
      <c r="WPG86" s="126"/>
      <c r="WPH86" s="126"/>
      <c r="WPI86" s="126"/>
      <c r="WPJ86" s="126"/>
      <c r="WPK86" s="126"/>
      <c r="WPL86" s="126"/>
      <c r="WPM86" s="126"/>
      <c r="WPN86" s="126"/>
      <c r="WPO86" s="126"/>
      <c r="WPP86" s="126"/>
      <c r="WPQ86" s="126"/>
      <c r="WPR86" s="126"/>
      <c r="WPS86" s="126"/>
      <c r="WPT86" s="126"/>
      <c r="WPU86" s="126"/>
      <c r="WPV86" s="126"/>
      <c r="WPW86" s="126"/>
      <c r="WPX86" s="126"/>
      <c r="WPY86" s="126"/>
      <c r="WPZ86" s="126"/>
      <c r="WQA86" s="126"/>
      <c r="WQB86" s="126"/>
      <c r="WQC86" s="126"/>
      <c r="WQD86" s="126"/>
      <c r="WQE86" s="126"/>
      <c r="WQF86" s="126"/>
      <c r="WQG86" s="126"/>
      <c r="WQH86" s="126"/>
      <c r="WQI86" s="126"/>
      <c r="WQJ86" s="126"/>
      <c r="WQK86" s="126"/>
      <c r="WQL86" s="126"/>
      <c r="WQM86" s="126"/>
      <c r="WQN86" s="126"/>
      <c r="WQO86" s="126"/>
      <c r="WQP86" s="126"/>
      <c r="WQQ86" s="126"/>
      <c r="WQR86" s="126"/>
      <c r="WQS86" s="126"/>
      <c r="WQT86" s="126"/>
      <c r="WQU86" s="126"/>
      <c r="WQV86" s="126"/>
      <c r="WQW86" s="126"/>
      <c r="WQX86" s="126"/>
      <c r="WQY86" s="126"/>
      <c r="WQZ86" s="126"/>
      <c r="WRA86" s="126"/>
      <c r="WRB86" s="126"/>
      <c r="WRC86" s="126"/>
      <c r="WRD86" s="126"/>
      <c r="WRE86" s="126"/>
      <c r="WRF86" s="126"/>
      <c r="WRG86" s="126"/>
      <c r="WRH86" s="126"/>
      <c r="WRI86" s="126"/>
      <c r="WRJ86" s="126"/>
      <c r="WRK86" s="126"/>
      <c r="WRL86" s="126"/>
      <c r="WRM86" s="126"/>
      <c r="WRN86" s="126"/>
      <c r="WRO86" s="126"/>
      <c r="WRP86" s="126"/>
      <c r="WRQ86" s="126"/>
      <c r="WRR86" s="126"/>
      <c r="WRS86" s="126"/>
      <c r="WRT86" s="126"/>
      <c r="WRU86" s="126"/>
      <c r="WRV86" s="126"/>
      <c r="WRW86" s="126"/>
      <c r="WRX86" s="126"/>
      <c r="WRY86" s="126"/>
      <c r="WRZ86" s="126"/>
      <c r="WSA86" s="126"/>
      <c r="WSB86" s="126"/>
      <c r="WSC86" s="126"/>
      <c r="WSD86" s="126"/>
      <c r="WSE86" s="126"/>
      <c r="WSF86" s="126"/>
      <c r="WSG86" s="126"/>
      <c r="WSH86" s="126"/>
      <c r="WSI86" s="126"/>
      <c r="WSJ86" s="126"/>
      <c r="WSK86" s="126"/>
      <c r="WSL86" s="126"/>
      <c r="WSM86" s="126"/>
      <c r="WSN86" s="126"/>
      <c r="WSO86" s="126"/>
      <c r="WSP86" s="126"/>
      <c r="WSQ86" s="126"/>
      <c r="WSR86" s="126"/>
      <c r="WSS86" s="126"/>
      <c r="WST86" s="126"/>
      <c r="WSU86" s="126"/>
      <c r="WSV86" s="126"/>
      <c r="WSW86" s="126"/>
      <c r="WSX86" s="126"/>
      <c r="WSY86" s="126"/>
      <c r="WSZ86" s="126"/>
      <c r="WTA86" s="126"/>
      <c r="WTB86" s="126"/>
      <c r="WTC86" s="126"/>
      <c r="WTD86" s="126"/>
      <c r="WTE86" s="126"/>
      <c r="WTF86" s="126"/>
      <c r="WTG86" s="126"/>
      <c r="WTH86" s="126"/>
      <c r="WTI86" s="126"/>
      <c r="WTJ86" s="126"/>
      <c r="WTK86" s="126"/>
      <c r="WTL86" s="126"/>
      <c r="WTM86" s="126"/>
      <c r="WTN86" s="126"/>
      <c r="WTO86" s="126"/>
      <c r="WTP86" s="126"/>
      <c r="WTQ86" s="126"/>
      <c r="WTR86" s="126"/>
      <c r="WTS86" s="126"/>
      <c r="WTT86" s="126"/>
      <c r="WTU86" s="126"/>
      <c r="WTV86" s="126"/>
      <c r="WTW86" s="126"/>
      <c r="WTX86" s="126"/>
      <c r="WTY86" s="126"/>
      <c r="WTZ86" s="126"/>
      <c r="WUA86" s="126"/>
      <c r="WUB86" s="126"/>
      <c r="WUC86" s="126"/>
      <c r="WUD86" s="126"/>
      <c r="WUE86" s="126"/>
      <c r="WUF86" s="126"/>
      <c r="WUG86" s="126"/>
      <c r="WUH86" s="126"/>
      <c r="WUI86" s="126"/>
      <c r="WUJ86" s="126"/>
      <c r="WUK86" s="126"/>
      <c r="WUL86" s="126"/>
      <c r="WUM86" s="126"/>
      <c r="WUN86" s="126"/>
      <c r="WUO86" s="126"/>
      <c r="WUP86" s="126"/>
      <c r="WUQ86" s="126"/>
      <c r="WUR86" s="126"/>
      <c r="WUS86" s="126"/>
      <c r="WUT86" s="126"/>
      <c r="WUU86" s="126"/>
      <c r="WUV86" s="126"/>
      <c r="WUW86" s="126"/>
      <c r="WUX86" s="126"/>
      <c r="WUY86" s="126"/>
      <c r="WUZ86" s="126"/>
      <c r="WVA86" s="126"/>
      <c r="WVB86" s="126"/>
      <c r="WVC86" s="126"/>
      <c r="WVD86" s="126"/>
      <c r="WVE86" s="126"/>
      <c r="WVF86" s="126"/>
      <c r="WVG86" s="126"/>
      <c r="WVH86" s="126"/>
      <c r="WVI86" s="126"/>
      <c r="WVJ86" s="126"/>
      <c r="WVK86" s="126"/>
      <c r="WVL86" s="126"/>
      <c r="WVM86" s="126"/>
    </row>
  </sheetData>
  <customSheetViews>
    <customSheetView guid="{454424E5-4F8E-4BF6-8BD3-7AB5E714315B}" scale="85" fitToPage="1">
      <pageMargins left="0.7" right="0.7" top="0.75" bottom="0.75" header="0.3" footer="0.3"/>
      <pageSetup paperSize="9" scale="57" orientation="portrait" horizontalDpi="4294967292" verticalDpi="4294967292"/>
      <headerFooter alignWithMargins="0"/>
    </customSheetView>
  </customSheetViews>
  <hyperlinks>
    <hyperlink ref="C7" r:id="rId1" display="http://igsn.org/GFFB1005U" xr:uid="{00000000-0004-0000-0800-000000000000}"/>
    <hyperlink ref="C8" r:id="rId2" display="http://igsn.org/GFFB1005Y" xr:uid="{00000000-0004-0000-0800-000001000000}"/>
    <hyperlink ref="C9" r:id="rId3" display="http://igsn.org/GFFB1004B" xr:uid="{00000000-0004-0000-0800-000002000000}"/>
    <hyperlink ref="C10" r:id="rId4" display="http://igsn.org/GFFB10044" xr:uid="{00000000-0004-0000-0800-000003000000}"/>
    <hyperlink ref="C11" r:id="rId5" display="http://igsn.org/GFFB1003U" xr:uid="{00000000-0004-0000-0800-000004000000}"/>
    <hyperlink ref="C17" r:id="rId6" display="http://igsn.org/GFFB10046" xr:uid="{00000000-0004-0000-0800-000005000000}"/>
    <hyperlink ref="C18" r:id="rId7" display="http://igsn.org/GFFB1004D" xr:uid="{00000000-0004-0000-0800-000006000000}"/>
    <hyperlink ref="C20" r:id="rId8" display="http://igsn.org/GFFB1004C" xr:uid="{00000000-0004-0000-0800-000007000000}"/>
    <hyperlink ref="C21" r:id="rId9" display="http://igsn.org/GFFB10048" xr:uid="{00000000-0004-0000-0800-000008000000}"/>
    <hyperlink ref="C22" r:id="rId10" display="http://igsn.org/GFFB1004E" xr:uid="{00000000-0004-0000-0800-000009000000}"/>
    <hyperlink ref="C23" r:id="rId11" display="http://igsn.org/GFFB1004F" xr:uid="{00000000-0004-0000-0800-00000A000000}"/>
    <hyperlink ref="C24" r:id="rId12" display="http://igsn.org/GFFB10049" xr:uid="{00000000-0004-0000-0800-00000B000000}"/>
    <hyperlink ref="C25" r:id="rId13" display="http://igsn.org/GFFB1004A" xr:uid="{00000000-0004-0000-0800-00000C000000}"/>
    <hyperlink ref="C27" r:id="rId14" display="http://igsn.org/GFFB1003W" xr:uid="{00000000-0004-0000-0800-00000D000000}"/>
    <hyperlink ref="C28" r:id="rId15" display="http://igsn.org/GFFB10042" xr:uid="{00000000-0004-0000-0800-00000E000000}"/>
    <hyperlink ref="C29" r:id="rId16" display="http://igsn.org/GFFB1003X" xr:uid="{00000000-0004-0000-0800-00000F000000}"/>
    <hyperlink ref="C30" r:id="rId17" display="http://igsn.org/GFFB10043" xr:uid="{00000000-0004-0000-0800-000010000000}"/>
    <hyperlink ref="C32" r:id="rId18" display="http://igsn.org/GFFB1003Z" xr:uid="{00000000-0004-0000-0800-000011000000}"/>
    <hyperlink ref="C34" r:id="rId19" display="http://igsn.org/GFFB10040" xr:uid="{00000000-0004-0000-0800-000012000000}"/>
    <hyperlink ref="C35" r:id="rId20" display="http://igsn.org/GFFB10041" xr:uid="{00000000-0004-0000-0800-000013000000}"/>
    <hyperlink ref="C36" r:id="rId21" display="http://igsn.org/GFFB1003S" xr:uid="{00000000-0004-0000-0800-000014000000}"/>
    <hyperlink ref="C37" r:id="rId22" display="http://igsn.org/GFFB1003V" xr:uid="{00000000-0004-0000-0800-000015000000}"/>
    <hyperlink ref="C31" r:id="rId23" display="http://igsn.org/GFFB1003Y" xr:uid="{00000000-0004-0000-0800-000016000000}"/>
    <hyperlink ref="C33" r:id="rId24" display="http://igsn.org/GFFB10045" xr:uid="{00000000-0004-0000-0800-000017000000}"/>
    <hyperlink ref="C19" r:id="rId25" display="http://igsn.org/GFFB10047" xr:uid="{00000000-0004-0000-0800-000018000000}"/>
  </hyperlinks>
  <pageMargins left="0.75" right="0.75" top="1" bottom="1" header="0.5" footer="0.5"/>
  <pageSetup paperSize="9" scale="51" orientation="landscape" horizontalDpi="4294967292" verticalDpi="4294967292"/>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16</vt:i4>
      </vt:variant>
      <vt:variant>
        <vt:lpstr>Named Ranges</vt:lpstr>
      </vt:variant>
      <vt:variant>
        <vt:i4>3</vt:i4>
      </vt:variant>
    </vt:vector>
  </HeadingPairs>
  <TitlesOfParts>
    <vt:vector size="19" baseType="lpstr">
      <vt:lpstr>Contents</vt:lpstr>
      <vt:lpstr>A1</vt:lpstr>
      <vt:lpstr>A2</vt:lpstr>
      <vt:lpstr>A3</vt:lpstr>
      <vt:lpstr>SN1</vt:lpstr>
      <vt:lpstr>SN2</vt:lpstr>
      <vt:lpstr>SN3</vt:lpstr>
      <vt:lpstr>SL1</vt:lpstr>
      <vt:lpstr>SL2</vt:lpstr>
      <vt:lpstr>SL3</vt:lpstr>
      <vt:lpstr>C1 Site Summary</vt:lpstr>
      <vt:lpstr>C2 Denudation</vt:lpstr>
      <vt:lpstr>C3 Regolith prod</vt:lpstr>
      <vt:lpstr>C4 EMMA</vt:lpstr>
      <vt:lpstr>C5 Flux Summary</vt:lpstr>
      <vt:lpstr>C6 Reference Mat</vt:lpstr>
      <vt:lpstr>'SL2'!Print_Area</vt:lpstr>
      <vt:lpstr>'SN2'!Print_Area</vt:lpstr>
      <vt:lpstr>'SN3'!Print_Area</vt:lpstr>
    </vt:vector>
  </TitlesOfParts>
  <Manager/>
  <Company>GFZ</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dc:creator>
  <cp:keywords/>
  <dc:description/>
  <cp:lastModifiedBy>fvb</cp:lastModifiedBy>
  <cp:revision/>
  <cp:lastPrinted>2021-05-15T12:38:45Z</cp:lastPrinted>
  <dcterms:created xsi:type="dcterms:W3CDTF">2015-10-22T09:10:53Z</dcterms:created>
  <dcterms:modified xsi:type="dcterms:W3CDTF">2021-06-13T10:28:21Z</dcterms:modified>
  <cp:category/>
  <cp:contentStatus/>
</cp:coreProperties>
</file>