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U\Desktop\AJS comments\"/>
    </mc:Choice>
  </mc:AlternateContent>
  <xr:revisionPtr revIDLastSave="0" documentId="13_ncr:1_{6B1672B0-A05A-4B45-8C2F-485CE9A34EBD}" xr6:coauthVersionLast="36" xr6:coauthVersionMax="36" xr10:uidLastSave="{00000000-0000-0000-0000-000000000000}"/>
  <bookViews>
    <workbookView xWindow="240" yWindow="110" windowWidth="9560" windowHeight="6210" tabRatio="537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E33" i="4" l="1"/>
  <c r="G33" i="4"/>
  <c r="I33" i="4"/>
  <c r="K33" i="4"/>
  <c r="M33" i="4"/>
  <c r="O33" i="4"/>
  <c r="Q33" i="4"/>
  <c r="S33" i="4"/>
  <c r="U33" i="4"/>
  <c r="E27" i="4"/>
  <c r="G27" i="4"/>
  <c r="I27" i="4"/>
  <c r="K27" i="4"/>
  <c r="M27" i="4"/>
  <c r="O27" i="4"/>
  <c r="Q27" i="4"/>
  <c r="S27" i="4"/>
  <c r="U27" i="4"/>
  <c r="E31" i="4"/>
  <c r="G31" i="4"/>
  <c r="I31" i="4"/>
  <c r="K31" i="4"/>
  <c r="M31" i="4"/>
  <c r="O31" i="4"/>
  <c r="Q31" i="4"/>
  <c r="S31" i="4"/>
  <c r="U31" i="4"/>
  <c r="C33" i="4"/>
  <c r="C27" i="4"/>
  <c r="C31" i="4"/>
  <c r="C6" i="4" l="1"/>
  <c r="C7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E6" i="4"/>
  <c r="E7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G6" i="4"/>
  <c r="G7" i="4"/>
  <c r="G21" i="4" s="1"/>
  <c r="G9" i="4"/>
  <c r="G10" i="4"/>
  <c r="G11" i="4"/>
  <c r="G12" i="4"/>
  <c r="G13" i="4"/>
  <c r="G14" i="4"/>
  <c r="G15" i="4"/>
  <c r="G16" i="4"/>
  <c r="G17" i="4"/>
  <c r="G18" i="4"/>
  <c r="G19" i="4"/>
  <c r="G20" i="4"/>
  <c r="U13" i="4" l="1"/>
  <c r="S13" i="4"/>
  <c r="Q13" i="4"/>
  <c r="O13" i="4"/>
  <c r="M13" i="4"/>
  <c r="K13" i="4"/>
  <c r="I13" i="4"/>
  <c r="Q6" i="4" l="1"/>
  <c r="Q7" i="4"/>
  <c r="Q9" i="4"/>
  <c r="Q10" i="4"/>
  <c r="Q25" i="4" s="1"/>
  <c r="Q11" i="4"/>
  <c r="Q12" i="4"/>
  <c r="Q14" i="4"/>
  <c r="Q15" i="4"/>
  <c r="Q16" i="4"/>
  <c r="Q17" i="4"/>
  <c r="Q18" i="4"/>
  <c r="Q19" i="4"/>
  <c r="Q20" i="4"/>
  <c r="Q4" i="4"/>
  <c r="U6" i="4"/>
  <c r="U7" i="4"/>
  <c r="U9" i="4"/>
  <c r="U10" i="4"/>
  <c r="U11" i="4"/>
  <c r="U12" i="4"/>
  <c r="U14" i="4"/>
  <c r="U15" i="4"/>
  <c r="U16" i="4"/>
  <c r="U17" i="4"/>
  <c r="U18" i="4"/>
  <c r="U19" i="4"/>
  <c r="U20" i="4"/>
  <c r="U4" i="4"/>
  <c r="E25" i="4"/>
  <c r="E4" i="4"/>
  <c r="M6" i="4"/>
  <c r="M7" i="4"/>
  <c r="M9" i="4"/>
  <c r="M10" i="4"/>
  <c r="M25" i="4" s="1"/>
  <c r="M11" i="4"/>
  <c r="M12" i="4"/>
  <c r="M14" i="4"/>
  <c r="M15" i="4"/>
  <c r="M16" i="4"/>
  <c r="M17" i="4"/>
  <c r="M18" i="4"/>
  <c r="M19" i="4"/>
  <c r="M20" i="4"/>
  <c r="M4" i="4"/>
  <c r="M24" i="4" s="1"/>
  <c r="S6" i="4"/>
  <c r="S7" i="4"/>
  <c r="S9" i="4"/>
  <c r="S10" i="4"/>
  <c r="S11" i="4"/>
  <c r="S12" i="4"/>
  <c r="S14" i="4"/>
  <c r="S15" i="4"/>
  <c r="S16" i="4"/>
  <c r="S17" i="4"/>
  <c r="S18" i="4"/>
  <c r="S19" i="4"/>
  <c r="S20" i="4"/>
  <c r="S4" i="4"/>
  <c r="O6" i="4"/>
  <c r="O7" i="4"/>
  <c r="O9" i="4"/>
  <c r="O10" i="4"/>
  <c r="O11" i="4"/>
  <c r="O12" i="4"/>
  <c r="O14" i="4"/>
  <c r="O15" i="4"/>
  <c r="O16" i="4"/>
  <c r="O17" i="4"/>
  <c r="O18" i="4"/>
  <c r="O19" i="4"/>
  <c r="O20" i="4"/>
  <c r="O4" i="4"/>
  <c r="I6" i="4"/>
  <c r="I7" i="4"/>
  <c r="I9" i="4"/>
  <c r="I10" i="4"/>
  <c r="I25" i="4" s="1"/>
  <c r="I11" i="4"/>
  <c r="I12" i="4"/>
  <c r="I14" i="4"/>
  <c r="I15" i="4"/>
  <c r="I16" i="4"/>
  <c r="I17" i="4"/>
  <c r="I18" i="4"/>
  <c r="I19" i="4"/>
  <c r="I20" i="4"/>
  <c r="I4" i="4"/>
  <c r="G25" i="4"/>
  <c r="G4" i="4"/>
  <c r="G24" i="4" s="1"/>
  <c r="C25" i="4"/>
  <c r="C4" i="4"/>
  <c r="B21" i="4"/>
  <c r="J21" i="4"/>
  <c r="K20" i="4"/>
  <c r="K19" i="4"/>
  <c r="K18" i="4"/>
  <c r="K17" i="4"/>
  <c r="K16" i="4"/>
  <c r="K15" i="4"/>
  <c r="K14" i="4"/>
  <c r="K12" i="4"/>
  <c r="K11" i="4"/>
  <c r="K10" i="4"/>
  <c r="K9" i="4"/>
  <c r="K7" i="4"/>
  <c r="K6" i="4"/>
  <c r="K4" i="4"/>
  <c r="D21" i="4"/>
  <c r="I28" i="4" l="1"/>
  <c r="E28" i="4"/>
  <c r="Q24" i="4"/>
  <c r="C24" i="4"/>
  <c r="S24" i="4"/>
  <c r="S25" i="4"/>
  <c r="G32" i="4"/>
  <c r="G26" i="4"/>
  <c r="M26" i="4"/>
  <c r="M32" i="4"/>
  <c r="C32" i="4"/>
  <c r="C26" i="4"/>
  <c r="K28" i="4"/>
  <c r="C28" i="4"/>
  <c r="O26" i="4"/>
  <c r="O32" i="4"/>
  <c r="S28" i="4"/>
  <c r="U32" i="4"/>
  <c r="U26" i="4"/>
  <c r="Q28" i="4"/>
  <c r="G28" i="4"/>
  <c r="S26" i="4"/>
  <c r="S32" i="4"/>
  <c r="Q26" i="4"/>
  <c r="Q32" i="4"/>
  <c r="U24" i="4"/>
  <c r="I24" i="4"/>
  <c r="O25" i="4"/>
  <c r="E24" i="4"/>
  <c r="U25" i="4"/>
  <c r="M28" i="4"/>
  <c r="O24" i="4"/>
  <c r="K25" i="4"/>
  <c r="K32" i="4"/>
  <c r="K26" i="4"/>
  <c r="I26" i="4"/>
  <c r="I32" i="4"/>
  <c r="O28" i="4"/>
  <c r="E26" i="4"/>
  <c r="E32" i="4"/>
  <c r="U28" i="4"/>
  <c r="K21" i="4"/>
  <c r="K24" i="4"/>
  <c r="U34" i="4"/>
  <c r="U37" i="4" s="1"/>
  <c r="S34" i="4"/>
  <c r="S37" i="4" s="1"/>
  <c r="T21" i="4"/>
  <c r="R21" i="4"/>
  <c r="S38" i="4" l="1"/>
  <c r="U38" i="4"/>
  <c r="U39" i="4"/>
  <c r="S39" i="4"/>
  <c r="U21" i="4"/>
  <c r="S21" i="4"/>
  <c r="H21" i="4"/>
  <c r="P21" i="4"/>
  <c r="N21" i="4"/>
  <c r="L21" i="4"/>
  <c r="F21" i="4"/>
  <c r="C34" i="4"/>
  <c r="E34" i="4"/>
  <c r="E37" i="4" s="1"/>
  <c r="G34" i="4"/>
  <c r="G38" i="4" s="1"/>
  <c r="I34" i="4"/>
  <c r="I37" i="4" s="1"/>
  <c r="K34" i="4"/>
  <c r="K38" i="4" s="1"/>
  <c r="M34" i="4"/>
  <c r="M38" i="4" s="1"/>
  <c r="O34" i="4"/>
  <c r="O37" i="4" s="1"/>
  <c r="Q34" i="4"/>
  <c r="E39" i="4" l="1"/>
  <c r="E38" i="4"/>
  <c r="U40" i="4"/>
  <c r="S40" i="4"/>
  <c r="Q37" i="4"/>
  <c r="Q39" i="4"/>
  <c r="O38" i="4"/>
  <c r="I39" i="4"/>
  <c r="K37" i="4"/>
  <c r="K39" i="4"/>
  <c r="Q38" i="4"/>
  <c r="I38" i="4"/>
  <c r="M37" i="4"/>
  <c r="M39" i="4"/>
  <c r="G37" i="4"/>
  <c r="G39" i="4"/>
  <c r="O39" i="4"/>
  <c r="C39" i="4"/>
  <c r="C37" i="4"/>
  <c r="C38" i="4"/>
  <c r="Q21" i="4"/>
  <c r="O21" i="4"/>
  <c r="M21" i="4"/>
  <c r="I21" i="4"/>
  <c r="O40" i="4" l="1"/>
  <c r="E40" i="4"/>
  <c r="I40" i="4"/>
  <c r="M40" i="4"/>
  <c r="Q40" i="4"/>
  <c r="K40" i="4"/>
  <c r="G40" i="4"/>
  <c r="C40" i="4"/>
</calcChain>
</file>

<file path=xl/sharedStrings.xml><?xml version="1.0" encoding="utf-8"?>
<sst xmlns="http://schemas.openxmlformats.org/spreadsheetml/2006/main" count="500" uniqueCount="53">
  <si>
    <t>Andalusite</t>
  </si>
  <si>
    <t>Staurolite</t>
  </si>
  <si>
    <t>Chloritoid</t>
  </si>
  <si>
    <t>Epidote group</t>
  </si>
  <si>
    <t>Apatite</t>
  </si>
  <si>
    <t>Tourmaline</t>
  </si>
  <si>
    <t>Garnet</t>
  </si>
  <si>
    <t>Amphibole</t>
  </si>
  <si>
    <t>Spinel</t>
  </si>
  <si>
    <t>ZTR</t>
  </si>
  <si>
    <t>MET</t>
  </si>
  <si>
    <t>VOL</t>
  </si>
  <si>
    <t>Total %</t>
  </si>
  <si>
    <t>Total % (Final)</t>
  </si>
  <si>
    <t>Spinel/Zircon  (CZi)</t>
  </si>
  <si>
    <t>Garnet/ Zircon  (GZi)</t>
  </si>
  <si>
    <t>TiO2/Zircon  (RZi)</t>
  </si>
  <si>
    <t>100x apatite/(total apatite + tourmaline)</t>
  </si>
  <si>
    <t>100x garnet/(total garnet + zircon)</t>
  </si>
  <si>
    <t>100x chrome-spinel/(total chrome-spinel + zircon)</t>
  </si>
  <si>
    <t xml:space="preserve">ATi </t>
  </si>
  <si>
    <t xml:space="preserve">GZi </t>
  </si>
  <si>
    <t xml:space="preserve">RZi </t>
  </si>
  <si>
    <t xml:space="preserve">CZi </t>
  </si>
  <si>
    <t>(% Zircon + Turmalin + Rutile)</t>
  </si>
  <si>
    <t>Zircon+Monazite+ Tourmaline+ Rutile+Brookite+Anatas+ Sphene</t>
  </si>
  <si>
    <t>Garnet +Epidote group</t>
  </si>
  <si>
    <t>Hornblende + pyroxene group</t>
  </si>
  <si>
    <t>Hornblende</t>
  </si>
  <si>
    <t>Apatite/Tourmaline  (ATi)</t>
  </si>
  <si>
    <t>grains</t>
  </si>
  <si>
    <t>%</t>
  </si>
  <si>
    <t>Heavy minerals</t>
  </si>
  <si>
    <r>
      <t>100x 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group/(total 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group + zircon)</t>
    </r>
  </si>
  <si>
    <t>Others &lt;1%</t>
  </si>
  <si>
    <t>Sample No:</t>
  </si>
  <si>
    <t>Table S3: Heavy mineral data, calculated percentages and heavy mineral indexes of eastern Kopet Dagh sandstones.</t>
  </si>
  <si>
    <t>KD-01</t>
  </si>
  <si>
    <t>KD-02</t>
  </si>
  <si>
    <t>KD-03</t>
  </si>
  <si>
    <t>KD-06</t>
  </si>
  <si>
    <t>KD-08</t>
  </si>
  <si>
    <t>KD-09</t>
  </si>
  <si>
    <t>KD-10</t>
  </si>
  <si>
    <t>KD-14</t>
  </si>
  <si>
    <t>KD-15</t>
  </si>
  <si>
    <t>KD-18</t>
  </si>
  <si>
    <t>Zircon</t>
  </si>
  <si>
    <t>Monazite</t>
  </si>
  <si>
    <t>Rutile</t>
  </si>
  <si>
    <t>Sphene</t>
  </si>
  <si>
    <t>Clinopyroxene</t>
  </si>
  <si>
    <t xml:space="preserve">Orthopyroxene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</si>
</sst>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9C0006"/>
      <name val="Times New Roman"/>
      <family val="1"/>
    </font>
    <font>
      <sz val="11"/>
      <color rgb="FF0061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9C000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3" fillId="0" borderId="0"/>
    <xf numFmtId="0" fontId="1" fillId="5" borderId="0" applyNumberFormat="0" applyBorder="0" applyAlignment="0" applyProtection="0"/>
    <xf numFmtId="0" fontId="5" fillId="4" borderId="0" applyNumberFormat="0" applyBorder="0" applyAlignment="0" applyProtection="0"/>
    <xf numFmtId="0" fontId="2" fillId="2" borderId="1" applyNumberFormat="0" applyAlignment="0" applyProtection="0"/>
    <xf numFmtId="0" fontId="4" fillId="3" borderId="0" applyNumberFormat="0" applyBorder="0" applyAlignment="0" applyProtection="0"/>
  </cellStyleXfs>
  <cellXfs count="4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3" applyFont="1" applyAlignment="1">
      <alignment horizontal="left"/>
    </xf>
    <xf numFmtId="0" fontId="6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left"/>
    </xf>
    <xf numFmtId="0" fontId="6" fillId="0" borderId="2" xfId="0" applyFont="1" applyFill="1" applyBorder="1"/>
    <xf numFmtId="0" fontId="17" fillId="0" borderId="2" xfId="2" applyFont="1" applyFill="1" applyBorder="1" applyAlignment="1">
      <alignment horizontal="center"/>
    </xf>
    <xf numFmtId="164" fontId="18" fillId="0" borderId="2" xfId="2" applyNumberFormat="1" applyFont="1" applyFill="1" applyBorder="1" applyAlignment="1">
      <alignment horizontal="center"/>
    </xf>
    <xf numFmtId="0" fontId="18" fillId="0" borderId="2" xfId="2" applyFont="1" applyFill="1" applyBorder="1" applyAlignment="1">
      <alignment horizontal="center"/>
    </xf>
    <xf numFmtId="0" fontId="19" fillId="0" borderId="2" xfId="2" applyFont="1" applyFill="1" applyBorder="1"/>
    <xf numFmtId="0" fontId="20" fillId="0" borderId="2" xfId="2" applyFont="1" applyFill="1" applyBorder="1"/>
    <xf numFmtId="0" fontId="7" fillId="0" borderId="4" xfId="2" applyFont="1" applyFill="1" applyBorder="1"/>
    <xf numFmtId="0" fontId="7" fillId="0" borderId="4" xfId="2" applyFont="1" applyFill="1" applyBorder="1" applyAlignment="1">
      <alignment horizontal="center"/>
    </xf>
    <xf numFmtId="164" fontId="7" fillId="0" borderId="4" xfId="2" applyNumberFormat="1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164" fontId="7" fillId="0" borderId="3" xfId="2" applyNumberFormat="1" applyFont="1" applyFill="1" applyBorder="1" applyAlignment="1">
      <alignment horizontal="center"/>
    </xf>
    <xf numFmtId="0" fontId="6" fillId="0" borderId="3" xfId="2" applyFont="1" applyFill="1" applyBorder="1"/>
    <xf numFmtId="0" fontId="6" fillId="0" borderId="0" xfId="2" applyFont="1" applyFill="1" applyBorder="1"/>
    <xf numFmtId="0" fontId="10" fillId="0" borderId="3" xfId="2" applyFont="1" applyFill="1" applyBorder="1"/>
    <xf numFmtId="0" fontId="10" fillId="0" borderId="0" xfId="2" applyFont="1" applyFill="1" applyAlignment="1">
      <alignment horizontal="left"/>
    </xf>
    <xf numFmtId="0" fontId="6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164" fontId="13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64" fontId="15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164" fontId="13" fillId="0" borderId="2" xfId="0" applyNumberFormat="1" applyFont="1" applyBorder="1" applyAlignment="1">
      <alignment horizontal="center"/>
    </xf>
    <xf numFmtId="0" fontId="9" fillId="0" borderId="0" xfId="1" applyFont="1" applyFill="1"/>
    <xf numFmtId="1" fontId="7" fillId="0" borderId="0" xfId="1" applyNumberFormat="1" applyFont="1" applyFill="1" applyAlignment="1">
      <alignment horizontal="center"/>
    </xf>
    <xf numFmtId="0" fontId="7" fillId="0" borderId="0" xfId="1" applyFont="1" applyFill="1"/>
    <xf numFmtId="164" fontId="9" fillId="0" borderId="0" xfId="1" applyNumberFormat="1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</cellXfs>
  <cellStyles count="8">
    <cellStyle name="Bad" xfId="2" builtinId="27"/>
    <cellStyle name="Bad 2" xfId="5" xr:uid="{00000000-0005-0000-0000-000001000000}"/>
    <cellStyle name="Good" xfId="1" builtinId="26"/>
    <cellStyle name="Good 2" xfId="7" xr:uid="{00000000-0005-0000-0000-000003000000}"/>
    <cellStyle name="Input 2" xfId="6" xr:uid="{00000000-0005-0000-0000-000004000000}"/>
    <cellStyle name="Neutral 2" xfId="4" xr:uid="{00000000-0005-0000-0000-000005000000}"/>
    <cellStyle name="Normal" xfId="0" builtinId="0"/>
    <cellStyle name="Normal 2" xfId="3" xr:uid="{00000000-0005-0000-0000-000007000000}"/>
  </cellStyles>
  <dxfs count="0"/>
  <tableStyles count="0" defaultTableStyle="TableStyleMedium9" defaultPivotStyle="PivotStyleLight16"/>
  <colors>
    <mruColors>
      <color rgb="FFDBD8A1"/>
      <color rgb="FFFFFFCC"/>
      <color rgb="FFFFCC99"/>
      <color rgb="FFFFCC66"/>
      <color rgb="FF009900"/>
      <color rgb="FF00FF99"/>
      <color rgb="FF9900FF"/>
      <color rgb="FF00FFCC"/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topLeftCell="A31" zoomScale="90" zoomScaleNormal="90" workbookViewId="0">
      <selection activeCell="D9" sqref="D9"/>
    </sheetView>
  </sheetViews>
  <sheetFormatPr defaultColWidth="9.1796875" defaultRowHeight="14" x14ac:dyDescent="0.3"/>
  <cols>
    <col min="1" max="1" width="59.1796875" style="3" customWidth="1"/>
    <col min="2" max="2" width="9.1796875" style="1"/>
    <col min="3" max="3" width="9.1796875" style="6"/>
    <col min="4" max="4" width="9.1796875" style="1"/>
    <col min="5" max="5" width="9.1796875" style="6"/>
    <col min="6" max="6" width="9.1796875" style="1"/>
    <col min="7" max="7" width="9.1796875" style="6"/>
    <col min="8" max="8" width="9.1796875" style="1"/>
    <col min="9" max="9" width="9.1796875" style="6"/>
    <col min="10" max="10" width="9.1796875" style="1"/>
    <col min="11" max="11" width="9.1796875" style="6"/>
    <col min="12" max="12" width="9.1796875" style="1"/>
    <col min="13" max="13" width="9.1796875" style="6"/>
    <col min="14" max="14" width="9.1796875" style="1"/>
    <col min="15" max="15" width="9.1796875" style="6"/>
    <col min="16" max="16" width="9.1796875" style="1"/>
    <col min="17" max="17" width="9.1796875" style="6"/>
    <col min="18" max="18" width="9.1796875" style="1"/>
    <col min="19" max="19" width="9.1796875" style="6"/>
    <col min="20" max="20" width="9.1796875" style="1"/>
    <col min="21" max="21" width="9.1796875" style="6"/>
    <col min="22" max="31" width="9.1796875" style="1"/>
    <col min="32" max="16384" width="9.1796875" style="2"/>
  </cols>
  <sheetData>
    <row r="1" spans="1:31" ht="18.75" customHeight="1" x14ac:dyDescent="0.35">
      <c r="A1" s="38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S1"/>
      <c r="T1"/>
      <c r="U1" s="1"/>
    </row>
    <row r="2" spans="1:31" x14ac:dyDescent="0.3">
      <c r="A2" s="15" t="s">
        <v>35</v>
      </c>
      <c r="B2" s="16" t="s">
        <v>37</v>
      </c>
      <c r="C2" s="17"/>
      <c r="D2" s="16" t="s">
        <v>38</v>
      </c>
      <c r="E2" s="16"/>
      <c r="F2" s="16" t="s">
        <v>39</v>
      </c>
      <c r="G2" s="16"/>
      <c r="H2" s="16" t="s">
        <v>40</v>
      </c>
      <c r="I2" s="16"/>
      <c r="J2" s="16" t="s">
        <v>41</v>
      </c>
      <c r="K2" s="16"/>
      <c r="L2" s="16" t="s">
        <v>42</v>
      </c>
      <c r="M2" s="16"/>
      <c r="N2" s="16" t="s">
        <v>43</v>
      </c>
      <c r="O2" s="16"/>
      <c r="P2" s="16" t="s">
        <v>44</v>
      </c>
      <c r="Q2" s="16"/>
      <c r="R2" s="16" t="s">
        <v>45</v>
      </c>
      <c r="S2" s="16"/>
      <c r="T2" s="16" t="s">
        <v>46</v>
      </c>
      <c r="U2" s="16"/>
    </row>
    <row r="3" spans="1:31" ht="16.5" x14ac:dyDescent="0.35">
      <c r="A3" s="9" t="s">
        <v>32</v>
      </c>
      <c r="B3" s="10" t="s">
        <v>30</v>
      </c>
      <c r="C3" s="11" t="s">
        <v>31</v>
      </c>
      <c r="D3" s="12"/>
      <c r="E3" s="13" t="s">
        <v>31</v>
      </c>
      <c r="F3" s="12"/>
      <c r="G3" s="13" t="s">
        <v>31</v>
      </c>
      <c r="H3" s="12"/>
      <c r="I3" s="12" t="s">
        <v>31</v>
      </c>
      <c r="J3" s="12"/>
      <c r="K3" s="12" t="s">
        <v>31</v>
      </c>
      <c r="L3" s="12"/>
      <c r="M3" s="12" t="s">
        <v>31</v>
      </c>
      <c r="N3" s="14"/>
      <c r="O3" s="12" t="s">
        <v>31</v>
      </c>
      <c r="P3" s="12"/>
      <c r="Q3" s="12" t="s">
        <v>31</v>
      </c>
      <c r="R3" s="14"/>
      <c r="S3" s="12" t="s">
        <v>31</v>
      </c>
      <c r="T3" s="12"/>
      <c r="U3" s="12" t="s">
        <v>31</v>
      </c>
    </row>
    <row r="4" spans="1:31" ht="14.5" x14ac:dyDescent="0.35">
      <c r="A4" s="3" t="s">
        <v>47</v>
      </c>
      <c r="B4" s="7">
        <v>53</v>
      </c>
      <c r="C4" s="7">
        <f>(B4*100)/200</f>
        <v>26.5</v>
      </c>
      <c r="D4" s="7">
        <v>85</v>
      </c>
      <c r="E4" s="7">
        <f>(D4*100)/200</f>
        <v>42.5</v>
      </c>
      <c r="F4" s="7">
        <v>59</v>
      </c>
      <c r="G4" s="7">
        <f>(F4*100)/200</f>
        <v>29.5</v>
      </c>
      <c r="H4" s="7">
        <v>50</v>
      </c>
      <c r="I4" s="7">
        <f>(H4*100)/200</f>
        <v>25</v>
      </c>
      <c r="J4" s="7">
        <v>29</v>
      </c>
      <c r="K4" s="7">
        <f>(J4*100)/200</f>
        <v>14.5</v>
      </c>
      <c r="L4" s="7">
        <v>79</v>
      </c>
      <c r="M4" s="7">
        <f>(L4*100)/200</f>
        <v>39.5</v>
      </c>
      <c r="N4" s="7">
        <v>64</v>
      </c>
      <c r="O4" s="7">
        <f>(N4*100)/200</f>
        <v>32</v>
      </c>
      <c r="P4" s="7">
        <v>74</v>
      </c>
      <c r="Q4" s="7">
        <f>(P4*100)/200</f>
        <v>37</v>
      </c>
      <c r="R4" s="7">
        <v>61</v>
      </c>
      <c r="S4" s="7">
        <f>(R4*100)/200</f>
        <v>30.5</v>
      </c>
      <c r="T4" s="7">
        <v>83</v>
      </c>
      <c r="U4" s="7">
        <f>(T4*100)/200</f>
        <v>41.5</v>
      </c>
    </row>
    <row r="5" spans="1:31" s="43" customFormat="1" ht="14.5" x14ac:dyDescent="0.35">
      <c r="A5" s="40" t="s">
        <v>48</v>
      </c>
      <c r="B5" s="41">
        <v>2</v>
      </c>
      <c r="C5" s="41">
        <v>1</v>
      </c>
      <c r="D5" s="41">
        <v>4</v>
      </c>
      <c r="E5" s="41">
        <v>2</v>
      </c>
      <c r="F5" s="41">
        <v>3</v>
      </c>
      <c r="G5" s="41">
        <v>1.5</v>
      </c>
      <c r="H5" s="41">
        <v>3</v>
      </c>
      <c r="I5" s="41">
        <v>1.5</v>
      </c>
      <c r="J5" s="41">
        <v>1</v>
      </c>
      <c r="K5" s="41">
        <v>0.5</v>
      </c>
      <c r="L5" s="41">
        <v>5</v>
      </c>
      <c r="M5" s="41">
        <v>2.5</v>
      </c>
      <c r="N5" s="41">
        <v>3</v>
      </c>
      <c r="O5" s="41">
        <v>1.5</v>
      </c>
      <c r="P5" s="41">
        <v>4</v>
      </c>
      <c r="Q5" s="41">
        <v>2</v>
      </c>
      <c r="R5" s="41">
        <v>4</v>
      </c>
      <c r="S5" s="41">
        <v>2</v>
      </c>
      <c r="T5" s="41">
        <v>5</v>
      </c>
      <c r="U5" s="41">
        <v>2.5</v>
      </c>
      <c r="V5" s="42"/>
      <c r="W5" s="42"/>
      <c r="X5" s="42"/>
      <c r="Y5" s="42"/>
      <c r="Z5" s="42"/>
      <c r="AA5" s="42"/>
      <c r="AB5" s="42"/>
      <c r="AC5" s="42"/>
      <c r="AD5" s="42"/>
      <c r="AE5" s="42"/>
    </row>
    <row r="6" spans="1:31" ht="14.5" x14ac:dyDescent="0.35">
      <c r="A6" s="3" t="s">
        <v>5</v>
      </c>
      <c r="B6" s="7">
        <v>28</v>
      </c>
      <c r="C6" s="7">
        <f t="shared" ref="C6:C20" si="0">(B6*100)/200</f>
        <v>14</v>
      </c>
      <c r="D6" s="7">
        <v>36</v>
      </c>
      <c r="E6" s="7">
        <f t="shared" ref="E6:E20" si="1">(D6*100)/200</f>
        <v>18</v>
      </c>
      <c r="F6" s="7">
        <v>24</v>
      </c>
      <c r="G6" s="7">
        <f t="shared" ref="G6:G20" si="2">(F6*100)/200</f>
        <v>12</v>
      </c>
      <c r="H6" s="7">
        <v>31</v>
      </c>
      <c r="I6" s="7">
        <f t="shared" ref="I6:I20" si="3">(H6*100)/200</f>
        <v>15.5</v>
      </c>
      <c r="J6" s="7">
        <v>10</v>
      </c>
      <c r="K6" s="7">
        <f t="shared" ref="K6:K20" si="4">(J6*100)/200</f>
        <v>5</v>
      </c>
      <c r="L6" s="7">
        <v>37</v>
      </c>
      <c r="M6" s="7">
        <f t="shared" ref="M6:M20" si="5">(L6*100)/200</f>
        <v>18.5</v>
      </c>
      <c r="N6" s="7">
        <v>22</v>
      </c>
      <c r="O6" s="7">
        <f t="shared" ref="O6:O20" si="6">(N6*100)/200</f>
        <v>11</v>
      </c>
      <c r="P6" s="7">
        <v>33</v>
      </c>
      <c r="Q6" s="7">
        <f t="shared" ref="Q6:Q20" si="7">(P6*100)/200</f>
        <v>16.5</v>
      </c>
      <c r="R6" s="7">
        <v>23</v>
      </c>
      <c r="S6" s="7">
        <f t="shared" ref="S6:S20" si="8">(R6*100)/200</f>
        <v>11.5</v>
      </c>
      <c r="T6" s="7">
        <v>33</v>
      </c>
      <c r="U6" s="7">
        <f t="shared" ref="U6:U20" si="9">(T6*100)/200</f>
        <v>16.5</v>
      </c>
    </row>
    <row r="7" spans="1:31" ht="14.5" x14ac:dyDescent="0.35">
      <c r="A7" s="3" t="s">
        <v>49</v>
      </c>
      <c r="B7" s="7">
        <v>16</v>
      </c>
      <c r="C7" s="7">
        <f t="shared" si="0"/>
        <v>8</v>
      </c>
      <c r="D7" s="7">
        <v>22</v>
      </c>
      <c r="E7" s="7">
        <f t="shared" si="1"/>
        <v>11</v>
      </c>
      <c r="F7" s="7">
        <v>12</v>
      </c>
      <c r="G7" s="7">
        <f t="shared" si="2"/>
        <v>6</v>
      </c>
      <c r="H7" s="7">
        <v>17</v>
      </c>
      <c r="I7" s="7">
        <f t="shared" si="3"/>
        <v>8.5</v>
      </c>
      <c r="J7" s="7">
        <v>4</v>
      </c>
      <c r="K7" s="7">
        <f t="shared" si="4"/>
        <v>2</v>
      </c>
      <c r="L7" s="7">
        <v>24</v>
      </c>
      <c r="M7" s="7">
        <f t="shared" si="5"/>
        <v>12</v>
      </c>
      <c r="N7" s="7">
        <v>16</v>
      </c>
      <c r="O7" s="7">
        <f t="shared" si="6"/>
        <v>8</v>
      </c>
      <c r="P7" s="7">
        <v>21</v>
      </c>
      <c r="Q7" s="7">
        <f t="shared" si="7"/>
        <v>10.5</v>
      </c>
      <c r="R7" s="7">
        <v>16</v>
      </c>
      <c r="S7" s="7">
        <f t="shared" si="8"/>
        <v>8</v>
      </c>
      <c r="T7" s="7">
        <v>20</v>
      </c>
      <c r="U7" s="7">
        <f t="shared" si="9"/>
        <v>10</v>
      </c>
    </row>
    <row r="8" spans="1:31" s="43" customFormat="1" ht="14.5" x14ac:dyDescent="0.35">
      <c r="A8" s="40" t="s">
        <v>50</v>
      </c>
      <c r="B8" s="41">
        <v>1</v>
      </c>
      <c r="C8" s="41">
        <v>0.5</v>
      </c>
      <c r="D8" s="41">
        <v>2</v>
      </c>
      <c r="E8" s="41">
        <v>1</v>
      </c>
      <c r="F8" s="41">
        <v>0</v>
      </c>
      <c r="G8" s="41">
        <v>0</v>
      </c>
      <c r="H8" s="41">
        <v>1</v>
      </c>
      <c r="I8" s="41">
        <v>0.5</v>
      </c>
      <c r="J8" s="41">
        <v>0</v>
      </c>
      <c r="K8" s="41">
        <v>0</v>
      </c>
      <c r="L8" s="41">
        <v>2</v>
      </c>
      <c r="M8" s="41">
        <v>1</v>
      </c>
      <c r="N8" s="41">
        <v>2</v>
      </c>
      <c r="O8" s="41">
        <v>1</v>
      </c>
      <c r="P8" s="41">
        <v>1</v>
      </c>
      <c r="Q8" s="41">
        <v>0.5</v>
      </c>
      <c r="R8" s="41">
        <v>2</v>
      </c>
      <c r="S8" s="41">
        <v>1</v>
      </c>
      <c r="T8" s="41">
        <v>3</v>
      </c>
      <c r="U8" s="41">
        <v>1.5</v>
      </c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pans="1:31" ht="14.5" x14ac:dyDescent="0.35">
      <c r="A9" s="3" t="s">
        <v>8</v>
      </c>
      <c r="B9" s="7">
        <v>2</v>
      </c>
      <c r="C9" s="7">
        <f t="shared" si="0"/>
        <v>1</v>
      </c>
      <c r="D9" s="7">
        <v>6</v>
      </c>
      <c r="E9" s="7">
        <f t="shared" si="1"/>
        <v>3</v>
      </c>
      <c r="F9" s="7">
        <v>2</v>
      </c>
      <c r="G9" s="7">
        <f t="shared" si="2"/>
        <v>1</v>
      </c>
      <c r="H9" s="7">
        <v>5</v>
      </c>
      <c r="I9" s="7">
        <f t="shared" si="3"/>
        <v>2.5</v>
      </c>
      <c r="J9" s="7">
        <v>2</v>
      </c>
      <c r="K9" s="7">
        <f t="shared" si="4"/>
        <v>1</v>
      </c>
      <c r="L9" s="7">
        <v>8</v>
      </c>
      <c r="M9" s="7">
        <f t="shared" si="5"/>
        <v>4</v>
      </c>
      <c r="N9" s="7">
        <v>3</v>
      </c>
      <c r="O9" s="7">
        <f t="shared" si="6"/>
        <v>1.5</v>
      </c>
      <c r="P9" s="7">
        <v>6</v>
      </c>
      <c r="Q9" s="7">
        <f t="shared" si="7"/>
        <v>3</v>
      </c>
      <c r="R9" s="7">
        <v>2</v>
      </c>
      <c r="S9" s="7">
        <f t="shared" si="8"/>
        <v>1</v>
      </c>
      <c r="T9" s="7">
        <v>5</v>
      </c>
      <c r="U9" s="7">
        <f t="shared" si="9"/>
        <v>2.5</v>
      </c>
    </row>
    <row r="10" spans="1:31" ht="14.5" x14ac:dyDescent="0.35">
      <c r="A10" s="3" t="s">
        <v>4</v>
      </c>
      <c r="B10" s="7">
        <v>26</v>
      </c>
      <c r="C10" s="7">
        <f t="shared" si="0"/>
        <v>13</v>
      </c>
      <c r="D10" s="7">
        <v>29</v>
      </c>
      <c r="E10" s="7">
        <f t="shared" si="1"/>
        <v>14.5</v>
      </c>
      <c r="F10" s="7">
        <v>33</v>
      </c>
      <c r="G10" s="7">
        <f t="shared" si="2"/>
        <v>16.5</v>
      </c>
      <c r="H10" s="7">
        <v>35</v>
      </c>
      <c r="I10" s="7">
        <f t="shared" si="3"/>
        <v>17.5</v>
      </c>
      <c r="J10" s="7">
        <v>18</v>
      </c>
      <c r="K10" s="7">
        <f t="shared" si="4"/>
        <v>9</v>
      </c>
      <c r="L10" s="7">
        <v>29</v>
      </c>
      <c r="M10" s="7">
        <f t="shared" si="5"/>
        <v>14.5</v>
      </c>
      <c r="N10" s="7">
        <v>28</v>
      </c>
      <c r="O10" s="7">
        <f t="shared" si="6"/>
        <v>14</v>
      </c>
      <c r="P10" s="7">
        <v>23</v>
      </c>
      <c r="Q10" s="7">
        <f t="shared" si="7"/>
        <v>11.5</v>
      </c>
      <c r="R10" s="7">
        <v>30</v>
      </c>
      <c r="S10" s="7">
        <f t="shared" si="8"/>
        <v>15</v>
      </c>
      <c r="T10" s="7">
        <v>30</v>
      </c>
      <c r="U10" s="7">
        <f t="shared" si="9"/>
        <v>15</v>
      </c>
    </row>
    <row r="11" spans="1:31" ht="14.5" x14ac:dyDescent="0.35">
      <c r="A11" s="4" t="s">
        <v>6</v>
      </c>
      <c r="B11" s="7">
        <v>4</v>
      </c>
      <c r="C11" s="7">
        <f t="shared" si="0"/>
        <v>2</v>
      </c>
      <c r="D11" s="7">
        <v>7</v>
      </c>
      <c r="E11" s="7">
        <f t="shared" si="1"/>
        <v>3.5</v>
      </c>
      <c r="F11" s="7">
        <v>7</v>
      </c>
      <c r="G11" s="7">
        <f t="shared" si="2"/>
        <v>3.5</v>
      </c>
      <c r="H11" s="7">
        <v>9</v>
      </c>
      <c r="I11" s="7">
        <f t="shared" si="3"/>
        <v>4.5</v>
      </c>
      <c r="J11" s="7">
        <v>0</v>
      </c>
      <c r="K11" s="7">
        <f t="shared" si="4"/>
        <v>0</v>
      </c>
      <c r="L11" s="7">
        <v>3</v>
      </c>
      <c r="M11" s="7">
        <f t="shared" si="5"/>
        <v>1.5</v>
      </c>
      <c r="N11" s="7">
        <v>7</v>
      </c>
      <c r="O11" s="7">
        <f t="shared" si="6"/>
        <v>3.5</v>
      </c>
      <c r="P11" s="7">
        <v>31</v>
      </c>
      <c r="Q11" s="7">
        <f t="shared" si="7"/>
        <v>15.5</v>
      </c>
      <c r="R11" s="7">
        <v>5</v>
      </c>
      <c r="S11" s="7">
        <f t="shared" si="8"/>
        <v>2.5</v>
      </c>
      <c r="T11" s="7">
        <v>7</v>
      </c>
      <c r="U11" s="7">
        <f t="shared" si="9"/>
        <v>3.5</v>
      </c>
    </row>
    <row r="12" spans="1:31" s="43" customFormat="1" ht="14.5" x14ac:dyDescent="0.35">
      <c r="A12" s="40" t="s">
        <v>51</v>
      </c>
      <c r="B12" s="41">
        <v>41</v>
      </c>
      <c r="C12" s="41">
        <f t="shared" si="0"/>
        <v>20.5</v>
      </c>
      <c r="D12" s="41">
        <v>3</v>
      </c>
      <c r="E12" s="41">
        <f t="shared" si="1"/>
        <v>1.5</v>
      </c>
      <c r="F12" s="41">
        <v>39</v>
      </c>
      <c r="G12" s="41">
        <f t="shared" si="2"/>
        <v>19.5</v>
      </c>
      <c r="H12" s="41">
        <v>24</v>
      </c>
      <c r="I12" s="41">
        <f t="shared" si="3"/>
        <v>12</v>
      </c>
      <c r="J12" s="41">
        <v>103</v>
      </c>
      <c r="K12" s="41">
        <f t="shared" si="4"/>
        <v>51.5</v>
      </c>
      <c r="L12" s="41">
        <v>3</v>
      </c>
      <c r="M12" s="41">
        <f t="shared" si="5"/>
        <v>1.5</v>
      </c>
      <c r="N12" s="41">
        <v>32</v>
      </c>
      <c r="O12" s="41">
        <f t="shared" si="6"/>
        <v>16</v>
      </c>
      <c r="P12" s="41">
        <v>3</v>
      </c>
      <c r="Q12" s="41">
        <f t="shared" si="7"/>
        <v>1.5</v>
      </c>
      <c r="R12" s="41">
        <v>35</v>
      </c>
      <c r="S12" s="41">
        <f t="shared" si="8"/>
        <v>17.5</v>
      </c>
      <c r="T12" s="41">
        <v>3</v>
      </c>
      <c r="U12" s="41">
        <f t="shared" si="9"/>
        <v>1.5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s="43" customFormat="1" ht="14.5" x14ac:dyDescent="0.35">
      <c r="A13" s="40" t="s">
        <v>52</v>
      </c>
      <c r="B13" s="41">
        <v>7</v>
      </c>
      <c r="C13" s="41">
        <f t="shared" si="0"/>
        <v>3.5</v>
      </c>
      <c r="D13" s="41">
        <v>0</v>
      </c>
      <c r="E13" s="41">
        <f t="shared" si="1"/>
        <v>0</v>
      </c>
      <c r="F13" s="41">
        <v>5</v>
      </c>
      <c r="G13" s="41">
        <f t="shared" si="2"/>
        <v>2.5</v>
      </c>
      <c r="H13" s="41">
        <v>3</v>
      </c>
      <c r="I13" s="41">
        <f t="shared" si="3"/>
        <v>1.5</v>
      </c>
      <c r="J13" s="41">
        <v>25</v>
      </c>
      <c r="K13" s="41">
        <f t="shared" si="4"/>
        <v>12.5</v>
      </c>
      <c r="L13" s="41">
        <v>0</v>
      </c>
      <c r="M13" s="41">
        <f t="shared" si="5"/>
        <v>0</v>
      </c>
      <c r="N13" s="41">
        <v>5</v>
      </c>
      <c r="O13" s="41">
        <f t="shared" si="6"/>
        <v>2.5</v>
      </c>
      <c r="P13" s="41">
        <v>0</v>
      </c>
      <c r="Q13" s="41">
        <f t="shared" si="7"/>
        <v>0</v>
      </c>
      <c r="R13" s="41">
        <v>6</v>
      </c>
      <c r="S13" s="41">
        <f t="shared" si="8"/>
        <v>3</v>
      </c>
      <c r="T13" s="41">
        <v>0</v>
      </c>
      <c r="U13" s="41">
        <f t="shared" si="9"/>
        <v>0</v>
      </c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ht="14.5" x14ac:dyDescent="0.35">
      <c r="A14" s="3" t="s">
        <v>7</v>
      </c>
      <c r="B14" s="7">
        <v>7</v>
      </c>
      <c r="C14" s="7">
        <f t="shared" si="0"/>
        <v>3.5</v>
      </c>
      <c r="D14" s="7">
        <v>1</v>
      </c>
      <c r="E14" s="7">
        <f t="shared" si="1"/>
        <v>0.5</v>
      </c>
      <c r="F14" s="7">
        <v>5</v>
      </c>
      <c r="G14" s="7">
        <f t="shared" si="2"/>
        <v>2.5</v>
      </c>
      <c r="H14" s="7">
        <v>7</v>
      </c>
      <c r="I14" s="7">
        <f t="shared" si="3"/>
        <v>3.5</v>
      </c>
      <c r="J14" s="7">
        <v>4</v>
      </c>
      <c r="K14" s="7">
        <f t="shared" si="4"/>
        <v>2</v>
      </c>
      <c r="L14" s="7">
        <v>2</v>
      </c>
      <c r="M14" s="7">
        <f t="shared" si="5"/>
        <v>1</v>
      </c>
      <c r="N14" s="7">
        <v>6</v>
      </c>
      <c r="O14" s="7">
        <f t="shared" si="6"/>
        <v>3</v>
      </c>
      <c r="P14" s="7">
        <v>1</v>
      </c>
      <c r="Q14" s="7">
        <f t="shared" si="7"/>
        <v>0.5</v>
      </c>
      <c r="R14" s="7">
        <v>5</v>
      </c>
      <c r="S14" s="7">
        <f t="shared" si="8"/>
        <v>2.5</v>
      </c>
      <c r="T14" s="7">
        <v>1</v>
      </c>
      <c r="U14" s="7">
        <f t="shared" si="9"/>
        <v>0.5</v>
      </c>
    </row>
    <row r="15" spans="1:31" ht="14.5" x14ac:dyDescent="0.35">
      <c r="A15" s="4" t="s">
        <v>3</v>
      </c>
      <c r="B15" s="7">
        <v>3</v>
      </c>
      <c r="C15" s="7">
        <f t="shared" si="0"/>
        <v>1.5</v>
      </c>
      <c r="D15" s="7">
        <v>1</v>
      </c>
      <c r="E15" s="7">
        <f t="shared" si="1"/>
        <v>0.5</v>
      </c>
      <c r="F15" s="7">
        <v>3</v>
      </c>
      <c r="G15" s="7">
        <f t="shared" si="2"/>
        <v>1.5</v>
      </c>
      <c r="H15" s="7">
        <v>3</v>
      </c>
      <c r="I15" s="7">
        <f t="shared" si="3"/>
        <v>1.5</v>
      </c>
      <c r="J15" s="7">
        <v>2</v>
      </c>
      <c r="K15" s="7">
        <f t="shared" si="4"/>
        <v>1</v>
      </c>
      <c r="L15" s="7">
        <v>1</v>
      </c>
      <c r="M15" s="7">
        <f t="shared" si="5"/>
        <v>0.5</v>
      </c>
      <c r="N15" s="7">
        <v>3</v>
      </c>
      <c r="O15" s="7">
        <f t="shared" si="6"/>
        <v>1.5</v>
      </c>
      <c r="P15" s="7">
        <v>0</v>
      </c>
      <c r="Q15" s="7">
        <f t="shared" si="7"/>
        <v>0</v>
      </c>
      <c r="R15" s="7">
        <v>4</v>
      </c>
      <c r="S15" s="7">
        <f t="shared" si="8"/>
        <v>2</v>
      </c>
      <c r="T15" s="7">
        <v>1</v>
      </c>
      <c r="U15" s="7">
        <f t="shared" si="9"/>
        <v>0.5</v>
      </c>
    </row>
    <row r="16" spans="1:31" ht="14.5" x14ac:dyDescent="0.35">
      <c r="A16" s="3" t="s">
        <v>28</v>
      </c>
      <c r="B16" s="7">
        <v>2</v>
      </c>
      <c r="C16" s="7">
        <f t="shared" si="0"/>
        <v>1</v>
      </c>
      <c r="D16" s="7">
        <v>0</v>
      </c>
      <c r="E16" s="7">
        <f t="shared" si="1"/>
        <v>0</v>
      </c>
      <c r="F16" s="7">
        <v>1</v>
      </c>
      <c r="G16" s="7">
        <f t="shared" si="2"/>
        <v>0.5</v>
      </c>
      <c r="H16" s="7">
        <v>0</v>
      </c>
      <c r="I16" s="7">
        <f t="shared" si="3"/>
        <v>0</v>
      </c>
      <c r="J16" s="7">
        <v>0</v>
      </c>
      <c r="K16" s="7">
        <f t="shared" si="4"/>
        <v>0</v>
      </c>
      <c r="L16" s="7">
        <v>0</v>
      </c>
      <c r="M16" s="7">
        <f t="shared" si="5"/>
        <v>0</v>
      </c>
      <c r="N16" s="7">
        <v>1</v>
      </c>
      <c r="O16" s="7">
        <f t="shared" si="6"/>
        <v>0.5</v>
      </c>
      <c r="P16" s="7">
        <v>0</v>
      </c>
      <c r="Q16" s="7">
        <f t="shared" si="7"/>
        <v>0</v>
      </c>
      <c r="R16" s="7">
        <v>0</v>
      </c>
      <c r="S16" s="7">
        <f t="shared" si="8"/>
        <v>0</v>
      </c>
      <c r="T16" s="7">
        <v>0</v>
      </c>
      <c r="U16" s="7">
        <f t="shared" si="9"/>
        <v>0</v>
      </c>
    </row>
    <row r="17" spans="1:21" ht="14.5" x14ac:dyDescent="0.35">
      <c r="A17" s="3" t="s">
        <v>1</v>
      </c>
      <c r="B17" s="7">
        <v>2</v>
      </c>
      <c r="C17" s="7">
        <f t="shared" si="0"/>
        <v>1</v>
      </c>
      <c r="D17" s="7">
        <v>0</v>
      </c>
      <c r="E17" s="7">
        <f t="shared" si="1"/>
        <v>0</v>
      </c>
      <c r="F17" s="7">
        <v>2</v>
      </c>
      <c r="G17" s="7">
        <f t="shared" si="2"/>
        <v>1</v>
      </c>
      <c r="H17" s="7">
        <v>6</v>
      </c>
      <c r="I17" s="7">
        <f t="shared" si="3"/>
        <v>3</v>
      </c>
      <c r="J17" s="7">
        <v>0</v>
      </c>
      <c r="K17" s="7">
        <f t="shared" si="4"/>
        <v>0</v>
      </c>
      <c r="L17" s="7">
        <v>2</v>
      </c>
      <c r="M17" s="7">
        <f t="shared" si="5"/>
        <v>1</v>
      </c>
      <c r="N17" s="7">
        <v>2</v>
      </c>
      <c r="O17" s="7">
        <f t="shared" si="6"/>
        <v>1</v>
      </c>
      <c r="P17" s="7">
        <v>1</v>
      </c>
      <c r="Q17" s="7">
        <f t="shared" si="7"/>
        <v>0.5</v>
      </c>
      <c r="R17" s="7">
        <v>0</v>
      </c>
      <c r="S17" s="7">
        <f t="shared" si="8"/>
        <v>0</v>
      </c>
      <c r="T17" s="7">
        <v>4</v>
      </c>
      <c r="U17" s="7">
        <f t="shared" si="9"/>
        <v>2</v>
      </c>
    </row>
    <row r="18" spans="1:21" ht="14.5" x14ac:dyDescent="0.35">
      <c r="A18" s="3" t="s">
        <v>2</v>
      </c>
      <c r="B18" s="7">
        <v>2</v>
      </c>
      <c r="C18" s="7">
        <f t="shared" si="0"/>
        <v>1</v>
      </c>
      <c r="D18" s="7">
        <v>1</v>
      </c>
      <c r="E18" s="7">
        <f t="shared" si="1"/>
        <v>0.5</v>
      </c>
      <c r="F18" s="7">
        <v>0</v>
      </c>
      <c r="G18" s="7">
        <f t="shared" si="2"/>
        <v>0</v>
      </c>
      <c r="H18" s="7">
        <v>4</v>
      </c>
      <c r="I18" s="7">
        <f t="shared" si="3"/>
        <v>2</v>
      </c>
      <c r="J18" s="7">
        <v>0</v>
      </c>
      <c r="K18" s="7">
        <f t="shared" si="4"/>
        <v>0</v>
      </c>
      <c r="L18" s="7">
        <v>3</v>
      </c>
      <c r="M18" s="7">
        <f t="shared" si="5"/>
        <v>1.5</v>
      </c>
      <c r="N18" s="7">
        <v>2</v>
      </c>
      <c r="O18" s="7">
        <f t="shared" si="6"/>
        <v>1</v>
      </c>
      <c r="P18" s="7">
        <v>1</v>
      </c>
      <c r="Q18" s="7">
        <f t="shared" si="7"/>
        <v>0.5</v>
      </c>
      <c r="R18" s="7">
        <v>2</v>
      </c>
      <c r="S18" s="7">
        <f t="shared" si="8"/>
        <v>1</v>
      </c>
      <c r="T18" s="7">
        <v>2</v>
      </c>
      <c r="U18" s="7">
        <f t="shared" si="9"/>
        <v>1</v>
      </c>
    </row>
    <row r="19" spans="1:21" ht="14.5" x14ac:dyDescent="0.35">
      <c r="A19" s="3" t="s">
        <v>0</v>
      </c>
      <c r="B19" s="7">
        <v>3</v>
      </c>
      <c r="C19" s="7">
        <f t="shared" si="0"/>
        <v>1.5</v>
      </c>
      <c r="D19" s="7">
        <v>2</v>
      </c>
      <c r="E19" s="7">
        <f t="shared" si="1"/>
        <v>1</v>
      </c>
      <c r="F19" s="7">
        <v>4</v>
      </c>
      <c r="G19" s="7">
        <f t="shared" si="2"/>
        <v>2</v>
      </c>
      <c r="H19" s="7">
        <v>1</v>
      </c>
      <c r="I19" s="7">
        <f t="shared" si="3"/>
        <v>0.5</v>
      </c>
      <c r="J19" s="7">
        <v>0</v>
      </c>
      <c r="K19" s="7">
        <f t="shared" si="4"/>
        <v>0</v>
      </c>
      <c r="L19" s="7">
        <v>1</v>
      </c>
      <c r="M19" s="7">
        <f t="shared" si="5"/>
        <v>0.5</v>
      </c>
      <c r="N19" s="7">
        <v>3</v>
      </c>
      <c r="O19" s="7">
        <f t="shared" si="6"/>
        <v>1.5</v>
      </c>
      <c r="P19" s="7">
        <v>1</v>
      </c>
      <c r="Q19" s="7">
        <f t="shared" si="7"/>
        <v>0.5</v>
      </c>
      <c r="R19" s="7">
        <v>4</v>
      </c>
      <c r="S19" s="7">
        <f t="shared" si="8"/>
        <v>2</v>
      </c>
      <c r="T19" s="7">
        <v>2</v>
      </c>
      <c r="U19" s="7">
        <f t="shared" si="9"/>
        <v>1</v>
      </c>
    </row>
    <row r="20" spans="1:21" ht="14.5" x14ac:dyDescent="0.35">
      <c r="A20" s="3" t="s">
        <v>34</v>
      </c>
      <c r="B20" s="7">
        <v>1</v>
      </c>
      <c r="C20" s="7">
        <f t="shared" si="0"/>
        <v>0.5</v>
      </c>
      <c r="D20" s="7">
        <v>1</v>
      </c>
      <c r="E20" s="7">
        <f t="shared" si="1"/>
        <v>0.5</v>
      </c>
      <c r="F20" s="7">
        <v>1</v>
      </c>
      <c r="G20" s="7">
        <f t="shared" si="2"/>
        <v>0.5</v>
      </c>
      <c r="H20" s="7">
        <v>1</v>
      </c>
      <c r="I20" s="7">
        <f t="shared" si="3"/>
        <v>0.5</v>
      </c>
      <c r="J20" s="7">
        <v>2</v>
      </c>
      <c r="K20" s="7">
        <f t="shared" si="4"/>
        <v>1</v>
      </c>
      <c r="L20" s="7">
        <v>1</v>
      </c>
      <c r="M20" s="7">
        <f t="shared" si="5"/>
        <v>0.5</v>
      </c>
      <c r="N20" s="7">
        <v>1</v>
      </c>
      <c r="O20" s="7">
        <f t="shared" si="6"/>
        <v>0.5</v>
      </c>
      <c r="P20" s="7">
        <v>0</v>
      </c>
      <c r="Q20" s="7">
        <f t="shared" si="7"/>
        <v>0</v>
      </c>
      <c r="R20" s="7">
        <v>1</v>
      </c>
      <c r="S20" s="7">
        <f t="shared" si="8"/>
        <v>0.5</v>
      </c>
      <c r="T20" s="7">
        <v>1</v>
      </c>
      <c r="U20" s="7">
        <f t="shared" si="9"/>
        <v>0.5</v>
      </c>
    </row>
    <row r="21" spans="1:21" ht="14.5" x14ac:dyDescent="0.35">
      <c r="A21" s="8"/>
      <c r="B21" s="7">
        <f>SUM(B4:B20)</f>
        <v>200</v>
      </c>
      <c r="C21" s="7">
        <f t="shared" ref="C21" si="10">SUM(C4:C20)</f>
        <v>100</v>
      </c>
      <c r="D21" s="7">
        <f>SUM(D4:D20)</f>
        <v>200</v>
      </c>
      <c r="E21" s="7">
        <f t="shared" ref="E21:U21" si="11">SUM(E4:E20)</f>
        <v>100</v>
      </c>
      <c r="F21" s="7">
        <f t="shared" si="11"/>
        <v>200</v>
      </c>
      <c r="G21" s="7">
        <f t="shared" si="11"/>
        <v>100</v>
      </c>
      <c r="H21" s="7">
        <f t="shared" si="11"/>
        <v>200</v>
      </c>
      <c r="I21" s="7">
        <f t="shared" si="11"/>
        <v>100</v>
      </c>
      <c r="J21" s="7">
        <f t="shared" ref="J21" si="12">SUM(J4:J20)</f>
        <v>200</v>
      </c>
      <c r="K21" s="7">
        <f t="shared" ref="K21" si="13">SUM(K4:K20)</f>
        <v>100</v>
      </c>
      <c r="L21" s="7">
        <f t="shared" si="11"/>
        <v>200</v>
      </c>
      <c r="M21" s="7">
        <f t="shared" si="11"/>
        <v>100</v>
      </c>
      <c r="N21" s="7">
        <f t="shared" si="11"/>
        <v>200</v>
      </c>
      <c r="O21" s="7">
        <f t="shared" si="11"/>
        <v>100</v>
      </c>
      <c r="P21" s="7">
        <f t="shared" si="11"/>
        <v>200</v>
      </c>
      <c r="Q21" s="7">
        <f t="shared" si="11"/>
        <v>100</v>
      </c>
      <c r="R21" s="7">
        <f t="shared" si="11"/>
        <v>200</v>
      </c>
      <c r="S21" s="7">
        <f t="shared" si="11"/>
        <v>100</v>
      </c>
      <c r="T21" s="7">
        <f t="shared" si="11"/>
        <v>200</v>
      </c>
      <c r="U21" s="7">
        <f t="shared" si="11"/>
        <v>100</v>
      </c>
    </row>
    <row r="23" spans="1:21" x14ac:dyDescent="0.3">
      <c r="A23" s="21"/>
      <c r="B23" s="20"/>
      <c r="C23" s="18" t="s">
        <v>37</v>
      </c>
      <c r="D23" s="19"/>
      <c r="E23" s="18" t="s">
        <v>38</v>
      </c>
      <c r="F23" s="18"/>
      <c r="G23" s="18" t="s">
        <v>39</v>
      </c>
      <c r="H23" s="18"/>
      <c r="I23" s="18" t="s">
        <v>40</v>
      </c>
      <c r="J23" s="18"/>
      <c r="K23" s="18" t="s">
        <v>41</v>
      </c>
      <c r="L23" s="18"/>
      <c r="M23" s="18" t="s">
        <v>42</v>
      </c>
      <c r="N23" s="18"/>
      <c r="O23" s="18" t="s">
        <v>43</v>
      </c>
      <c r="P23" s="18"/>
      <c r="Q23" s="18" t="s">
        <v>44</v>
      </c>
      <c r="R23" s="18"/>
      <c r="S23" s="18" t="s">
        <v>45</v>
      </c>
      <c r="T23" s="18"/>
      <c r="U23" s="18" t="s">
        <v>46</v>
      </c>
    </row>
    <row r="24" spans="1:21" x14ac:dyDescent="0.3">
      <c r="A24" s="24" t="s">
        <v>9</v>
      </c>
      <c r="C24" s="6">
        <f>C4+C6+C7</f>
        <v>48.5</v>
      </c>
      <c r="D24" s="6"/>
      <c r="E24" s="6">
        <f t="shared" ref="E24:U24" si="14">E4+E6+E7</f>
        <v>71.5</v>
      </c>
      <c r="F24" s="6"/>
      <c r="G24" s="6">
        <f t="shared" si="14"/>
        <v>47.5</v>
      </c>
      <c r="H24" s="6"/>
      <c r="I24" s="6">
        <f t="shared" si="14"/>
        <v>49</v>
      </c>
      <c r="J24" s="6"/>
      <c r="K24" s="6">
        <f t="shared" si="14"/>
        <v>21.5</v>
      </c>
      <c r="L24" s="6"/>
      <c r="M24" s="6">
        <f t="shared" si="14"/>
        <v>70</v>
      </c>
      <c r="N24" s="6"/>
      <c r="O24" s="6">
        <f t="shared" si="14"/>
        <v>51</v>
      </c>
      <c r="P24" s="6"/>
      <c r="Q24" s="6">
        <f t="shared" si="14"/>
        <v>64</v>
      </c>
      <c r="R24" s="6"/>
      <c r="S24" s="6">
        <f t="shared" si="14"/>
        <v>50</v>
      </c>
      <c r="T24" s="6"/>
      <c r="U24" s="6">
        <f t="shared" si="14"/>
        <v>68</v>
      </c>
    </row>
    <row r="25" spans="1:21" x14ac:dyDescent="0.3">
      <c r="A25" s="5" t="s">
        <v>29</v>
      </c>
      <c r="C25" s="6">
        <f>(C10*100)/(C6+C10)</f>
        <v>48.148148148148145</v>
      </c>
      <c r="D25" s="6"/>
      <c r="E25" s="6">
        <f t="shared" ref="E25:U25" si="15">(E10*100)/(E6+E10)</f>
        <v>44.615384615384613</v>
      </c>
      <c r="F25" s="6"/>
      <c r="G25" s="6">
        <f t="shared" si="15"/>
        <v>57.89473684210526</v>
      </c>
      <c r="H25" s="6"/>
      <c r="I25" s="6">
        <f t="shared" si="15"/>
        <v>53.030303030303031</v>
      </c>
      <c r="J25" s="6"/>
      <c r="K25" s="6">
        <f t="shared" si="15"/>
        <v>64.285714285714292</v>
      </c>
      <c r="L25" s="6"/>
      <c r="M25" s="6">
        <f t="shared" si="15"/>
        <v>43.939393939393938</v>
      </c>
      <c r="N25" s="6"/>
      <c r="O25" s="6">
        <f t="shared" si="15"/>
        <v>56</v>
      </c>
      <c r="P25" s="6"/>
      <c r="Q25" s="6">
        <f t="shared" si="15"/>
        <v>41.071428571428569</v>
      </c>
      <c r="R25" s="6"/>
      <c r="S25" s="6">
        <f t="shared" si="15"/>
        <v>56.60377358490566</v>
      </c>
      <c r="T25" s="6"/>
      <c r="U25" s="6">
        <f t="shared" si="15"/>
        <v>47.61904761904762</v>
      </c>
    </row>
    <row r="26" spans="1:21" x14ac:dyDescent="0.3">
      <c r="A26" s="5" t="s">
        <v>15</v>
      </c>
      <c r="C26" s="6">
        <f>(C11*100)/(C11+C4)</f>
        <v>7.0175438596491224</v>
      </c>
      <c r="D26" s="6"/>
      <c r="E26" s="6">
        <f t="shared" ref="E26:U26" si="16">(E11*100)/(E11+E4)</f>
        <v>7.6086956521739131</v>
      </c>
      <c r="F26" s="6"/>
      <c r="G26" s="6">
        <f t="shared" si="16"/>
        <v>10.606060606060606</v>
      </c>
      <c r="H26" s="6"/>
      <c r="I26" s="6">
        <f t="shared" si="16"/>
        <v>15.254237288135593</v>
      </c>
      <c r="J26" s="6"/>
      <c r="K26" s="6">
        <f t="shared" si="16"/>
        <v>0</v>
      </c>
      <c r="L26" s="6"/>
      <c r="M26" s="6">
        <f t="shared" si="16"/>
        <v>3.6585365853658538</v>
      </c>
      <c r="N26" s="6"/>
      <c r="O26" s="6">
        <f t="shared" si="16"/>
        <v>9.8591549295774641</v>
      </c>
      <c r="P26" s="6"/>
      <c r="Q26" s="6">
        <f t="shared" si="16"/>
        <v>29.523809523809526</v>
      </c>
      <c r="R26" s="6"/>
      <c r="S26" s="6">
        <f t="shared" si="16"/>
        <v>7.5757575757575761</v>
      </c>
      <c r="T26" s="6"/>
      <c r="U26" s="6">
        <f t="shared" si="16"/>
        <v>7.7777777777777777</v>
      </c>
    </row>
    <row r="27" spans="1:21" x14ac:dyDescent="0.3">
      <c r="A27" s="5" t="s">
        <v>16</v>
      </c>
      <c r="C27" s="6">
        <f>((C7+C8)*100)/(C4+C7+C8)</f>
        <v>24.285714285714285</v>
      </c>
      <c r="D27" s="6"/>
      <c r="E27" s="6">
        <f t="shared" ref="E27:U27" si="17">((E7+E8)*100)/(E4+E7+E8)</f>
        <v>22.01834862385321</v>
      </c>
      <c r="F27" s="6"/>
      <c r="G27" s="6">
        <f t="shared" si="17"/>
        <v>16.901408450704224</v>
      </c>
      <c r="H27" s="6"/>
      <c r="I27" s="6">
        <f t="shared" si="17"/>
        <v>26.470588235294116</v>
      </c>
      <c r="J27" s="6"/>
      <c r="K27" s="6">
        <f t="shared" si="17"/>
        <v>12.121212121212121</v>
      </c>
      <c r="L27" s="6"/>
      <c r="M27" s="6">
        <f t="shared" si="17"/>
        <v>24.761904761904763</v>
      </c>
      <c r="N27" s="6"/>
      <c r="O27" s="6">
        <f t="shared" si="17"/>
        <v>21.951219512195124</v>
      </c>
      <c r="P27" s="6"/>
      <c r="Q27" s="6">
        <f t="shared" si="17"/>
        <v>22.916666666666668</v>
      </c>
      <c r="R27" s="6"/>
      <c r="S27" s="6">
        <f t="shared" si="17"/>
        <v>22.784810126582279</v>
      </c>
      <c r="T27" s="6"/>
      <c r="U27" s="6">
        <f t="shared" si="17"/>
        <v>21.69811320754717</v>
      </c>
    </row>
    <row r="28" spans="1:21" x14ac:dyDescent="0.3">
      <c r="A28" s="5" t="s">
        <v>14</v>
      </c>
      <c r="C28" s="6">
        <f>(C9*100)/(C9+C4)</f>
        <v>3.6363636363636362</v>
      </c>
      <c r="D28" s="6"/>
      <c r="E28" s="6">
        <f t="shared" ref="E28:U28" si="18">(E9*100)/(E9+E4)</f>
        <v>6.5934065934065931</v>
      </c>
      <c r="F28" s="6"/>
      <c r="G28" s="6">
        <f t="shared" si="18"/>
        <v>3.278688524590164</v>
      </c>
      <c r="H28" s="6"/>
      <c r="I28" s="6">
        <f t="shared" si="18"/>
        <v>9.0909090909090917</v>
      </c>
      <c r="J28" s="6"/>
      <c r="K28" s="6">
        <f t="shared" si="18"/>
        <v>6.4516129032258061</v>
      </c>
      <c r="L28" s="6"/>
      <c r="M28" s="6">
        <f t="shared" si="18"/>
        <v>9.1954022988505741</v>
      </c>
      <c r="N28" s="6"/>
      <c r="O28" s="6">
        <f t="shared" si="18"/>
        <v>4.4776119402985071</v>
      </c>
      <c r="P28" s="6"/>
      <c r="Q28" s="6">
        <f t="shared" si="18"/>
        <v>7.5</v>
      </c>
      <c r="R28" s="6"/>
      <c r="S28" s="6">
        <f t="shared" si="18"/>
        <v>3.1746031746031744</v>
      </c>
      <c r="T28" s="6"/>
      <c r="U28" s="6">
        <f t="shared" si="18"/>
        <v>5.6818181818181817</v>
      </c>
    </row>
    <row r="29" spans="1:21" x14ac:dyDescent="0.3">
      <c r="A29" s="5"/>
    </row>
    <row r="30" spans="1:21" x14ac:dyDescent="0.3">
      <c r="A30" s="23"/>
      <c r="B30" s="22"/>
      <c r="C30" s="18" t="s">
        <v>37</v>
      </c>
      <c r="D30" s="19"/>
      <c r="E30" s="18" t="s">
        <v>38</v>
      </c>
      <c r="F30" s="18"/>
      <c r="G30" s="18" t="s">
        <v>39</v>
      </c>
      <c r="H30" s="18"/>
      <c r="I30" s="18" t="s">
        <v>40</v>
      </c>
      <c r="J30" s="18"/>
      <c r="K30" s="18" t="s">
        <v>41</v>
      </c>
      <c r="L30" s="18"/>
      <c r="M30" s="18" t="s">
        <v>42</v>
      </c>
      <c r="N30" s="18"/>
      <c r="O30" s="18" t="s">
        <v>43</v>
      </c>
      <c r="P30" s="18"/>
      <c r="Q30" s="18" t="s">
        <v>44</v>
      </c>
      <c r="R30" s="18"/>
      <c r="S30" s="18" t="s">
        <v>45</v>
      </c>
      <c r="T30" s="18"/>
      <c r="U30" s="18" t="s">
        <v>46</v>
      </c>
    </row>
    <row r="31" spans="1:21" x14ac:dyDescent="0.3">
      <c r="A31" s="24" t="s">
        <v>9</v>
      </c>
      <c r="C31" s="6">
        <f>C4+C6+C7</f>
        <v>48.5</v>
      </c>
      <c r="D31" s="6"/>
      <c r="E31" s="6">
        <f t="shared" ref="E31:U31" si="19">E4+E6+E7</f>
        <v>71.5</v>
      </c>
      <c r="F31" s="6"/>
      <c r="G31" s="6">
        <f t="shared" si="19"/>
        <v>47.5</v>
      </c>
      <c r="H31" s="6"/>
      <c r="I31" s="6">
        <f t="shared" si="19"/>
        <v>49</v>
      </c>
      <c r="J31" s="6"/>
      <c r="K31" s="6">
        <f t="shared" si="19"/>
        <v>21.5</v>
      </c>
      <c r="L31" s="6"/>
      <c r="M31" s="6">
        <f t="shared" si="19"/>
        <v>70</v>
      </c>
      <c r="N31" s="6"/>
      <c r="O31" s="6">
        <f t="shared" si="19"/>
        <v>51</v>
      </c>
      <c r="P31" s="6"/>
      <c r="Q31" s="6">
        <f t="shared" si="19"/>
        <v>64</v>
      </c>
      <c r="R31" s="6"/>
      <c r="S31" s="6">
        <f t="shared" si="19"/>
        <v>50</v>
      </c>
      <c r="T31" s="6"/>
      <c r="U31" s="6">
        <f t="shared" si="19"/>
        <v>68</v>
      </c>
    </row>
    <row r="32" spans="1:21" x14ac:dyDescent="0.3">
      <c r="A32" s="5" t="s">
        <v>10</v>
      </c>
      <c r="C32" s="6">
        <f>C11+C15</f>
        <v>3.5</v>
      </c>
      <c r="D32" s="6"/>
      <c r="E32" s="6">
        <f t="shared" ref="E32:U32" si="20">E11+E15</f>
        <v>4</v>
      </c>
      <c r="F32" s="6"/>
      <c r="G32" s="6">
        <f t="shared" si="20"/>
        <v>5</v>
      </c>
      <c r="H32" s="6"/>
      <c r="I32" s="6">
        <f t="shared" si="20"/>
        <v>6</v>
      </c>
      <c r="J32" s="6"/>
      <c r="K32" s="6">
        <f t="shared" si="20"/>
        <v>1</v>
      </c>
      <c r="L32" s="6"/>
      <c r="M32" s="6">
        <f t="shared" si="20"/>
        <v>2</v>
      </c>
      <c r="N32" s="6"/>
      <c r="O32" s="6">
        <f t="shared" si="20"/>
        <v>5</v>
      </c>
      <c r="P32" s="6"/>
      <c r="Q32" s="6">
        <f t="shared" si="20"/>
        <v>15.5</v>
      </c>
      <c r="R32" s="6"/>
      <c r="S32" s="6">
        <f t="shared" si="20"/>
        <v>4.5</v>
      </c>
      <c r="T32" s="6"/>
      <c r="U32" s="6">
        <f t="shared" si="20"/>
        <v>4</v>
      </c>
    </row>
    <row r="33" spans="1:21" x14ac:dyDescent="0.3">
      <c r="A33" s="5" t="s">
        <v>11</v>
      </c>
      <c r="C33" s="6">
        <f>C12+C13+C16</f>
        <v>25</v>
      </c>
      <c r="D33" s="6"/>
      <c r="E33" s="6">
        <f t="shared" ref="E33:U33" si="21">E12+E13+E16</f>
        <v>1.5</v>
      </c>
      <c r="F33" s="6"/>
      <c r="G33" s="6">
        <f t="shared" si="21"/>
        <v>22.5</v>
      </c>
      <c r="H33" s="6"/>
      <c r="I33" s="6">
        <f t="shared" si="21"/>
        <v>13.5</v>
      </c>
      <c r="J33" s="6"/>
      <c r="K33" s="6">
        <f t="shared" si="21"/>
        <v>64</v>
      </c>
      <c r="L33" s="6"/>
      <c r="M33" s="6">
        <f t="shared" si="21"/>
        <v>1.5</v>
      </c>
      <c r="N33" s="6"/>
      <c r="O33" s="6">
        <f t="shared" si="21"/>
        <v>19</v>
      </c>
      <c r="P33" s="6"/>
      <c r="Q33" s="6">
        <f t="shared" si="21"/>
        <v>1.5</v>
      </c>
      <c r="R33" s="6"/>
      <c r="S33" s="6">
        <f t="shared" si="21"/>
        <v>20.5</v>
      </c>
      <c r="T33" s="6"/>
      <c r="U33" s="6">
        <f t="shared" si="21"/>
        <v>1.5</v>
      </c>
    </row>
    <row r="34" spans="1:21" x14ac:dyDescent="0.3">
      <c r="A34" s="5" t="s">
        <v>12</v>
      </c>
      <c r="C34" s="37">
        <f t="shared" ref="C34:Q34" si="22">SUM(C31:C33)</f>
        <v>77</v>
      </c>
      <c r="D34" s="34"/>
      <c r="E34" s="37">
        <f t="shared" si="22"/>
        <v>77</v>
      </c>
      <c r="F34" s="34"/>
      <c r="G34" s="37">
        <f t="shared" si="22"/>
        <v>75</v>
      </c>
      <c r="H34" s="34"/>
      <c r="I34" s="37">
        <f t="shared" si="22"/>
        <v>68.5</v>
      </c>
      <c r="J34" s="34"/>
      <c r="K34" s="37">
        <f t="shared" si="22"/>
        <v>86.5</v>
      </c>
      <c r="L34" s="34"/>
      <c r="M34" s="37">
        <f t="shared" si="22"/>
        <v>73.5</v>
      </c>
      <c r="N34" s="34"/>
      <c r="O34" s="37">
        <f t="shared" si="22"/>
        <v>75</v>
      </c>
      <c r="P34" s="34"/>
      <c r="Q34" s="37">
        <f t="shared" si="22"/>
        <v>81</v>
      </c>
      <c r="R34" s="34"/>
      <c r="S34" s="37">
        <f t="shared" ref="S34" si="23">SUM(S31:S33)</f>
        <v>75</v>
      </c>
      <c r="T34" s="34"/>
      <c r="U34" s="37">
        <f t="shared" ref="U34" si="24">SUM(U31:U33)</f>
        <v>73.5</v>
      </c>
    </row>
    <row r="35" spans="1:21" x14ac:dyDescent="0.3">
      <c r="A35" s="5"/>
    </row>
    <row r="36" spans="1:21" x14ac:dyDescent="0.3">
      <c r="A36" s="23"/>
      <c r="B36" s="22"/>
      <c r="C36" s="18" t="s">
        <v>37</v>
      </c>
      <c r="D36" s="19"/>
      <c r="E36" s="18" t="s">
        <v>38</v>
      </c>
      <c r="F36" s="18"/>
      <c r="G36" s="18" t="s">
        <v>39</v>
      </c>
      <c r="H36" s="18"/>
      <c r="I36" s="18" t="s">
        <v>40</v>
      </c>
      <c r="J36" s="18"/>
      <c r="K36" s="18" t="s">
        <v>41</v>
      </c>
      <c r="L36" s="18"/>
      <c r="M36" s="18" t="s">
        <v>42</v>
      </c>
      <c r="N36" s="18"/>
      <c r="O36" s="18" t="s">
        <v>43</v>
      </c>
      <c r="P36" s="18"/>
      <c r="Q36" s="18" t="s">
        <v>44</v>
      </c>
      <c r="R36" s="18"/>
      <c r="S36" s="18" t="s">
        <v>45</v>
      </c>
      <c r="T36" s="18"/>
      <c r="U36" s="18" t="s">
        <v>46</v>
      </c>
    </row>
    <row r="37" spans="1:21" x14ac:dyDescent="0.3">
      <c r="A37" s="24" t="s">
        <v>9</v>
      </c>
      <c r="C37" s="6">
        <f>(C31*100)/C34</f>
        <v>62.987012987012989</v>
      </c>
      <c r="D37" s="6"/>
      <c r="E37" s="6">
        <f t="shared" ref="E37:U37" si="25">(E31*100)/E34</f>
        <v>92.857142857142861</v>
      </c>
      <c r="F37" s="6"/>
      <c r="G37" s="6">
        <f t="shared" si="25"/>
        <v>63.333333333333336</v>
      </c>
      <c r="H37" s="6"/>
      <c r="I37" s="6">
        <f t="shared" si="25"/>
        <v>71.532846715328461</v>
      </c>
      <c r="J37" s="6"/>
      <c r="K37" s="6">
        <f t="shared" si="25"/>
        <v>24.855491329479769</v>
      </c>
      <c r="L37" s="6"/>
      <c r="M37" s="6">
        <f t="shared" si="25"/>
        <v>95.238095238095241</v>
      </c>
      <c r="N37" s="6"/>
      <c r="O37" s="6">
        <f t="shared" si="25"/>
        <v>68</v>
      </c>
      <c r="P37" s="6"/>
      <c r="Q37" s="6">
        <f t="shared" si="25"/>
        <v>79.012345679012341</v>
      </c>
      <c r="R37" s="6"/>
      <c r="S37" s="6">
        <f t="shared" si="25"/>
        <v>66.666666666666671</v>
      </c>
      <c r="T37" s="6"/>
      <c r="U37" s="6">
        <f t="shared" si="25"/>
        <v>92.517006802721085</v>
      </c>
    </row>
    <row r="38" spans="1:21" x14ac:dyDescent="0.3">
      <c r="A38" s="5" t="s">
        <v>10</v>
      </c>
      <c r="C38" s="6">
        <f>(C32*100)/C34</f>
        <v>4.5454545454545459</v>
      </c>
      <c r="D38" s="6"/>
      <c r="E38" s="6">
        <f t="shared" ref="E38:U38" si="26">(E32*100)/E34</f>
        <v>5.1948051948051948</v>
      </c>
      <c r="F38" s="6"/>
      <c r="G38" s="6">
        <f t="shared" si="26"/>
        <v>6.666666666666667</v>
      </c>
      <c r="H38" s="6"/>
      <c r="I38" s="6">
        <f t="shared" si="26"/>
        <v>8.7591240875912408</v>
      </c>
      <c r="J38" s="6"/>
      <c r="K38" s="6">
        <f t="shared" si="26"/>
        <v>1.1560693641618498</v>
      </c>
      <c r="L38" s="6"/>
      <c r="M38" s="6">
        <f t="shared" si="26"/>
        <v>2.7210884353741496</v>
      </c>
      <c r="N38" s="6"/>
      <c r="O38" s="6">
        <f t="shared" si="26"/>
        <v>6.666666666666667</v>
      </c>
      <c r="P38" s="6"/>
      <c r="Q38" s="6">
        <f t="shared" si="26"/>
        <v>19.135802469135804</v>
      </c>
      <c r="R38" s="6"/>
      <c r="S38" s="6">
        <f t="shared" si="26"/>
        <v>6</v>
      </c>
      <c r="T38" s="6"/>
      <c r="U38" s="6">
        <f t="shared" si="26"/>
        <v>5.4421768707482991</v>
      </c>
    </row>
    <row r="39" spans="1:21" x14ac:dyDescent="0.3">
      <c r="A39" s="5" t="s">
        <v>11</v>
      </c>
      <c r="C39" s="6">
        <f>(C33*100)/C34</f>
        <v>32.467532467532465</v>
      </c>
      <c r="D39" s="6"/>
      <c r="E39" s="6">
        <f t="shared" ref="E39:U39" si="27">(E33*100)/E34</f>
        <v>1.948051948051948</v>
      </c>
      <c r="F39" s="6"/>
      <c r="G39" s="6">
        <f t="shared" si="27"/>
        <v>30</v>
      </c>
      <c r="H39" s="6"/>
      <c r="I39" s="6">
        <f t="shared" si="27"/>
        <v>19.708029197080293</v>
      </c>
      <c r="J39" s="6"/>
      <c r="K39" s="6">
        <f t="shared" si="27"/>
        <v>73.988439306358387</v>
      </c>
      <c r="L39" s="6"/>
      <c r="M39" s="6">
        <f t="shared" si="27"/>
        <v>2.0408163265306123</v>
      </c>
      <c r="N39" s="6"/>
      <c r="O39" s="6">
        <f t="shared" si="27"/>
        <v>25.333333333333332</v>
      </c>
      <c r="P39" s="6"/>
      <c r="Q39" s="6">
        <f t="shared" si="27"/>
        <v>1.8518518518518519</v>
      </c>
      <c r="R39" s="6"/>
      <c r="S39" s="6">
        <f t="shared" si="27"/>
        <v>27.333333333333332</v>
      </c>
      <c r="T39" s="6"/>
      <c r="U39" s="6">
        <f t="shared" si="27"/>
        <v>2.0408163265306123</v>
      </c>
    </row>
    <row r="40" spans="1:21" x14ac:dyDescent="0.3">
      <c r="A40" s="5" t="s">
        <v>13</v>
      </c>
      <c r="C40" s="35">
        <f t="shared" ref="C40:Q40" si="28">SUM(C37:C39)</f>
        <v>100</v>
      </c>
      <c r="D40" s="36"/>
      <c r="E40" s="35">
        <f t="shared" si="28"/>
        <v>100.00000000000001</v>
      </c>
      <c r="F40" s="36"/>
      <c r="G40" s="35">
        <f t="shared" si="28"/>
        <v>100</v>
      </c>
      <c r="H40" s="36"/>
      <c r="I40" s="35">
        <f t="shared" si="28"/>
        <v>100</v>
      </c>
      <c r="J40" s="36"/>
      <c r="K40" s="35">
        <f t="shared" si="28"/>
        <v>100</v>
      </c>
      <c r="L40" s="36"/>
      <c r="M40" s="35">
        <f t="shared" si="28"/>
        <v>100.00000000000001</v>
      </c>
      <c r="N40" s="36"/>
      <c r="O40" s="35">
        <f t="shared" si="28"/>
        <v>100</v>
      </c>
      <c r="P40" s="36"/>
      <c r="Q40" s="35">
        <f t="shared" si="28"/>
        <v>100</v>
      </c>
      <c r="R40" s="36"/>
      <c r="S40" s="35">
        <f t="shared" ref="S40" si="29">SUM(S37:S39)</f>
        <v>100</v>
      </c>
      <c r="T40" s="36"/>
      <c r="U40" s="35">
        <f t="shared" ref="U40" si="30">SUM(U37:U39)</f>
        <v>100</v>
      </c>
    </row>
    <row r="41" spans="1:21" x14ac:dyDescent="0.3">
      <c r="A41" s="5"/>
    </row>
    <row r="42" spans="1:21" ht="15.5" x14ac:dyDescent="0.35">
      <c r="A42" s="25" t="s">
        <v>24</v>
      </c>
      <c r="B42" s="26" t="s">
        <v>9</v>
      </c>
    </row>
    <row r="43" spans="1:21" ht="15.5" x14ac:dyDescent="0.35">
      <c r="A43" s="27" t="s">
        <v>17</v>
      </c>
      <c r="B43" s="28" t="s">
        <v>20</v>
      </c>
    </row>
    <row r="44" spans="1:21" ht="15.5" x14ac:dyDescent="0.35">
      <c r="A44" s="27" t="s">
        <v>18</v>
      </c>
      <c r="B44" s="28" t="s">
        <v>21</v>
      </c>
    </row>
    <row r="45" spans="1:21" ht="17.5" x14ac:dyDescent="0.45">
      <c r="A45" s="27" t="s">
        <v>33</v>
      </c>
      <c r="B45" s="28" t="s">
        <v>22</v>
      </c>
    </row>
    <row r="46" spans="1:21" ht="15.5" x14ac:dyDescent="0.35">
      <c r="A46" s="27" t="s">
        <v>19</v>
      </c>
      <c r="B46" s="28" t="s">
        <v>23</v>
      </c>
    </row>
    <row r="47" spans="1:21" x14ac:dyDescent="0.3">
      <c r="A47" s="29"/>
      <c r="B47" s="30"/>
    </row>
    <row r="48" spans="1:21" ht="15" x14ac:dyDescent="0.3">
      <c r="A48" s="29" t="s">
        <v>25</v>
      </c>
      <c r="B48" s="31" t="s">
        <v>9</v>
      </c>
    </row>
    <row r="49" spans="1:2" ht="15" x14ac:dyDescent="0.3">
      <c r="A49" s="29" t="s">
        <v>26</v>
      </c>
      <c r="B49" s="31" t="s">
        <v>10</v>
      </c>
    </row>
    <row r="50" spans="1:2" ht="15" x14ac:dyDescent="0.3">
      <c r="A50" s="32" t="s">
        <v>27</v>
      </c>
      <c r="B50" s="33" t="s">
        <v>11</v>
      </c>
    </row>
  </sheetData>
  <mergeCells count="1">
    <mergeCell ref="A1:Q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</dc:creator>
  <cp:lastModifiedBy>ITU</cp:lastModifiedBy>
  <dcterms:created xsi:type="dcterms:W3CDTF">2012-03-21T17:00:48Z</dcterms:created>
  <dcterms:modified xsi:type="dcterms:W3CDTF">2021-09-22T08:52:47Z</dcterms:modified>
</cp:coreProperties>
</file>